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570" windowHeight="7860" tabRatio="828" firstSheet="7" activeTab="13"/>
  </bookViews>
  <sheets>
    <sheet name="まとめ" sheetId="24" r:id="rId1"/>
    <sheet name="(内地)N3" sheetId="4" r:id="rId2"/>
    <sheet name="(内地)N4" sheetId="9" r:id="rId3"/>
    <sheet name="(内地)N5" sheetId="11" r:id="rId4"/>
    <sheet name="(種子・屋久)N3" sheetId="12" r:id="rId5"/>
    <sheet name="(種子・屋久)N4" sheetId="13" r:id="rId6"/>
    <sheet name="(種子・屋久)N5" sheetId="14" r:id="rId7"/>
    <sheet name="(奄美)N3" sheetId="18" r:id="rId8"/>
    <sheet name="(奄美)N4" sheetId="19" r:id="rId9"/>
    <sheet name="(奄美)N5" sheetId="20" r:id="rId10"/>
    <sheet name="(徳之島)N3" sheetId="21" r:id="rId11"/>
    <sheet name="(徳之島)N4" sheetId="22" r:id="rId12"/>
    <sheet name="(徳之島)N5" sheetId="23" r:id="rId13"/>
    <sheet name="単価表(内地)" sheetId="7" r:id="rId14"/>
    <sheet name="単価表(種子・屋久)" sheetId="15" r:id="rId15"/>
    <sheet name="単価表(奄美)" sheetId="16" r:id="rId16"/>
    <sheet name="単価表(徳之島)" sheetId="17" r:id="rId17"/>
  </sheets>
  <definedNames>
    <definedName name="_xlnm.Print_Area" localSheetId="13">'単価表(内地)'!$A$1:$G$44</definedName>
    <definedName name="_xlnm.Print_Area" localSheetId="14">'単価表(種子・屋久)'!$A$1:$G$33</definedName>
    <definedName name="_xlnm.Print_Area" localSheetId="15">'単価表(奄美)'!$A$1:$G$33</definedName>
    <definedName name="_xlnm.Print_Area" localSheetId="16">'単価表(徳之島)'!$A$1:$G$43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<sst xmlns="http://schemas.openxmlformats.org/spreadsheetml/2006/main" xmlns:r="http://schemas.openxmlformats.org/officeDocument/2006/relationships" count="113" uniqueCount="113">
  <si>
    <t>+</t>
  </si>
  <si>
    <t>路床CBR</t>
    <rPh sb="0" eb="1">
      <t>ロ</t>
    </rPh>
    <rPh sb="1" eb="2">
      <t>ショウ</t>
    </rPh>
    <phoneticPr fontId="1"/>
  </si>
  <si>
    <t>在来路床層</t>
    <rPh sb="0" eb="2">
      <t>ザイライ</t>
    </rPh>
    <rPh sb="2" eb="3">
      <t>ロ</t>
    </rPh>
    <rPh sb="3" eb="4">
      <t>ショウ</t>
    </rPh>
    <rPh sb="4" eb="5">
      <t>ソウ</t>
    </rPh>
    <phoneticPr fontId="1"/>
  </si>
  <si>
    <t>断面図</t>
    <rPh sb="0" eb="3">
      <t>ダンメンズ</t>
    </rPh>
    <phoneticPr fontId="1"/>
  </si>
  <si>
    <t>10,000m3未満</t>
    <rPh sb="8" eb="10">
      <t>ミマン</t>
    </rPh>
    <phoneticPr fontId="1"/>
  </si>
  <si>
    <t>改良層</t>
    <rPh sb="0" eb="2">
      <t>カイリョウ</t>
    </rPh>
    <rPh sb="2" eb="3">
      <t>ソウ</t>
    </rPh>
    <phoneticPr fontId="1"/>
  </si>
  <si>
    <t>在来路床CBR</t>
    <rPh sb="0" eb="2">
      <t>ザイライ</t>
    </rPh>
    <rPh sb="2" eb="3">
      <t>ロ</t>
    </rPh>
    <rPh sb="3" eb="4">
      <t>ショウ</t>
    </rPh>
    <phoneticPr fontId="1"/>
  </si>
  <si>
    <t>(シラス)</t>
  </si>
  <si>
    <t>｛</t>
  </si>
  <si>
    <t>目標CBR</t>
    <rPh sb="0" eb="2">
      <t>モクヒョウ</t>
    </rPh>
    <phoneticPr fontId="1"/>
  </si>
  <si>
    <t>4.0m以上</t>
    <rPh sb="4" eb="6">
      <t>イジョウ</t>
    </rPh>
    <phoneticPr fontId="1"/>
  </si>
  <si>
    <t>の場合</t>
    <rPh sb="1" eb="3">
      <t>バアイ</t>
    </rPh>
    <phoneticPr fontId="1"/>
  </si>
  <si>
    <t>CBR＝</t>
  </si>
  <si>
    <t>下層路盤工</t>
    <rPh sb="0" eb="2">
      <t>カソウ</t>
    </rPh>
    <rPh sb="2" eb="4">
      <t>ロバン</t>
    </rPh>
    <rPh sb="4" eb="5">
      <t>コウ</t>
    </rPh>
    <phoneticPr fontId="1"/>
  </si>
  <si>
    <t>×</t>
  </si>
  <si>
    <t>＝</t>
  </si>
  <si>
    <t>残土処理費</t>
    <rPh sb="0" eb="2">
      <t>ザンド</t>
    </rPh>
    <rPh sb="2" eb="5">
      <t>ショリヒ</t>
    </rPh>
    <phoneticPr fontId="1"/>
  </si>
  <si>
    <t>合計</t>
    <rPh sb="0" eb="2">
      <t>ゴウケイ</t>
    </rPh>
    <phoneticPr fontId="1"/>
  </si>
  <si>
    <t>置換材</t>
    <rPh sb="0" eb="2">
      <t>オキカエ</t>
    </rPh>
    <rPh sb="2" eb="3">
      <t>ザイ</t>
    </rPh>
    <phoneticPr fontId="1"/>
  </si>
  <si>
    <t>BH掘削</t>
    <rPh sb="2" eb="4">
      <t>クッサク</t>
    </rPh>
    <phoneticPr fontId="1"/>
  </si>
  <si>
    <t>概算工費</t>
    <rPh sb="0" eb="2">
      <t>ガイサン</t>
    </rPh>
    <rPh sb="2" eb="4">
      <t>コウヒ</t>
    </rPh>
    <phoneticPr fontId="1"/>
  </si>
  <si>
    <t>路床置換工の検討（置換後の目標設計CBR比較）</t>
    <rPh sb="0" eb="1">
      <t>ロ</t>
    </rPh>
    <rPh sb="1" eb="2">
      <t>ショウ</t>
    </rPh>
    <rPh sb="2" eb="4">
      <t>チカン</t>
    </rPh>
    <rPh sb="4" eb="5">
      <t>コウ</t>
    </rPh>
    <rPh sb="6" eb="8">
      <t>ケントウ</t>
    </rPh>
    <rPh sb="9" eb="10">
      <t>オ</t>
    </rPh>
    <rPh sb="10" eb="11">
      <t>カ</t>
    </rPh>
    <rPh sb="11" eb="12">
      <t>ゴ</t>
    </rPh>
    <rPh sb="13" eb="15">
      <t>モクヒョウ</t>
    </rPh>
    <rPh sb="15" eb="17">
      <t>セッケイ</t>
    </rPh>
    <rPh sb="20" eb="22">
      <t>ヒカク</t>
    </rPh>
    <phoneticPr fontId="1"/>
  </si>
  <si>
    <t>　改良路床のCBR</t>
    <rPh sb="1" eb="3">
      <t>カイリョウ</t>
    </rPh>
    <rPh sb="3" eb="4">
      <t>ロ</t>
    </rPh>
    <rPh sb="4" eb="5">
      <t>ショウ</t>
    </rPh>
    <phoneticPr fontId="1"/>
  </si>
  <si>
    <t>土砂運搬</t>
    <rPh sb="0" eb="2">
      <t>ドシャ</t>
    </rPh>
    <rPh sb="2" eb="4">
      <t>ウンパン</t>
    </rPh>
    <phoneticPr fontId="1"/>
  </si>
  <si>
    <t>置換工</t>
    <rPh sb="0" eb="1">
      <t>オ</t>
    </rPh>
    <rPh sb="1" eb="2">
      <t>カ</t>
    </rPh>
    <rPh sb="2" eb="3">
      <t>コウ</t>
    </rPh>
    <phoneticPr fontId="1"/>
  </si>
  <si>
    <t>(RC-40)</t>
  </si>
  <si>
    <t>修正CBR</t>
    <rPh sb="0" eb="2">
      <t>シュウセイ</t>
    </rPh>
    <phoneticPr fontId="1"/>
  </si>
  <si>
    <t>(ｺｰﾗﾙﾘｰﾌ)</t>
  </si>
  <si>
    <t>無効層</t>
    <rPh sb="0" eb="2">
      <t>ムコウ</t>
    </rPh>
    <rPh sb="2" eb="3">
      <t>ソウ</t>
    </rPh>
    <phoneticPr fontId="1"/>
  </si>
  <si>
    <t>残土処理</t>
    <rPh sb="0" eb="2">
      <t>ザンド</t>
    </rPh>
    <rPh sb="2" eb="4">
      <t>ショリ</t>
    </rPh>
    <phoneticPr fontId="1"/>
  </si>
  <si>
    <t>置換材の修正CBR</t>
    <rPh sb="0" eb="2">
      <t>チカン</t>
    </rPh>
    <rPh sb="2" eb="3">
      <t>ザイ</t>
    </rPh>
    <rPh sb="4" eb="6">
      <t>シュウセイ</t>
    </rPh>
    <phoneticPr fontId="1"/>
  </si>
  <si>
    <t>上層路盤</t>
    <rPh sb="0" eb="2">
      <t>ジョウソウ</t>
    </rPh>
    <rPh sb="2" eb="4">
      <t>ロバン</t>
    </rPh>
    <phoneticPr fontId="1"/>
  </si>
  <si>
    <t>置換層厚</t>
    <rPh sb="0" eb="2">
      <t>チカン</t>
    </rPh>
    <rPh sb="2" eb="3">
      <t>ソウ</t>
    </rPh>
    <rPh sb="3" eb="4">
      <t>アツ</t>
    </rPh>
    <phoneticPr fontId="1"/>
  </si>
  <si>
    <t>上層路盤工</t>
    <rPh sb="0" eb="2">
      <t>ジョウソウ</t>
    </rPh>
    <rPh sb="2" eb="4">
      <t>ロバン</t>
    </rPh>
    <rPh sb="4" eb="5">
      <t>コウ</t>
    </rPh>
    <phoneticPr fontId="1"/>
  </si>
  <si>
    <t>舗装工</t>
    <rPh sb="0" eb="2">
      <t>ホソウ</t>
    </rPh>
    <rPh sb="2" eb="3">
      <t>コウ</t>
    </rPh>
    <phoneticPr fontId="1"/>
  </si>
  <si>
    <t>路床盛土</t>
    <rPh sb="0" eb="1">
      <t>ロ</t>
    </rPh>
    <rPh sb="1" eb="2">
      <t>ショウ</t>
    </rPh>
    <rPh sb="2" eb="4">
      <t>モリド</t>
    </rPh>
    <phoneticPr fontId="1"/>
  </si>
  <si>
    <t>数量</t>
    <rPh sb="0" eb="2">
      <t>スウリョウ</t>
    </rPh>
    <phoneticPr fontId="1"/>
  </si>
  <si>
    <t>置換材(シラス)</t>
    <rPh sb="0" eb="1">
      <t>オ</t>
    </rPh>
    <rPh sb="1" eb="2">
      <t>カ</t>
    </rPh>
    <rPh sb="2" eb="3">
      <t>ザイ</t>
    </rPh>
    <phoneticPr fontId="1"/>
  </si>
  <si>
    <t>（RC-40)</t>
  </si>
  <si>
    <t>(粒調砕石)</t>
  </si>
  <si>
    <t>置換工</t>
    <rPh sb="0" eb="2">
      <t>オキカエ</t>
    </rPh>
    <rPh sb="2" eb="3">
      <t>コウ</t>
    </rPh>
    <phoneticPr fontId="1"/>
  </si>
  <si>
    <t>工種</t>
    <rPh sb="0" eb="2">
      <t>コウシュ</t>
    </rPh>
    <phoneticPr fontId="1"/>
  </si>
  <si>
    <t>置換厚
の
計　算</t>
    <rPh sb="0" eb="1">
      <t>オ</t>
    </rPh>
    <rPh sb="1" eb="2">
      <t>カ</t>
    </rPh>
    <rPh sb="2" eb="3">
      <t>アツ</t>
    </rPh>
    <rPh sb="6" eb="7">
      <t>ケイ</t>
    </rPh>
    <rPh sb="8" eb="9">
      <t>ザン</t>
    </rPh>
    <phoneticPr fontId="1"/>
  </si>
  <si>
    <t>-</t>
  </si>
  <si>
    <t>工費(千円)</t>
    <rPh sb="0" eb="2">
      <t>コウヒ</t>
    </rPh>
    <rPh sb="3" eb="5">
      <t>センエン</t>
    </rPh>
    <phoneticPr fontId="1"/>
  </si>
  <si>
    <t>下層路盤</t>
    <rPh sb="0" eb="2">
      <t>カソウ</t>
    </rPh>
    <rPh sb="2" eb="4">
      <t>ロバン</t>
    </rPh>
    <phoneticPr fontId="1"/>
  </si>
  <si>
    <t>単価(円)</t>
    <rPh sb="0" eb="2">
      <t>タンカ</t>
    </rPh>
    <rPh sb="3" eb="4">
      <t>エン</t>
    </rPh>
    <phoneticPr fontId="1"/>
  </si>
  <si>
    <t>小計</t>
    <rPh sb="0" eb="2">
      <t>ショウケイ</t>
    </rPh>
    <phoneticPr fontId="1"/>
  </si>
  <si>
    <t>評価</t>
    <rPh sb="0" eb="2">
      <t>ヒョウカ</t>
    </rPh>
    <phoneticPr fontId="1"/>
  </si>
  <si>
    <t>ｺｰﾗﾙﾘｰﾌを使用しない奄美</t>
    <rPh sb="8" eb="10">
      <t>シヨウ</t>
    </rPh>
    <rPh sb="13" eb="15">
      <t>アマミ</t>
    </rPh>
    <phoneticPr fontId="1"/>
  </si>
  <si>
    <t>表層工</t>
    <rPh sb="0" eb="2">
      <t>ヒョウソウ</t>
    </rPh>
    <rPh sb="2" eb="3">
      <t>コウ</t>
    </rPh>
    <phoneticPr fontId="1"/>
  </si>
  <si>
    <t>受け入れ処理</t>
    <rPh sb="0" eb="1">
      <t>ウ</t>
    </rPh>
    <rPh sb="2" eb="3">
      <t>イ</t>
    </rPh>
    <rPh sb="4" eb="6">
      <t>ショリ</t>
    </rPh>
    <phoneticPr fontId="1"/>
  </si>
  <si>
    <t>計</t>
    <rPh sb="0" eb="1">
      <t>ケイ</t>
    </rPh>
    <phoneticPr fontId="1"/>
  </si>
  <si>
    <r>
      <t>｝</t>
    </r>
    <r>
      <rPr>
        <vertAlign val="superscript"/>
        <sz val="9"/>
        <color auto="1"/>
        <rFont val="Meiryo UI"/>
      </rPr>
      <t>3</t>
    </r>
  </si>
  <si>
    <t>設計期間：</t>
    <rPh sb="0" eb="2">
      <t>セッケイ</t>
    </rPh>
    <rPh sb="2" eb="4">
      <t>キカン</t>
    </rPh>
    <phoneticPr fontId="1"/>
  </si>
  <si>
    <t>L=2km以下</t>
    <rPh sb="5" eb="7">
      <t>イカ</t>
    </rPh>
    <phoneticPr fontId="1"/>
  </si>
  <si>
    <t>内地単価</t>
    <rPh sb="0" eb="2">
      <t>ナイチ</t>
    </rPh>
    <rPh sb="2" eb="4">
      <t>タンカ</t>
    </rPh>
    <phoneticPr fontId="1"/>
  </si>
  <si>
    <t>積込(ルーズ)</t>
    <rPh sb="0" eb="2">
      <t>ツミコミ</t>
    </rPh>
    <phoneticPr fontId="1"/>
  </si>
  <si>
    <t>種子島単価</t>
    <rPh sb="0" eb="3">
      <t>タネガシマ</t>
    </rPh>
    <rPh sb="3" eb="5">
      <t>タンカ</t>
    </rPh>
    <phoneticPr fontId="1"/>
  </si>
  <si>
    <t>掘削</t>
    <rPh sb="0" eb="2">
      <t>クッサク</t>
    </rPh>
    <phoneticPr fontId="1"/>
  </si>
  <si>
    <t>オープン掘削</t>
    <rPh sb="4" eb="6">
      <t>クッサク</t>
    </rPh>
    <phoneticPr fontId="1"/>
  </si>
  <si>
    <t>舗装工</t>
    <rPh sb="0" eb="3">
      <t>ホソウコウ</t>
    </rPh>
    <phoneticPr fontId="1"/>
  </si>
  <si>
    <t>舗装厚</t>
    <rPh sb="0" eb="2">
      <t>ホソウ</t>
    </rPh>
    <rPh sb="2" eb="3">
      <t>アツ</t>
    </rPh>
    <phoneticPr fontId="1"/>
  </si>
  <si>
    <t>(掘削深さ)</t>
    <rPh sb="1" eb="3">
      <t>クッサク</t>
    </rPh>
    <rPh sb="3" eb="4">
      <t>フカ</t>
    </rPh>
    <phoneticPr fontId="1"/>
  </si>
  <si>
    <t>区間路床CBR：</t>
    <rPh sb="0" eb="2">
      <t>クカン</t>
    </rPh>
    <rPh sb="2" eb="3">
      <t>ロ</t>
    </rPh>
    <rPh sb="3" eb="4">
      <t>ショウ</t>
    </rPh>
    <phoneticPr fontId="1"/>
  </si>
  <si>
    <t>0.1≦m&lt;1.0</t>
  </si>
  <si>
    <t>交通量区分：</t>
    <rPh sb="0" eb="2">
      <t>コウツウ</t>
    </rPh>
    <rPh sb="2" eb="3">
      <t>リョウ</t>
    </rPh>
    <rPh sb="3" eb="5">
      <t>クブン</t>
    </rPh>
    <phoneticPr fontId="1"/>
  </si>
  <si>
    <t>N</t>
  </si>
  <si>
    <t>信頼性：</t>
    <rPh sb="0" eb="3">
      <t>シンライセイ</t>
    </rPh>
    <phoneticPr fontId="1"/>
  </si>
  <si>
    <t>対象地域：</t>
    <rPh sb="0" eb="2">
      <t>タイショウ</t>
    </rPh>
    <rPh sb="2" eb="4">
      <t>チイキ</t>
    </rPh>
    <phoneticPr fontId="1"/>
  </si>
  <si>
    <t>検討
条件</t>
    <rPh sb="0" eb="2">
      <t>ケントウ</t>
    </rPh>
    <rPh sb="3" eb="5">
      <t>ジョウケン</t>
    </rPh>
    <phoneticPr fontId="1"/>
  </si>
  <si>
    <t>設定路床CBR：</t>
    <rPh sb="0" eb="2">
      <t>セッテイ</t>
    </rPh>
    <rPh sb="2" eb="3">
      <t>ロ</t>
    </rPh>
    <rPh sb="3" eb="4">
      <t>ショウ</t>
    </rPh>
    <phoneticPr fontId="1"/>
  </si>
  <si>
    <t>置換材の修正CBR：</t>
    <rPh sb="0" eb="2">
      <t>オキカエ</t>
    </rPh>
    <rPh sb="2" eb="3">
      <t>ザイ</t>
    </rPh>
    <rPh sb="4" eb="6">
      <t>シュウセイ</t>
    </rPh>
    <phoneticPr fontId="1"/>
  </si>
  <si>
    <t>1.0≦m&lt;2.0</t>
  </si>
  <si>
    <t>2.0≦m&lt;3.0</t>
  </si>
  <si>
    <t>表層・基層</t>
    <rPh sb="0" eb="2">
      <t>ヒョウソウ</t>
    </rPh>
    <rPh sb="3" eb="5">
      <t>キソウ</t>
    </rPh>
    <phoneticPr fontId="1"/>
  </si>
  <si>
    <t>置換材(砂)</t>
    <rPh sb="0" eb="1">
      <t>オ</t>
    </rPh>
    <rPh sb="1" eb="2">
      <t>カ</t>
    </rPh>
    <rPh sb="2" eb="3">
      <t>ザイ</t>
    </rPh>
    <rPh sb="4" eb="5">
      <t>スナ</t>
    </rPh>
    <phoneticPr fontId="1"/>
  </si>
  <si>
    <t>シラス</t>
  </si>
  <si>
    <t>〃</t>
  </si>
  <si>
    <t>砂</t>
    <rPh sb="0" eb="1">
      <t>スナ</t>
    </rPh>
    <phoneticPr fontId="1"/>
  </si>
  <si>
    <t>大別</t>
    <rPh sb="0" eb="2">
      <t>タイベツ</t>
    </rPh>
    <phoneticPr fontId="1"/>
  </si>
  <si>
    <t>細目</t>
    <rPh sb="0" eb="2">
      <t>サイモク</t>
    </rPh>
    <phoneticPr fontId="1"/>
  </si>
  <si>
    <t>規格</t>
    <rPh sb="0" eb="2">
      <t>キカク</t>
    </rPh>
    <phoneticPr fontId="1"/>
  </si>
  <si>
    <t>摘要</t>
    <rPh sb="0" eb="2">
      <t>テキヨウ</t>
    </rPh>
    <phoneticPr fontId="1"/>
  </si>
  <si>
    <t>コーラル</t>
  </si>
  <si>
    <t>※単価は令和元年9月時点の参考単価であるため，適宜修正して使用してください。</t>
    <rPh sb="1" eb="3">
      <t>タンカ</t>
    </rPh>
    <rPh sb="4" eb="6">
      <t>レイワ</t>
    </rPh>
    <rPh sb="6" eb="7">
      <t>ガン</t>
    </rPh>
    <rPh sb="7" eb="8">
      <t>ネン</t>
    </rPh>
    <rPh sb="9" eb="10">
      <t>ガツ</t>
    </rPh>
    <rPh sb="10" eb="12">
      <t>ジテン</t>
    </rPh>
    <rPh sb="13" eb="15">
      <t>サンコウ</t>
    </rPh>
    <rPh sb="15" eb="17">
      <t>タンカ</t>
    </rPh>
    <rPh sb="23" eb="25">
      <t>テキギ</t>
    </rPh>
    <rPh sb="25" eb="27">
      <t>シュウセイ</t>
    </rPh>
    <rPh sb="29" eb="31">
      <t>シヨウ</t>
    </rPh>
    <phoneticPr fontId="1"/>
  </si>
  <si>
    <t>(コーラル)</t>
  </si>
  <si>
    <t>徳之島単価</t>
    <rPh sb="0" eb="3">
      <t>トクノシマ</t>
    </rPh>
    <rPh sb="3" eb="5">
      <t>タンカ</t>
    </rPh>
    <phoneticPr fontId="1"/>
  </si>
  <si>
    <t>奄美単価</t>
    <rPh sb="0" eb="2">
      <t>アマミ</t>
    </rPh>
    <rPh sb="2" eb="4">
      <t>タンカ</t>
    </rPh>
    <phoneticPr fontId="1"/>
  </si>
  <si>
    <t>2601+2545</t>
  </si>
  <si>
    <t>コーラルリーフを利用しない奄美地方</t>
    <rPh sb="8" eb="10">
      <t>リヨウ</t>
    </rPh>
    <rPh sb="13" eb="15">
      <t>アマミ</t>
    </rPh>
    <rPh sb="15" eb="17">
      <t>チホウ</t>
    </rPh>
    <phoneticPr fontId="1"/>
  </si>
  <si>
    <t>徳之島</t>
    <rPh sb="0" eb="3">
      <t>トクノシマ</t>
    </rPh>
    <phoneticPr fontId="1"/>
  </si>
  <si>
    <t>置換材(ｺｰﾗﾙﾘｰﾌ)</t>
    <rPh sb="0" eb="1">
      <t>オ</t>
    </rPh>
    <rPh sb="1" eb="2">
      <t>カ</t>
    </rPh>
    <rPh sb="2" eb="3">
      <t>ザイ</t>
    </rPh>
    <phoneticPr fontId="1"/>
  </si>
  <si>
    <t>区間路床
CBR</t>
    <rPh sb="0" eb="2">
      <t>クカン</t>
    </rPh>
    <rPh sb="2" eb="3">
      <t>ロ</t>
    </rPh>
    <rPh sb="3" eb="4">
      <t>ショウ</t>
    </rPh>
    <phoneticPr fontId="1"/>
  </si>
  <si>
    <t>交通量
区分</t>
    <rPh sb="0" eb="3">
      <t>コウツウリョウ</t>
    </rPh>
    <rPh sb="4" eb="6">
      <t>クブン</t>
    </rPh>
    <phoneticPr fontId="1"/>
  </si>
  <si>
    <t>￥￥￥￥￥</t>
  </si>
  <si>
    <t>○</t>
  </si>
  <si>
    <t>種子島・屋久島・十島・三島</t>
    <rPh sb="0" eb="3">
      <t>タネガシマ</t>
    </rPh>
    <rPh sb="4" eb="7">
      <t>ヤクシマ</t>
    </rPh>
    <rPh sb="8" eb="9">
      <t>ジュッ</t>
    </rPh>
    <rPh sb="9" eb="10">
      <t>トウ</t>
    </rPh>
    <rPh sb="11" eb="13">
      <t>ミシマ</t>
    </rPh>
    <phoneticPr fontId="1"/>
  </si>
  <si>
    <t>➤旧手引き　舗装構成表の目標設計CBR</t>
    <rPh sb="1" eb="2">
      <t>キュウ</t>
    </rPh>
    <rPh sb="2" eb="4">
      <t>テビ</t>
    </rPh>
    <rPh sb="6" eb="8">
      <t>ホソウ</t>
    </rPh>
    <rPh sb="8" eb="11">
      <t>コウセイヒョウ</t>
    </rPh>
    <rPh sb="12" eb="14">
      <t>モクヒョウ</t>
    </rPh>
    <rPh sb="14" eb="16">
      <t>セッケイ</t>
    </rPh>
    <phoneticPr fontId="1"/>
  </si>
  <si>
    <r>
      <t>N</t>
    </r>
    <r>
      <rPr>
        <vertAlign val="subscript"/>
        <sz val="11"/>
        <color auto="1"/>
        <rFont val="Meiryo UI"/>
      </rPr>
      <t>3</t>
    </r>
  </si>
  <si>
    <r>
      <t>N</t>
    </r>
    <r>
      <rPr>
        <vertAlign val="subscript"/>
        <sz val="11"/>
        <color auto="1"/>
        <rFont val="Meiryo UI"/>
      </rPr>
      <t>4</t>
    </r>
  </si>
  <si>
    <r>
      <t>N</t>
    </r>
    <r>
      <rPr>
        <vertAlign val="subscript"/>
        <sz val="11"/>
        <color auto="1"/>
        <rFont val="Meiryo UI"/>
      </rPr>
      <t>5</t>
    </r>
  </si>
  <si>
    <t>➤路床CBR3%未満の場合における目標設計CBRの検討結果（経済性より推奨される値）</t>
    <rPh sb="1" eb="2">
      <t>ロ</t>
    </rPh>
    <rPh sb="2" eb="3">
      <t>ショウ</t>
    </rPh>
    <rPh sb="8" eb="10">
      <t>ミマン</t>
    </rPh>
    <rPh sb="11" eb="13">
      <t>バアイ</t>
    </rPh>
    <rPh sb="17" eb="19">
      <t>モクヒョウ</t>
    </rPh>
    <rPh sb="19" eb="21">
      <t>セッケイ</t>
    </rPh>
    <rPh sb="25" eb="27">
      <t>ケントウ</t>
    </rPh>
    <rPh sb="27" eb="29">
      <t>ケッカ</t>
    </rPh>
    <rPh sb="30" eb="33">
      <t>ケイザイセイ</t>
    </rPh>
    <rPh sb="35" eb="37">
      <t>スイショウ</t>
    </rPh>
    <rPh sb="40" eb="41">
      <t>アタイ</t>
    </rPh>
    <phoneticPr fontId="1"/>
  </si>
  <si>
    <t>（粒調砕石)</t>
  </si>
  <si>
    <t>内地（甑含む）</t>
    <rPh sb="0" eb="2">
      <t>ナイチ</t>
    </rPh>
    <rPh sb="3" eb="4">
      <t>コシキ</t>
    </rPh>
    <rPh sb="4" eb="5">
      <t>フク</t>
    </rPh>
    <phoneticPr fontId="1"/>
  </si>
  <si>
    <t>1676+1631</t>
  </si>
  <si>
    <t>（粒調砕石）</t>
    <rPh sb="1" eb="2">
      <t>リュウ</t>
    </rPh>
    <rPh sb="2" eb="3">
      <t>ツキ</t>
    </rPh>
    <rPh sb="3" eb="5">
      <t>サイセキ</t>
    </rPh>
    <phoneticPr fontId="1"/>
  </si>
  <si>
    <t>施工単価
(令和元年9月)</t>
    <rPh sb="0" eb="2">
      <t>セコウ</t>
    </rPh>
    <rPh sb="2" eb="4">
      <t>タンカ</t>
    </rPh>
    <rPh sb="6" eb="8">
      <t>レイワ</t>
    </rPh>
    <rPh sb="8" eb="10">
      <t>ガンネン</t>
    </rPh>
    <rPh sb="11" eb="12">
      <t>ガツ</t>
    </rPh>
    <phoneticPr fontId="1"/>
  </si>
  <si>
    <t>2455+2404</t>
  </si>
  <si>
    <t>2411+2355</t>
  </si>
  <si>
    <t>仮単価</t>
    <rPh sb="0" eb="1">
      <t>カリ</t>
    </rPh>
    <rPh sb="1" eb="3">
      <t>タンカ</t>
    </rPh>
    <phoneticPr fontId="1"/>
  </si>
  <si>
    <t>仮単価</t>
  </si>
  <si>
    <t>（クラッシャラン）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</si>
</sst>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6">
    <numFmt numFmtId="181" formatCode="&quot;t=&quot;0&quot;cm&quot;"/>
    <numFmt numFmtId="177" formatCode="&quot;ケース&quot;0&quot;：&quot;"/>
    <numFmt numFmtId="178" formatCode="&quot;以上より、目標設計CBR&quot;0.0&quot;%の場合が安価となる。&quot;"/>
    <numFmt numFmtId="183" formatCode="&quot;目標CBR＝&quot;0.0&quot;%&quot;"/>
    <numFmt numFmtId="176" formatCode="0&quot;%&quot;"/>
    <numFmt numFmtId="184" formatCode="0&quot;%以上&quot;"/>
    <numFmt numFmtId="190" formatCode="0&quot;cm&quot;"/>
    <numFmt numFmtId="188" formatCode="0&quot;m2当り&quot;"/>
    <numFmt numFmtId="191" formatCode="0&quot;年&quot;"/>
    <numFmt numFmtId="182" formatCode="0.0&quot;%&quot;"/>
    <numFmt numFmtId="185" formatCode="0.0&quot;m2&quot;"/>
    <numFmt numFmtId="186" formatCode="0.0&quot;m3&quot;"/>
    <numFmt numFmtId="180" formatCode="0.00&quot;%&quot;"/>
    <numFmt numFmtId="189" formatCode="0.00_ "/>
    <numFmt numFmtId="179" formatCode="00&quot;cm&quot;"/>
    <numFmt numFmtId="187" formatCode="0_);[Red]\(0\)"/>
  </numFmts>
  <fonts count="25">
    <font>
      <sz val="11"/>
      <color auto="1"/>
      <name val="ＭＳ ゴシック"/>
      <family val="3"/>
    </font>
    <font>
      <sz val="6"/>
      <color auto="1"/>
      <name val="ＭＳ ゴシック"/>
      <family val="3"/>
    </font>
    <font>
      <sz val="11"/>
      <color auto="1"/>
      <name val="Meiryo UI"/>
      <family val="3"/>
    </font>
    <font>
      <b/>
      <u/>
      <sz val="12"/>
      <color auto="1"/>
      <name val="Meiryo UI"/>
      <family val="3"/>
    </font>
    <font>
      <sz val="8"/>
      <color auto="1"/>
      <name val="Meiryo UI"/>
      <family val="3"/>
    </font>
    <font>
      <sz val="10"/>
      <color auto="1"/>
      <name val="Meiryo UI"/>
      <family val="3"/>
    </font>
    <font>
      <sz val="9"/>
      <color auto="1"/>
      <name val="Meiryo UI"/>
      <family val="3"/>
    </font>
    <font>
      <u/>
      <sz val="11"/>
      <color indexed="12"/>
      <name val="ＭＳ ゴシック"/>
      <family val="3"/>
    </font>
    <font>
      <u/>
      <sz val="12"/>
      <color theme="0"/>
      <name val="Meiryo UI"/>
      <family val="3"/>
    </font>
    <font>
      <sz val="12"/>
      <color auto="1"/>
      <name val="Meiryo UI"/>
      <family val="3"/>
    </font>
    <font>
      <b/>
      <u/>
      <sz val="12"/>
      <color rgb="FFFF0000"/>
      <name val="Meiryo UI"/>
      <family val="3"/>
    </font>
    <font>
      <sz val="9"/>
      <color indexed="10"/>
      <name val="Meiryo UI"/>
      <family val="3"/>
    </font>
    <font>
      <sz val="8"/>
      <color indexed="10"/>
      <name val="Meiryo UI"/>
      <family val="3"/>
    </font>
    <font>
      <sz val="8"/>
      <color rgb="FF0000FF"/>
      <name val="Meiryo UI"/>
      <family val="3"/>
    </font>
    <font>
      <sz val="8"/>
      <color indexed="12"/>
      <name val="Meiryo UI"/>
      <family val="3"/>
    </font>
    <font>
      <u/>
      <sz val="12"/>
      <color rgb="FF0000FF"/>
      <name val="Meiryo UI"/>
      <family val="3"/>
    </font>
    <font>
      <sz val="9"/>
      <color indexed="12"/>
      <name val="Meiryo UI"/>
      <family val="3"/>
    </font>
    <font>
      <sz val="10"/>
      <color indexed="10"/>
      <name val="Meiryo UI"/>
      <family val="3"/>
    </font>
    <font>
      <sz val="8"/>
      <color rgb="FFFF0000"/>
      <name val="Meiryo UI"/>
      <family val="3"/>
    </font>
    <font>
      <sz val="10"/>
      <color rgb="FF0000FF"/>
      <name val="Meiryo UI"/>
      <family val="3"/>
    </font>
    <font>
      <sz val="11"/>
      <color auto="1"/>
      <name val="ＭＳ ゴシック"/>
      <family val="3"/>
    </font>
    <font>
      <sz val="12"/>
      <color theme="0"/>
      <name val="Meiryo UI"/>
      <family val="3"/>
    </font>
    <font>
      <sz val="12"/>
      <color rgb="FF0000FF"/>
      <name val="Meiryo UI"/>
      <family val="3"/>
    </font>
    <font>
      <sz val="11"/>
      <color theme="0"/>
      <name val="Meiryo UI"/>
      <family val="3"/>
    </font>
    <font>
      <sz val="11"/>
      <color rgb="FFFF0000"/>
      <name val="Meiryo UI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38" fontId="20" fillId="0" borderId="0" applyFont="0" applyFill="0" applyBorder="0" applyAlignment="0" applyProtection="0"/>
  </cellStyleXfs>
  <cellXfs count="26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176" fontId="2" fillId="2" borderId="7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2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1" applyFill="1" applyAlignment="1" applyProtection="1">
      <alignment vertical="center"/>
    </xf>
    <xf numFmtId="0" fontId="8" fillId="4" borderId="0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right" vertical="center"/>
    </xf>
    <xf numFmtId="0" fontId="9" fillId="2" borderId="49" xfId="0" applyFont="1" applyFill="1" applyBorder="1" applyAlignment="1">
      <alignment horizontal="right" vertical="center"/>
    </xf>
    <xf numFmtId="177" fontId="5" fillId="2" borderId="50" xfId="0" applyNumberFormat="1" applyFont="1" applyFill="1" applyBorder="1" applyAlignment="1">
      <alignment horizontal="right" vertical="center"/>
    </xf>
    <xf numFmtId="0" fontId="2" fillId="3" borderId="51" xfId="0" applyFont="1" applyFill="1" applyBorder="1" applyAlignment="1">
      <alignment vertical="center"/>
    </xf>
    <xf numFmtId="0" fontId="4" fillId="3" borderId="52" xfId="0" applyFont="1" applyFill="1" applyBorder="1" applyAlignment="1">
      <alignment vertical="center" shrinkToFit="1"/>
    </xf>
    <xf numFmtId="0" fontId="2" fillId="3" borderId="53" xfId="0" applyFont="1" applyFill="1" applyBorder="1" applyAlignment="1">
      <alignment vertical="center"/>
    </xf>
    <xf numFmtId="0" fontId="5" fillId="3" borderId="52" xfId="0" applyFont="1" applyFill="1" applyBorder="1" applyAlignment="1">
      <alignment vertical="center"/>
    </xf>
    <xf numFmtId="0" fontId="5" fillId="3" borderId="53" xfId="0" applyFont="1" applyFill="1" applyBorder="1" applyAlignment="1">
      <alignment vertical="center"/>
    </xf>
    <xf numFmtId="0" fontId="5" fillId="3" borderId="51" xfId="0" applyFont="1" applyFill="1" applyBorder="1" applyAlignment="1">
      <alignment vertical="center"/>
    </xf>
    <xf numFmtId="0" fontId="6" fillId="3" borderId="52" xfId="0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78" fontId="10" fillId="3" borderId="40" xfId="0" applyNumberFormat="1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right" vertical="center"/>
    </xf>
    <xf numFmtId="0" fontId="9" fillId="2" borderId="54" xfId="0" applyFont="1" applyFill="1" applyBorder="1" applyAlignment="1">
      <alignment horizontal="right" vertical="center"/>
    </xf>
    <xf numFmtId="177" fontId="5" fillId="2" borderId="36" xfId="0" applyNumberFormat="1" applyFont="1" applyFill="1" applyBorder="1" applyAlignment="1">
      <alignment horizontal="right" vertical="center"/>
    </xf>
    <xf numFmtId="0" fontId="2" fillId="3" borderId="38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 shrinkToFit="1"/>
    </xf>
    <xf numFmtId="0" fontId="2" fillId="3" borderId="39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 vertical="center"/>
    </xf>
    <xf numFmtId="0" fontId="5" fillId="3" borderId="39" xfId="0" applyFont="1" applyFill="1" applyBorder="1" applyAlignment="1">
      <alignment vertical="center"/>
    </xf>
    <xf numFmtId="0" fontId="5" fillId="3" borderId="38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179" fontId="4" fillId="3" borderId="0" xfId="0" applyNumberFormat="1" applyFont="1" applyFill="1" applyBorder="1" applyAlignment="1">
      <alignment horizontal="right" vertical="center" textRotation="90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distributed" vertical="center" shrinkToFit="1"/>
    </xf>
    <xf numFmtId="0" fontId="11" fillId="3" borderId="0" xfId="0" applyFont="1" applyFill="1" applyBorder="1" applyAlignment="1">
      <alignment vertical="center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180" fontId="6" fillId="3" borderId="0" xfId="0" applyNumberFormat="1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left" vertical="center" shrinkToFit="1"/>
    </xf>
    <xf numFmtId="0" fontId="4" fillId="3" borderId="0" xfId="0" applyFont="1" applyFill="1" applyBorder="1" applyAlignment="1">
      <alignment horizontal="center" vertical="center" shrinkToFit="1"/>
    </xf>
    <xf numFmtId="180" fontId="12" fillId="3" borderId="0" xfId="0" applyNumberFormat="1" applyFont="1" applyFill="1" applyBorder="1" applyAlignment="1">
      <alignment horizontal="center" vertical="center" shrinkToFit="1"/>
    </xf>
    <xf numFmtId="0" fontId="6" fillId="3" borderId="39" xfId="0" applyNumberFormat="1" applyFont="1" applyFill="1" applyBorder="1" applyAlignment="1">
      <alignment vertical="center" shrinkToFit="1"/>
    </xf>
    <xf numFmtId="0" fontId="6" fillId="3" borderId="38" xfId="0" applyFont="1" applyFill="1" applyBorder="1" applyAlignment="1">
      <alignment horizontal="center" vertical="center" shrinkToFit="1"/>
    </xf>
    <xf numFmtId="0" fontId="6" fillId="3" borderId="39" xfId="0" applyFont="1" applyFill="1" applyBorder="1" applyAlignment="1">
      <alignment horizontal="center" vertical="center" shrinkToFit="1"/>
    </xf>
    <xf numFmtId="0" fontId="4" fillId="3" borderId="51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vertical="center" shrinkToFit="1"/>
    </xf>
    <xf numFmtId="181" fontId="13" fillId="3" borderId="37" xfId="0" applyNumberFormat="1" applyFont="1" applyFill="1" applyBorder="1" applyAlignment="1">
      <alignment horizontal="center" vertical="center" shrinkToFit="1"/>
    </xf>
    <xf numFmtId="181" fontId="14" fillId="3" borderId="44" xfId="0" applyNumberFormat="1" applyFont="1" applyFill="1" applyBorder="1" applyAlignment="1">
      <alignment horizontal="center" vertical="center" shrinkToFit="1"/>
    </xf>
    <xf numFmtId="181" fontId="13" fillId="0" borderId="37" xfId="0" applyNumberFormat="1" applyFont="1" applyFill="1" applyBorder="1" applyAlignment="1">
      <alignment horizontal="center" vertical="center" shrinkToFit="1"/>
    </xf>
    <xf numFmtId="181" fontId="14" fillId="0" borderId="44" xfId="0" applyNumberFormat="1" applyFont="1" applyFill="1" applyBorder="1" applyAlignment="1">
      <alignment horizontal="center" vertical="center" shrinkToFit="1"/>
    </xf>
    <xf numFmtId="0" fontId="15" fillId="2" borderId="34" xfId="0" applyFont="1" applyFill="1" applyBorder="1" applyAlignment="1">
      <alignment horizontal="left" vertical="center"/>
    </xf>
    <xf numFmtId="182" fontId="16" fillId="3" borderId="0" xfId="0" applyNumberFormat="1" applyFont="1" applyFill="1" applyBorder="1" applyAlignment="1">
      <alignment horizontal="center" vertical="center" shrinkToFit="1"/>
    </xf>
    <xf numFmtId="179" fontId="16" fillId="3" borderId="0" xfId="0" applyNumberFormat="1" applyFont="1" applyFill="1" applyBorder="1" applyAlignment="1">
      <alignment horizontal="center" vertical="center" shrinkToFit="1"/>
    </xf>
    <xf numFmtId="176" fontId="6" fillId="3" borderId="0" xfId="0" applyNumberFormat="1" applyFont="1" applyFill="1" applyBorder="1" applyAlignment="1">
      <alignment horizontal="center" vertical="center"/>
    </xf>
    <xf numFmtId="12" fontId="6" fillId="3" borderId="39" xfId="0" applyNumberFormat="1" applyFont="1" applyFill="1" applyBorder="1" applyAlignment="1">
      <alignment horizontal="left" vertical="top" shrinkToFit="1"/>
    </xf>
    <xf numFmtId="182" fontId="6" fillId="3" borderId="0" xfId="0" applyNumberFormat="1" applyFont="1" applyFill="1" applyBorder="1" applyAlignment="1">
      <alignment horizontal="center" vertical="center" shrinkToFit="1"/>
    </xf>
    <xf numFmtId="181" fontId="13" fillId="3" borderId="44" xfId="0" applyNumberFormat="1" applyFont="1" applyFill="1" applyBorder="1" applyAlignment="1">
      <alignment horizontal="center" vertical="center" shrinkToFit="1"/>
    </xf>
    <xf numFmtId="181" fontId="14" fillId="3" borderId="3" xfId="0" applyNumberFormat="1" applyFont="1" applyFill="1" applyBorder="1" applyAlignment="1">
      <alignment horizontal="center" vertical="center" shrinkToFit="1"/>
    </xf>
    <xf numFmtId="0" fontId="15" fillId="2" borderId="55" xfId="0" applyFont="1" applyFill="1" applyBorder="1" applyAlignment="1">
      <alignment horizontal="left" vertical="center" shrinkToFit="1"/>
    </xf>
    <xf numFmtId="181" fontId="13" fillId="0" borderId="44" xfId="0" applyNumberFormat="1" applyFont="1" applyFill="1" applyBorder="1" applyAlignment="1">
      <alignment horizontal="center" vertical="center" shrinkToFit="1"/>
    </xf>
    <xf numFmtId="181" fontId="14" fillId="0" borderId="3" xfId="0" applyNumberFormat="1" applyFont="1" applyFill="1" applyBorder="1" applyAlignment="1">
      <alignment horizontal="center" vertical="center" shrinkToFit="1"/>
    </xf>
    <xf numFmtId="183" fontId="17" fillId="2" borderId="36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center" vertical="top" shrinkToFit="1"/>
    </xf>
    <xf numFmtId="184" fontId="4" fillId="3" borderId="0" xfId="0" applyNumberFormat="1" applyFont="1" applyFill="1" applyBorder="1" applyAlignment="1">
      <alignment horizontal="center" vertical="top" shrinkToFit="1"/>
    </xf>
    <xf numFmtId="179" fontId="4" fillId="3" borderId="0" xfId="0" applyNumberFormat="1" applyFont="1" applyFill="1" applyBorder="1" applyAlignment="1">
      <alignment horizontal="center" shrinkToFit="1"/>
    </xf>
    <xf numFmtId="12" fontId="6" fillId="3" borderId="39" xfId="0" applyNumberFormat="1" applyFont="1" applyFill="1" applyBorder="1" applyAlignment="1">
      <alignment horizontal="center" vertical="top" shrinkToFit="1"/>
    </xf>
    <xf numFmtId="185" fontId="18" fillId="3" borderId="56" xfId="0" applyNumberFormat="1" applyFont="1" applyFill="1" applyBorder="1" applyAlignment="1">
      <alignment horizontal="right" vertical="center"/>
    </xf>
    <xf numFmtId="185" fontId="12" fillId="3" borderId="3" xfId="0" applyNumberFormat="1" applyFont="1" applyFill="1" applyBorder="1" applyAlignment="1">
      <alignment horizontal="right" vertical="center" shrinkToFit="1"/>
    </xf>
    <xf numFmtId="186" fontId="12" fillId="3" borderId="3" xfId="0" applyNumberFormat="1" applyFont="1" applyFill="1" applyBorder="1" applyAlignment="1">
      <alignment horizontal="right" vertical="center" shrinkToFit="1"/>
    </xf>
    <xf numFmtId="185" fontId="12" fillId="2" borderId="3" xfId="0" applyNumberFormat="1" applyFont="1" applyFill="1" applyBorder="1" applyAlignment="1">
      <alignment horizontal="right" vertical="center" shrinkToFit="1"/>
    </xf>
    <xf numFmtId="185" fontId="12" fillId="3" borderId="39" xfId="0" applyNumberFormat="1" applyFont="1" applyFill="1" applyBorder="1" applyAlignment="1">
      <alignment horizontal="right" vertical="center" shrinkToFit="1"/>
    </xf>
    <xf numFmtId="185" fontId="18" fillId="0" borderId="56" xfId="0" applyNumberFormat="1" applyFont="1" applyFill="1" applyBorder="1" applyAlignment="1">
      <alignment horizontal="right" vertical="center"/>
    </xf>
    <xf numFmtId="185" fontId="12" fillId="0" borderId="3" xfId="0" applyNumberFormat="1" applyFont="1" applyFill="1" applyBorder="1" applyAlignment="1">
      <alignment horizontal="right" vertical="center" shrinkToFit="1"/>
    </xf>
    <xf numFmtId="0" fontId="19" fillId="2" borderId="54" xfId="0" applyFont="1" applyFill="1" applyBorder="1" applyAlignment="1">
      <alignment horizontal="left"/>
    </xf>
    <xf numFmtId="187" fontId="6" fillId="3" borderId="39" xfId="0" quotePrefix="1" applyNumberFormat="1" applyFont="1" applyFill="1" applyBorder="1" applyAlignment="1">
      <alignment horizontal="center" vertical="center" shrinkToFit="1"/>
    </xf>
    <xf numFmtId="185" fontId="18" fillId="3" borderId="37" xfId="0" applyNumberFormat="1" applyFont="1" applyFill="1" applyBorder="1" applyAlignment="1">
      <alignment horizontal="right" vertical="center"/>
    </xf>
    <xf numFmtId="185" fontId="18" fillId="0" borderId="37" xfId="0" applyNumberFormat="1" applyFont="1" applyFill="1" applyBorder="1" applyAlignment="1">
      <alignment horizontal="right" vertical="center"/>
    </xf>
    <xf numFmtId="185" fontId="18" fillId="3" borderId="44" xfId="0" applyNumberFormat="1" applyFont="1" applyFill="1" applyBorder="1" applyAlignment="1">
      <alignment horizontal="right" vertical="center"/>
    </xf>
    <xf numFmtId="185" fontId="18" fillId="0" borderId="44" xfId="0" applyNumberFormat="1" applyFont="1" applyFill="1" applyBorder="1" applyAlignment="1">
      <alignment horizontal="right" vertical="center"/>
    </xf>
    <xf numFmtId="0" fontId="9" fillId="2" borderId="54" xfId="0" applyFont="1" applyFill="1" applyBorder="1" applyAlignment="1">
      <alignment horizontal="left" vertical="center"/>
    </xf>
    <xf numFmtId="188" fontId="4" fillId="3" borderId="38" xfId="0" applyNumberFormat="1" applyFont="1" applyFill="1" applyBorder="1" applyAlignment="1">
      <alignment horizontal="right" vertical="center"/>
    </xf>
    <xf numFmtId="38" fontId="4" fillId="3" borderId="56" xfId="2" applyFont="1" applyFill="1" applyBorder="1" applyAlignment="1">
      <alignment horizontal="right" vertical="center" shrinkToFit="1"/>
    </xf>
    <xf numFmtId="38" fontId="4" fillId="3" borderId="3" xfId="2" applyFont="1" applyFill="1" applyBorder="1" applyAlignment="1">
      <alignment horizontal="right" vertical="center" shrinkToFit="1"/>
    </xf>
    <xf numFmtId="38" fontId="4" fillId="2" borderId="3" xfId="2" applyFont="1" applyFill="1" applyBorder="1" applyAlignment="1">
      <alignment horizontal="right" vertical="center" shrinkToFit="1"/>
    </xf>
    <xf numFmtId="38" fontId="4" fillId="3" borderId="39" xfId="2" applyFont="1" applyFill="1" applyBorder="1" applyAlignment="1">
      <alignment horizontal="right" vertical="center" shrinkToFit="1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textRotation="90" shrinkToFit="1"/>
    </xf>
    <xf numFmtId="0" fontId="4" fillId="3" borderId="0" xfId="0" applyFont="1" applyFill="1" applyBorder="1" applyAlignment="1">
      <alignment horizontal="right" vertical="center" shrinkToFit="1"/>
    </xf>
    <xf numFmtId="189" fontId="6" fillId="3" borderId="39" xfId="0" applyNumberFormat="1" applyFont="1" applyFill="1" applyBorder="1" applyAlignment="1">
      <alignment horizontal="center" vertical="center" shrinkToFit="1"/>
    </xf>
    <xf numFmtId="38" fontId="4" fillId="3" borderId="37" xfId="2" applyFont="1" applyFill="1" applyBorder="1" applyAlignment="1">
      <alignment horizontal="right" vertical="center" shrinkToFit="1"/>
    </xf>
    <xf numFmtId="179" fontId="12" fillId="3" borderId="0" xfId="0" applyNumberFormat="1" applyFont="1" applyFill="1" applyBorder="1" applyAlignment="1">
      <alignment horizontal="right" vertical="center" textRotation="90" shrinkToFit="1"/>
    </xf>
    <xf numFmtId="38" fontId="4" fillId="3" borderId="44" xfId="2" applyFont="1" applyFill="1" applyBorder="1" applyAlignment="1">
      <alignment horizontal="right" vertical="center" shrinkToFit="1"/>
    </xf>
    <xf numFmtId="0" fontId="4" fillId="3" borderId="0" xfId="0" applyFont="1" applyFill="1" applyBorder="1" applyAlignment="1">
      <alignment vertical="center" textRotation="90" shrinkToFit="1"/>
    </xf>
    <xf numFmtId="190" fontId="18" fillId="3" borderId="0" xfId="0" applyNumberFormat="1" applyFont="1" applyFill="1" applyBorder="1" applyAlignment="1">
      <alignment horizontal="center" vertical="center" textRotation="90" shrinkToFit="1"/>
    </xf>
    <xf numFmtId="38" fontId="12" fillId="3" borderId="3" xfId="2" applyFont="1" applyFill="1" applyBorder="1" applyAlignment="1">
      <alignment horizontal="right" vertical="center" shrinkToFit="1"/>
    </xf>
    <xf numFmtId="38" fontId="12" fillId="2" borderId="3" xfId="2" applyFont="1" applyFill="1" applyBorder="1" applyAlignment="1">
      <alignment horizontal="right" vertical="center" shrinkToFit="1"/>
    </xf>
    <xf numFmtId="38" fontId="12" fillId="3" borderId="39" xfId="2" applyFont="1" applyFill="1" applyBorder="1" applyAlignment="1">
      <alignment horizontal="right" vertical="center" shrinkToFi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textRotation="90" shrinkToFit="1"/>
    </xf>
    <xf numFmtId="179" fontId="18" fillId="3" borderId="0" xfId="0" applyNumberFormat="1" applyFont="1" applyFill="1" applyBorder="1" applyAlignment="1">
      <alignment horizontal="right" vertical="center" textRotation="90"/>
    </xf>
    <xf numFmtId="179" fontId="18" fillId="3" borderId="0" xfId="0" applyNumberFormat="1" applyFont="1" applyFill="1" applyBorder="1" applyAlignment="1">
      <alignment vertical="center" textRotation="90"/>
    </xf>
    <xf numFmtId="0" fontId="6" fillId="3" borderId="0" xfId="0" applyFont="1" applyFill="1" applyBorder="1" applyAlignment="1">
      <alignment horizontal="left" vertical="center" shrinkToFit="1"/>
    </xf>
    <xf numFmtId="0" fontId="4" fillId="3" borderId="0" xfId="0" applyFont="1" applyFill="1" applyAlignment="1">
      <alignment horizontal="center" vertical="center" textRotation="90"/>
    </xf>
    <xf numFmtId="0" fontId="4" fillId="3" borderId="0" xfId="0" applyFont="1" applyFill="1" applyAlignment="1">
      <alignment vertical="center" textRotation="90"/>
    </xf>
    <xf numFmtId="183" fontId="17" fillId="2" borderId="43" xfId="0" applyNumberFormat="1" applyFont="1" applyFill="1" applyBorder="1" applyAlignment="1">
      <alignment horizontal="left" vertical="center"/>
    </xf>
    <xf numFmtId="0" fontId="2" fillId="3" borderId="45" xfId="0" applyFont="1" applyFill="1" applyBorder="1" applyAlignment="1">
      <alignment vertical="center"/>
    </xf>
    <xf numFmtId="0" fontId="6" fillId="3" borderId="46" xfId="0" applyFont="1" applyFill="1" applyBorder="1" applyAlignment="1">
      <alignment vertical="center" shrinkToFit="1"/>
    </xf>
    <xf numFmtId="0" fontId="6" fillId="3" borderId="46" xfId="0" applyFont="1" applyFill="1" applyBorder="1" applyAlignment="1">
      <alignment vertical="center"/>
    </xf>
    <xf numFmtId="0" fontId="6" fillId="3" borderId="46" xfId="0" applyFont="1" applyFill="1" applyBorder="1" applyAlignment="1">
      <alignment horizontal="left" vertical="center" shrinkToFit="1"/>
    </xf>
    <xf numFmtId="0" fontId="5" fillId="3" borderId="47" xfId="0" applyFont="1" applyFill="1" applyBorder="1" applyAlignment="1">
      <alignment vertical="center"/>
    </xf>
    <xf numFmtId="188" fontId="6" fillId="3" borderId="45" xfId="0" applyNumberFormat="1" applyFont="1" applyFill="1" applyBorder="1" applyAlignment="1">
      <alignment horizontal="right" vertical="center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vertical="center"/>
    </xf>
    <xf numFmtId="0" fontId="6" fillId="3" borderId="52" xfId="0" applyFont="1" applyFill="1" applyBorder="1" applyAlignment="1">
      <alignment vertical="center" shrinkToFit="1"/>
    </xf>
    <xf numFmtId="0" fontId="6" fillId="3" borderId="52" xfId="0" applyFont="1" applyFill="1" applyBorder="1" applyAlignment="1">
      <alignment horizontal="left" vertical="center" shrinkToFit="1"/>
    </xf>
    <xf numFmtId="188" fontId="6" fillId="3" borderId="51" xfId="0" applyNumberFormat="1" applyFont="1" applyFill="1" applyBorder="1" applyAlignment="1">
      <alignment horizontal="right" vertical="center"/>
    </xf>
    <xf numFmtId="0" fontId="4" fillId="3" borderId="52" xfId="0" applyFont="1" applyFill="1" applyBorder="1" applyAlignment="1">
      <alignment horizontal="center" vertical="center" shrinkToFit="1"/>
    </xf>
    <xf numFmtId="180" fontId="6" fillId="3" borderId="0" xfId="0" applyNumberFormat="1" applyFont="1" applyFill="1" applyBorder="1" applyAlignment="1">
      <alignment horizontal="center" vertical="center"/>
    </xf>
    <xf numFmtId="182" fontId="6" fillId="3" borderId="0" xfId="0" applyNumberFormat="1" applyFont="1" applyFill="1" applyBorder="1" applyAlignment="1">
      <alignment horizontal="center" vertical="center"/>
    </xf>
    <xf numFmtId="191" fontId="22" fillId="2" borderId="55" xfId="0" applyNumberFormat="1" applyFont="1" applyFill="1" applyBorder="1" applyAlignment="1">
      <alignment horizontal="left" vertical="center"/>
    </xf>
    <xf numFmtId="0" fontId="22" fillId="2" borderId="54" xfId="0" applyFont="1" applyFill="1" applyBorder="1" applyAlignment="1">
      <alignment horizontal="left" vertical="center"/>
    </xf>
    <xf numFmtId="186" fontId="4" fillId="3" borderId="39" xfId="0" applyNumberFormat="1" applyFont="1" applyFill="1" applyBorder="1" applyAlignment="1">
      <alignment horizontal="right" vertical="center" shrinkToFit="1"/>
    </xf>
    <xf numFmtId="38" fontId="4" fillId="3" borderId="39" xfId="2" applyFont="1" applyFill="1" applyBorder="1" applyAlignment="1">
      <alignment horizontal="center" vertical="center" shrinkToFit="1"/>
    </xf>
    <xf numFmtId="0" fontId="4" fillId="3" borderId="0" xfId="0" applyFont="1" applyFill="1" applyBorder="1" applyAlignment="1">
      <alignment textRotation="90" shrinkToFit="1"/>
    </xf>
    <xf numFmtId="179" fontId="12" fillId="3" borderId="0" xfId="0" applyNumberFormat="1" applyFont="1" applyFill="1" applyBorder="1" applyAlignment="1">
      <alignment horizontal="center" vertical="center" textRotation="90" shrinkToFit="1"/>
    </xf>
    <xf numFmtId="179" fontId="12" fillId="3" borderId="0" xfId="0" applyNumberFormat="1" applyFont="1" applyFill="1" applyBorder="1" applyAlignment="1">
      <alignment vertical="center" textRotation="90" shrinkToFit="1"/>
    </xf>
    <xf numFmtId="0" fontId="4" fillId="3" borderId="46" xfId="0" applyFont="1" applyFill="1" applyBorder="1" applyAlignment="1">
      <alignment vertical="center" shrinkToFit="1"/>
    </xf>
    <xf numFmtId="0" fontId="2" fillId="3" borderId="47" xfId="0" applyFont="1" applyFill="1" applyBorder="1" applyAlignment="1">
      <alignment vertical="center"/>
    </xf>
    <xf numFmtId="0" fontId="5" fillId="3" borderId="45" xfId="0" applyFont="1" applyFill="1" applyBorder="1" applyAlignment="1">
      <alignment vertical="center"/>
    </xf>
    <xf numFmtId="0" fontId="5" fillId="3" borderId="46" xfId="0" applyFont="1" applyFill="1" applyBorder="1" applyAlignment="1">
      <alignment vertical="center" shrinkToFit="1"/>
    </xf>
    <xf numFmtId="0" fontId="6" fillId="3" borderId="47" xfId="0" applyFont="1" applyFill="1" applyBorder="1" applyAlignment="1">
      <alignment vertical="center"/>
    </xf>
    <xf numFmtId="0" fontId="9" fillId="2" borderId="55" xfId="0" applyFont="1" applyFill="1" applyBorder="1" applyAlignment="1">
      <alignment horizontal="right" vertical="center"/>
    </xf>
    <xf numFmtId="0" fontId="0" fillId="3" borderId="0" xfId="0" applyFill="1"/>
    <xf numFmtId="0" fontId="2" fillId="3" borderId="38" xfId="0" applyFont="1" applyFill="1" applyBorder="1" applyAlignment="1">
      <alignment horizontal="center" vertical="center" shrinkToFit="1"/>
    </xf>
    <xf numFmtId="9" fontId="22" fillId="2" borderId="55" xfId="0" applyNumberFormat="1" applyFont="1" applyFill="1" applyBorder="1" applyAlignment="1">
      <alignment horizontal="left" vertical="center"/>
    </xf>
    <xf numFmtId="182" fontId="22" fillId="2" borderId="54" xfId="0" applyNumberFormat="1" applyFont="1" applyFill="1" applyBorder="1" applyAlignment="1">
      <alignment horizontal="left" vertical="center"/>
    </xf>
    <xf numFmtId="0" fontId="22" fillId="2" borderId="55" xfId="0" applyFont="1" applyFill="1" applyBorder="1" applyAlignment="1">
      <alignment horizontal="left" vertical="center"/>
    </xf>
    <xf numFmtId="0" fontId="9" fillId="2" borderId="55" xfId="0" applyFont="1" applyFill="1" applyBorder="1" applyAlignment="1">
      <alignment horizontal="left" vertical="center"/>
    </xf>
    <xf numFmtId="0" fontId="5" fillId="3" borderId="52" xfId="0" applyFont="1" applyFill="1" applyBorder="1" applyAlignment="1">
      <alignment vertical="center" shrinkToFit="1"/>
    </xf>
    <xf numFmtId="176" fontId="22" fillId="2" borderId="54" xfId="0" applyNumberFormat="1" applyFont="1" applyFill="1" applyBorder="1" applyAlignment="1">
      <alignment horizontal="left" vertical="center"/>
    </xf>
    <xf numFmtId="179" fontId="18" fillId="3" borderId="0" xfId="0" applyNumberFormat="1" applyFont="1" applyFill="1" applyBorder="1" applyAlignment="1">
      <alignment horizontal="center" vertical="center" textRotation="90"/>
    </xf>
    <xf numFmtId="0" fontId="23" fillId="4" borderId="0" xfId="0" applyFont="1" applyFill="1" applyAlignment="1">
      <alignment vertical="center"/>
    </xf>
    <xf numFmtId="0" fontId="9" fillId="2" borderId="57" xfId="0" applyFont="1" applyFill="1" applyBorder="1" applyAlignment="1">
      <alignment horizontal="left" vertical="center"/>
    </xf>
    <xf numFmtId="176" fontId="22" fillId="2" borderId="58" xfId="0" applyNumberFormat="1" applyFont="1" applyFill="1" applyBorder="1" applyAlignment="1">
      <alignment horizontal="left" vertical="center"/>
    </xf>
    <xf numFmtId="183" fontId="17" fillId="2" borderId="59" xfId="0" applyNumberFormat="1" applyFont="1" applyFill="1" applyBorder="1" applyAlignment="1">
      <alignment horizontal="left" vertical="center"/>
    </xf>
    <xf numFmtId="0" fontId="2" fillId="3" borderId="60" xfId="0" applyFont="1" applyFill="1" applyBorder="1" applyAlignment="1">
      <alignment vertical="center"/>
    </xf>
    <xf numFmtId="0" fontId="4" fillId="3" borderId="61" xfId="0" applyFont="1" applyFill="1" applyBorder="1" applyAlignment="1">
      <alignment vertical="center"/>
    </xf>
    <xf numFmtId="0" fontId="2" fillId="3" borderId="62" xfId="0" applyFont="1" applyFill="1" applyBorder="1" applyAlignment="1">
      <alignment vertical="center"/>
    </xf>
    <xf numFmtId="0" fontId="6" fillId="3" borderId="61" xfId="0" applyFont="1" applyFill="1" applyBorder="1" applyAlignment="1">
      <alignment vertical="center"/>
    </xf>
    <xf numFmtId="0" fontId="5" fillId="3" borderId="62" xfId="0" applyFont="1" applyFill="1" applyBorder="1" applyAlignment="1">
      <alignment vertical="center"/>
    </xf>
    <xf numFmtId="0" fontId="5" fillId="3" borderId="60" xfId="0" applyFont="1" applyFill="1" applyBorder="1" applyAlignment="1">
      <alignment vertical="center"/>
    </xf>
    <xf numFmtId="0" fontId="5" fillId="3" borderId="61" xfId="0" applyFont="1" applyFill="1" applyBorder="1" applyAlignment="1">
      <alignment vertical="center"/>
    </xf>
    <xf numFmtId="0" fontId="6" fillId="3" borderId="62" xfId="0" applyFont="1" applyFill="1" applyBorder="1" applyAlignment="1">
      <alignment vertical="center"/>
    </xf>
    <xf numFmtId="0" fontId="2" fillId="3" borderId="63" xfId="0" applyFont="1" applyFill="1" applyBorder="1" applyAlignment="1">
      <alignment horizontal="center" vertical="center"/>
    </xf>
    <xf numFmtId="178" fontId="10" fillId="3" borderId="6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38" fontId="12" fillId="0" borderId="3" xfId="2" applyFont="1" applyFill="1" applyBorder="1" applyAlignment="1">
      <alignment horizontal="right" vertical="center" shrinkToFit="1"/>
    </xf>
    <xf numFmtId="181" fontId="13" fillId="0" borderId="3" xfId="0" applyNumberFormat="1" applyFont="1" applyFill="1" applyBorder="1" applyAlignment="1">
      <alignment horizontal="center" vertical="center" shrinkToFit="1"/>
    </xf>
    <xf numFmtId="0" fontId="15" fillId="2" borderId="34" xfId="0" applyFont="1" applyFill="1" applyBorder="1" applyAlignment="1">
      <alignment horizontal="left" vertical="center" shrinkToFit="1"/>
    </xf>
    <xf numFmtId="38" fontId="4" fillId="0" borderId="56" xfId="2" applyFont="1" applyFill="1" applyBorder="1" applyAlignment="1">
      <alignment horizontal="right" vertical="center" shrinkToFit="1"/>
    </xf>
    <xf numFmtId="38" fontId="4" fillId="0" borderId="3" xfId="2" applyFont="1" applyFill="1" applyBorder="1" applyAlignment="1">
      <alignment horizontal="right" vertical="center" shrinkToFit="1"/>
    </xf>
    <xf numFmtId="38" fontId="4" fillId="0" borderId="37" xfId="2" applyFont="1" applyFill="1" applyBorder="1" applyAlignment="1">
      <alignment horizontal="right" vertical="center" shrinkToFit="1"/>
    </xf>
    <xf numFmtId="38" fontId="4" fillId="0" borderId="44" xfId="2" applyFont="1" applyFill="1" applyBorder="1" applyAlignment="1">
      <alignment horizontal="right" vertical="center" shrinkToFit="1"/>
    </xf>
    <xf numFmtId="0" fontId="0" fillId="0" borderId="0" xfId="0" applyFont="1" applyFill="1"/>
    <xf numFmtId="0" fontId="24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top"/>
    </xf>
    <xf numFmtId="0" fontId="6" fillId="2" borderId="65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181" fontId="6" fillId="2" borderId="3" xfId="0" applyNumberFormat="1" applyFont="1" applyFill="1" applyBorder="1" applyAlignment="1">
      <alignment vertical="center"/>
    </xf>
    <xf numFmtId="181" fontId="6" fillId="2" borderId="4" xfId="0" applyNumberFormat="1" applyFont="1" applyFill="1" applyBorder="1" applyAlignment="1">
      <alignment vertical="center"/>
    </xf>
    <xf numFmtId="181" fontId="6" fillId="2" borderId="5" xfId="0" applyNumberFormat="1" applyFont="1" applyFill="1" applyBorder="1" applyAlignment="1">
      <alignment vertical="center"/>
    </xf>
    <xf numFmtId="181" fontId="6" fillId="2" borderId="6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38" fontId="6" fillId="0" borderId="3" xfId="2" applyFont="1" applyBorder="1" applyAlignment="1">
      <alignment vertical="center"/>
    </xf>
    <xf numFmtId="38" fontId="6" fillId="0" borderId="4" xfId="2" applyFont="1" applyFill="1" applyBorder="1" applyAlignment="1">
      <alignment vertical="center"/>
    </xf>
    <xf numFmtId="38" fontId="6" fillId="0" borderId="5" xfId="2" applyFont="1" applyFill="1" applyBorder="1" applyAlignment="1">
      <alignment vertical="center"/>
    </xf>
    <xf numFmtId="38" fontId="6" fillId="0" borderId="6" xfId="2" applyFont="1" applyFill="1" applyBorder="1" applyAlignment="1">
      <alignment vertical="center"/>
    </xf>
    <xf numFmtId="38" fontId="2" fillId="0" borderId="0" xfId="2" applyFont="1" applyFill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</cellXfs>
  <cellStyles count="3">
    <cellStyle name="標準" xfId="0" builtinId="0"/>
    <cellStyle name="ハイパーリンク" xfId="1" builtinId="8"/>
    <cellStyle name="桁区切り" xfId="2" builtinId="6"/>
  </cellStyles>
  <dxfs count="2">
    <dxf>
      <fill>
        <patternFill>
          <bgColor theme="9" tint="0.8"/>
        </patternFill>
      </fill>
    </dxf>
    <dxf>
      <fill>
        <patternFill>
          <bgColor theme="6" tint="0.4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theme" Target="theme/theme1.xml" /><Relationship Id="rId19" Type="http://schemas.openxmlformats.org/officeDocument/2006/relationships/sharedStrings" Target="sharedStrings.xml" /><Relationship Id="rId20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70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56014" name="Line 25"/>
        <xdr:cNvSpPr>
          <a:spLocks noChangeShapeType="1"/>
        </xdr:cNvSpPr>
      </xdr:nvSpPr>
      <xdr:spPr>
        <a:xfrm>
          <a:off x="129921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22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56015" name="Line 27"/>
        <xdr:cNvSpPr>
          <a:spLocks noChangeShapeType="1"/>
        </xdr:cNvSpPr>
      </xdr:nvSpPr>
      <xdr:spPr>
        <a:xfrm>
          <a:off x="129921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62</xdr:col>
      <xdr:colOff>0</xdr:colOff>
      <xdr:row>12</xdr:row>
      <xdr:rowOff>0</xdr:rowOff>
    </xdr:to>
    <xdr:sp macro="" textlink="">
      <xdr:nvSpPr>
        <xdr:cNvPr id="56016" name="Line 28"/>
        <xdr:cNvSpPr>
          <a:spLocks noChangeShapeType="1"/>
        </xdr:cNvSpPr>
      </xdr:nvSpPr>
      <xdr:spPr>
        <a:xfrm flipH="1">
          <a:off x="111918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22</xdr:row>
      <xdr:rowOff>0</xdr:rowOff>
    </xdr:from>
    <xdr:to xmlns:xdr="http://schemas.openxmlformats.org/drawingml/2006/spreadsheetDrawing">
      <xdr:col>62</xdr:col>
      <xdr:colOff>0</xdr:colOff>
      <xdr:row>22</xdr:row>
      <xdr:rowOff>0</xdr:rowOff>
    </xdr:to>
    <xdr:sp macro="" textlink="">
      <xdr:nvSpPr>
        <xdr:cNvPr id="56017" name="Line 29"/>
        <xdr:cNvSpPr>
          <a:spLocks noChangeShapeType="1"/>
        </xdr:cNvSpPr>
      </xdr:nvSpPr>
      <xdr:spPr>
        <a:xfrm flipH="1">
          <a:off x="111918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61</xdr:col>
      <xdr:colOff>0</xdr:colOff>
      <xdr:row>22</xdr:row>
      <xdr:rowOff>0</xdr:rowOff>
    </xdr:to>
    <xdr:sp macro="" textlink="">
      <xdr:nvSpPr>
        <xdr:cNvPr id="56018" name="Line 30"/>
        <xdr:cNvSpPr>
          <a:spLocks noChangeShapeType="1"/>
        </xdr:cNvSpPr>
      </xdr:nvSpPr>
      <xdr:spPr>
        <a:xfrm>
          <a:off x="111918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56019" name="Line 31"/>
        <xdr:cNvSpPr>
          <a:spLocks noChangeShapeType="1"/>
        </xdr:cNvSpPr>
      </xdr:nvSpPr>
      <xdr:spPr>
        <a:xfrm>
          <a:off x="12992100" y="3185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20</xdr:row>
      <xdr:rowOff>0</xdr:rowOff>
    </xdr:to>
    <xdr:sp macro="" textlink="">
      <xdr:nvSpPr>
        <xdr:cNvPr id="56020" name="Line 32"/>
        <xdr:cNvSpPr>
          <a:spLocks noChangeShapeType="1"/>
        </xdr:cNvSpPr>
      </xdr:nvSpPr>
      <xdr:spPr>
        <a:xfrm>
          <a:off x="13392150" y="3185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20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56021" name="Line 33"/>
        <xdr:cNvSpPr>
          <a:spLocks noChangeShapeType="1"/>
        </xdr:cNvSpPr>
      </xdr:nvSpPr>
      <xdr:spPr>
        <a:xfrm>
          <a:off x="12992100" y="3490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20</xdr:row>
      <xdr:rowOff>0</xdr:rowOff>
    </xdr:to>
    <xdr:sp macro="" textlink="">
      <xdr:nvSpPr>
        <xdr:cNvPr id="56022" name="Line 34"/>
        <xdr:cNvSpPr>
          <a:spLocks noChangeShapeType="1"/>
        </xdr:cNvSpPr>
      </xdr:nvSpPr>
      <xdr:spPr>
        <a:xfrm>
          <a:off x="13592175" y="22713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20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56023" name="Line 35"/>
        <xdr:cNvSpPr>
          <a:spLocks noChangeShapeType="1"/>
        </xdr:cNvSpPr>
      </xdr:nvSpPr>
      <xdr:spPr>
        <a:xfrm flipV="1">
          <a:off x="13592175" y="3490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56024" name="Line 52"/>
        <xdr:cNvSpPr>
          <a:spLocks noChangeShapeType="1"/>
        </xdr:cNvSpPr>
      </xdr:nvSpPr>
      <xdr:spPr>
        <a:xfrm>
          <a:off x="13392150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</xdr:row>
      <xdr:rowOff>0</xdr:rowOff>
    </xdr:from>
    <xdr:to xmlns:xdr="http://schemas.openxmlformats.org/drawingml/2006/spreadsheetDrawing">
      <xdr:col>66</xdr:col>
      <xdr:colOff>0</xdr:colOff>
      <xdr:row>22</xdr:row>
      <xdr:rowOff>0</xdr:rowOff>
    </xdr:to>
    <xdr:sp macro="" textlink="">
      <xdr:nvSpPr>
        <xdr:cNvPr id="56025" name="Rectangle 67" descr="紙ふぶき (小)"/>
        <xdr:cNvSpPr>
          <a:spLocks noChangeArrowheads="1"/>
        </xdr:cNvSpPr>
      </xdr:nvSpPr>
      <xdr:spPr>
        <a:xfrm>
          <a:off x="113919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</xdr:row>
      <xdr:rowOff>0</xdr:rowOff>
    </xdr:from>
    <xdr:to xmlns:xdr="http://schemas.openxmlformats.org/drawingml/2006/spreadsheetDrawing">
      <xdr:col>70</xdr:col>
      <xdr:colOff>0</xdr:colOff>
      <xdr:row>20</xdr:row>
      <xdr:rowOff>0</xdr:rowOff>
    </xdr:to>
    <xdr:sp macro="" textlink="">
      <xdr:nvSpPr>
        <xdr:cNvPr id="56026" name="Rectangle 68" descr="紙ふぶき (大)"/>
        <xdr:cNvSpPr>
          <a:spLocks noChangeArrowheads="1"/>
        </xdr:cNvSpPr>
      </xdr:nvSpPr>
      <xdr:spPr>
        <a:xfrm>
          <a:off x="12192000" y="22713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20</xdr:row>
      <xdr:rowOff>0</xdr:rowOff>
    </xdr:from>
    <xdr:to xmlns:xdr="http://schemas.openxmlformats.org/drawingml/2006/spreadsheetDrawing">
      <xdr:col>70</xdr:col>
      <xdr:colOff>0</xdr:colOff>
      <xdr:row>22</xdr:row>
      <xdr:rowOff>0</xdr:rowOff>
    </xdr:to>
    <xdr:sp macro="" textlink="">
      <xdr:nvSpPr>
        <xdr:cNvPr id="56027" name="Rectangle 69" descr="紙ふぶき (小)"/>
        <xdr:cNvSpPr>
          <a:spLocks noChangeArrowheads="1"/>
        </xdr:cNvSpPr>
      </xdr:nvSpPr>
      <xdr:spPr>
        <a:xfrm>
          <a:off x="12192000" y="34905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56028" name="Line 150"/>
        <xdr:cNvSpPr>
          <a:spLocks noChangeShapeType="1"/>
        </xdr:cNvSpPr>
      </xdr:nvSpPr>
      <xdr:spPr>
        <a:xfrm>
          <a:off x="63246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22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56029" name="Line 151"/>
        <xdr:cNvSpPr>
          <a:spLocks noChangeShapeType="1"/>
        </xdr:cNvSpPr>
      </xdr:nvSpPr>
      <xdr:spPr>
        <a:xfrm>
          <a:off x="63246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26</xdr:col>
      <xdr:colOff>0</xdr:colOff>
      <xdr:row>12</xdr:row>
      <xdr:rowOff>0</xdr:rowOff>
    </xdr:to>
    <xdr:sp macro="" textlink="">
      <xdr:nvSpPr>
        <xdr:cNvPr id="56030" name="Line 152"/>
        <xdr:cNvSpPr>
          <a:spLocks noChangeShapeType="1"/>
        </xdr:cNvSpPr>
      </xdr:nvSpPr>
      <xdr:spPr>
        <a:xfrm flipH="1">
          <a:off x="45243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22</xdr:row>
      <xdr:rowOff>0</xdr:rowOff>
    </xdr:from>
    <xdr:to xmlns:xdr="http://schemas.openxmlformats.org/drawingml/2006/spreadsheetDrawing">
      <xdr:col>26</xdr:col>
      <xdr:colOff>0</xdr:colOff>
      <xdr:row>22</xdr:row>
      <xdr:rowOff>0</xdr:rowOff>
    </xdr:to>
    <xdr:sp macro="" textlink="">
      <xdr:nvSpPr>
        <xdr:cNvPr id="56031" name="Line 153"/>
        <xdr:cNvSpPr>
          <a:spLocks noChangeShapeType="1"/>
        </xdr:cNvSpPr>
      </xdr:nvSpPr>
      <xdr:spPr>
        <a:xfrm flipH="1">
          <a:off x="45243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25</xdr:col>
      <xdr:colOff>0</xdr:colOff>
      <xdr:row>22</xdr:row>
      <xdr:rowOff>0</xdr:rowOff>
    </xdr:to>
    <xdr:sp macro="" textlink="">
      <xdr:nvSpPr>
        <xdr:cNvPr id="56032" name="Line 154"/>
        <xdr:cNvSpPr>
          <a:spLocks noChangeShapeType="1"/>
        </xdr:cNvSpPr>
      </xdr:nvSpPr>
      <xdr:spPr>
        <a:xfrm>
          <a:off x="45243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56033" name="Line 155"/>
        <xdr:cNvSpPr>
          <a:spLocks noChangeShapeType="1"/>
        </xdr:cNvSpPr>
      </xdr:nvSpPr>
      <xdr:spPr>
        <a:xfrm>
          <a:off x="632460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19</xdr:row>
      <xdr:rowOff>0</xdr:rowOff>
    </xdr:to>
    <xdr:sp macro="" textlink="">
      <xdr:nvSpPr>
        <xdr:cNvPr id="56034" name="Line 156"/>
        <xdr:cNvSpPr>
          <a:spLocks noChangeShapeType="1"/>
        </xdr:cNvSpPr>
      </xdr:nvSpPr>
      <xdr:spPr>
        <a:xfrm>
          <a:off x="672465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19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56035" name="Line 157"/>
        <xdr:cNvSpPr>
          <a:spLocks noChangeShapeType="1"/>
        </xdr:cNvSpPr>
      </xdr:nvSpPr>
      <xdr:spPr>
        <a:xfrm>
          <a:off x="632460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19</xdr:row>
      <xdr:rowOff>0</xdr:rowOff>
    </xdr:to>
    <xdr:sp macro="" textlink="">
      <xdr:nvSpPr>
        <xdr:cNvPr id="56036" name="Line 158"/>
        <xdr:cNvSpPr>
          <a:spLocks noChangeShapeType="1"/>
        </xdr:cNvSpPr>
      </xdr:nvSpPr>
      <xdr:spPr>
        <a:xfrm>
          <a:off x="692467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19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56037" name="Line 159"/>
        <xdr:cNvSpPr>
          <a:spLocks noChangeShapeType="1"/>
        </xdr:cNvSpPr>
      </xdr:nvSpPr>
      <xdr:spPr>
        <a:xfrm flipV="1">
          <a:off x="692467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56038" name="Line 160"/>
        <xdr:cNvSpPr>
          <a:spLocks noChangeShapeType="1"/>
        </xdr:cNvSpPr>
      </xdr:nvSpPr>
      <xdr:spPr>
        <a:xfrm>
          <a:off x="672465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</xdr:row>
      <xdr:rowOff>0</xdr:rowOff>
    </xdr:from>
    <xdr:to xmlns:xdr="http://schemas.openxmlformats.org/drawingml/2006/spreadsheetDrawing">
      <xdr:col>30</xdr:col>
      <xdr:colOff>0</xdr:colOff>
      <xdr:row>22</xdr:row>
      <xdr:rowOff>0</xdr:rowOff>
    </xdr:to>
    <xdr:sp macro="" textlink="">
      <xdr:nvSpPr>
        <xdr:cNvPr id="56039" name="Rectangle 161" descr="紙ふぶき (小)"/>
        <xdr:cNvSpPr>
          <a:spLocks noChangeArrowheads="1"/>
        </xdr:cNvSpPr>
      </xdr:nvSpPr>
      <xdr:spPr>
        <a:xfrm>
          <a:off x="47244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</xdr:row>
      <xdr:rowOff>0</xdr:rowOff>
    </xdr:from>
    <xdr:to xmlns:xdr="http://schemas.openxmlformats.org/drawingml/2006/spreadsheetDrawing">
      <xdr:col>34</xdr:col>
      <xdr:colOff>0</xdr:colOff>
      <xdr:row>19</xdr:row>
      <xdr:rowOff>0</xdr:rowOff>
    </xdr:to>
    <xdr:sp macro="" textlink="">
      <xdr:nvSpPr>
        <xdr:cNvPr id="56040" name="Rectangle 162" descr="紙ふぶき (大)"/>
        <xdr:cNvSpPr>
          <a:spLocks noChangeArrowheads="1"/>
        </xdr:cNvSpPr>
      </xdr:nvSpPr>
      <xdr:spPr>
        <a:xfrm>
          <a:off x="552450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19</xdr:row>
      <xdr:rowOff>0</xdr:rowOff>
    </xdr:from>
    <xdr:to xmlns:xdr="http://schemas.openxmlformats.org/drawingml/2006/spreadsheetDrawing">
      <xdr:col>34</xdr:col>
      <xdr:colOff>0</xdr:colOff>
      <xdr:row>22</xdr:row>
      <xdr:rowOff>0</xdr:rowOff>
    </xdr:to>
    <xdr:sp macro="" textlink="">
      <xdr:nvSpPr>
        <xdr:cNvPr id="56041" name="Rectangle 163" descr="紙ふぶき (小)"/>
        <xdr:cNvSpPr>
          <a:spLocks noChangeArrowheads="1"/>
        </xdr:cNvSpPr>
      </xdr:nvSpPr>
      <xdr:spPr>
        <a:xfrm>
          <a:off x="552450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56042" name="Line 164"/>
        <xdr:cNvSpPr>
          <a:spLocks noChangeShapeType="1"/>
        </xdr:cNvSpPr>
      </xdr:nvSpPr>
      <xdr:spPr>
        <a:xfrm>
          <a:off x="29908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22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56043" name="Line 165"/>
        <xdr:cNvSpPr>
          <a:spLocks noChangeShapeType="1"/>
        </xdr:cNvSpPr>
      </xdr:nvSpPr>
      <xdr:spPr>
        <a:xfrm>
          <a:off x="29908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8</xdr:col>
      <xdr:colOff>0</xdr:colOff>
      <xdr:row>12</xdr:row>
      <xdr:rowOff>0</xdr:rowOff>
    </xdr:to>
    <xdr:sp macro="" textlink="">
      <xdr:nvSpPr>
        <xdr:cNvPr id="56044" name="Line 166"/>
        <xdr:cNvSpPr>
          <a:spLocks noChangeShapeType="1"/>
        </xdr:cNvSpPr>
      </xdr:nvSpPr>
      <xdr:spPr>
        <a:xfrm flipH="1">
          <a:off x="11906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22</xdr:row>
      <xdr:rowOff>0</xdr:rowOff>
    </xdr:from>
    <xdr:to xmlns:xdr="http://schemas.openxmlformats.org/drawingml/2006/spreadsheetDrawing">
      <xdr:col>8</xdr:col>
      <xdr:colOff>0</xdr:colOff>
      <xdr:row>22</xdr:row>
      <xdr:rowOff>0</xdr:rowOff>
    </xdr:to>
    <xdr:sp macro="" textlink="">
      <xdr:nvSpPr>
        <xdr:cNvPr id="56045" name="Line 167"/>
        <xdr:cNvSpPr>
          <a:spLocks noChangeShapeType="1"/>
        </xdr:cNvSpPr>
      </xdr:nvSpPr>
      <xdr:spPr>
        <a:xfrm flipH="1">
          <a:off x="11906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7</xdr:col>
      <xdr:colOff>0</xdr:colOff>
      <xdr:row>22</xdr:row>
      <xdr:rowOff>0</xdr:rowOff>
    </xdr:to>
    <xdr:sp macro="" textlink="">
      <xdr:nvSpPr>
        <xdr:cNvPr id="56046" name="Line 168"/>
        <xdr:cNvSpPr>
          <a:spLocks noChangeShapeType="1"/>
        </xdr:cNvSpPr>
      </xdr:nvSpPr>
      <xdr:spPr>
        <a:xfrm>
          <a:off x="11906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56047" name="Line 169"/>
        <xdr:cNvSpPr>
          <a:spLocks noChangeShapeType="1"/>
        </xdr:cNvSpPr>
      </xdr:nvSpPr>
      <xdr:spPr>
        <a:xfrm>
          <a:off x="2990850" y="28809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18</xdr:row>
      <xdr:rowOff>0</xdr:rowOff>
    </xdr:to>
    <xdr:sp macro="" textlink="">
      <xdr:nvSpPr>
        <xdr:cNvPr id="56048" name="Line 170"/>
        <xdr:cNvSpPr>
          <a:spLocks noChangeShapeType="1"/>
        </xdr:cNvSpPr>
      </xdr:nvSpPr>
      <xdr:spPr>
        <a:xfrm>
          <a:off x="3390900" y="2880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18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56049" name="Line 171"/>
        <xdr:cNvSpPr>
          <a:spLocks noChangeShapeType="1"/>
        </xdr:cNvSpPr>
      </xdr:nvSpPr>
      <xdr:spPr>
        <a:xfrm>
          <a:off x="3009900" y="31857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18</xdr:row>
      <xdr:rowOff>0</xdr:rowOff>
    </xdr:to>
    <xdr:sp macro="" textlink="">
      <xdr:nvSpPr>
        <xdr:cNvPr id="56050" name="Line 172"/>
        <xdr:cNvSpPr>
          <a:spLocks noChangeShapeType="1"/>
        </xdr:cNvSpPr>
      </xdr:nvSpPr>
      <xdr:spPr>
        <a:xfrm>
          <a:off x="3590925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18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56051" name="Line 173"/>
        <xdr:cNvSpPr>
          <a:spLocks noChangeShapeType="1"/>
        </xdr:cNvSpPr>
      </xdr:nvSpPr>
      <xdr:spPr>
        <a:xfrm flipV="1">
          <a:off x="3590925" y="3185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56052" name="Line 174"/>
        <xdr:cNvSpPr>
          <a:spLocks noChangeShapeType="1"/>
        </xdr:cNvSpPr>
      </xdr:nvSpPr>
      <xdr:spPr>
        <a:xfrm>
          <a:off x="3390900" y="22713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</xdr:row>
      <xdr:rowOff>0</xdr:rowOff>
    </xdr:from>
    <xdr:to xmlns:xdr="http://schemas.openxmlformats.org/drawingml/2006/spreadsheetDrawing">
      <xdr:col>12</xdr:col>
      <xdr:colOff>0</xdr:colOff>
      <xdr:row>22</xdr:row>
      <xdr:rowOff>0</xdr:rowOff>
    </xdr:to>
    <xdr:sp macro="" textlink="">
      <xdr:nvSpPr>
        <xdr:cNvPr id="56053" name="Rectangle 175" descr="紙ふぶき (小)"/>
        <xdr:cNvSpPr>
          <a:spLocks noChangeArrowheads="1"/>
        </xdr:cNvSpPr>
      </xdr:nvSpPr>
      <xdr:spPr>
        <a:xfrm>
          <a:off x="13906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</xdr:row>
      <xdr:rowOff>0</xdr:rowOff>
    </xdr:from>
    <xdr:to xmlns:xdr="http://schemas.openxmlformats.org/drawingml/2006/spreadsheetDrawing">
      <xdr:col>16</xdr:col>
      <xdr:colOff>0</xdr:colOff>
      <xdr:row>18</xdr:row>
      <xdr:rowOff>0</xdr:rowOff>
    </xdr:to>
    <xdr:sp macro="" textlink="">
      <xdr:nvSpPr>
        <xdr:cNvPr id="56054" name="Rectangle 176" descr="紙ふぶき (大)"/>
        <xdr:cNvSpPr>
          <a:spLocks noChangeArrowheads="1"/>
        </xdr:cNvSpPr>
      </xdr:nvSpPr>
      <xdr:spPr>
        <a:xfrm>
          <a:off x="2190750" y="22713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18</xdr:row>
      <xdr:rowOff>0</xdr:rowOff>
    </xdr:from>
    <xdr:to xmlns:xdr="http://schemas.openxmlformats.org/drawingml/2006/spreadsheetDrawing">
      <xdr:col>16</xdr:col>
      <xdr:colOff>0</xdr:colOff>
      <xdr:row>22</xdr:row>
      <xdr:rowOff>0</xdr:rowOff>
    </xdr:to>
    <xdr:sp macro="" textlink="">
      <xdr:nvSpPr>
        <xdr:cNvPr id="56055" name="Rectangle 177" descr="紙ふぶき (小)"/>
        <xdr:cNvSpPr>
          <a:spLocks noChangeArrowheads="1"/>
        </xdr:cNvSpPr>
      </xdr:nvSpPr>
      <xdr:spPr>
        <a:xfrm>
          <a:off x="2190750" y="31857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56056" name="Line 150"/>
        <xdr:cNvSpPr>
          <a:spLocks noChangeShapeType="1"/>
        </xdr:cNvSpPr>
      </xdr:nvSpPr>
      <xdr:spPr>
        <a:xfrm>
          <a:off x="96583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22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56057" name="Line 151"/>
        <xdr:cNvSpPr>
          <a:spLocks noChangeShapeType="1"/>
        </xdr:cNvSpPr>
      </xdr:nvSpPr>
      <xdr:spPr>
        <a:xfrm>
          <a:off x="96583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44</xdr:col>
      <xdr:colOff>0</xdr:colOff>
      <xdr:row>12</xdr:row>
      <xdr:rowOff>0</xdr:rowOff>
    </xdr:to>
    <xdr:sp macro="" textlink="">
      <xdr:nvSpPr>
        <xdr:cNvPr id="56058" name="Line 152"/>
        <xdr:cNvSpPr>
          <a:spLocks noChangeShapeType="1"/>
        </xdr:cNvSpPr>
      </xdr:nvSpPr>
      <xdr:spPr>
        <a:xfrm flipH="1">
          <a:off x="78581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22</xdr:row>
      <xdr:rowOff>0</xdr:rowOff>
    </xdr:from>
    <xdr:to xmlns:xdr="http://schemas.openxmlformats.org/drawingml/2006/spreadsheetDrawing">
      <xdr:col>44</xdr:col>
      <xdr:colOff>0</xdr:colOff>
      <xdr:row>22</xdr:row>
      <xdr:rowOff>0</xdr:rowOff>
    </xdr:to>
    <xdr:sp macro="" textlink="">
      <xdr:nvSpPr>
        <xdr:cNvPr id="56059" name="Line 153"/>
        <xdr:cNvSpPr>
          <a:spLocks noChangeShapeType="1"/>
        </xdr:cNvSpPr>
      </xdr:nvSpPr>
      <xdr:spPr>
        <a:xfrm flipH="1">
          <a:off x="78581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43</xdr:col>
      <xdr:colOff>0</xdr:colOff>
      <xdr:row>22</xdr:row>
      <xdr:rowOff>0</xdr:rowOff>
    </xdr:to>
    <xdr:sp macro="" textlink="">
      <xdr:nvSpPr>
        <xdr:cNvPr id="56060" name="Line 154"/>
        <xdr:cNvSpPr>
          <a:spLocks noChangeShapeType="1"/>
        </xdr:cNvSpPr>
      </xdr:nvSpPr>
      <xdr:spPr>
        <a:xfrm>
          <a:off x="78581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56061" name="Line 155"/>
        <xdr:cNvSpPr>
          <a:spLocks noChangeShapeType="1"/>
        </xdr:cNvSpPr>
      </xdr:nvSpPr>
      <xdr:spPr>
        <a:xfrm>
          <a:off x="965835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19</xdr:row>
      <xdr:rowOff>0</xdr:rowOff>
    </xdr:to>
    <xdr:sp macro="" textlink="">
      <xdr:nvSpPr>
        <xdr:cNvPr id="56062" name="Line 156"/>
        <xdr:cNvSpPr>
          <a:spLocks noChangeShapeType="1"/>
        </xdr:cNvSpPr>
      </xdr:nvSpPr>
      <xdr:spPr>
        <a:xfrm>
          <a:off x="1005840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19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56063" name="Line 157"/>
        <xdr:cNvSpPr>
          <a:spLocks noChangeShapeType="1"/>
        </xdr:cNvSpPr>
      </xdr:nvSpPr>
      <xdr:spPr>
        <a:xfrm>
          <a:off x="965835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19</xdr:row>
      <xdr:rowOff>0</xdr:rowOff>
    </xdr:to>
    <xdr:sp macro="" textlink="">
      <xdr:nvSpPr>
        <xdr:cNvPr id="56064" name="Line 158"/>
        <xdr:cNvSpPr>
          <a:spLocks noChangeShapeType="1"/>
        </xdr:cNvSpPr>
      </xdr:nvSpPr>
      <xdr:spPr>
        <a:xfrm>
          <a:off x="1025842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19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56065" name="Line 159"/>
        <xdr:cNvSpPr>
          <a:spLocks noChangeShapeType="1"/>
        </xdr:cNvSpPr>
      </xdr:nvSpPr>
      <xdr:spPr>
        <a:xfrm flipV="1">
          <a:off x="1025842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56066" name="Line 160"/>
        <xdr:cNvSpPr>
          <a:spLocks noChangeShapeType="1"/>
        </xdr:cNvSpPr>
      </xdr:nvSpPr>
      <xdr:spPr>
        <a:xfrm>
          <a:off x="1005840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</xdr:row>
      <xdr:rowOff>0</xdr:rowOff>
    </xdr:from>
    <xdr:to xmlns:xdr="http://schemas.openxmlformats.org/drawingml/2006/spreadsheetDrawing">
      <xdr:col>48</xdr:col>
      <xdr:colOff>0</xdr:colOff>
      <xdr:row>22</xdr:row>
      <xdr:rowOff>0</xdr:rowOff>
    </xdr:to>
    <xdr:sp macro="" textlink="">
      <xdr:nvSpPr>
        <xdr:cNvPr id="56067" name="Rectangle 161" descr="紙ふぶき (小)"/>
        <xdr:cNvSpPr>
          <a:spLocks noChangeArrowheads="1"/>
        </xdr:cNvSpPr>
      </xdr:nvSpPr>
      <xdr:spPr>
        <a:xfrm>
          <a:off x="80581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</xdr:row>
      <xdr:rowOff>0</xdr:rowOff>
    </xdr:from>
    <xdr:to xmlns:xdr="http://schemas.openxmlformats.org/drawingml/2006/spreadsheetDrawing">
      <xdr:col>52</xdr:col>
      <xdr:colOff>0</xdr:colOff>
      <xdr:row>19</xdr:row>
      <xdr:rowOff>0</xdr:rowOff>
    </xdr:to>
    <xdr:sp macro="" textlink="">
      <xdr:nvSpPr>
        <xdr:cNvPr id="56068" name="Rectangle 162" descr="紙ふぶき (大)"/>
        <xdr:cNvSpPr>
          <a:spLocks noChangeArrowheads="1"/>
        </xdr:cNvSpPr>
      </xdr:nvSpPr>
      <xdr:spPr>
        <a:xfrm>
          <a:off x="885825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19</xdr:row>
      <xdr:rowOff>0</xdr:rowOff>
    </xdr:from>
    <xdr:to xmlns:xdr="http://schemas.openxmlformats.org/drawingml/2006/spreadsheetDrawing">
      <xdr:col>52</xdr:col>
      <xdr:colOff>0</xdr:colOff>
      <xdr:row>22</xdr:row>
      <xdr:rowOff>0</xdr:rowOff>
    </xdr:to>
    <xdr:sp macro="" textlink="">
      <xdr:nvSpPr>
        <xdr:cNvPr id="56069" name="Rectangle 163" descr="紙ふぶき (小)"/>
        <xdr:cNvSpPr>
          <a:spLocks noChangeArrowheads="1"/>
        </xdr:cNvSpPr>
      </xdr:nvSpPr>
      <xdr:spPr>
        <a:xfrm>
          <a:off x="885825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7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56070" name="Line 172"/>
        <xdr:cNvSpPr>
          <a:spLocks noChangeShapeType="1"/>
        </xdr:cNvSpPr>
      </xdr:nvSpPr>
      <xdr:spPr>
        <a:xfrm>
          <a:off x="3790950" y="16395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</xdr:row>
      <xdr:rowOff>0</xdr:rowOff>
    </xdr:from>
    <xdr:to xmlns:xdr="http://schemas.openxmlformats.org/drawingml/2006/spreadsheetDrawing">
      <xdr:col>16</xdr:col>
      <xdr:colOff>0</xdr:colOff>
      <xdr:row>8</xdr:row>
      <xdr:rowOff>0</xdr:rowOff>
    </xdr:to>
    <xdr:sp macro="" textlink="">
      <xdr:nvSpPr>
        <xdr:cNvPr id="56071" name="Rectangle 177" descr="紙ふぶき (小)"/>
        <xdr:cNvSpPr>
          <a:spLocks noChangeArrowheads="1"/>
        </xdr:cNvSpPr>
      </xdr:nvSpPr>
      <xdr:spPr>
        <a:xfrm>
          <a:off x="21907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0</xdr:rowOff>
    </xdr:from>
    <xdr:to xmlns:xdr="http://schemas.openxmlformats.org/drawingml/2006/spreadsheetDrawing">
      <xdr:col>12</xdr:col>
      <xdr:colOff>0</xdr:colOff>
      <xdr:row>11</xdr:row>
      <xdr:rowOff>126365</xdr:rowOff>
    </xdr:to>
    <xdr:sp macro="" textlink="">
      <xdr:nvSpPr>
        <xdr:cNvPr id="56072" name="Rectangle 177" descr="紙ふぶき (小)"/>
        <xdr:cNvSpPr>
          <a:spLocks noChangeArrowheads="1"/>
        </xdr:cNvSpPr>
      </xdr:nvSpPr>
      <xdr:spPr>
        <a:xfrm>
          <a:off x="13906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</xdr:row>
      <xdr:rowOff>0</xdr:rowOff>
    </xdr:from>
    <xdr:to xmlns:xdr="http://schemas.openxmlformats.org/drawingml/2006/spreadsheetDrawing">
      <xdr:col>20</xdr:col>
      <xdr:colOff>0</xdr:colOff>
      <xdr:row>7</xdr:row>
      <xdr:rowOff>0</xdr:rowOff>
    </xdr:to>
    <xdr:sp macro="" textlink="">
      <xdr:nvSpPr>
        <xdr:cNvPr id="56073" name="Line 164"/>
        <xdr:cNvSpPr>
          <a:spLocks noChangeShapeType="1"/>
        </xdr:cNvSpPr>
      </xdr:nvSpPr>
      <xdr:spPr>
        <a:xfrm>
          <a:off x="29908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56074" name="Line 172"/>
        <xdr:cNvSpPr>
          <a:spLocks noChangeShapeType="1"/>
        </xdr:cNvSpPr>
      </xdr:nvSpPr>
      <xdr:spPr>
        <a:xfrm>
          <a:off x="35909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8</xdr:row>
      <xdr:rowOff>0</xdr:rowOff>
    </xdr:from>
    <xdr:to xmlns:xdr="http://schemas.openxmlformats.org/drawingml/2006/spreadsheetDrawing">
      <xdr:col>16</xdr:col>
      <xdr:colOff>0</xdr:colOff>
      <xdr:row>10</xdr:row>
      <xdr:rowOff>0</xdr:rowOff>
    </xdr:to>
    <xdr:sp macro="" textlink="">
      <xdr:nvSpPr>
        <xdr:cNvPr id="56075" name="Rectangle 177" descr="紙ふぶき (小)"/>
        <xdr:cNvSpPr>
          <a:spLocks noChangeArrowheads="1"/>
        </xdr:cNvSpPr>
      </xdr:nvSpPr>
      <xdr:spPr>
        <a:xfrm>
          <a:off x="21907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10</xdr:row>
      <xdr:rowOff>0</xdr:rowOff>
    </xdr:from>
    <xdr:to xmlns:xdr="http://schemas.openxmlformats.org/drawingml/2006/spreadsheetDrawing">
      <xdr:col>16</xdr:col>
      <xdr:colOff>0</xdr:colOff>
      <xdr:row>12</xdr:row>
      <xdr:rowOff>0</xdr:rowOff>
    </xdr:to>
    <xdr:sp macro="" textlink="">
      <xdr:nvSpPr>
        <xdr:cNvPr id="56076" name="Rectangle 177" descr="紙ふぶき (小)"/>
        <xdr:cNvSpPr>
          <a:spLocks noChangeArrowheads="1"/>
        </xdr:cNvSpPr>
      </xdr:nvSpPr>
      <xdr:spPr>
        <a:xfrm>
          <a:off x="21907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</xdr:row>
      <xdr:rowOff>0</xdr:rowOff>
    </xdr:from>
    <xdr:to xmlns:xdr="http://schemas.openxmlformats.org/drawingml/2006/spreadsheetDrawing">
      <xdr:col>34</xdr:col>
      <xdr:colOff>0</xdr:colOff>
      <xdr:row>8</xdr:row>
      <xdr:rowOff>0</xdr:rowOff>
    </xdr:to>
    <xdr:sp macro="" textlink="">
      <xdr:nvSpPr>
        <xdr:cNvPr id="56077" name="Rectangle 177" descr="紙ふぶき (小)"/>
        <xdr:cNvSpPr>
          <a:spLocks noChangeArrowheads="1"/>
        </xdr:cNvSpPr>
      </xdr:nvSpPr>
      <xdr:spPr>
        <a:xfrm>
          <a:off x="55245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7</xdr:row>
      <xdr:rowOff>0</xdr:rowOff>
    </xdr:from>
    <xdr:to xmlns:xdr="http://schemas.openxmlformats.org/drawingml/2006/spreadsheetDrawing">
      <xdr:col>30</xdr:col>
      <xdr:colOff>0</xdr:colOff>
      <xdr:row>11</xdr:row>
      <xdr:rowOff>126365</xdr:rowOff>
    </xdr:to>
    <xdr:sp macro="" textlink="">
      <xdr:nvSpPr>
        <xdr:cNvPr id="56078" name="Rectangle 177" descr="紙ふぶき (小)"/>
        <xdr:cNvSpPr>
          <a:spLocks noChangeArrowheads="1"/>
        </xdr:cNvSpPr>
      </xdr:nvSpPr>
      <xdr:spPr>
        <a:xfrm>
          <a:off x="47244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7</xdr:row>
      <xdr:rowOff>0</xdr:rowOff>
    </xdr:to>
    <xdr:sp macro="" textlink="">
      <xdr:nvSpPr>
        <xdr:cNvPr id="56079" name="Line 164"/>
        <xdr:cNvSpPr>
          <a:spLocks noChangeShapeType="1"/>
        </xdr:cNvSpPr>
      </xdr:nvSpPr>
      <xdr:spPr>
        <a:xfrm>
          <a:off x="63246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56080" name="Line 172"/>
        <xdr:cNvSpPr>
          <a:spLocks noChangeShapeType="1"/>
        </xdr:cNvSpPr>
      </xdr:nvSpPr>
      <xdr:spPr>
        <a:xfrm>
          <a:off x="69246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8</xdr:row>
      <xdr:rowOff>0</xdr:rowOff>
    </xdr:from>
    <xdr:to xmlns:xdr="http://schemas.openxmlformats.org/drawingml/2006/spreadsheetDrawing">
      <xdr:col>34</xdr:col>
      <xdr:colOff>0</xdr:colOff>
      <xdr:row>10</xdr:row>
      <xdr:rowOff>0</xdr:rowOff>
    </xdr:to>
    <xdr:sp macro="" textlink="">
      <xdr:nvSpPr>
        <xdr:cNvPr id="56081" name="Rectangle 177" descr="紙ふぶき (小)"/>
        <xdr:cNvSpPr>
          <a:spLocks noChangeArrowheads="1"/>
        </xdr:cNvSpPr>
      </xdr:nvSpPr>
      <xdr:spPr>
        <a:xfrm>
          <a:off x="55245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10</xdr:row>
      <xdr:rowOff>0</xdr:rowOff>
    </xdr:from>
    <xdr:to xmlns:xdr="http://schemas.openxmlformats.org/drawingml/2006/spreadsheetDrawing">
      <xdr:col>34</xdr:col>
      <xdr:colOff>0</xdr:colOff>
      <xdr:row>12</xdr:row>
      <xdr:rowOff>0</xdr:rowOff>
    </xdr:to>
    <xdr:sp macro="" textlink="">
      <xdr:nvSpPr>
        <xdr:cNvPr id="56082" name="Rectangle 177" descr="紙ふぶき (小)"/>
        <xdr:cNvSpPr>
          <a:spLocks noChangeArrowheads="1"/>
        </xdr:cNvSpPr>
      </xdr:nvSpPr>
      <xdr:spPr>
        <a:xfrm>
          <a:off x="55245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</xdr:row>
      <xdr:rowOff>0</xdr:rowOff>
    </xdr:from>
    <xdr:to xmlns:xdr="http://schemas.openxmlformats.org/drawingml/2006/spreadsheetDrawing">
      <xdr:col>52</xdr:col>
      <xdr:colOff>0</xdr:colOff>
      <xdr:row>8</xdr:row>
      <xdr:rowOff>0</xdr:rowOff>
    </xdr:to>
    <xdr:sp macro="" textlink="">
      <xdr:nvSpPr>
        <xdr:cNvPr id="56083" name="Rectangle 177" descr="紙ふぶき (小)"/>
        <xdr:cNvSpPr>
          <a:spLocks noChangeArrowheads="1"/>
        </xdr:cNvSpPr>
      </xdr:nvSpPr>
      <xdr:spPr>
        <a:xfrm>
          <a:off x="88582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7</xdr:row>
      <xdr:rowOff>0</xdr:rowOff>
    </xdr:from>
    <xdr:to xmlns:xdr="http://schemas.openxmlformats.org/drawingml/2006/spreadsheetDrawing">
      <xdr:col>48</xdr:col>
      <xdr:colOff>0</xdr:colOff>
      <xdr:row>11</xdr:row>
      <xdr:rowOff>126365</xdr:rowOff>
    </xdr:to>
    <xdr:sp macro="" textlink="">
      <xdr:nvSpPr>
        <xdr:cNvPr id="56084" name="Rectangle 177" descr="紙ふぶき (小)"/>
        <xdr:cNvSpPr>
          <a:spLocks noChangeArrowheads="1"/>
        </xdr:cNvSpPr>
      </xdr:nvSpPr>
      <xdr:spPr>
        <a:xfrm>
          <a:off x="80581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7</xdr:row>
      <xdr:rowOff>0</xdr:rowOff>
    </xdr:to>
    <xdr:sp macro="" textlink="">
      <xdr:nvSpPr>
        <xdr:cNvPr id="56085" name="Line 164"/>
        <xdr:cNvSpPr>
          <a:spLocks noChangeShapeType="1"/>
        </xdr:cNvSpPr>
      </xdr:nvSpPr>
      <xdr:spPr>
        <a:xfrm>
          <a:off x="96583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56086" name="Line 172"/>
        <xdr:cNvSpPr>
          <a:spLocks noChangeShapeType="1"/>
        </xdr:cNvSpPr>
      </xdr:nvSpPr>
      <xdr:spPr>
        <a:xfrm>
          <a:off x="102584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8</xdr:row>
      <xdr:rowOff>0</xdr:rowOff>
    </xdr:from>
    <xdr:to xmlns:xdr="http://schemas.openxmlformats.org/drawingml/2006/spreadsheetDrawing">
      <xdr:col>52</xdr:col>
      <xdr:colOff>0</xdr:colOff>
      <xdr:row>10</xdr:row>
      <xdr:rowOff>0</xdr:rowOff>
    </xdr:to>
    <xdr:sp macro="" textlink="">
      <xdr:nvSpPr>
        <xdr:cNvPr id="56087" name="Rectangle 177" descr="紙ふぶき (小)"/>
        <xdr:cNvSpPr>
          <a:spLocks noChangeArrowheads="1"/>
        </xdr:cNvSpPr>
      </xdr:nvSpPr>
      <xdr:spPr>
        <a:xfrm>
          <a:off x="88582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10</xdr:row>
      <xdr:rowOff>0</xdr:rowOff>
    </xdr:from>
    <xdr:to xmlns:xdr="http://schemas.openxmlformats.org/drawingml/2006/spreadsheetDrawing">
      <xdr:col>52</xdr:col>
      <xdr:colOff>0</xdr:colOff>
      <xdr:row>12</xdr:row>
      <xdr:rowOff>0</xdr:rowOff>
    </xdr:to>
    <xdr:sp macro="" textlink="">
      <xdr:nvSpPr>
        <xdr:cNvPr id="56088" name="Rectangle 177" descr="紙ふぶき (小)"/>
        <xdr:cNvSpPr>
          <a:spLocks noChangeArrowheads="1"/>
        </xdr:cNvSpPr>
      </xdr:nvSpPr>
      <xdr:spPr>
        <a:xfrm>
          <a:off x="88582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</xdr:row>
      <xdr:rowOff>0</xdr:rowOff>
    </xdr:from>
    <xdr:to xmlns:xdr="http://schemas.openxmlformats.org/drawingml/2006/spreadsheetDrawing">
      <xdr:col>70</xdr:col>
      <xdr:colOff>0</xdr:colOff>
      <xdr:row>8</xdr:row>
      <xdr:rowOff>0</xdr:rowOff>
    </xdr:to>
    <xdr:sp macro="" textlink="">
      <xdr:nvSpPr>
        <xdr:cNvPr id="56089" name="Rectangle 177" descr="紙ふぶき (小)"/>
        <xdr:cNvSpPr>
          <a:spLocks noChangeArrowheads="1"/>
        </xdr:cNvSpPr>
      </xdr:nvSpPr>
      <xdr:spPr>
        <a:xfrm>
          <a:off x="121920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7</xdr:row>
      <xdr:rowOff>0</xdr:rowOff>
    </xdr:from>
    <xdr:to xmlns:xdr="http://schemas.openxmlformats.org/drawingml/2006/spreadsheetDrawing">
      <xdr:col>66</xdr:col>
      <xdr:colOff>0</xdr:colOff>
      <xdr:row>11</xdr:row>
      <xdr:rowOff>126365</xdr:rowOff>
    </xdr:to>
    <xdr:sp macro="" textlink="">
      <xdr:nvSpPr>
        <xdr:cNvPr id="56090" name="Rectangle 177" descr="紙ふぶき (小)"/>
        <xdr:cNvSpPr>
          <a:spLocks noChangeArrowheads="1"/>
        </xdr:cNvSpPr>
      </xdr:nvSpPr>
      <xdr:spPr>
        <a:xfrm>
          <a:off x="113919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7</xdr:row>
      <xdr:rowOff>0</xdr:rowOff>
    </xdr:to>
    <xdr:sp macro="" textlink="">
      <xdr:nvSpPr>
        <xdr:cNvPr id="56091" name="Line 164"/>
        <xdr:cNvSpPr>
          <a:spLocks noChangeShapeType="1"/>
        </xdr:cNvSpPr>
      </xdr:nvSpPr>
      <xdr:spPr>
        <a:xfrm>
          <a:off x="129921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56092" name="Line 172"/>
        <xdr:cNvSpPr>
          <a:spLocks noChangeShapeType="1"/>
        </xdr:cNvSpPr>
      </xdr:nvSpPr>
      <xdr:spPr>
        <a:xfrm>
          <a:off x="135921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8</xdr:row>
      <xdr:rowOff>0</xdr:rowOff>
    </xdr:from>
    <xdr:to xmlns:xdr="http://schemas.openxmlformats.org/drawingml/2006/spreadsheetDrawing">
      <xdr:col>70</xdr:col>
      <xdr:colOff>0</xdr:colOff>
      <xdr:row>10</xdr:row>
      <xdr:rowOff>0</xdr:rowOff>
    </xdr:to>
    <xdr:sp macro="" textlink="">
      <xdr:nvSpPr>
        <xdr:cNvPr id="56093" name="Rectangle 177" descr="紙ふぶき (小)"/>
        <xdr:cNvSpPr>
          <a:spLocks noChangeArrowheads="1"/>
        </xdr:cNvSpPr>
      </xdr:nvSpPr>
      <xdr:spPr>
        <a:xfrm>
          <a:off x="121920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10</xdr:row>
      <xdr:rowOff>0</xdr:rowOff>
    </xdr:from>
    <xdr:to xmlns:xdr="http://schemas.openxmlformats.org/drawingml/2006/spreadsheetDrawing">
      <xdr:col>70</xdr:col>
      <xdr:colOff>0</xdr:colOff>
      <xdr:row>12</xdr:row>
      <xdr:rowOff>0</xdr:rowOff>
    </xdr:to>
    <xdr:sp macro="" textlink="">
      <xdr:nvSpPr>
        <xdr:cNvPr id="56094" name="Rectangle 177" descr="紙ふぶき (小)"/>
        <xdr:cNvSpPr>
          <a:spLocks noChangeArrowheads="1"/>
        </xdr:cNvSpPr>
      </xdr:nvSpPr>
      <xdr:spPr>
        <a:xfrm>
          <a:off x="121920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56095" name="Line 172"/>
        <xdr:cNvSpPr>
          <a:spLocks noChangeShapeType="1"/>
        </xdr:cNvSpPr>
      </xdr:nvSpPr>
      <xdr:spPr>
        <a:xfrm>
          <a:off x="712470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56096" name="Line 172"/>
        <xdr:cNvSpPr>
          <a:spLocks noChangeShapeType="1"/>
        </xdr:cNvSpPr>
      </xdr:nvSpPr>
      <xdr:spPr>
        <a:xfrm>
          <a:off x="1045845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56097" name="Line 172"/>
        <xdr:cNvSpPr>
          <a:spLocks noChangeShapeType="1"/>
        </xdr:cNvSpPr>
      </xdr:nvSpPr>
      <xdr:spPr>
        <a:xfrm>
          <a:off x="13792200" y="16395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66</xdr:row>
      <xdr:rowOff>0</xdr:rowOff>
    </xdr:from>
    <xdr:to xmlns:xdr="http://schemas.openxmlformats.org/drawingml/2006/spreadsheetDrawing">
      <xdr:col>73</xdr:col>
      <xdr:colOff>0</xdr:colOff>
      <xdr:row>66</xdr:row>
      <xdr:rowOff>0</xdr:rowOff>
    </xdr:to>
    <xdr:sp macro="" textlink="">
      <xdr:nvSpPr>
        <xdr:cNvPr id="56098" name="Line 25"/>
        <xdr:cNvSpPr>
          <a:spLocks noChangeShapeType="1"/>
        </xdr:cNvSpPr>
      </xdr:nvSpPr>
      <xdr:spPr>
        <a:xfrm>
          <a:off x="1299210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76</xdr:row>
      <xdr:rowOff>0</xdr:rowOff>
    </xdr:from>
    <xdr:to xmlns:xdr="http://schemas.openxmlformats.org/drawingml/2006/spreadsheetDrawing">
      <xdr:col>73</xdr:col>
      <xdr:colOff>0</xdr:colOff>
      <xdr:row>76</xdr:row>
      <xdr:rowOff>0</xdr:rowOff>
    </xdr:to>
    <xdr:sp macro="" textlink="">
      <xdr:nvSpPr>
        <xdr:cNvPr id="56099" name="Line 27"/>
        <xdr:cNvSpPr>
          <a:spLocks noChangeShapeType="1"/>
        </xdr:cNvSpPr>
      </xdr:nvSpPr>
      <xdr:spPr>
        <a:xfrm>
          <a:off x="1299210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66</xdr:row>
      <xdr:rowOff>0</xdr:rowOff>
    </xdr:from>
    <xdr:to xmlns:xdr="http://schemas.openxmlformats.org/drawingml/2006/spreadsheetDrawing">
      <xdr:col>62</xdr:col>
      <xdr:colOff>0</xdr:colOff>
      <xdr:row>66</xdr:row>
      <xdr:rowOff>0</xdr:rowOff>
    </xdr:to>
    <xdr:sp macro="" textlink="">
      <xdr:nvSpPr>
        <xdr:cNvPr id="56100" name="Line 28"/>
        <xdr:cNvSpPr>
          <a:spLocks noChangeShapeType="1"/>
        </xdr:cNvSpPr>
      </xdr:nvSpPr>
      <xdr:spPr>
        <a:xfrm flipH="1">
          <a:off x="1119187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76</xdr:row>
      <xdr:rowOff>0</xdr:rowOff>
    </xdr:from>
    <xdr:to xmlns:xdr="http://schemas.openxmlformats.org/drawingml/2006/spreadsheetDrawing">
      <xdr:col>62</xdr:col>
      <xdr:colOff>0</xdr:colOff>
      <xdr:row>76</xdr:row>
      <xdr:rowOff>0</xdr:rowOff>
    </xdr:to>
    <xdr:sp macro="" textlink="">
      <xdr:nvSpPr>
        <xdr:cNvPr id="56101" name="Line 29"/>
        <xdr:cNvSpPr>
          <a:spLocks noChangeShapeType="1"/>
        </xdr:cNvSpPr>
      </xdr:nvSpPr>
      <xdr:spPr>
        <a:xfrm flipH="1">
          <a:off x="1119187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66</xdr:row>
      <xdr:rowOff>0</xdr:rowOff>
    </xdr:from>
    <xdr:to xmlns:xdr="http://schemas.openxmlformats.org/drawingml/2006/spreadsheetDrawing">
      <xdr:col>61</xdr:col>
      <xdr:colOff>0</xdr:colOff>
      <xdr:row>76</xdr:row>
      <xdr:rowOff>0</xdr:rowOff>
    </xdr:to>
    <xdr:sp macro="" textlink="">
      <xdr:nvSpPr>
        <xdr:cNvPr id="56102" name="Line 30"/>
        <xdr:cNvSpPr>
          <a:spLocks noChangeShapeType="1"/>
        </xdr:cNvSpPr>
      </xdr:nvSpPr>
      <xdr:spPr>
        <a:xfrm>
          <a:off x="1119187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72</xdr:row>
      <xdr:rowOff>0</xdr:rowOff>
    </xdr:from>
    <xdr:to xmlns:xdr="http://schemas.openxmlformats.org/drawingml/2006/spreadsheetDrawing">
      <xdr:col>72</xdr:col>
      <xdr:colOff>0</xdr:colOff>
      <xdr:row>72</xdr:row>
      <xdr:rowOff>0</xdr:rowOff>
    </xdr:to>
    <xdr:sp macro="" textlink="">
      <xdr:nvSpPr>
        <xdr:cNvPr id="56103" name="Line 31"/>
        <xdr:cNvSpPr>
          <a:spLocks noChangeShapeType="1"/>
        </xdr:cNvSpPr>
      </xdr:nvSpPr>
      <xdr:spPr>
        <a:xfrm>
          <a:off x="12992100" y="135737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72</xdr:row>
      <xdr:rowOff>0</xdr:rowOff>
    </xdr:from>
    <xdr:to xmlns:xdr="http://schemas.openxmlformats.org/drawingml/2006/spreadsheetDrawing">
      <xdr:col>72</xdr:col>
      <xdr:colOff>0</xdr:colOff>
      <xdr:row>74</xdr:row>
      <xdr:rowOff>0</xdr:rowOff>
    </xdr:to>
    <xdr:sp macro="" textlink="">
      <xdr:nvSpPr>
        <xdr:cNvPr id="56104" name="Line 32"/>
        <xdr:cNvSpPr>
          <a:spLocks noChangeShapeType="1"/>
        </xdr:cNvSpPr>
      </xdr:nvSpPr>
      <xdr:spPr>
        <a:xfrm>
          <a:off x="13392150" y="135737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74</xdr:row>
      <xdr:rowOff>0</xdr:rowOff>
    </xdr:from>
    <xdr:to xmlns:xdr="http://schemas.openxmlformats.org/drawingml/2006/spreadsheetDrawing">
      <xdr:col>74</xdr:col>
      <xdr:colOff>0</xdr:colOff>
      <xdr:row>74</xdr:row>
      <xdr:rowOff>0</xdr:rowOff>
    </xdr:to>
    <xdr:sp macro="" textlink="">
      <xdr:nvSpPr>
        <xdr:cNvPr id="56105" name="Line 33"/>
        <xdr:cNvSpPr>
          <a:spLocks noChangeShapeType="1"/>
        </xdr:cNvSpPr>
      </xdr:nvSpPr>
      <xdr:spPr>
        <a:xfrm>
          <a:off x="12992100" y="138785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66</xdr:row>
      <xdr:rowOff>0</xdr:rowOff>
    </xdr:from>
    <xdr:to xmlns:xdr="http://schemas.openxmlformats.org/drawingml/2006/spreadsheetDrawing">
      <xdr:col>73</xdr:col>
      <xdr:colOff>0</xdr:colOff>
      <xdr:row>74</xdr:row>
      <xdr:rowOff>0</xdr:rowOff>
    </xdr:to>
    <xdr:sp macro="" textlink="">
      <xdr:nvSpPr>
        <xdr:cNvPr id="56106" name="Line 34"/>
        <xdr:cNvSpPr>
          <a:spLocks noChangeShapeType="1"/>
        </xdr:cNvSpPr>
      </xdr:nvSpPr>
      <xdr:spPr>
        <a:xfrm>
          <a:off x="13592175" y="12659360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74</xdr:row>
      <xdr:rowOff>0</xdr:rowOff>
    </xdr:from>
    <xdr:to xmlns:xdr="http://schemas.openxmlformats.org/drawingml/2006/spreadsheetDrawing">
      <xdr:col>73</xdr:col>
      <xdr:colOff>0</xdr:colOff>
      <xdr:row>76</xdr:row>
      <xdr:rowOff>0</xdr:rowOff>
    </xdr:to>
    <xdr:sp macro="" textlink="">
      <xdr:nvSpPr>
        <xdr:cNvPr id="56107" name="Line 35"/>
        <xdr:cNvSpPr>
          <a:spLocks noChangeShapeType="1"/>
        </xdr:cNvSpPr>
      </xdr:nvSpPr>
      <xdr:spPr>
        <a:xfrm flipV="1">
          <a:off x="13592175" y="138785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66</xdr:row>
      <xdr:rowOff>0</xdr:rowOff>
    </xdr:from>
    <xdr:to xmlns:xdr="http://schemas.openxmlformats.org/drawingml/2006/spreadsheetDrawing">
      <xdr:col>72</xdr:col>
      <xdr:colOff>0</xdr:colOff>
      <xdr:row>72</xdr:row>
      <xdr:rowOff>0</xdr:rowOff>
    </xdr:to>
    <xdr:sp macro="" textlink="">
      <xdr:nvSpPr>
        <xdr:cNvPr id="56108" name="Line 52"/>
        <xdr:cNvSpPr>
          <a:spLocks noChangeShapeType="1"/>
        </xdr:cNvSpPr>
      </xdr:nvSpPr>
      <xdr:spPr>
        <a:xfrm>
          <a:off x="13392150" y="12659360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66</xdr:row>
      <xdr:rowOff>0</xdr:rowOff>
    </xdr:from>
    <xdr:to xmlns:xdr="http://schemas.openxmlformats.org/drawingml/2006/spreadsheetDrawing">
      <xdr:col>66</xdr:col>
      <xdr:colOff>0</xdr:colOff>
      <xdr:row>76</xdr:row>
      <xdr:rowOff>0</xdr:rowOff>
    </xdr:to>
    <xdr:sp macro="" textlink="">
      <xdr:nvSpPr>
        <xdr:cNvPr id="56109" name="Rectangle 67" descr="紙ふぶき (小)"/>
        <xdr:cNvSpPr>
          <a:spLocks noChangeArrowheads="1"/>
        </xdr:cNvSpPr>
      </xdr:nvSpPr>
      <xdr:spPr>
        <a:xfrm>
          <a:off x="1139190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66</xdr:row>
      <xdr:rowOff>0</xdr:rowOff>
    </xdr:from>
    <xdr:to xmlns:xdr="http://schemas.openxmlformats.org/drawingml/2006/spreadsheetDrawing">
      <xdr:col>70</xdr:col>
      <xdr:colOff>0</xdr:colOff>
      <xdr:row>74</xdr:row>
      <xdr:rowOff>0</xdr:rowOff>
    </xdr:to>
    <xdr:sp macro="" textlink="">
      <xdr:nvSpPr>
        <xdr:cNvPr id="56110" name="Rectangle 68" descr="紙ふぶき (大)"/>
        <xdr:cNvSpPr>
          <a:spLocks noChangeArrowheads="1"/>
        </xdr:cNvSpPr>
      </xdr:nvSpPr>
      <xdr:spPr>
        <a:xfrm>
          <a:off x="12192000" y="12659360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74</xdr:row>
      <xdr:rowOff>0</xdr:rowOff>
    </xdr:from>
    <xdr:to xmlns:xdr="http://schemas.openxmlformats.org/drawingml/2006/spreadsheetDrawing">
      <xdr:col>70</xdr:col>
      <xdr:colOff>0</xdr:colOff>
      <xdr:row>76</xdr:row>
      <xdr:rowOff>0</xdr:rowOff>
    </xdr:to>
    <xdr:sp macro="" textlink="">
      <xdr:nvSpPr>
        <xdr:cNvPr id="56111" name="Rectangle 69" descr="紙ふぶき (小)"/>
        <xdr:cNvSpPr>
          <a:spLocks noChangeArrowheads="1"/>
        </xdr:cNvSpPr>
      </xdr:nvSpPr>
      <xdr:spPr>
        <a:xfrm>
          <a:off x="12192000" y="13878560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66</xdr:row>
      <xdr:rowOff>0</xdr:rowOff>
    </xdr:from>
    <xdr:to xmlns:xdr="http://schemas.openxmlformats.org/drawingml/2006/spreadsheetDrawing">
      <xdr:col>37</xdr:col>
      <xdr:colOff>0</xdr:colOff>
      <xdr:row>66</xdr:row>
      <xdr:rowOff>0</xdr:rowOff>
    </xdr:to>
    <xdr:sp macro="" textlink="">
      <xdr:nvSpPr>
        <xdr:cNvPr id="56112" name="Line 150"/>
        <xdr:cNvSpPr>
          <a:spLocks noChangeShapeType="1"/>
        </xdr:cNvSpPr>
      </xdr:nvSpPr>
      <xdr:spPr>
        <a:xfrm>
          <a:off x="632460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76</xdr:row>
      <xdr:rowOff>0</xdr:rowOff>
    </xdr:from>
    <xdr:to xmlns:xdr="http://schemas.openxmlformats.org/drawingml/2006/spreadsheetDrawing">
      <xdr:col>37</xdr:col>
      <xdr:colOff>0</xdr:colOff>
      <xdr:row>76</xdr:row>
      <xdr:rowOff>0</xdr:rowOff>
    </xdr:to>
    <xdr:sp macro="" textlink="">
      <xdr:nvSpPr>
        <xdr:cNvPr id="56113" name="Line 151"/>
        <xdr:cNvSpPr>
          <a:spLocks noChangeShapeType="1"/>
        </xdr:cNvSpPr>
      </xdr:nvSpPr>
      <xdr:spPr>
        <a:xfrm>
          <a:off x="632460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66</xdr:row>
      <xdr:rowOff>0</xdr:rowOff>
    </xdr:from>
    <xdr:to xmlns:xdr="http://schemas.openxmlformats.org/drawingml/2006/spreadsheetDrawing">
      <xdr:col>26</xdr:col>
      <xdr:colOff>0</xdr:colOff>
      <xdr:row>66</xdr:row>
      <xdr:rowOff>0</xdr:rowOff>
    </xdr:to>
    <xdr:sp macro="" textlink="">
      <xdr:nvSpPr>
        <xdr:cNvPr id="56114" name="Line 152"/>
        <xdr:cNvSpPr>
          <a:spLocks noChangeShapeType="1"/>
        </xdr:cNvSpPr>
      </xdr:nvSpPr>
      <xdr:spPr>
        <a:xfrm flipH="1">
          <a:off x="452437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76</xdr:row>
      <xdr:rowOff>0</xdr:rowOff>
    </xdr:from>
    <xdr:to xmlns:xdr="http://schemas.openxmlformats.org/drawingml/2006/spreadsheetDrawing">
      <xdr:col>26</xdr:col>
      <xdr:colOff>0</xdr:colOff>
      <xdr:row>76</xdr:row>
      <xdr:rowOff>0</xdr:rowOff>
    </xdr:to>
    <xdr:sp macro="" textlink="">
      <xdr:nvSpPr>
        <xdr:cNvPr id="56115" name="Line 153"/>
        <xdr:cNvSpPr>
          <a:spLocks noChangeShapeType="1"/>
        </xdr:cNvSpPr>
      </xdr:nvSpPr>
      <xdr:spPr>
        <a:xfrm flipH="1">
          <a:off x="452437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66</xdr:row>
      <xdr:rowOff>0</xdr:rowOff>
    </xdr:from>
    <xdr:to xmlns:xdr="http://schemas.openxmlformats.org/drawingml/2006/spreadsheetDrawing">
      <xdr:col>25</xdr:col>
      <xdr:colOff>0</xdr:colOff>
      <xdr:row>76</xdr:row>
      <xdr:rowOff>0</xdr:rowOff>
    </xdr:to>
    <xdr:sp macro="" textlink="">
      <xdr:nvSpPr>
        <xdr:cNvPr id="56116" name="Line 154"/>
        <xdr:cNvSpPr>
          <a:spLocks noChangeShapeType="1"/>
        </xdr:cNvSpPr>
      </xdr:nvSpPr>
      <xdr:spPr>
        <a:xfrm>
          <a:off x="452437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71</xdr:row>
      <xdr:rowOff>0</xdr:rowOff>
    </xdr:from>
    <xdr:to xmlns:xdr="http://schemas.openxmlformats.org/drawingml/2006/spreadsheetDrawing">
      <xdr:col>36</xdr:col>
      <xdr:colOff>0</xdr:colOff>
      <xdr:row>71</xdr:row>
      <xdr:rowOff>0</xdr:rowOff>
    </xdr:to>
    <xdr:sp macro="" textlink="">
      <xdr:nvSpPr>
        <xdr:cNvPr id="56117" name="Line 155"/>
        <xdr:cNvSpPr>
          <a:spLocks noChangeShapeType="1"/>
        </xdr:cNvSpPr>
      </xdr:nvSpPr>
      <xdr:spPr>
        <a:xfrm>
          <a:off x="6324600" y="134213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71</xdr:row>
      <xdr:rowOff>0</xdr:rowOff>
    </xdr:from>
    <xdr:to xmlns:xdr="http://schemas.openxmlformats.org/drawingml/2006/spreadsheetDrawing">
      <xdr:col>36</xdr:col>
      <xdr:colOff>0</xdr:colOff>
      <xdr:row>73</xdr:row>
      <xdr:rowOff>0</xdr:rowOff>
    </xdr:to>
    <xdr:sp macro="" textlink="">
      <xdr:nvSpPr>
        <xdr:cNvPr id="56118" name="Line 156"/>
        <xdr:cNvSpPr>
          <a:spLocks noChangeShapeType="1"/>
        </xdr:cNvSpPr>
      </xdr:nvSpPr>
      <xdr:spPr>
        <a:xfrm>
          <a:off x="6724650" y="134213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73</xdr:row>
      <xdr:rowOff>0</xdr:rowOff>
    </xdr:from>
    <xdr:to xmlns:xdr="http://schemas.openxmlformats.org/drawingml/2006/spreadsheetDrawing">
      <xdr:col>38</xdr:col>
      <xdr:colOff>0</xdr:colOff>
      <xdr:row>73</xdr:row>
      <xdr:rowOff>0</xdr:rowOff>
    </xdr:to>
    <xdr:sp macro="" textlink="">
      <xdr:nvSpPr>
        <xdr:cNvPr id="56119" name="Line 157"/>
        <xdr:cNvSpPr>
          <a:spLocks noChangeShapeType="1"/>
        </xdr:cNvSpPr>
      </xdr:nvSpPr>
      <xdr:spPr>
        <a:xfrm>
          <a:off x="6324600" y="137261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66</xdr:row>
      <xdr:rowOff>0</xdr:rowOff>
    </xdr:from>
    <xdr:to xmlns:xdr="http://schemas.openxmlformats.org/drawingml/2006/spreadsheetDrawing">
      <xdr:col>37</xdr:col>
      <xdr:colOff>0</xdr:colOff>
      <xdr:row>73</xdr:row>
      <xdr:rowOff>0</xdr:rowOff>
    </xdr:to>
    <xdr:sp macro="" textlink="">
      <xdr:nvSpPr>
        <xdr:cNvPr id="56120" name="Line 158"/>
        <xdr:cNvSpPr>
          <a:spLocks noChangeShapeType="1"/>
        </xdr:cNvSpPr>
      </xdr:nvSpPr>
      <xdr:spPr>
        <a:xfrm>
          <a:off x="6924675" y="12659360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73</xdr:row>
      <xdr:rowOff>0</xdr:rowOff>
    </xdr:from>
    <xdr:to xmlns:xdr="http://schemas.openxmlformats.org/drawingml/2006/spreadsheetDrawing">
      <xdr:col>37</xdr:col>
      <xdr:colOff>0</xdr:colOff>
      <xdr:row>76</xdr:row>
      <xdr:rowOff>0</xdr:rowOff>
    </xdr:to>
    <xdr:sp macro="" textlink="">
      <xdr:nvSpPr>
        <xdr:cNvPr id="56121" name="Line 159"/>
        <xdr:cNvSpPr>
          <a:spLocks noChangeShapeType="1"/>
        </xdr:cNvSpPr>
      </xdr:nvSpPr>
      <xdr:spPr>
        <a:xfrm flipV="1">
          <a:off x="6924675" y="13726160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66</xdr:row>
      <xdr:rowOff>0</xdr:rowOff>
    </xdr:from>
    <xdr:to xmlns:xdr="http://schemas.openxmlformats.org/drawingml/2006/spreadsheetDrawing">
      <xdr:col>36</xdr:col>
      <xdr:colOff>0</xdr:colOff>
      <xdr:row>71</xdr:row>
      <xdr:rowOff>0</xdr:rowOff>
    </xdr:to>
    <xdr:sp macro="" textlink="">
      <xdr:nvSpPr>
        <xdr:cNvPr id="56122" name="Line 160"/>
        <xdr:cNvSpPr>
          <a:spLocks noChangeShapeType="1"/>
        </xdr:cNvSpPr>
      </xdr:nvSpPr>
      <xdr:spPr>
        <a:xfrm>
          <a:off x="6724650" y="12659360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66</xdr:row>
      <xdr:rowOff>0</xdr:rowOff>
    </xdr:from>
    <xdr:to xmlns:xdr="http://schemas.openxmlformats.org/drawingml/2006/spreadsheetDrawing">
      <xdr:col>30</xdr:col>
      <xdr:colOff>0</xdr:colOff>
      <xdr:row>76</xdr:row>
      <xdr:rowOff>0</xdr:rowOff>
    </xdr:to>
    <xdr:sp macro="" textlink="">
      <xdr:nvSpPr>
        <xdr:cNvPr id="56123" name="Rectangle 161" descr="紙ふぶき (小)"/>
        <xdr:cNvSpPr>
          <a:spLocks noChangeArrowheads="1"/>
        </xdr:cNvSpPr>
      </xdr:nvSpPr>
      <xdr:spPr>
        <a:xfrm>
          <a:off x="472440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66</xdr:row>
      <xdr:rowOff>0</xdr:rowOff>
    </xdr:from>
    <xdr:to xmlns:xdr="http://schemas.openxmlformats.org/drawingml/2006/spreadsheetDrawing">
      <xdr:col>34</xdr:col>
      <xdr:colOff>0</xdr:colOff>
      <xdr:row>73</xdr:row>
      <xdr:rowOff>0</xdr:rowOff>
    </xdr:to>
    <xdr:sp macro="" textlink="">
      <xdr:nvSpPr>
        <xdr:cNvPr id="56124" name="Rectangle 162" descr="紙ふぶき (大)"/>
        <xdr:cNvSpPr>
          <a:spLocks noChangeArrowheads="1"/>
        </xdr:cNvSpPr>
      </xdr:nvSpPr>
      <xdr:spPr>
        <a:xfrm>
          <a:off x="5524500" y="12659360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73</xdr:row>
      <xdr:rowOff>0</xdr:rowOff>
    </xdr:from>
    <xdr:to xmlns:xdr="http://schemas.openxmlformats.org/drawingml/2006/spreadsheetDrawing">
      <xdr:col>34</xdr:col>
      <xdr:colOff>0</xdr:colOff>
      <xdr:row>76</xdr:row>
      <xdr:rowOff>0</xdr:rowOff>
    </xdr:to>
    <xdr:sp macro="" textlink="">
      <xdr:nvSpPr>
        <xdr:cNvPr id="56125" name="Rectangle 163" descr="紙ふぶき (小)"/>
        <xdr:cNvSpPr>
          <a:spLocks noChangeArrowheads="1"/>
        </xdr:cNvSpPr>
      </xdr:nvSpPr>
      <xdr:spPr>
        <a:xfrm>
          <a:off x="5524500" y="13726160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66</xdr:row>
      <xdr:rowOff>0</xdr:rowOff>
    </xdr:from>
    <xdr:to xmlns:xdr="http://schemas.openxmlformats.org/drawingml/2006/spreadsheetDrawing">
      <xdr:col>19</xdr:col>
      <xdr:colOff>0</xdr:colOff>
      <xdr:row>66</xdr:row>
      <xdr:rowOff>0</xdr:rowOff>
    </xdr:to>
    <xdr:sp macro="" textlink="">
      <xdr:nvSpPr>
        <xdr:cNvPr id="56126" name="Line 164"/>
        <xdr:cNvSpPr>
          <a:spLocks noChangeShapeType="1"/>
        </xdr:cNvSpPr>
      </xdr:nvSpPr>
      <xdr:spPr>
        <a:xfrm>
          <a:off x="299085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76</xdr:row>
      <xdr:rowOff>0</xdr:rowOff>
    </xdr:from>
    <xdr:to xmlns:xdr="http://schemas.openxmlformats.org/drawingml/2006/spreadsheetDrawing">
      <xdr:col>19</xdr:col>
      <xdr:colOff>0</xdr:colOff>
      <xdr:row>76</xdr:row>
      <xdr:rowOff>0</xdr:rowOff>
    </xdr:to>
    <xdr:sp macro="" textlink="">
      <xdr:nvSpPr>
        <xdr:cNvPr id="56127" name="Line 165"/>
        <xdr:cNvSpPr>
          <a:spLocks noChangeShapeType="1"/>
        </xdr:cNvSpPr>
      </xdr:nvSpPr>
      <xdr:spPr>
        <a:xfrm>
          <a:off x="299085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66</xdr:row>
      <xdr:rowOff>0</xdr:rowOff>
    </xdr:from>
    <xdr:to xmlns:xdr="http://schemas.openxmlformats.org/drawingml/2006/spreadsheetDrawing">
      <xdr:col>8</xdr:col>
      <xdr:colOff>0</xdr:colOff>
      <xdr:row>66</xdr:row>
      <xdr:rowOff>0</xdr:rowOff>
    </xdr:to>
    <xdr:sp macro="" textlink="">
      <xdr:nvSpPr>
        <xdr:cNvPr id="56128" name="Line 166"/>
        <xdr:cNvSpPr>
          <a:spLocks noChangeShapeType="1"/>
        </xdr:cNvSpPr>
      </xdr:nvSpPr>
      <xdr:spPr>
        <a:xfrm flipH="1">
          <a:off x="119062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76</xdr:row>
      <xdr:rowOff>0</xdr:rowOff>
    </xdr:from>
    <xdr:to xmlns:xdr="http://schemas.openxmlformats.org/drawingml/2006/spreadsheetDrawing">
      <xdr:col>8</xdr:col>
      <xdr:colOff>0</xdr:colOff>
      <xdr:row>76</xdr:row>
      <xdr:rowOff>0</xdr:rowOff>
    </xdr:to>
    <xdr:sp macro="" textlink="">
      <xdr:nvSpPr>
        <xdr:cNvPr id="56129" name="Line 167"/>
        <xdr:cNvSpPr>
          <a:spLocks noChangeShapeType="1"/>
        </xdr:cNvSpPr>
      </xdr:nvSpPr>
      <xdr:spPr>
        <a:xfrm flipH="1">
          <a:off x="119062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66</xdr:row>
      <xdr:rowOff>0</xdr:rowOff>
    </xdr:from>
    <xdr:to xmlns:xdr="http://schemas.openxmlformats.org/drawingml/2006/spreadsheetDrawing">
      <xdr:col>7</xdr:col>
      <xdr:colOff>0</xdr:colOff>
      <xdr:row>76</xdr:row>
      <xdr:rowOff>0</xdr:rowOff>
    </xdr:to>
    <xdr:sp macro="" textlink="">
      <xdr:nvSpPr>
        <xdr:cNvPr id="56130" name="Line 168"/>
        <xdr:cNvSpPr>
          <a:spLocks noChangeShapeType="1"/>
        </xdr:cNvSpPr>
      </xdr:nvSpPr>
      <xdr:spPr>
        <a:xfrm>
          <a:off x="119062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70</xdr:row>
      <xdr:rowOff>0</xdr:rowOff>
    </xdr:from>
    <xdr:to xmlns:xdr="http://schemas.openxmlformats.org/drawingml/2006/spreadsheetDrawing">
      <xdr:col>18</xdr:col>
      <xdr:colOff>0</xdr:colOff>
      <xdr:row>70</xdr:row>
      <xdr:rowOff>0</xdr:rowOff>
    </xdr:to>
    <xdr:sp macro="" textlink="">
      <xdr:nvSpPr>
        <xdr:cNvPr id="56131" name="Line 169"/>
        <xdr:cNvSpPr>
          <a:spLocks noChangeShapeType="1"/>
        </xdr:cNvSpPr>
      </xdr:nvSpPr>
      <xdr:spPr>
        <a:xfrm>
          <a:off x="2990850" y="132689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70</xdr:row>
      <xdr:rowOff>0</xdr:rowOff>
    </xdr:from>
    <xdr:to xmlns:xdr="http://schemas.openxmlformats.org/drawingml/2006/spreadsheetDrawing">
      <xdr:col>18</xdr:col>
      <xdr:colOff>0</xdr:colOff>
      <xdr:row>72</xdr:row>
      <xdr:rowOff>0</xdr:rowOff>
    </xdr:to>
    <xdr:sp macro="" textlink="">
      <xdr:nvSpPr>
        <xdr:cNvPr id="56132" name="Line 170"/>
        <xdr:cNvSpPr>
          <a:spLocks noChangeShapeType="1"/>
        </xdr:cNvSpPr>
      </xdr:nvSpPr>
      <xdr:spPr>
        <a:xfrm>
          <a:off x="3390900" y="132689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72</xdr:row>
      <xdr:rowOff>0</xdr:rowOff>
    </xdr:from>
    <xdr:to xmlns:xdr="http://schemas.openxmlformats.org/drawingml/2006/spreadsheetDrawing">
      <xdr:col>20</xdr:col>
      <xdr:colOff>0</xdr:colOff>
      <xdr:row>72</xdr:row>
      <xdr:rowOff>0</xdr:rowOff>
    </xdr:to>
    <xdr:sp macro="" textlink="">
      <xdr:nvSpPr>
        <xdr:cNvPr id="56133" name="Line 171"/>
        <xdr:cNvSpPr>
          <a:spLocks noChangeShapeType="1"/>
        </xdr:cNvSpPr>
      </xdr:nvSpPr>
      <xdr:spPr>
        <a:xfrm>
          <a:off x="3009900" y="13573760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66</xdr:row>
      <xdr:rowOff>0</xdr:rowOff>
    </xdr:from>
    <xdr:to xmlns:xdr="http://schemas.openxmlformats.org/drawingml/2006/spreadsheetDrawing">
      <xdr:col>19</xdr:col>
      <xdr:colOff>0</xdr:colOff>
      <xdr:row>72</xdr:row>
      <xdr:rowOff>0</xdr:rowOff>
    </xdr:to>
    <xdr:sp macro="" textlink="">
      <xdr:nvSpPr>
        <xdr:cNvPr id="56134" name="Line 172"/>
        <xdr:cNvSpPr>
          <a:spLocks noChangeShapeType="1"/>
        </xdr:cNvSpPr>
      </xdr:nvSpPr>
      <xdr:spPr>
        <a:xfrm>
          <a:off x="3590925" y="12659360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72</xdr:row>
      <xdr:rowOff>0</xdr:rowOff>
    </xdr:from>
    <xdr:to xmlns:xdr="http://schemas.openxmlformats.org/drawingml/2006/spreadsheetDrawing">
      <xdr:col>19</xdr:col>
      <xdr:colOff>0</xdr:colOff>
      <xdr:row>76</xdr:row>
      <xdr:rowOff>0</xdr:rowOff>
    </xdr:to>
    <xdr:sp macro="" textlink="">
      <xdr:nvSpPr>
        <xdr:cNvPr id="56135" name="Line 173"/>
        <xdr:cNvSpPr>
          <a:spLocks noChangeShapeType="1"/>
        </xdr:cNvSpPr>
      </xdr:nvSpPr>
      <xdr:spPr>
        <a:xfrm flipV="1">
          <a:off x="3590925" y="1357376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66</xdr:row>
      <xdr:rowOff>0</xdr:rowOff>
    </xdr:from>
    <xdr:to xmlns:xdr="http://schemas.openxmlformats.org/drawingml/2006/spreadsheetDrawing">
      <xdr:col>18</xdr:col>
      <xdr:colOff>0</xdr:colOff>
      <xdr:row>70</xdr:row>
      <xdr:rowOff>0</xdr:rowOff>
    </xdr:to>
    <xdr:sp macro="" textlink="">
      <xdr:nvSpPr>
        <xdr:cNvPr id="56136" name="Line 174"/>
        <xdr:cNvSpPr>
          <a:spLocks noChangeShapeType="1"/>
        </xdr:cNvSpPr>
      </xdr:nvSpPr>
      <xdr:spPr>
        <a:xfrm>
          <a:off x="3390900" y="1265936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66</xdr:row>
      <xdr:rowOff>0</xdr:rowOff>
    </xdr:from>
    <xdr:to xmlns:xdr="http://schemas.openxmlformats.org/drawingml/2006/spreadsheetDrawing">
      <xdr:col>12</xdr:col>
      <xdr:colOff>0</xdr:colOff>
      <xdr:row>76</xdr:row>
      <xdr:rowOff>0</xdr:rowOff>
    </xdr:to>
    <xdr:sp macro="" textlink="">
      <xdr:nvSpPr>
        <xdr:cNvPr id="56137" name="Rectangle 175" descr="紙ふぶき (小)"/>
        <xdr:cNvSpPr>
          <a:spLocks noChangeArrowheads="1"/>
        </xdr:cNvSpPr>
      </xdr:nvSpPr>
      <xdr:spPr>
        <a:xfrm>
          <a:off x="139065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66</xdr:row>
      <xdr:rowOff>0</xdr:rowOff>
    </xdr:from>
    <xdr:to xmlns:xdr="http://schemas.openxmlformats.org/drawingml/2006/spreadsheetDrawing">
      <xdr:col>16</xdr:col>
      <xdr:colOff>0</xdr:colOff>
      <xdr:row>72</xdr:row>
      <xdr:rowOff>0</xdr:rowOff>
    </xdr:to>
    <xdr:sp macro="" textlink="">
      <xdr:nvSpPr>
        <xdr:cNvPr id="56138" name="Rectangle 176" descr="紙ふぶき (大)"/>
        <xdr:cNvSpPr>
          <a:spLocks noChangeArrowheads="1"/>
        </xdr:cNvSpPr>
      </xdr:nvSpPr>
      <xdr:spPr>
        <a:xfrm>
          <a:off x="2190750" y="12659360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72</xdr:row>
      <xdr:rowOff>0</xdr:rowOff>
    </xdr:from>
    <xdr:to xmlns:xdr="http://schemas.openxmlformats.org/drawingml/2006/spreadsheetDrawing">
      <xdr:col>16</xdr:col>
      <xdr:colOff>0</xdr:colOff>
      <xdr:row>76</xdr:row>
      <xdr:rowOff>0</xdr:rowOff>
    </xdr:to>
    <xdr:sp macro="" textlink="">
      <xdr:nvSpPr>
        <xdr:cNvPr id="56139" name="Rectangle 177" descr="紙ふぶき (小)"/>
        <xdr:cNvSpPr>
          <a:spLocks noChangeArrowheads="1"/>
        </xdr:cNvSpPr>
      </xdr:nvSpPr>
      <xdr:spPr>
        <a:xfrm>
          <a:off x="2190750" y="13573760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66</xdr:row>
      <xdr:rowOff>0</xdr:rowOff>
    </xdr:from>
    <xdr:to xmlns:xdr="http://schemas.openxmlformats.org/drawingml/2006/spreadsheetDrawing">
      <xdr:col>55</xdr:col>
      <xdr:colOff>0</xdr:colOff>
      <xdr:row>66</xdr:row>
      <xdr:rowOff>0</xdr:rowOff>
    </xdr:to>
    <xdr:sp macro="" textlink="">
      <xdr:nvSpPr>
        <xdr:cNvPr id="56140" name="Line 150"/>
        <xdr:cNvSpPr>
          <a:spLocks noChangeShapeType="1"/>
        </xdr:cNvSpPr>
      </xdr:nvSpPr>
      <xdr:spPr>
        <a:xfrm>
          <a:off x="965835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76</xdr:row>
      <xdr:rowOff>0</xdr:rowOff>
    </xdr:from>
    <xdr:to xmlns:xdr="http://schemas.openxmlformats.org/drawingml/2006/spreadsheetDrawing">
      <xdr:col>55</xdr:col>
      <xdr:colOff>0</xdr:colOff>
      <xdr:row>76</xdr:row>
      <xdr:rowOff>0</xdr:rowOff>
    </xdr:to>
    <xdr:sp macro="" textlink="">
      <xdr:nvSpPr>
        <xdr:cNvPr id="56141" name="Line 151"/>
        <xdr:cNvSpPr>
          <a:spLocks noChangeShapeType="1"/>
        </xdr:cNvSpPr>
      </xdr:nvSpPr>
      <xdr:spPr>
        <a:xfrm>
          <a:off x="965835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66</xdr:row>
      <xdr:rowOff>0</xdr:rowOff>
    </xdr:from>
    <xdr:to xmlns:xdr="http://schemas.openxmlformats.org/drawingml/2006/spreadsheetDrawing">
      <xdr:col>44</xdr:col>
      <xdr:colOff>0</xdr:colOff>
      <xdr:row>66</xdr:row>
      <xdr:rowOff>0</xdr:rowOff>
    </xdr:to>
    <xdr:sp macro="" textlink="">
      <xdr:nvSpPr>
        <xdr:cNvPr id="56142" name="Line 152"/>
        <xdr:cNvSpPr>
          <a:spLocks noChangeShapeType="1"/>
        </xdr:cNvSpPr>
      </xdr:nvSpPr>
      <xdr:spPr>
        <a:xfrm flipH="1">
          <a:off x="785812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76</xdr:row>
      <xdr:rowOff>0</xdr:rowOff>
    </xdr:from>
    <xdr:to xmlns:xdr="http://schemas.openxmlformats.org/drawingml/2006/spreadsheetDrawing">
      <xdr:col>44</xdr:col>
      <xdr:colOff>0</xdr:colOff>
      <xdr:row>76</xdr:row>
      <xdr:rowOff>0</xdr:rowOff>
    </xdr:to>
    <xdr:sp macro="" textlink="">
      <xdr:nvSpPr>
        <xdr:cNvPr id="56143" name="Line 153"/>
        <xdr:cNvSpPr>
          <a:spLocks noChangeShapeType="1"/>
        </xdr:cNvSpPr>
      </xdr:nvSpPr>
      <xdr:spPr>
        <a:xfrm flipH="1">
          <a:off x="785812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66</xdr:row>
      <xdr:rowOff>0</xdr:rowOff>
    </xdr:from>
    <xdr:to xmlns:xdr="http://schemas.openxmlformats.org/drawingml/2006/spreadsheetDrawing">
      <xdr:col>43</xdr:col>
      <xdr:colOff>0</xdr:colOff>
      <xdr:row>76</xdr:row>
      <xdr:rowOff>0</xdr:rowOff>
    </xdr:to>
    <xdr:sp macro="" textlink="">
      <xdr:nvSpPr>
        <xdr:cNvPr id="56144" name="Line 154"/>
        <xdr:cNvSpPr>
          <a:spLocks noChangeShapeType="1"/>
        </xdr:cNvSpPr>
      </xdr:nvSpPr>
      <xdr:spPr>
        <a:xfrm>
          <a:off x="785812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71</xdr:row>
      <xdr:rowOff>0</xdr:rowOff>
    </xdr:from>
    <xdr:to xmlns:xdr="http://schemas.openxmlformats.org/drawingml/2006/spreadsheetDrawing">
      <xdr:col>54</xdr:col>
      <xdr:colOff>0</xdr:colOff>
      <xdr:row>71</xdr:row>
      <xdr:rowOff>0</xdr:rowOff>
    </xdr:to>
    <xdr:sp macro="" textlink="">
      <xdr:nvSpPr>
        <xdr:cNvPr id="56145" name="Line 155"/>
        <xdr:cNvSpPr>
          <a:spLocks noChangeShapeType="1"/>
        </xdr:cNvSpPr>
      </xdr:nvSpPr>
      <xdr:spPr>
        <a:xfrm>
          <a:off x="9658350" y="134213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71</xdr:row>
      <xdr:rowOff>0</xdr:rowOff>
    </xdr:from>
    <xdr:to xmlns:xdr="http://schemas.openxmlformats.org/drawingml/2006/spreadsheetDrawing">
      <xdr:col>54</xdr:col>
      <xdr:colOff>0</xdr:colOff>
      <xdr:row>73</xdr:row>
      <xdr:rowOff>0</xdr:rowOff>
    </xdr:to>
    <xdr:sp macro="" textlink="">
      <xdr:nvSpPr>
        <xdr:cNvPr id="56146" name="Line 156"/>
        <xdr:cNvSpPr>
          <a:spLocks noChangeShapeType="1"/>
        </xdr:cNvSpPr>
      </xdr:nvSpPr>
      <xdr:spPr>
        <a:xfrm>
          <a:off x="10058400" y="134213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73</xdr:row>
      <xdr:rowOff>0</xdr:rowOff>
    </xdr:from>
    <xdr:to xmlns:xdr="http://schemas.openxmlformats.org/drawingml/2006/spreadsheetDrawing">
      <xdr:col>56</xdr:col>
      <xdr:colOff>0</xdr:colOff>
      <xdr:row>73</xdr:row>
      <xdr:rowOff>0</xdr:rowOff>
    </xdr:to>
    <xdr:sp macro="" textlink="">
      <xdr:nvSpPr>
        <xdr:cNvPr id="56147" name="Line 157"/>
        <xdr:cNvSpPr>
          <a:spLocks noChangeShapeType="1"/>
        </xdr:cNvSpPr>
      </xdr:nvSpPr>
      <xdr:spPr>
        <a:xfrm>
          <a:off x="9658350" y="137261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66</xdr:row>
      <xdr:rowOff>0</xdr:rowOff>
    </xdr:from>
    <xdr:to xmlns:xdr="http://schemas.openxmlformats.org/drawingml/2006/spreadsheetDrawing">
      <xdr:col>55</xdr:col>
      <xdr:colOff>0</xdr:colOff>
      <xdr:row>73</xdr:row>
      <xdr:rowOff>0</xdr:rowOff>
    </xdr:to>
    <xdr:sp macro="" textlink="">
      <xdr:nvSpPr>
        <xdr:cNvPr id="56148" name="Line 158"/>
        <xdr:cNvSpPr>
          <a:spLocks noChangeShapeType="1"/>
        </xdr:cNvSpPr>
      </xdr:nvSpPr>
      <xdr:spPr>
        <a:xfrm>
          <a:off x="10258425" y="12659360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73</xdr:row>
      <xdr:rowOff>0</xdr:rowOff>
    </xdr:from>
    <xdr:to xmlns:xdr="http://schemas.openxmlformats.org/drawingml/2006/spreadsheetDrawing">
      <xdr:col>55</xdr:col>
      <xdr:colOff>0</xdr:colOff>
      <xdr:row>76</xdr:row>
      <xdr:rowOff>0</xdr:rowOff>
    </xdr:to>
    <xdr:sp macro="" textlink="">
      <xdr:nvSpPr>
        <xdr:cNvPr id="56149" name="Line 159"/>
        <xdr:cNvSpPr>
          <a:spLocks noChangeShapeType="1"/>
        </xdr:cNvSpPr>
      </xdr:nvSpPr>
      <xdr:spPr>
        <a:xfrm flipV="1">
          <a:off x="10258425" y="13726160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66</xdr:row>
      <xdr:rowOff>0</xdr:rowOff>
    </xdr:from>
    <xdr:to xmlns:xdr="http://schemas.openxmlformats.org/drawingml/2006/spreadsheetDrawing">
      <xdr:col>54</xdr:col>
      <xdr:colOff>0</xdr:colOff>
      <xdr:row>71</xdr:row>
      <xdr:rowOff>0</xdr:rowOff>
    </xdr:to>
    <xdr:sp macro="" textlink="">
      <xdr:nvSpPr>
        <xdr:cNvPr id="56150" name="Line 160"/>
        <xdr:cNvSpPr>
          <a:spLocks noChangeShapeType="1"/>
        </xdr:cNvSpPr>
      </xdr:nvSpPr>
      <xdr:spPr>
        <a:xfrm>
          <a:off x="10058400" y="12659360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66</xdr:row>
      <xdr:rowOff>0</xdr:rowOff>
    </xdr:from>
    <xdr:to xmlns:xdr="http://schemas.openxmlformats.org/drawingml/2006/spreadsheetDrawing">
      <xdr:col>48</xdr:col>
      <xdr:colOff>0</xdr:colOff>
      <xdr:row>76</xdr:row>
      <xdr:rowOff>0</xdr:rowOff>
    </xdr:to>
    <xdr:sp macro="" textlink="">
      <xdr:nvSpPr>
        <xdr:cNvPr id="56151" name="Rectangle 161" descr="紙ふぶき (小)"/>
        <xdr:cNvSpPr>
          <a:spLocks noChangeArrowheads="1"/>
        </xdr:cNvSpPr>
      </xdr:nvSpPr>
      <xdr:spPr>
        <a:xfrm>
          <a:off x="805815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66</xdr:row>
      <xdr:rowOff>0</xdr:rowOff>
    </xdr:from>
    <xdr:to xmlns:xdr="http://schemas.openxmlformats.org/drawingml/2006/spreadsheetDrawing">
      <xdr:col>52</xdr:col>
      <xdr:colOff>0</xdr:colOff>
      <xdr:row>73</xdr:row>
      <xdr:rowOff>0</xdr:rowOff>
    </xdr:to>
    <xdr:sp macro="" textlink="">
      <xdr:nvSpPr>
        <xdr:cNvPr id="56152" name="Rectangle 162" descr="紙ふぶき (大)"/>
        <xdr:cNvSpPr>
          <a:spLocks noChangeArrowheads="1"/>
        </xdr:cNvSpPr>
      </xdr:nvSpPr>
      <xdr:spPr>
        <a:xfrm>
          <a:off x="8858250" y="12659360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73</xdr:row>
      <xdr:rowOff>0</xdr:rowOff>
    </xdr:from>
    <xdr:to xmlns:xdr="http://schemas.openxmlformats.org/drawingml/2006/spreadsheetDrawing">
      <xdr:col>52</xdr:col>
      <xdr:colOff>0</xdr:colOff>
      <xdr:row>76</xdr:row>
      <xdr:rowOff>0</xdr:rowOff>
    </xdr:to>
    <xdr:sp macro="" textlink="">
      <xdr:nvSpPr>
        <xdr:cNvPr id="56153" name="Rectangle 163" descr="紙ふぶき (小)"/>
        <xdr:cNvSpPr>
          <a:spLocks noChangeArrowheads="1"/>
        </xdr:cNvSpPr>
      </xdr:nvSpPr>
      <xdr:spPr>
        <a:xfrm>
          <a:off x="8858250" y="13726160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61</xdr:row>
      <xdr:rowOff>0</xdr:rowOff>
    </xdr:from>
    <xdr:to xmlns:xdr="http://schemas.openxmlformats.org/drawingml/2006/spreadsheetDrawing">
      <xdr:col>20</xdr:col>
      <xdr:colOff>0</xdr:colOff>
      <xdr:row>72</xdr:row>
      <xdr:rowOff>0</xdr:rowOff>
    </xdr:to>
    <xdr:sp macro="" textlink="">
      <xdr:nvSpPr>
        <xdr:cNvPr id="56154" name="Line 172"/>
        <xdr:cNvSpPr>
          <a:spLocks noChangeShapeType="1"/>
        </xdr:cNvSpPr>
      </xdr:nvSpPr>
      <xdr:spPr>
        <a:xfrm>
          <a:off x="3790950" y="12027535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61</xdr:row>
      <xdr:rowOff>0</xdr:rowOff>
    </xdr:from>
    <xdr:to xmlns:xdr="http://schemas.openxmlformats.org/drawingml/2006/spreadsheetDrawing">
      <xdr:col>16</xdr:col>
      <xdr:colOff>0</xdr:colOff>
      <xdr:row>62</xdr:row>
      <xdr:rowOff>0</xdr:rowOff>
    </xdr:to>
    <xdr:sp macro="" textlink="">
      <xdr:nvSpPr>
        <xdr:cNvPr id="56155" name="Rectangle 177" descr="紙ふぶき (小)"/>
        <xdr:cNvSpPr>
          <a:spLocks noChangeArrowheads="1"/>
        </xdr:cNvSpPr>
      </xdr:nvSpPr>
      <xdr:spPr>
        <a:xfrm>
          <a:off x="219075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61</xdr:row>
      <xdr:rowOff>0</xdr:rowOff>
    </xdr:from>
    <xdr:to xmlns:xdr="http://schemas.openxmlformats.org/drawingml/2006/spreadsheetDrawing">
      <xdr:col>12</xdr:col>
      <xdr:colOff>0</xdr:colOff>
      <xdr:row>65</xdr:row>
      <xdr:rowOff>126365</xdr:rowOff>
    </xdr:to>
    <xdr:sp macro="" textlink="">
      <xdr:nvSpPr>
        <xdr:cNvPr id="56156" name="Rectangle 177" descr="紙ふぶき (小)"/>
        <xdr:cNvSpPr>
          <a:spLocks noChangeArrowheads="1"/>
        </xdr:cNvSpPr>
      </xdr:nvSpPr>
      <xdr:spPr>
        <a:xfrm>
          <a:off x="139065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61</xdr:row>
      <xdr:rowOff>0</xdr:rowOff>
    </xdr:from>
    <xdr:to xmlns:xdr="http://schemas.openxmlformats.org/drawingml/2006/spreadsheetDrawing">
      <xdr:col>20</xdr:col>
      <xdr:colOff>0</xdr:colOff>
      <xdr:row>61</xdr:row>
      <xdr:rowOff>0</xdr:rowOff>
    </xdr:to>
    <xdr:sp macro="" textlink="">
      <xdr:nvSpPr>
        <xdr:cNvPr id="56157" name="Line 164"/>
        <xdr:cNvSpPr>
          <a:spLocks noChangeShapeType="1"/>
        </xdr:cNvSpPr>
      </xdr:nvSpPr>
      <xdr:spPr>
        <a:xfrm>
          <a:off x="299085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61</xdr:row>
      <xdr:rowOff>0</xdr:rowOff>
    </xdr:from>
    <xdr:to xmlns:xdr="http://schemas.openxmlformats.org/drawingml/2006/spreadsheetDrawing">
      <xdr:col>19</xdr:col>
      <xdr:colOff>0</xdr:colOff>
      <xdr:row>66</xdr:row>
      <xdr:rowOff>0</xdr:rowOff>
    </xdr:to>
    <xdr:sp macro="" textlink="">
      <xdr:nvSpPr>
        <xdr:cNvPr id="56158" name="Line 172"/>
        <xdr:cNvSpPr>
          <a:spLocks noChangeShapeType="1"/>
        </xdr:cNvSpPr>
      </xdr:nvSpPr>
      <xdr:spPr>
        <a:xfrm>
          <a:off x="359092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62</xdr:row>
      <xdr:rowOff>0</xdr:rowOff>
    </xdr:from>
    <xdr:to xmlns:xdr="http://schemas.openxmlformats.org/drawingml/2006/spreadsheetDrawing">
      <xdr:col>16</xdr:col>
      <xdr:colOff>0</xdr:colOff>
      <xdr:row>64</xdr:row>
      <xdr:rowOff>0</xdr:rowOff>
    </xdr:to>
    <xdr:sp macro="" textlink="">
      <xdr:nvSpPr>
        <xdr:cNvPr id="56159" name="Rectangle 177" descr="紙ふぶき (小)"/>
        <xdr:cNvSpPr>
          <a:spLocks noChangeArrowheads="1"/>
        </xdr:cNvSpPr>
      </xdr:nvSpPr>
      <xdr:spPr>
        <a:xfrm>
          <a:off x="219075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64</xdr:row>
      <xdr:rowOff>0</xdr:rowOff>
    </xdr:from>
    <xdr:to xmlns:xdr="http://schemas.openxmlformats.org/drawingml/2006/spreadsheetDrawing">
      <xdr:col>16</xdr:col>
      <xdr:colOff>0</xdr:colOff>
      <xdr:row>66</xdr:row>
      <xdr:rowOff>0</xdr:rowOff>
    </xdr:to>
    <xdr:sp macro="" textlink="">
      <xdr:nvSpPr>
        <xdr:cNvPr id="56160" name="Rectangle 177" descr="紙ふぶき (小)"/>
        <xdr:cNvSpPr>
          <a:spLocks noChangeArrowheads="1"/>
        </xdr:cNvSpPr>
      </xdr:nvSpPr>
      <xdr:spPr>
        <a:xfrm>
          <a:off x="219075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61</xdr:row>
      <xdr:rowOff>0</xdr:rowOff>
    </xdr:from>
    <xdr:to xmlns:xdr="http://schemas.openxmlformats.org/drawingml/2006/spreadsheetDrawing">
      <xdr:col>34</xdr:col>
      <xdr:colOff>0</xdr:colOff>
      <xdr:row>62</xdr:row>
      <xdr:rowOff>0</xdr:rowOff>
    </xdr:to>
    <xdr:sp macro="" textlink="">
      <xdr:nvSpPr>
        <xdr:cNvPr id="56161" name="Rectangle 177" descr="紙ふぶき (小)"/>
        <xdr:cNvSpPr>
          <a:spLocks noChangeArrowheads="1"/>
        </xdr:cNvSpPr>
      </xdr:nvSpPr>
      <xdr:spPr>
        <a:xfrm>
          <a:off x="552450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61</xdr:row>
      <xdr:rowOff>0</xdr:rowOff>
    </xdr:from>
    <xdr:to xmlns:xdr="http://schemas.openxmlformats.org/drawingml/2006/spreadsheetDrawing">
      <xdr:col>30</xdr:col>
      <xdr:colOff>0</xdr:colOff>
      <xdr:row>65</xdr:row>
      <xdr:rowOff>126365</xdr:rowOff>
    </xdr:to>
    <xdr:sp macro="" textlink="">
      <xdr:nvSpPr>
        <xdr:cNvPr id="56162" name="Rectangle 177" descr="紙ふぶき (小)"/>
        <xdr:cNvSpPr>
          <a:spLocks noChangeArrowheads="1"/>
        </xdr:cNvSpPr>
      </xdr:nvSpPr>
      <xdr:spPr>
        <a:xfrm>
          <a:off x="472440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61</xdr:row>
      <xdr:rowOff>0</xdr:rowOff>
    </xdr:from>
    <xdr:to xmlns:xdr="http://schemas.openxmlformats.org/drawingml/2006/spreadsheetDrawing">
      <xdr:col>38</xdr:col>
      <xdr:colOff>0</xdr:colOff>
      <xdr:row>61</xdr:row>
      <xdr:rowOff>0</xdr:rowOff>
    </xdr:to>
    <xdr:sp macro="" textlink="">
      <xdr:nvSpPr>
        <xdr:cNvPr id="56163" name="Line 164"/>
        <xdr:cNvSpPr>
          <a:spLocks noChangeShapeType="1"/>
        </xdr:cNvSpPr>
      </xdr:nvSpPr>
      <xdr:spPr>
        <a:xfrm>
          <a:off x="632460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61</xdr:row>
      <xdr:rowOff>0</xdr:rowOff>
    </xdr:from>
    <xdr:to xmlns:xdr="http://schemas.openxmlformats.org/drawingml/2006/spreadsheetDrawing">
      <xdr:col>37</xdr:col>
      <xdr:colOff>0</xdr:colOff>
      <xdr:row>66</xdr:row>
      <xdr:rowOff>0</xdr:rowOff>
    </xdr:to>
    <xdr:sp macro="" textlink="">
      <xdr:nvSpPr>
        <xdr:cNvPr id="56164" name="Line 172"/>
        <xdr:cNvSpPr>
          <a:spLocks noChangeShapeType="1"/>
        </xdr:cNvSpPr>
      </xdr:nvSpPr>
      <xdr:spPr>
        <a:xfrm>
          <a:off x="692467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62</xdr:row>
      <xdr:rowOff>0</xdr:rowOff>
    </xdr:from>
    <xdr:to xmlns:xdr="http://schemas.openxmlformats.org/drawingml/2006/spreadsheetDrawing">
      <xdr:col>34</xdr:col>
      <xdr:colOff>0</xdr:colOff>
      <xdr:row>64</xdr:row>
      <xdr:rowOff>0</xdr:rowOff>
    </xdr:to>
    <xdr:sp macro="" textlink="">
      <xdr:nvSpPr>
        <xdr:cNvPr id="56165" name="Rectangle 177" descr="紙ふぶき (小)"/>
        <xdr:cNvSpPr>
          <a:spLocks noChangeArrowheads="1"/>
        </xdr:cNvSpPr>
      </xdr:nvSpPr>
      <xdr:spPr>
        <a:xfrm>
          <a:off x="552450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64</xdr:row>
      <xdr:rowOff>0</xdr:rowOff>
    </xdr:from>
    <xdr:to xmlns:xdr="http://schemas.openxmlformats.org/drawingml/2006/spreadsheetDrawing">
      <xdr:col>34</xdr:col>
      <xdr:colOff>0</xdr:colOff>
      <xdr:row>66</xdr:row>
      <xdr:rowOff>0</xdr:rowOff>
    </xdr:to>
    <xdr:sp macro="" textlink="">
      <xdr:nvSpPr>
        <xdr:cNvPr id="56166" name="Rectangle 177" descr="紙ふぶき (小)"/>
        <xdr:cNvSpPr>
          <a:spLocks noChangeArrowheads="1"/>
        </xdr:cNvSpPr>
      </xdr:nvSpPr>
      <xdr:spPr>
        <a:xfrm>
          <a:off x="552450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61</xdr:row>
      <xdr:rowOff>0</xdr:rowOff>
    </xdr:from>
    <xdr:to xmlns:xdr="http://schemas.openxmlformats.org/drawingml/2006/spreadsheetDrawing">
      <xdr:col>52</xdr:col>
      <xdr:colOff>0</xdr:colOff>
      <xdr:row>62</xdr:row>
      <xdr:rowOff>0</xdr:rowOff>
    </xdr:to>
    <xdr:sp macro="" textlink="">
      <xdr:nvSpPr>
        <xdr:cNvPr id="56167" name="Rectangle 177" descr="紙ふぶき (小)"/>
        <xdr:cNvSpPr>
          <a:spLocks noChangeArrowheads="1"/>
        </xdr:cNvSpPr>
      </xdr:nvSpPr>
      <xdr:spPr>
        <a:xfrm>
          <a:off x="885825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61</xdr:row>
      <xdr:rowOff>0</xdr:rowOff>
    </xdr:from>
    <xdr:to xmlns:xdr="http://schemas.openxmlformats.org/drawingml/2006/spreadsheetDrawing">
      <xdr:col>48</xdr:col>
      <xdr:colOff>0</xdr:colOff>
      <xdr:row>65</xdr:row>
      <xdr:rowOff>126365</xdr:rowOff>
    </xdr:to>
    <xdr:sp macro="" textlink="">
      <xdr:nvSpPr>
        <xdr:cNvPr id="56168" name="Rectangle 177" descr="紙ふぶき (小)"/>
        <xdr:cNvSpPr>
          <a:spLocks noChangeArrowheads="1"/>
        </xdr:cNvSpPr>
      </xdr:nvSpPr>
      <xdr:spPr>
        <a:xfrm>
          <a:off x="805815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61</xdr:row>
      <xdr:rowOff>0</xdr:rowOff>
    </xdr:from>
    <xdr:to xmlns:xdr="http://schemas.openxmlformats.org/drawingml/2006/spreadsheetDrawing">
      <xdr:col>56</xdr:col>
      <xdr:colOff>0</xdr:colOff>
      <xdr:row>61</xdr:row>
      <xdr:rowOff>0</xdr:rowOff>
    </xdr:to>
    <xdr:sp macro="" textlink="">
      <xdr:nvSpPr>
        <xdr:cNvPr id="56169" name="Line 164"/>
        <xdr:cNvSpPr>
          <a:spLocks noChangeShapeType="1"/>
        </xdr:cNvSpPr>
      </xdr:nvSpPr>
      <xdr:spPr>
        <a:xfrm>
          <a:off x="965835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61</xdr:row>
      <xdr:rowOff>0</xdr:rowOff>
    </xdr:from>
    <xdr:to xmlns:xdr="http://schemas.openxmlformats.org/drawingml/2006/spreadsheetDrawing">
      <xdr:col>55</xdr:col>
      <xdr:colOff>0</xdr:colOff>
      <xdr:row>66</xdr:row>
      <xdr:rowOff>0</xdr:rowOff>
    </xdr:to>
    <xdr:sp macro="" textlink="">
      <xdr:nvSpPr>
        <xdr:cNvPr id="56170" name="Line 172"/>
        <xdr:cNvSpPr>
          <a:spLocks noChangeShapeType="1"/>
        </xdr:cNvSpPr>
      </xdr:nvSpPr>
      <xdr:spPr>
        <a:xfrm>
          <a:off x="1025842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62</xdr:row>
      <xdr:rowOff>0</xdr:rowOff>
    </xdr:from>
    <xdr:to xmlns:xdr="http://schemas.openxmlformats.org/drawingml/2006/spreadsheetDrawing">
      <xdr:col>52</xdr:col>
      <xdr:colOff>0</xdr:colOff>
      <xdr:row>64</xdr:row>
      <xdr:rowOff>0</xdr:rowOff>
    </xdr:to>
    <xdr:sp macro="" textlink="">
      <xdr:nvSpPr>
        <xdr:cNvPr id="56171" name="Rectangle 177" descr="紙ふぶき (小)"/>
        <xdr:cNvSpPr>
          <a:spLocks noChangeArrowheads="1"/>
        </xdr:cNvSpPr>
      </xdr:nvSpPr>
      <xdr:spPr>
        <a:xfrm>
          <a:off x="885825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64</xdr:row>
      <xdr:rowOff>0</xdr:rowOff>
    </xdr:from>
    <xdr:to xmlns:xdr="http://schemas.openxmlformats.org/drawingml/2006/spreadsheetDrawing">
      <xdr:col>52</xdr:col>
      <xdr:colOff>0</xdr:colOff>
      <xdr:row>66</xdr:row>
      <xdr:rowOff>0</xdr:rowOff>
    </xdr:to>
    <xdr:sp macro="" textlink="">
      <xdr:nvSpPr>
        <xdr:cNvPr id="56172" name="Rectangle 177" descr="紙ふぶき (小)"/>
        <xdr:cNvSpPr>
          <a:spLocks noChangeArrowheads="1"/>
        </xdr:cNvSpPr>
      </xdr:nvSpPr>
      <xdr:spPr>
        <a:xfrm>
          <a:off x="885825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61</xdr:row>
      <xdr:rowOff>0</xdr:rowOff>
    </xdr:from>
    <xdr:to xmlns:xdr="http://schemas.openxmlformats.org/drawingml/2006/spreadsheetDrawing">
      <xdr:col>70</xdr:col>
      <xdr:colOff>0</xdr:colOff>
      <xdr:row>62</xdr:row>
      <xdr:rowOff>0</xdr:rowOff>
    </xdr:to>
    <xdr:sp macro="" textlink="">
      <xdr:nvSpPr>
        <xdr:cNvPr id="56173" name="Rectangle 177" descr="紙ふぶき (小)"/>
        <xdr:cNvSpPr>
          <a:spLocks noChangeArrowheads="1"/>
        </xdr:cNvSpPr>
      </xdr:nvSpPr>
      <xdr:spPr>
        <a:xfrm>
          <a:off x="1219200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61</xdr:row>
      <xdr:rowOff>0</xdr:rowOff>
    </xdr:from>
    <xdr:to xmlns:xdr="http://schemas.openxmlformats.org/drawingml/2006/spreadsheetDrawing">
      <xdr:col>66</xdr:col>
      <xdr:colOff>0</xdr:colOff>
      <xdr:row>65</xdr:row>
      <xdr:rowOff>126365</xdr:rowOff>
    </xdr:to>
    <xdr:sp macro="" textlink="">
      <xdr:nvSpPr>
        <xdr:cNvPr id="56174" name="Rectangle 177" descr="紙ふぶき (小)"/>
        <xdr:cNvSpPr>
          <a:spLocks noChangeArrowheads="1"/>
        </xdr:cNvSpPr>
      </xdr:nvSpPr>
      <xdr:spPr>
        <a:xfrm>
          <a:off x="1139190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61</xdr:row>
      <xdr:rowOff>0</xdr:rowOff>
    </xdr:from>
    <xdr:to xmlns:xdr="http://schemas.openxmlformats.org/drawingml/2006/spreadsheetDrawing">
      <xdr:col>74</xdr:col>
      <xdr:colOff>0</xdr:colOff>
      <xdr:row>61</xdr:row>
      <xdr:rowOff>0</xdr:rowOff>
    </xdr:to>
    <xdr:sp macro="" textlink="">
      <xdr:nvSpPr>
        <xdr:cNvPr id="56175" name="Line 164"/>
        <xdr:cNvSpPr>
          <a:spLocks noChangeShapeType="1"/>
        </xdr:cNvSpPr>
      </xdr:nvSpPr>
      <xdr:spPr>
        <a:xfrm>
          <a:off x="1299210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61</xdr:row>
      <xdr:rowOff>0</xdr:rowOff>
    </xdr:from>
    <xdr:to xmlns:xdr="http://schemas.openxmlformats.org/drawingml/2006/spreadsheetDrawing">
      <xdr:col>73</xdr:col>
      <xdr:colOff>0</xdr:colOff>
      <xdr:row>66</xdr:row>
      <xdr:rowOff>0</xdr:rowOff>
    </xdr:to>
    <xdr:sp macro="" textlink="">
      <xdr:nvSpPr>
        <xdr:cNvPr id="56176" name="Line 172"/>
        <xdr:cNvSpPr>
          <a:spLocks noChangeShapeType="1"/>
        </xdr:cNvSpPr>
      </xdr:nvSpPr>
      <xdr:spPr>
        <a:xfrm>
          <a:off x="1359217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62</xdr:row>
      <xdr:rowOff>0</xdr:rowOff>
    </xdr:from>
    <xdr:to xmlns:xdr="http://schemas.openxmlformats.org/drawingml/2006/spreadsheetDrawing">
      <xdr:col>70</xdr:col>
      <xdr:colOff>0</xdr:colOff>
      <xdr:row>64</xdr:row>
      <xdr:rowOff>0</xdr:rowOff>
    </xdr:to>
    <xdr:sp macro="" textlink="">
      <xdr:nvSpPr>
        <xdr:cNvPr id="56177" name="Rectangle 177" descr="紙ふぶき (小)"/>
        <xdr:cNvSpPr>
          <a:spLocks noChangeArrowheads="1"/>
        </xdr:cNvSpPr>
      </xdr:nvSpPr>
      <xdr:spPr>
        <a:xfrm>
          <a:off x="1219200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64</xdr:row>
      <xdr:rowOff>0</xdr:rowOff>
    </xdr:from>
    <xdr:to xmlns:xdr="http://schemas.openxmlformats.org/drawingml/2006/spreadsheetDrawing">
      <xdr:col>70</xdr:col>
      <xdr:colOff>0</xdr:colOff>
      <xdr:row>66</xdr:row>
      <xdr:rowOff>0</xdr:rowOff>
    </xdr:to>
    <xdr:sp macro="" textlink="">
      <xdr:nvSpPr>
        <xdr:cNvPr id="56178" name="Rectangle 177" descr="紙ふぶき (小)"/>
        <xdr:cNvSpPr>
          <a:spLocks noChangeArrowheads="1"/>
        </xdr:cNvSpPr>
      </xdr:nvSpPr>
      <xdr:spPr>
        <a:xfrm>
          <a:off x="1219200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61</xdr:row>
      <xdr:rowOff>0</xdr:rowOff>
    </xdr:from>
    <xdr:to xmlns:xdr="http://schemas.openxmlformats.org/drawingml/2006/spreadsheetDrawing">
      <xdr:col>38</xdr:col>
      <xdr:colOff>0</xdr:colOff>
      <xdr:row>73</xdr:row>
      <xdr:rowOff>0</xdr:rowOff>
    </xdr:to>
    <xdr:sp macro="" textlink="">
      <xdr:nvSpPr>
        <xdr:cNvPr id="56179" name="Line 172"/>
        <xdr:cNvSpPr>
          <a:spLocks noChangeShapeType="1"/>
        </xdr:cNvSpPr>
      </xdr:nvSpPr>
      <xdr:spPr>
        <a:xfrm>
          <a:off x="7124700" y="12027535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61</xdr:row>
      <xdr:rowOff>0</xdr:rowOff>
    </xdr:from>
    <xdr:to xmlns:xdr="http://schemas.openxmlformats.org/drawingml/2006/spreadsheetDrawing">
      <xdr:col>56</xdr:col>
      <xdr:colOff>0</xdr:colOff>
      <xdr:row>73</xdr:row>
      <xdr:rowOff>0</xdr:rowOff>
    </xdr:to>
    <xdr:sp macro="" textlink="">
      <xdr:nvSpPr>
        <xdr:cNvPr id="56180" name="Line 172"/>
        <xdr:cNvSpPr>
          <a:spLocks noChangeShapeType="1"/>
        </xdr:cNvSpPr>
      </xdr:nvSpPr>
      <xdr:spPr>
        <a:xfrm>
          <a:off x="10458450" y="12027535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61</xdr:row>
      <xdr:rowOff>0</xdr:rowOff>
    </xdr:from>
    <xdr:to xmlns:xdr="http://schemas.openxmlformats.org/drawingml/2006/spreadsheetDrawing">
      <xdr:col>74</xdr:col>
      <xdr:colOff>0</xdr:colOff>
      <xdr:row>74</xdr:row>
      <xdr:rowOff>0</xdr:rowOff>
    </xdr:to>
    <xdr:sp macro="" textlink="">
      <xdr:nvSpPr>
        <xdr:cNvPr id="56181" name="Line 172"/>
        <xdr:cNvSpPr>
          <a:spLocks noChangeShapeType="1"/>
        </xdr:cNvSpPr>
      </xdr:nvSpPr>
      <xdr:spPr>
        <a:xfrm>
          <a:off x="13792200" y="12027535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120</xdr:row>
      <xdr:rowOff>0</xdr:rowOff>
    </xdr:from>
    <xdr:to xmlns:xdr="http://schemas.openxmlformats.org/drawingml/2006/spreadsheetDrawing">
      <xdr:col>73</xdr:col>
      <xdr:colOff>0</xdr:colOff>
      <xdr:row>120</xdr:row>
      <xdr:rowOff>0</xdr:rowOff>
    </xdr:to>
    <xdr:sp macro="" textlink="">
      <xdr:nvSpPr>
        <xdr:cNvPr id="56182" name="Line 25"/>
        <xdr:cNvSpPr>
          <a:spLocks noChangeShapeType="1"/>
        </xdr:cNvSpPr>
      </xdr:nvSpPr>
      <xdr:spPr>
        <a:xfrm>
          <a:off x="1299210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130</xdr:row>
      <xdr:rowOff>0</xdr:rowOff>
    </xdr:from>
    <xdr:to xmlns:xdr="http://schemas.openxmlformats.org/drawingml/2006/spreadsheetDrawing">
      <xdr:col>73</xdr:col>
      <xdr:colOff>0</xdr:colOff>
      <xdr:row>130</xdr:row>
      <xdr:rowOff>0</xdr:rowOff>
    </xdr:to>
    <xdr:sp macro="" textlink="">
      <xdr:nvSpPr>
        <xdr:cNvPr id="56183" name="Line 27"/>
        <xdr:cNvSpPr>
          <a:spLocks noChangeShapeType="1"/>
        </xdr:cNvSpPr>
      </xdr:nvSpPr>
      <xdr:spPr>
        <a:xfrm>
          <a:off x="1299210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120</xdr:row>
      <xdr:rowOff>0</xdr:rowOff>
    </xdr:from>
    <xdr:to xmlns:xdr="http://schemas.openxmlformats.org/drawingml/2006/spreadsheetDrawing">
      <xdr:col>62</xdr:col>
      <xdr:colOff>0</xdr:colOff>
      <xdr:row>120</xdr:row>
      <xdr:rowOff>0</xdr:rowOff>
    </xdr:to>
    <xdr:sp macro="" textlink="">
      <xdr:nvSpPr>
        <xdr:cNvPr id="56184" name="Line 28"/>
        <xdr:cNvSpPr>
          <a:spLocks noChangeShapeType="1"/>
        </xdr:cNvSpPr>
      </xdr:nvSpPr>
      <xdr:spPr>
        <a:xfrm flipH="1">
          <a:off x="1119187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130</xdr:row>
      <xdr:rowOff>0</xdr:rowOff>
    </xdr:from>
    <xdr:to xmlns:xdr="http://schemas.openxmlformats.org/drawingml/2006/spreadsheetDrawing">
      <xdr:col>62</xdr:col>
      <xdr:colOff>0</xdr:colOff>
      <xdr:row>130</xdr:row>
      <xdr:rowOff>0</xdr:rowOff>
    </xdr:to>
    <xdr:sp macro="" textlink="">
      <xdr:nvSpPr>
        <xdr:cNvPr id="56185" name="Line 29"/>
        <xdr:cNvSpPr>
          <a:spLocks noChangeShapeType="1"/>
        </xdr:cNvSpPr>
      </xdr:nvSpPr>
      <xdr:spPr>
        <a:xfrm flipH="1">
          <a:off x="1119187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120</xdr:row>
      <xdr:rowOff>0</xdr:rowOff>
    </xdr:from>
    <xdr:to xmlns:xdr="http://schemas.openxmlformats.org/drawingml/2006/spreadsheetDrawing">
      <xdr:col>61</xdr:col>
      <xdr:colOff>0</xdr:colOff>
      <xdr:row>130</xdr:row>
      <xdr:rowOff>0</xdr:rowOff>
    </xdr:to>
    <xdr:sp macro="" textlink="">
      <xdr:nvSpPr>
        <xdr:cNvPr id="56186" name="Line 30"/>
        <xdr:cNvSpPr>
          <a:spLocks noChangeShapeType="1"/>
        </xdr:cNvSpPr>
      </xdr:nvSpPr>
      <xdr:spPr>
        <a:xfrm>
          <a:off x="1119187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126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56187" name="Line 31"/>
        <xdr:cNvSpPr>
          <a:spLocks noChangeShapeType="1"/>
        </xdr:cNvSpPr>
      </xdr:nvSpPr>
      <xdr:spPr>
        <a:xfrm>
          <a:off x="12992100" y="239617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126</xdr:row>
      <xdr:rowOff>0</xdr:rowOff>
    </xdr:from>
    <xdr:to xmlns:xdr="http://schemas.openxmlformats.org/drawingml/2006/spreadsheetDrawing">
      <xdr:col>72</xdr:col>
      <xdr:colOff>0</xdr:colOff>
      <xdr:row>128</xdr:row>
      <xdr:rowOff>0</xdr:rowOff>
    </xdr:to>
    <xdr:sp macro="" textlink="">
      <xdr:nvSpPr>
        <xdr:cNvPr id="56188" name="Line 32"/>
        <xdr:cNvSpPr>
          <a:spLocks noChangeShapeType="1"/>
        </xdr:cNvSpPr>
      </xdr:nvSpPr>
      <xdr:spPr>
        <a:xfrm>
          <a:off x="13392150" y="239617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128</xdr:row>
      <xdr:rowOff>0</xdr:rowOff>
    </xdr:from>
    <xdr:to xmlns:xdr="http://schemas.openxmlformats.org/drawingml/2006/spreadsheetDrawing">
      <xdr:col>74</xdr:col>
      <xdr:colOff>0</xdr:colOff>
      <xdr:row>128</xdr:row>
      <xdr:rowOff>0</xdr:rowOff>
    </xdr:to>
    <xdr:sp macro="" textlink="">
      <xdr:nvSpPr>
        <xdr:cNvPr id="56189" name="Line 33"/>
        <xdr:cNvSpPr>
          <a:spLocks noChangeShapeType="1"/>
        </xdr:cNvSpPr>
      </xdr:nvSpPr>
      <xdr:spPr>
        <a:xfrm>
          <a:off x="12992100" y="242665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120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56190" name="Line 34"/>
        <xdr:cNvSpPr>
          <a:spLocks noChangeShapeType="1"/>
        </xdr:cNvSpPr>
      </xdr:nvSpPr>
      <xdr:spPr>
        <a:xfrm>
          <a:off x="13592175" y="2304732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128</xdr:row>
      <xdr:rowOff>0</xdr:rowOff>
    </xdr:from>
    <xdr:to xmlns:xdr="http://schemas.openxmlformats.org/drawingml/2006/spreadsheetDrawing">
      <xdr:col>73</xdr:col>
      <xdr:colOff>0</xdr:colOff>
      <xdr:row>130</xdr:row>
      <xdr:rowOff>0</xdr:rowOff>
    </xdr:to>
    <xdr:sp macro="" textlink="">
      <xdr:nvSpPr>
        <xdr:cNvPr id="56191" name="Line 35"/>
        <xdr:cNvSpPr>
          <a:spLocks noChangeShapeType="1"/>
        </xdr:cNvSpPr>
      </xdr:nvSpPr>
      <xdr:spPr>
        <a:xfrm flipV="1">
          <a:off x="13592175" y="242665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120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56192" name="Line 52"/>
        <xdr:cNvSpPr>
          <a:spLocks noChangeShapeType="1"/>
        </xdr:cNvSpPr>
      </xdr:nvSpPr>
      <xdr:spPr>
        <a:xfrm>
          <a:off x="13392150" y="2304732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120</xdr:row>
      <xdr:rowOff>0</xdr:rowOff>
    </xdr:from>
    <xdr:to xmlns:xdr="http://schemas.openxmlformats.org/drawingml/2006/spreadsheetDrawing">
      <xdr:col>66</xdr:col>
      <xdr:colOff>0</xdr:colOff>
      <xdr:row>130</xdr:row>
      <xdr:rowOff>0</xdr:rowOff>
    </xdr:to>
    <xdr:sp macro="" textlink="">
      <xdr:nvSpPr>
        <xdr:cNvPr id="56193" name="Rectangle 67" descr="紙ふぶき (小)"/>
        <xdr:cNvSpPr>
          <a:spLocks noChangeArrowheads="1"/>
        </xdr:cNvSpPr>
      </xdr:nvSpPr>
      <xdr:spPr>
        <a:xfrm>
          <a:off x="1139190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120</xdr:row>
      <xdr:rowOff>0</xdr:rowOff>
    </xdr:from>
    <xdr:to xmlns:xdr="http://schemas.openxmlformats.org/drawingml/2006/spreadsheetDrawing">
      <xdr:col>70</xdr:col>
      <xdr:colOff>0</xdr:colOff>
      <xdr:row>128</xdr:row>
      <xdr:rowOff>0</xdr:rowOff>
    </xdr:to>
    <xdr:sp macro="" textlink="">
      <xdr:nvSpPr>
        <xdr:cNvPr id="56194" name="Rectangle 68" descr="紙ふぶき (大)"/>
        <xdr:cNvSpPr>
          <a:spLocks noChangeArrowheads="1"/>
        </xdr:cNvSpPr>
      </xdr:nvSpPr>
      <xdr:spPr>
        <a:xfrm>
          <a:off x="12192000" y="2304732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128</xdr:row>
      <xdr:rowOff>0</xdr:rowOff>
    </xdr:from>
    <xdr:to xmlns:xdr="http://schemas.openxmlformats.org/drawingml/2006/spreadsheetDrawing">
      <xdr:col>70</xdr:col>
      <xdr:colOff>0</xdr:colOff>
      <xdr:row>130</xdr:row>
      <xdr:rowOff>0</xdr:rowOff>
    </xdr:to>
    <xdr:sp macro="" textlink="">
      <xdr:nvSpPr>
        <xdr:cNvPr id="56195" name="Rectangle 69" descr="紙ふぶき (小)"/>
        <xdr:cNvSpPr>
          <a:spLocks noChangeArrowheads="1"/>
        </xdr:cNvSpPr>
      </xdr:nvSpPr>
      <xdr:spPr>
        <a:xfrm>
          <a:off x="12192000" y="2426652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120</xdr:row>
      <xdr:rowOff>0</xdr:rowOff>
    </xdr:from>
    <xdr:to xmlns:xdr="http://schemas.openxmlformats.org/drawingml/2006/spreadsheetDrawing">
      <xdr:col>37</xdr:col>
      <xdr:colOff>0</xdr:colOff>
      <xdr:row>120</xdr:row>
      <xdr:rowOff>0</xdr:rowOff>
    </xdr:to>
    <xdr:sp macro="" textlink="">
      <xdr:nvSpPr>
        <xdr:cNvPr id="56196" name="Line 150"/>
        <xdr:cNvSpPr>
          <a:spLocks noChangeShapeType="1"/>
        </xdr:cNvSpPr>
      </xdr:nvSpPr>
      <xdr:spPr>
        <a:xfrm>
          <a:off x="632460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130</xdr:row>
      <xdr:rowOff>0</xdr:rowOff>
    </xdr:from>
    <xdr:to xmlns:xdr="http://schemas.openxmlformats.org/drawingml/2006/spreadsheetDrawing">
      <xdr:col>37</xdr:col>
      <xdr:colOff>0</xdr:colOff>
      <xdr:row>130</xdr:row>
      <xdr:rowOff>0</xdr:rowOff>
    </xdr:to>
    <xdr:sp macro="" textlink="">
      <xdr:nvSpPr>
        <xdr:cNvPr id="56197" name="Line 151"/>
        <xdr:cNvSpPr>
          <a:spLocks noChangeShapeType="1"/>
        </xdr:cNvSpPr>
      </xdr:nvSpPr>
      <xdr:spPr>
        <a:xfrm>
          <a:off x="632460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120</xdr:row>
      <xdr:rowOff>0</xdr:rowOff>
    </xdr:from>
    <xdr:to xmlns:xdr="http://schemas.openxmlformats.org/drawingml/2006/spreadsheetDrawing">
      <xdr:col>26</xdr:col>
      <xdr:colOff>0</xdr:colOff>
      <xdr:row>120</xdr:row>
      <xdr:rowOff>0</xdr:rowOff>
    </xdr:to>
    <xdr:sp macro="" textlink="">
      <xdr:nvSpPr>
        <xdr:cNvPr id="56198" name="Line 152"/>
        <xdr:cNvSpPr>
          <a:spLocks noChangeShapeType="1"/>
        </xdr:cNvSpPr>
      </xdr:nvSpPr>
      <xdr:spPr>
        <a:xfrm flipH="1">
          <a:off x="452437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130</xdr:row>
      <xdr:rowOff>0</xdr:rowOff>
    </xdr:from>
    <xdr:to xmlns:xdr="http://schemas.openxmlformats.org/drawingml/2006/spreadsheetDrawing">
      <xdr:col>26</xdr:col>
      <xdr:colOff>0</xdr:colOff>
      <xdr:row>130</xdr:row>
      <xdr:rowOff>0</xdr:rowOff>
    </xdr:to>
    <xdr:sp macro="" textlink="">
      <xdr:nvSpPr>
        <xdr:cNvPr id="56199" name="Line 153"/>
        <xdr:cNvSpPr>
          <a:spLocks noChangeShapeType="1"/>
        </xdr:cNvSpPr>
      </xdr:nvSpPr>
      <xdr:spPr>
        <a:xfrm flipH="1">
          <a:off x="452437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120</xdr:row>
      <xdr:rowOff>0</xdr:rowOff>
    </xdr:from>
    <xdr:to xmlns:xdr="http://schemas.openxmlformats.org/drawingml/2006/spreadsheetDrawing">
      <xdr:col>25</xdr:col>
      <xdr:colOff>0</xdr:colOff>
      <xdr:row>130</xdr:row>
      <xdr:rowOff>0</xdr:rowOff>
    </xdr:to>
    <xdr:sp macro="" textlink="">
      <xdr:nvSpPr>
        <xdr:cNvPr id="56200" name="Line 154"/>
        <xdr:cNvSpPr>
          <a:spLocks noChangeShapeType="1"/>
        </xdr:cNvSpPr>
      </xdr:nvSpPr>
      <xdr:spPr>
        <a:xfrm>
          <a:off x="452437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125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56201" name="Line 155"/>
        <xdr:cNvSpPr>
          <a:spLocks noChangeShapeType="1"/>
        </xdr:cNvSpPr>
      </xdr:nvSpPr>
      <xdr:spPr>
        <a:xfrm>
          <a:off x="6324600" y="238093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125</xdr:row>
      <xdr:rowOff>0</xdr:rowOff>
    </xdr:from>
    <xdr:to xmlns:xdr="http://schemas.openxmlformats.org/drawingml/2006/spreadsheetDrawing">
      <xdr:col>36</xdr:col>
      <xdr:colOff>0</xdr:colOff>
      <xdr:row>127</xdr:row>
      <xdr:rowOff>0</xdr:rowOff>
    </xdr:to>
    <xdr:sp macro="" textlink="">
      <xdr:nvSpPr>
        <xdr:cNvPr id="56202" name="Line 156"/>
        <xdr:cNvSpPr>
          <a:spLocks noChangeShapeType="1"/>
        </xdr:cNvSpPr>
      </xdr:nvSpPr>
      <xdr:spPr>
        <a:xfrm>
          <a:off x="6724650" y="238093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127</xdr:row>
      <xdr:rowOff>0</xdr:rowOff>
    </xdr:from>
    <xdr:to xmlns:xdr="http://schemas.openxmlformats.org/drawingml/2006/spreadsheetDrawing">
      <xdr:col>38</xdr:col>
      <xdr:colOff>0</xdr:colOff>
      <xdr:row>127</xdr:row>
      <xdr:rowOff>0</xdr:rowOff>
    </xdr:to>
    <xdr:sp macro="" textlink="">
      <xdr:nvSpPr>
        <xdr:cNvPr id="56203" name="Line 157"/>
        <xdr:cNvSpPr>
          <a:spLocks noChangeShapeType="1"/>
        </xdr:cNvSpPr>
      </xdr:nvSpPr>
      <xdr:spPr>
        <a:xfrm>
          <a:off x="6324600" y="241141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120</xdr:row>
      <xdr:rowOff>0</xdr:rowOff>
    </xdr:from>
    <xdr:to xmlns:xdr="http://schemas.openxmlformats.org/drawingml/2006/spreadsheetDrawing">
      <xdr:col>37</xdr:col>
      <xdr:colOff>0</xdr:colOff>
      <xdr:row>127</xdr:row>
      <xdr:rowOff>0</xdr:rowOff>
    </xdr:to>
    <xdr:sp macro="" textlink="">
      <xdr:nvSpPr>
        <xdr:cNvPr id="56204" name="Line 158"/>
        <xdr:cNvSpPr>
          <a:spLocks noChangeShapeType="1"/>
        </xdr:cNvSpPr>
      </xdr:nvSpPr>
      <xdr:spPr>
        <a:xfrm>
          <a:off x="6924675" y="2304732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127</xdr:row>
      <xdr:rowOff>0</xdr:rowOff>
    </xdr:from>
    <xdr:to xmlns:xdr="http://schemas.openxmlformats.org/drawingml/2006/spreadsheetDrawing">
      <xdr:col>37</xdr:col>
      <xdr:colOff>0</xdr:colOff>
      <xdr:row>130</xdr:row>
      <xdr:rowOff>0</xdr:rowOff>
    </xdr:to>
    <xdr:sp macro="" textlink="">
      <xdr:nvSpPr>
        <xdr:cNvPr id="56205" name="Line 159"/>
        <xdr:cNvSpPr>
          <a:spLocks noChangeShapeType="1"/>
        </xdr:cNvSpPr>
      </xdr:nvSpPr>
      <xdr:spPr>
        <a:xfrm flipV="1">
          <a:off x="6924675" y="2411412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120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56206" name="Line 160"/>
        <xdr:cNvSpPr>
          <a:spLocks noChangeShapeType="1"/>
        </xdr:cNvSpPr>
      </xdr:nvSpPr>
      <xdr:spPr>
        <a:xfrm>
          <a:off x="6724650" y="2304732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120</xdr:row>
      <xdr:rowOff>0</xdr:rowOff>
    </xdr:from>
    <xdr:to xmlns:xdr="http://schemas.openxmlformats.org/drawingml/2006/spreadsheetDrawing">
      <xdr:col>30</xdr:col>
      <xdr:colOff>0</xdr:colOff>
      <xdr:row>130</xdr:row>
      <xdr:rowOff>0</xdr:rowOff>
    </xdr:to>
    <xdr:sp macro="" textlink="">
      <xdr:nvSpPr>
        <xdr:cNvPr id="56207" name="Rectangle 161" descr="紙ふぶき (小)"/>
        <xdr:cNvSpPr>
          <a:spLocks noChangeArrowheads="1"/>
        </xdr:cNvSpPr>
      </xdr:nvSpPr>
      <xdr:spPr>
        <a:xfrm>
          <a:off x="472440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120</xdr:row>
      <xdr:rowOff>0</xdr:rowOff>
    </xdr:from>
    <xdr:to xmlns:xdr="http://schemas.openxmlformats.org/drawingml/2006/spreadsheetDrawing">
      <xdr:col>34</xdr:col>
      <xdr:colOff>0</xdr:colOff>
      <xdr:row>127</xdr:row>
      <xdr:rowOff>0</xdr:rowOff>
    </xdr:to>
    <xdr:sp macro="" textlink="">
      <xdr:nvSpPr>
        <xdr:cNvPr id="56208" name="Rectangle 162" descr="紙ふぶき (大)"/>
        <xdr:cNvSpPr>
          <a:spLocks noChangeArrowheads="1"/>
        </xdr:cNvSpPr>
      </xdr:nvSpPr>
      <xdr:spPr>
        <a:xfrm>
          <a:off x="5524500" y="2304732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127</xdr:row>
      <xdr:rowOff>0</xdr:rowOff>
    </xdr:from>
    <xdr:to xmlns:xdr="http://schemas.openxmlformats.org/drawingml/2006/spreadsheetDrawing">
      <xdr:col>34</xdr:col>
      <xdr:colOff>0</xdr:colOff>
      <xdr:row>130</xdr:row>
      <xdr:rowOff>0</xdr:rowOff>
    </xdr:to>
    <xdr:sp macro="" textlink="">
      <xdr:nvSpPr>
        <xdr:cNvPr id="56209" name="Rectangle 163" descr="紙ふぶき (小)"/>
        <xdr:cNvSpPr>
          <a:spLocks noChangeArrowheads="1"/>
        </xdr:cNvSpPr>
      </xdr:nvSpPr>
      <xdr:spPr>
        <a:xfrm>
          <a:off x="5524500" y="2411412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120</xdr:row>
      <xdr:rowOff>0</xdr:rowOff>
    </xdr:from>
    <xdr:to xmlns:xdr="http://schemas.openxmlformats.org/drawingml/2006/spreadsheetDrawing">
      <xdr:col>19</xdr:col>
      <xdr:colOff>0</xdr:colOff>
      <xdr:row>120</xdr:row>
      <xdr:rowOff>0</xdr:rowOff>
    </xdr:to>
    <xdr:sp macro="" textlink="">
      <xdr:nvSpPr>
        <xdr:cNvPr id="56210" name="Line 164"/>
        <xdr:cNvSpPr>
          <a:spLocks noChangeShapeType="1"/>
        </xdr:cNvSpPr>
      </xdr:nvSpPr>
      <xdr:spPr>
        <a:xfrm>
          <a:off x="299085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130</xdr:row>
      <xdr:rowOff>0</xdr:rowOff>
    </xdr:from>
    <xdr:to xmlns:xdr="http://schemas.openxmlformats.org/drawingml/2006/spreadsheetDrawing">
      <xdr:col>19</xdr:col>
      <xdr:colOff>0</xdr:colOff>
      <xdr:row>130</xdr:row>
      <xdr:rowOff>0</xdr:rowOff>
    </xdr:to>
    <xdr:sp macro="" textlink="">
      <xdr:nvSpPr>
        <xdr:cNvPr id="56211" name="Line 165"/>
        <xdr:cNvSpPr>
          <a:spLocks noChangeShapeType="1"/>
        </xdr:cNvSpPr>
      </xdr:nvSpPr>
      <xdr:spPr>
        <a:xfrm>
          <a:off x="299085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120</xdr:row>
      <xdr:rowOff>0</xdr:rowOff>
    </xdr:from>
    <xdr:to xmlns:xdr="http://schemas.openxmlformats.org/drawingml/2006/spreadsheetDrawing">
      <xdr:col>8</xdr:col>
      <xdr:colOff>0</xdr:colOff>
      <xdr:row>120</xdr:row>
      <xdr:rowOff>0</xdr:rowOff>
    </xdr:to>
    <xdr:sp macro="" textlink="">
      <xdr:nvSpPr>
        <xdr:cNvPr id="56212" name="Line 166"/>
        <xdr:cNvSpPr>
          <a:spLocks noChangeShapeType="1"/>
        </xdr:cNvSpPr>
      </xdr:nvSpPr>
      <xdr:spPr>
        <a:xfrm flipH="1">
          <a:off x="119062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130</xdr:row>
      <xdr:rowOff>0</xdr:rowOff>
    </xdr:from>
    <xdr:to xmlns:xdr="http://schemas.openxmlformats.org/drawingml/2006/spreadsheetDrawing">
      <xdr:col>8</xdr:col>
      <xdr:colOff>0</xdr:colOff>
      <xdr:row>130</xdr:row>
      <xdr:rowOff>0</xdr:rowOff>
    </xdr:to>
    <xdr:sp macro="" textlink="">
      <xdr:nvSpPr>
        <xdr:cNvPr id="56213" name="Line 167"/>
        <xdr:cNvSpPr>
          <a:spLocks noChangeShapeType="1"/>
        </xdr:cNvSpPr>
      </xdr:nvSpPr>
      <xdr:spPr>
        <a:xfrm flipH="1">
          <a:off x="119062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120</xdr:row>
      <xdr:rowOff>0</xdr:rowOff>
    </xdr:from>
    <xdr:to xmlns:xdr="http://schemas.openxmlformats.org/drawingml/2006/spreadsheetDrawing">
      <xdr:col>7</xdr:col>
      <xdr:colOff>0</xdr:colOff>
      <xdr:row>130</xdr:row>
      <xdr:rowOff>0</xdr:rowOff>
    </xdr:to>
    <xdr:sp macro="" textlink="">
      <xdr:nvSpPr>
        <xdr:cNvPr id="56214" name="Line 168"/>
        <xdr:cNvSpPr>
          <a:spLocks noChangeShapeType="1"/>
        </xdr:cNvSpPr>
      </xdr:nvSpPr>
      <xdr:spPr>
        <a:xfrm>
          <a:off x="119062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124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56215" name="Line 169"/>
        <xdr:cNvSpPr>
          <a:spLocks noChangeShapeType="1"/>
        </xdr:cNvSpPr>
      </xdr:nvSpPr>
      <xdr:spPr>
        <a:xfrm>
          <a:off x="2990850" y="236569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124</xdr:row>
      <xdr:rowOff>0</xdr:rowOff>
    </xdr:from>
    <xdr:to xmlns:xdr="http://schemas.openxmlformats.org/drawingml/2006/spreadsheetDrawing">
      <xdr:col>18</xdr:col>
      <xdr:colOff>0</xdr:colOff>
      <xdr:row>126</xdr:row>
      <xdr:rowOff>0</xdr:rowOff>
    </xdr:to>
    <xdr:sp macro="" textlink="">
      <xdr:nvSpPr>
        <xdr:cNvPr id="56216" name="Line 170"/>
        <xdr:cNvSpPr>
          <a:spLocks noChangeShapeType="1"/>
        </xdr:cNvSpPr>
      </xdr:nvSpPr>
      <xdr:spPr>
        <a:xfrm>
          <a:off x="3390900" y="236569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126</xdr:row>
      <xdr:rowOff>0</xdr:rowOff>
    </xdr:from>
    <xdr:to xmlns:xdr="http://schemas.openxmlformats.org/drawingml/2006/spreadsheetDrawing">
      <xdr:col>20</xdr:col>
      <xdr:colOff>0</xdr:colOff>
      <xdr:row>126</xdr:row>
      <xdr:rowOff>0</xdr:rowOff>
    </xdr:to>
    <xdr:sp macro="" textlink="">
      <xdr:nvSpPr>
        <xdr:cNvPr id="56217" name="Line 171"/>
        <xdr:cNvSpPr>
          <a:spLocks noChangeShapeType="1"/>
        </xdr:cNvSpPr>
      </xdr:nvSpPr>
      <xdr:spPr>
        <a:xfrm>
          <a:off x="3009900" y="2396172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120</xdr:row>
      <xdr:rowOff>0</xdr:rowOff>
    </xdr:from>
    <xdr:to xmlns:xdr="http://schemas.openxmlformats.org/drawingml/2006/spreadsheetDrawing">
      <xdr:col>19</xdr:col>
      <xdr:colOff>0</xdr:colOff>
      <xdr:row>126</xdr:row>
      <xdr:rowOff>0</xdr:rowOff>
    </xdr:to>
    <xdr:sp macro="" textlink="">
      <xdr:nvSpPr>
        <xdr:cNvPr id="56218" name="Line 172"/>
        <xdr:cNvSpPr>
          <a:spLocks noChangeShapeType="1"/>
        </xdr:cNvSpPr>
      </xdr:nvSpPr>
      <xdr:spPr>
        <a:xfrm>
          <a:off x="3590925" y="2304732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126</xdr:row>
      <xdr:rowOff>0</xdr:rowOff>
    </xdr:from>
    <xdr:to xmlns:xdr="http://schemas.openxmlformats.org/drawingml/2006/spreadsheetDrawing">
      <xdr:col>19</xdr:col>
      <xdr:colOff>0</xdr:colOff>
      <xdr:row>130</xdr:row>
      <xdr:rowOff>0</xdr:rowOff>
    </xdr:to>
    <xdr:sp macro="" textlink="">
      <xdr:nvSpPr>
        <xdr:cNvPr id="56219" name="Line 173"/>
        <xdr:cNvSpPr>
          <a:spLocks noChangeShapeType="1"/>
        </xdr:cNvSpPr>
      </xdr:nvSpPr>
      <xdr:spPr>
        <a:xfrm flipV="1">
          <a:off x="3590925" y="2396172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120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56220" name="Line 174"/>
        <xdr:cNvSpPr>
          <a:spLocks noChangeShapeType="1"/>
        </xdr:cNvSpPr>
      </xdr:nvSpPr>
      <xdr:spPr>
        <a:xfrm>
          <a:off x="3390900" y="2304732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120</xdr:row>
      <xdr:rowOff>0</xdr:rowOff>
    </xdr:from>
    <xdr:to xmlns:xdr="http://schemas.openxmlformats.org/drawingml/2006/spreadsheetDrawing">
      <xdr:col>12</xdr:col>
      <xdr:colOff>0</xdr:colOff>
      <xdr:row>130</xdr:row>
      <xdr:rowOff>0</xdr:rowOff>
    </xdr:to>
    <xdr:sp macro="" textlink="">
      <xdr:nvSpPr>
        <xdr:cNvPr id="56221" name="Rectangle 175" descr="紙ふぶき (小)"/>
        <xdr:cNvSpPr>
          <a:spLocks noChangeArrowheads="1"/>
        </xdr:cNvSpPr>
      </xdr:nvSpPr>
      <xdr:spPr>
        <a:xfrm>
          <a:off x="139065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120</xdr:row>
      <xdr:rowOff>0</xdr:rowOff>
    </xdr:from>
    <xdr:to xmlns:xdr="http://schemas.openxmlformats.org/drawingml/2006/spreadsheetDrawing">
      <xdr:col>16</xdr:col>
      <xdr:colOff>0</xdr:colOff>
      <xdr:row>126</xdr:row>
      <xdr:rowOff>0</xdr:rowOff>
    </xdr:to>
    <xdr:sp macro="" textlink="">
      <xdr:nvSpPr>
        <xdr:cNvPr id="56222" name="Rectangle 176" descr="紙ふぶき (大)"/>
        <xdr:cNvSpPr>
          <a:spLocks noChangeArrowheads="1"/>
        </xdr:cNvSpPr>
      </xdr:nvSpPr>
      <xdr:spPr>
        <a:xfrm>
          <a:off x="2190750" y="2304732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126</xdr:row>
      <xdr:rowOff>0</xdr:rowOff>
    </xdr:from>
    <xdr:to xmlns:xdr="http://schemas.openxmlformats.org/drawingml/2006/spreadsheetDrawing">
      <xdr:col>16</xdr:col>
      <xdr:colOff>0</xdr:colOff>
      <xdr:row>130</xdr:row>
      <xdr:rowOff>0</xdr:rowOff>
    </xdr:to>
    <xdr:sp macro="" textlink="">
      <xdr:nvSpPr>
        <xdr:cNvPr id="56223" name="Rectangle 177" descr="紙ふぶき (小)"/>
        <xdr:cNvSpPr>
          <a:spLocks noChangeArrowheads="1"/>
        </xdr:cNvSpPr>
      </xdr:nvSpPr>
      <xdr:spPr>
        <a:xfrm>
          <a:off x="2190750" y="2396172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120</xdr:row>
      <xdr:rowOff>0</xdr:rowOff>
    </xdr:from>
    <xdr:to xmlns:xdr="http://schemas.openxmlformats.org/drawingml/2006/spreadsheetDrawing">
      <xdr:col>55</xdr:col>
      <xdr:colOff>0</xdr:colOff>
      <xdr:row>120</xdr:row>
      <xdr:rowOff>0</xdr:rowOff>
    </xdr:to>
    <xdr:sp macro="" textlink="">
      <xdr:nvSpPr>
        <xdr:cNvPr id="56224" name="Line 150"/>
        <xdr:cNvSpPr>
          <a:spLocks noChangeShapeType="1"/>
        </xdr:cNvSpPr>
      </xdr:nvSpPr>
      <xdr:spPr>
        <a:xfrm>
          <a:off x="965835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130</xdr:row>
      <xdr:rowOff>0</xdr:rowOff>
    </xdr:from>
    <xdr:to xmlns:xdr="http://schemas.openxmlformats.org/drawingml/2006/spreadsheetDrawing">
      <xdr:col>55</xdr:col>
      <xdr:colOff>0</xdr:colOff>
      <xdr:row>130</xdr:row>
      <xdr:rowOff>0</xdr:rowOff>
    </xdr:to>
    <xdr:sp macro="" textlink="">
      <xdr:nvSpPr>
        <xdr:cNvPr id="56225" name="Line 151"/>
        <xdr:cNvSpPr>
          <a:spLocks noChangeShapeType="1"/>
        </xdr:cNvSpPr>
      </xdr:nvSpPr>
      <xdr:spPr>
        <a:xfrm>
          <a:off x="965835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120</xdr:row>
      <xdr:rowOff>0</xdr:rowOff>
    </xdr:from>
    <xdr:to xmlns:xdr="http://schemas.openxmlformats.org/drawingml/2006/spreadsheetDrawing">
      <xdr:col>44</xdr:col>
      <xdr:colOff>0</xdr:colOff>
      <xdr:row>120</xdr:row>
      <xdr:rowOff>0</xdr:rowOff>
    </xdr:to>
    <xdr:sp macro="" textlink="">
      <xdr:nvSpPr>
        <xdr:cNvPr id="56226" name="Line 152"/>
        <xdr:cNvSpPr>
          <a:spLocks noChangeShapeType="1"/>
        </xdr:cNvSpPr>
      </xdr:nvSpPr>
      <xdr:spPr>
        <a:xfrm flipH="1">
          <a:off x="785812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130</xdr:row>
      <xdr:rowOff>0</xdr:rowOff>
    </xdr:from>
    <xdr:to xmlns:xdr="http://schemas.openxmlformats.org/drawingml/2006/spreadsheetDrawing">
      <xdr:col>44</xdr:col>
      <xdr:colOff>0</xdr:colOff>
      <xdr:row>130</xdr:row>
      <xdr:rowOff>0</xdr:rowOff>
    </xdr:to>
    <xdr:sp macro="" textlink="">
      <xdr:nvSpPr>
        <xdr:cNvPr id="56227" name="Line 153"/>
        <xdr:cNvSpPr>
          <a:spLocks noChangeShapeType="1"/>
        </xdr:cNvSpPr>
      </xdr:nvSpPr>
      <xdr:spPr>
        <a:xfrm flipH="1">
          <a:off x="785812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120</xdr:row>
      <xdr:rowOff>0</xdr:rowOff>
    </xdr:from>
    <xdr:to xmlns:xdr="http://schemas.openxmlformats.org/drawingml/2006/spreadsheetDrawing">
      <xdr:col>43</xdr:col>
      <xdr:colOff>0</xdr:colOff>
      <xdr:row>130</xdr:row>
      <xdr:rowOff>0</xdr:rowOff>
    </xdr:to>
    <xdr:sp macro="" textlink="">
      <xdr:nvSpPr>
        <xdr:cNvPr id="56228" name="Line 154"/>
        <xdr:cNvSpPr>
          <a:spLocks noChangeShapeType="1"/>
        </xdr:cNvSpPr>
      </xdr:nvSpPr>
      <xdr:spPr>
        <a:xfrm>
          <a:off x="785812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125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56229" name="Line 155"/>
        <xdr:cNvSpPr>
          <a:spLocks noChangeShapeType="1"/>
        </xdr:cNvSpPr>
      </xdr:nvSpPr>
      <xdr:spPr>
        <a:xfrm>
          <a:off x="9658350" y="238093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125</xdr:row>
      <xdr:rowOff>0</xdr:rowOff>
    </xdr:from>
    <xdr:to xmlns:xdr="http://schemas.openxmlformats.org/drawingml/2006/spreadsheetDrawing">
      <xdr:col>54</xdr:col>
      <xdr:colOff>0</xdr:colOff>
      <xdr:row>127</xdr:row>
      <xdr:rowOff>0</xdr:rowOff>
    </xdr:to>
    <xdr:sp macro="" textlink="">
      <xdr:nvSpPr>
        <xdr:cNvPr id="56230" name="Line 156"/>
        <xdr:cNvSpPr>
          <a:spLocks noChangeShapeType="1"/>
        </xdr:cNvSpPr>
      </xdr:nvSpPr>
      <xdr:spPr>
        <a:xfrm>
          <a:off x="10058400" y="238093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127</xdr:row>
      <xdr:rowOff>0</xdr:rowOff>
    </xdr:from>
    <xdr:to xmlns:xdr="http://schemas.openxmlformats.org/drawingml/2006/spreadsheetDrawing">
      <xdr:col>56</xdr:col>
      <xdr:colOff>0</xdr:colOff>
      <xdr:row>127</xdr:row>
      <xdr:rowOff>0</xdr:rowOff>
    </xdr:to>
    <xdr:sp macro="" textlink="">
      <xdr:nvSpPr>
        <xdr:cNvPr id="56231" name="Line 157"/>
        <xdr:cNvSpPr>
          <a:spLocks noChangeShapeType="1"/>
        </xdr:cNvSpPr>
      </xdr:nvSpPr>
      <xdr:spPr>
        <a:xfrm>
          <a:off x="9658350" y="241141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120</xdr:row>
      <xdr:rowOff>0</xdr:rowOff>
    </xdr:from>
    <xdr:to xmlns:xdr="http://schemas.openxmlformats.org/drawingml/2006/spreadsheetDrawing">
      <xdr:col>55</xdr:col>
      <xdr:colOff>0</xdr:colOff>
      <xdr:row>127</xdr:row>
      <xdr:rowOff>0</xdr:rowOff>
    </xdr:to>
    <xdr:sp macro="" textlink="">
      <xdr:nvSpPr>
        <xdr:cNvPr id="56232" name="Line 158"/>
        <xdr:cNvSpPr>
          <a:spLocks noChangeShapeType="1"/>
        </xdr:cNvSpPr>
      </xdr:nvSpPr>
      <xdr:spPr>
        <a:xfrm>
          <a:off x="10258425" y="2304732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127</xdr:row>
      <xdr:rowOff>0</xdr:rowOff>
    </xdr:from>
    <xdr:to xmlns:xdr="http://schemas.openxmlformats.org/drawingml/2006/spreadsheetDrawing">
      <xdr:col>55</xdr:col>
      <xdr:colOff>0</xdr:colOff>
      <xdr:row>130</xdr:row>
      <xdr:rowOff>0</xdr:rowOff>
    </xdr:to>
    <xdr:sp macro="" textlink="">
      <xdr:nvSpPr>
        <xdr:cNvPr id="56233" name="Line 159"/>
        <xdr:cNvSpPr>
          <a:spLocks noChangeShapeType="1"/>
        </xdr:cNvSpPr>
      </xdr:nvSpPr>
      <xdr:spPr>
        <a:xfrm flipV="1">
          <a:off x="10258425" y="2411412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120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56234" name="Line 160"/>
        <xdr:cNvSpPr>
          <a:spLocks noChangeShapeType="1"/>
        </xdr:cNvSpPr>
      </xdr:nvSpPr>
      <xdr:spPr>
        <a:xfrm>
          <a:off x="10058400" y="2304732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120</xdr:row>
      <xdr:rowOff>0</xdr:rowOff>
    </xdr:from>
    <xdr:to xmlns:xdr="http://schemas.openxmlformats.org/drawingml/2006/spreadsheetDrawing">
      <xdr:col>48</xdr:col>
      <xdr:colOff>0</xdr:colOff>
      <xdr:row>130</xdr:row>
      <xdr:rowOff>0</xdr:rowOff>
    </xdr:to>
    <xdr:sp macro="" textlink="">
      <xdr:nvSpPr>
        <xdr:cNvPr id="56235" name="Rectangle 161" descr="紙ふぶき (小)"/>
        <xdr:cNvSpPr>
          <a:spLocks noChangeArrowheads="1"/>
        </xdr:cNvSpPr>
      </xdr:nvSpPr>
      <xdr:spPr>
        <a:xfrm>
          <a:off x="805815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120</xdr:row>
      <xdr:rowOff>0</xdr:rowOff>
    </xdr:from>
    <xdr:to xmlns:xdr="http://schemas.openxmlformats.org/drawingml/2006/spreadsheetDrawing">
      <xdr:col>52</xdr:col>
      <xdr:colOff>0</xdr:colOff>
      <xdr:row>127</xdr:row>
      <xdr:rowOff>0</xdr:rowOff>
    </xdr:to>
    <xdr:sp macro="" textlink="">
      <xdr:nvSpPr>
        <xdr:cNvPr id="56236" name="Rectangle 162" descr="紙ふぶき (大)"/>
        <xdr:cNvSpPr>
          <a:spLocks noChangeArrowheads="1"/>
        </xdr:cNvSpPr>
      </xdr:nvSpPr>
      <xdr:spPr>
        <a:xfrm>
          <a:off x="8858250" y="2304732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127</xdr:row>
      <xdr:rowOff>0</xdr:rowOff>
    </xdr:from>
    <xdr:to xmlns:xdr="http://schemas.openxmlformats.org/drawingml/2006/spreadsheetDrawing">
      <xdr:col>52</xdr:col>
      <xdr:colOff>0</xdr:colOff>
      <xdr:row>130</xdr:row>
      <xdr:rowOff>0</xdr:rowOff>
    </xdr:to>
    <xdr:sp macro="" textlink="">
      <xdr:nvSpPr>
        <xdr:cNvPr id="56237" name="Rectangle 163" descr="紙ふぶき (小)"/>
        <xdr:cNvSpPr>
          <a:spLocks noChangeArrowheads="1"/>
        </xdr:cNvSpPr>
      </xdr:nvSpPr>
      <xdr:spPr>
        <a:xfrm>
          <a:off x="8858250" y="2411412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115</xdr:row>
      <xdr:rowOff>0</xdr:rowOff>
    </xdr:from>
    <xdr:to xmlns:xdr="http://schemas.openxmlformats.org/drawingml/2006/spreadsheetDrawing">
      <xdr:col>20</xdr:col>
      <xdr:colOff>0</xdr:colOff>
      <xdr:row>126</xdr:row>
      <xdr:rowOff>0</xdr:rowOff>
    </xdr:to>
    <xdr:sp macro="" textlink="">
      <xdr:nvSpPr>
        <xdr:cNvPr id="56238" name="Line 172"/>
        <xdr:cNvSpPr>
          <a:spLocks noChangeShapeType="1"/>
        </xdr:cNvSpPr>
      </xdr:nvSpPr>
      <xdr:spPr>
        <a:xfrm>
          <a:off x="3790950" y="2241550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115</xdr:row>
      <xdr:rowOff>0</xdr:rowOff>
    </xdr:from>
    <xdr:to xmlns:xdr="http://schemas.openxmlformats.org/drawingml/2006/spreadsheetDrawing">
      <xdr:col>16</xdr:col>
      <xdr:colOff>0</xdr:colOff>
      <xdr:row>116</xdr:row>
      <xdr:rowOff>0</xdr:rowOff>
    </xdr:to>
    <xdr:sp macro="" textlink="">
      <xdr:nvSpPr>
        <xdr:cNvPr id="56239" name="Rectangle 177" descr="紙ふぶき (小)"/>
        <xdr:cNvSpPr>
          <a:spLocks noChangeArrowheads="1"/>
        </xdr:cNvSpPr>
      </xdr:nvSpPr>
      <xdr:spPr>
        <a:xfrm>
          <a:off x="219075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115</xdr:row>
      <xdr:rowOff>0</xdr:rowOff>
    </xdr:from>
    <xdr:to xmlns:xdr="http://schemas.openxmlformats.org/drawingml/2006/spreadsheetDrawing">
      <xdr:col>12</xdr:col>
      <xdr:colOff>0</xdr:colOff>
      <xdr:row>119</xdr:row>
      <xdr:rowOff>126365</xdr:rowOff>
    </xdr:to>
    <xdr:sp macro="" textlink="">
      <xdr:nvSpPr>
        <xdr:cNvPr id="56240" name="Rectangle 177" descr="紙ふぶき (小)"/>
        <xdr:cNvSpPr>
          <a:spLocks noChangeArrowheads="1"/>
        </xdr:cNvSpPr>
      </xdr:nvSpPr>
      <xdr:spPr>
        <a:xfrm>
          <a:off x="139065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115</xdr:row>
      <xdr:rowOff>0</xdr:rowOff>
    </xdr:from>
    <xdr:to xmlns:xdr="http://schemas.openxmlformats.org/drawingml/2006/spreadsheetDrawing">
      <xdr:col>20</xdr:col>
      <xdr:colOff>0</xdr:colOff>
      <xdr:row>115</xdr:row>
      <xdr:rowOff>0</xdr:rowOff>
    </xdr:to>
    <xdr:sp macro="" textlink="">
      <xdr:nvSpPr>
        <xdr:cNvPr id="56241" name="Line 164"/>
        <xdr:cNvSpPr>
          <a:spLocks noChangeShapeType="1"/>
        </xdr:cNvSpPr>
      </xdr:nvSpPr>
      <xdr:spPr>
        <a:xfrm>
          <a:off x="299085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115</xdr:row>
      <xdr:rowOff>0</xdr:rowOff>
    </xdr:from>
    <xdr:to xmlns:xdr="http://schemas.openxmlformats.org/drawingml/2006/spreadsheetDrawing">
      <xdr:col>19</xdr:col>
      <xdr:colOff>0</xdr:colOff>
      <xdr:row>120</xdr:row>
      <xdr:rowOff>0</xdr:rowOff>
    </xdr:to>
    <xdr:sp macro="" textlink="">
      <xdr:nvSpPr>
        <xdr:cNvPr id="56242" name="Line 172"/>
        <xdr:cNvSpPr>
          <a:spLocks noChangeShapeType="1"/>
        </xdr:cNvSpPr>
      </xdr:nvSpPr>
      <xdr:spPr>
        <a:xfrm>
          <a:off x="359092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116</xdr:row>
      <xdr:rowOff>0</xdr:rowOff>
    </xdr:from>
    <xdr:to xmlns:xdr="http://schemas.openxmlformats.org/drawingml/2006/spreadsheetDrawing">
      <xdr:col>16</xdr:col>
      <xdr:colOff>0</xdr:colOff>
      <xdr:row>118</xdr:row>
      <xdr:rowOff>0</xdr:rowOff>
    </xdr:to>
    <xdr:sp macro="" textlink="">
      <xdr:nvSpPr>
        <xdr:cNvPr id="56243" name="Rectangle 177" descr="紙ふぶき (小)"/>
        <xdr:cNvSpPr>
          <a:spLocks noChangeArrowheads="1"/>
        </xdr:cNvSpPr>
      </xdr:nvSpPr>
      <xdr:spPr>
        <a:xfrm>
          <a:off x="219075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118</xdr:row>
      <xdr:rowOff>0</xdr:rowOff>
    </xdr:from>
    <xdr:to xmlns:xdr="http://schemas.openxmlformats.org/drawingml/2006/spreadsheetDrawing">
      <xdr:col>16</xdr:col>
      <xdr:colOff>0</xdr:colOff>
      <xdr:row>120</xdr:row>
      <xdr:rowOff>0</xdr:rowOff>
    </xdr:to>
    <xdr:sp macro="" textlink="">
      <xdr:nvSpPr>
        <xdr:cNvPr id="56244" name="Rectangle 177" descr="紙ふぶき (小)"/>
        <xdr:cNvSpPr>
          <a:spLocks noChangeArrowheads="1"/>
        </xdr:cNvSpPr>
      </xdr:nvSpPr>
      <xdr:spPr>
        <a:xfrm>
          <a:off x="219075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115</xdr:row>
      <xdr:rowOff>0</xdr:rowOff>
    </xdr:from>
    <xdr:to xmlns:xdr="http://schemas.openxmlformats.org/drawingml/2006/spreadsheetDrawing">
      <xdr:col>34</xdr:col>
      <xdr:colOff>0</xdr:colOff>
      <xdr:row>116</xdr:row>
      <xdr:rowOff>0</xdr:rowOff>
    </xdr:to>
    <xdr:sp macro="" textlink="">
      <xdr:nvSpPr>
        <xdr:cNvPr id="56245" name="Rectangle 177" descr="紙ふぶき (小)"/>
        <xdr:cNvSpPr>
          <a:spLocks noChangeArrowheads="1"/>
        </xdr:cNvSpPr>
      </xdr:nvSpPr>
      <xdr:spPr>
        <a:xfrm>
          <a:off x="552450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115</xdr:row>
      <xdr:rowOff>0</xdr:rowOff>
    </xdr:from>
    <xdr:to xmlns:xdr="http://schemas.openxmlformats.org/drawingml/2006/spreadsheetDrawing">
      <xdr:col>30</xdr:col>
      <xdr:colOff>0</xdr:colOff>
      <xdr:row>119</xdr:row>
      <xdr:rowOff>126365</xdr:rowOff>
    </xdr:to>
    <xdr:sp macro="" textlink="">
      <xdr:nvSpPr>
        <xdr:cNvPr id="56246" name="Rectangle 177" descr="紙ふぶき (小)"/>
        <xdr:cNvSpPr>
          <a:spLocks noChangeArrowheads="1"/>
        </xdr:cNvSpPr>
      </xdr:nvSpPr>
      <xdr:spPr>
        <a:xfrm>
          <a:off x="472440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115</xdr:row>
      <xdr:rowOff>0</xdr:rowOff>
    </xdr:from>
    <xdr:to xmlns:xdr="http://schemas.openxmlformats.org/drawingml/2006/spreadsheetDrawing">
      <xdr:col>38</xdr:col>
      <xdr:colOff>0</xdr:colOff>
      <xdr:row>115</xdr:row>
      <xdr:rowOff>0</xdr:rowOff>
    </xdr:to>
    <xdr:sp macro="" textlink="">
      <xdr:nvSpPr>
        <xdr:cNvPr id="56247" name="Line 164"/>
        <xdr:cNvSpPr>
          <a:spLocks noChangeShapeType="1"/>
        </xdr:cNvSpPr>
      </xdr:nvSpPr>
      <xdr:spPr>
        <a:xfrm>
          <a:off x="632460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115</xdr:row>
      <xdr:rowOff>0</xdr:rowOff>
    </xdr:from>
    <xdr:to xmlns:xdr="http://schemas.openxmlformats.org/drawingml/2006/spreadsheetDrawing">
      <xdr:col>37</xdr:col>
      <xdr:colOff>0</xdr:colOff>
      <xdr:row>120</xdr:row>
      <xdr:rowOff>0</xdr:rowOff>
    </xdr:to>
    <xdr:sp macro="" textlink="">
      <xdr:nvSpPr>
        <xdr:cNvPr id="56248" name="Line 172"/>
        <xdr:cNvSpPr>
          <a:spLocks noChangeShapeType="1"/>
        </xdr:cNvSpPr>
      </xdr:nvSpPr>
      <xdr:spPr>
        <a:xfrm>
          <a:off x="692467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116</xdr:row>
      <xdr:rowOff>0</xdr:rowOff>
    </xdr:from>
    <xdr:to xmlns:xdr="http://schemas.openxmlformats.org/drawingml/2006/spreadsheetDrawing">
      <xdr:col>34</xdr:col>
      <xdr:colOff>0</xdr:colOff>
      <xdr:row>118</xdr:row>
      <xdr:rowOff>0</xdr:rowOff>
    </xdr:to>
    <xdr:sp macro="" textlink="">
      <xdr:nvSpPr>
        <xdr:cNvPr id="56249" name="Rectangle 177" descr="紙ふぶき (小)"/>
        <xdr:cNvSpPr>
          <a:spLocks noChangeArrowheads="1"/>
        </xdr:cNvSpPr>
      </xdr:nvSpPr>
      <xdr:spPr>
        <a:xfrm>
          <a:off x="552450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118</xdr:row>
      <xdr:rowOff>0</xdr:rowOff>
    </xdr:from>
    <xdr:to xmlns:xdr="http://schemas.openxmlformats.org/drawingml/2006/spreadsheetDrawing">
      <xdr:col>34</xdr:col>
      <xdr:colOff>0</xdr:colOff>
      <xdr:row>120</xdr:row>
      <xdr:rowOff>0</xdr:rowOff>
    </xdr:to>
    <xdr:sp macro="" textlink="">
      <xdr:nvSpPr>
        <xdr:cNvPr id="56250" name="Rectangle 177" descr="紙ふぶき (小)"/>
        <xdr:cNvSpPr>
          <a:spLocks noChangeArrowheads="1"/>
        </xdr:cNvSpPr>
      </xdr:nvSpPr>
      <xdr:spPr>
        <a:xfrm>
          <a:off x="552450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115</xdr:row>
      <xdr:rowOff>0</xdr:rowOff>
    </xdr:from>
    <xdr:to xmlns:xdr="http://schemas.openxmlformats.org/drawingml/2006/spreadsheetDrawing">
      <xdr:col>52</xdr:col>
      <xdr:colOff>0</xdr:colOff>
      <xdr:row>116</xdr:row>
      <xdr:rowOff>0</xdr:rowOff>
    </xdr:to>
    <xdr:sp macro="" textlink="">
      <xdr:nvSpPr>
        <xdr:cNvPr id="56251" name="Rectangle 177" descr="紙ふぶき (小)"/>
        <xdr:cNvSpPr>
          <a:spLocks noChangeArrowheads="1"/>
        </xdr:cNvSpPr>
      </xdr:nvSpPr>
      <xdr:spPr>
        <a:xfrm>
          <a:off x="885825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115</xdr:row>
      <xdr:rowOff>0</xdr:rowOff>
    </xdr:from>
    <xdr:to xmlns:xdr="http://schemas.openxmlformats.org/drawingml/2006/spreadsheetDrawing">
      <xdr:col>48</xdr:col>
      <xdr:colOff>0</xdr:colOff>
      <xdr:row>119</xdr:row>
      <xdr:rowOff>126365</xdr:rowOff>
    </xdr:to>
    <xdr:sp macro="" textlink="">
      <xdr:nvSpPr>
        <xdr:cNvPr id="56252" name="Rectangle 177" descr="紙ふぶき (小)"/>
        <xdr:cNvSpPr>
          <a:spLocks noChangeArrowheads="1"/>
        </xdr:cNvSpPr>
      </xdr:nvSpPr>
      <xdr:spPr>
        <a:xfrm>
          <a:off x="805815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115</xdr:row>
      <xdr:rowOff>0</xdr:rowOff>
    </xdr:from>
    <xdr:to xmlns:xdr="http://schemas.openxmlformats.org/drawingml/2006/spreadsheetDrawing">
      <xdr:col>56</xdr:col>
      <xdr:colOff>0</xdr:colOff>
      <xdr:row>115</xdr:row>
      <xdr:rowOff>0</xdr:rowOff>
    </xdr:to>
    <xdr:sp macro="" textlink="">
      <xdr:nvSpPr>
        <xdr:cNvPr id="56253" name="Line 164"/>
        <xdr:cNvSpPr>
          <a:spLocks noChangeShapeType="1"/>
        </xdr:cNvSpPr>
      </xdr:nvSpPr>
      <xdr:spPr>
        <a:xfrm>
          <a:off x="965835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115</xdr:row>
      <xdr:rowOff>0</xdr:rowOff>
    </xdr:from>
    <xdr:to xmlns:xdr="http://schemas.openxmlformats.org/drawingml/2006/spreadsheetDrawing">
      <xdr:col>55</xdr:col>
      <xdr:colOff>0</xdr:colOff>
      <xdr:row>120</xdr:row>
      <xdr:rowOff>0</xdr:rowOff>
    </xdr:to>
    <xdr:sp macro="" textlink="">
      <xdr:nvSpPr>
        <xdr:cNvPr id="56254" name="Line 172"/>
        <xdr:cNvSpPr>
          <a:spLocks noChangeShapeType="1"/>
        </xdr:cNvSpPr>
      </xdr:nvSpPr>
      <xdr:spPr>
        <a:xfrm>
          <a:off x="1025842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116</xdr:row>
      <xdr:rowOff>0</xdr:rowOff>
    </xdr:from>
    <xdr:to xmlns:xdr="http://schemas.openxmlformats.org/drawingml/2006/spreadsheetDrawing">
      <xdr:col>52</xdr:col>
      <xdr:colOff>0</xdr:colOff>
      <xdr:row>118</xdr:row>
      <xdr:rowOff>0</xdr:rowOff>
    </xdr:to>
    <xdr:sp macro="" textlink="">
      <xdr:nvSpPr>
        <xdr:cNvPr id="56255" name="Rectangle 177" descr="紙ふぶき (小)"/>
        <xdr:cNvSpPr>
          <a:spLocks noChangeArrowheads="1"/>
        </xdr:cNvSpPr>
      </xdr:nvSpPr>
      <xdr:spPr>
        <a:xfrm>
          <a:off x="885825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118</xdr:row>
      <xdr:rowOff>0</xdr:rowOff>
    </xdr:from>
    <xdr:to xmlns:xdr="http://schemas.openxmlformats.org/drawingml/2006/spreadsheetDrawing">
      <xdr:col>52</xdr:col>
      <xdr:colOff>0</xdr:colOff>
      <xdr:row>120</xdr:row>
      <xdr:rowOff>0</xdr:rowOff>
    </xdr:to>
    <xdr:sp macro="" textlink="">
      <xdr:nvSpPr>
        <xdr:cNvPr id="56256" name="Rectangle 177" descr="紙ふぶき (小)"/>
        <xdr:cNvSpPr>
          <a:spLocks noChangeArrowheads="1"/>
        </xdr:cNvSpPr>
      </xdr:nvSpPr>
      <xdr:spPr>
        <a:xfrm>
          <a:off x="885825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115</xdr:row>
      <xdr:rowOff>0</xdr:rowOff>
    </xdr:from>
    <xdr:to xmlns:xdr="http://schemas.openxmlformats.org/drawingml/2006/spreadsheetDrawing">
      <xdr:col>70</xdr:col>
      <xdr:colOff>0</xdr:colOff>
      <xdr:row>116</xdr:row>
      <xdr:rowOff>0</xdr:rowOff>
    </xdr:to>
    <xdr:sp macro="" textlink="">
      <xdr:nvSpPr>
        <xdr:cNvPr id="56257" name="Rectangle 177" descr="紙ふぶき (小)"/>
        <xdr:cNvSpPr>
          <a:spLocks noChangeArrowheads="1"/>
        </xdr:cNvSpPr>
      </xdr:nvSpPr>
      <xdr:spPr>
        <a:xfrm>
          <a:off x="1219200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115</xdr:row>
      <xdr:rowOff>0</xdr:rowOff>
    </xdr:from>
    <xdr:to xmlns:xdr="http://schemas.openxmlformats.org/drawingml/2006/spreadsheetDrawing">
      <xdr:col>66</xdr:col>
      <xdr:colOff>0</xdr:colOff>
      <xdr:row>119</xdr:row>
      <xdr:rowOff>126365</xdr:rowOff>
    </xdr:to>
    <xdr:sp macro="" textlink="">
      <xdr:nvSpPr>
        <xdr:cNvPr id="56258" name="Rectangle 177" descr="紙ふぶき (小)"/>
        <xdr:cNvSpPr>
          <a:spLocks noChangeArrowheads="1"/>
        </xdr:cNvSpPr>
      </xdr:nvSpPr>
      <xdr:spPr>
        <a:xfrm>
          <a:off x="1139190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115</xdr:row>
      <xdr:rowOff>0</xdr:rowOff>
    </xdr:from>
    <xdr:to xmlns:xdr="http://schemas.openxmlformats.org/drawingml/2006/spreadsheetDrawing">
      <xdr:col>74</xdr:col>
      <xdr:colOff>0</xdr:colOff>
      <xdr:row>115</xdr:row>
      <xdr:rowOff>0</xdr:rowOff>
    </xdr:to>
    <xdr:sp macro="" textlink="">
      <xdr:nvSpPr>
        <xdr:cNvPr id="56259" name="Line 164"/>
        <xdr:cNvSpPr>
          <a:spLocks noChangeShapeType="1"/>
        </xdr:cNvSpPr>
      </xdr:nvSpPr>
      <xdr:spPr>
        <a:xfrm>
          <a:off x="1299210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115</xdr:row>
      <xdr:rowOff>0</xdr:rowOff>
    </xdr:from>
    <xdr:to xmlns:xdr="http://schemas.openxmlformats.org/drawingml/2006/spreadsheetDrawing">
      <xdr:col>73</xdr:col>
      <xdr:colOff>0</xdr:colOff>
      <xdr:row>120</xdr:row>
      <xdr:rowOff>0</xdr:rowOff>
    </xdr:to>
    <xdr:sp macro="" textlink="">
      <xdr:nvSpPr>
        <xdr:cNvPr id="56260" name="Line 172"/>
        <xdr:cNvSpPr>
          <a:spLocks noChangeShapeType="1"/>
        </xdr:cNvSpPr>
      </xdr:nvSpPr>
      <xdr:spPr>
        <a:xfrm>
          <a:off x="1359217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116</xdr:row>
      <xdr:rowOff>0</xdr:rowOff>
    </xdr:from>
    <xdr:to xmlns:xdr="http://schemas.openxmlformats.org/drawingml/2006/spreadsheetDrawing">
      <xdr:col>70</xdr:col>
      <xdr:colOff>0</xdr:colOff>
      <xdr:row>118</xdr:row>
      <xdr:rowOff>0</xdr:rowOff>
    </xdr:to>
    <xdr:sp macro="" textlink="">
      <xdr:nvSpPr>
        <xdr:cNvPr id="56261" name="Rectangle 177" descr="紙ふぶき (小)"/>
        <xdr:cNvSpPr>
          <a:spLocks noChangeArrowheads="1"/>
        </xdr:cNvSpPr>
      </xdr:nvSpPr>
      <xdr:spPr>
        <a:xfrm>
          <a:off x="1219200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118</xdr:row>
      <xdr:rowOff>0</xdr:rowOff>
    </xdr:from>
    <xdr:to xmlns:xdr="http://schemas.openxmlformats.org/drawingml/2006/spreadsheetDrawing">
      <xdr:col>70</xdr:col>
      <xdr:colOff>0</xdr:colOff>
      <xdr:row>120</xdr:row>
      <xdr:rowOff>0</xdr:rowOff>
    </xdr:to>
    <xdr:sp macro="" textlink="">
      <xdr:nvSpPr>
        <xdr:cNvPr id="56262" name="Rectangle 177" descr="紙ふぶき (小)"/>
        <xdr:cNvSpPr>
          <a:spLocks noChangeArrowheads="1"/>
        </xdr:cNvSpPr>
      </xdr:nvSpPr>
      <xdr:spPr>
        <a:xfrm>
          <a:off x="1219200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115</xdr:row>
      <xdr:rowOff>0</xdr:rowOff>
    </xdr:from>
    <xdr:to xmlns:xdr="http://schemas.openxmlformats.org/drawingml/2006/spreadsheetDrawing">
      <xdr:col>38</xdr:col>
      <xdr:colOff>0</xdr:colOff>
      <xdr:row>127</xdr:row>
      <xdr:rowOff>0</xdr:rowOff>
    </xdr:to>
    <xdr:sp macro="" textlink="">
      <xdr:nvSpPr>
        <xdr:cNvPr id="56263" name="Line 172"/>
        <xdr:cNvSpPr>
          <a:spLocks noChangeShapeType="1"/>
        </xdr:cNvSpPr>
      </xdr:nvSpPr>
      <xdr:spPr>
        <a:xfrm>
          <a:off x="7124700" y="2241550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115</xdr:row>
      <xdr:rowOff>0</xdr:rowOff>
    </xdr:from>
    <xdr:to xmlns:xdr="http://schemas.openxmlformats.org/drawingml/2006/spreadsheetDrawing">
      <xdr:col>56</xdr:col>
      <xdr:colOff>0</xdr:colOff>
      <xdr:row>127</xdr:row>
      <xdr:rowOff>0</xdr:rowOff>
    </xdr:to>
    <xdr:sp macro="" textlink="">
      <xdr:nvSpPr>
        <xdr:cNvPr id="56264" name="Line 172"/>
        <xdr:cNvSpPr>
          <a:spLocks noChangeShapeType="1"/>
        </xdr:cNvSpPr>
      </xdr:nvSpPr>
      <xdr:spPr>
        <a:xfrm>
          <a:off x="10458450" y="2241550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115</xdr:row>
      <xdr:rowOff>0</xdr:rowOff>
    </xdr:from>
    <xdr:to xmlns:xdr="http://schemas.openxmlformats.org/drawingml/2006/spreadsheetDrawing">
      <xdr:col>74</xdr:col>
      <xdr:colOff>0</xdr:colOff>
      <xdr:row>128</xdr:row>
      <xdr:rowOff>0</xdr:rowOff>
    </xdr:to>
    <xdr:sp macro="" textlink="">
      <xdr:nvSpPr>
        <xdr:cNvPr id="56265" name="Line 172"/>
        <xdr:cNvSpPr>
          <a:spLocks noChangeShapeType="1"/>
        </xdr:cNvSpPr>
      </xdr:nvSpPr>
      <xdr:spPr>
        <a:xfrm>
          <a:off x="13792200" y="2241550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70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2165" name="Line 25"/>
        <xdr:cNvSpPr>
          <a:spLocks noChangeShapeType="1"/>
        </xdr:cNvSpPr>
      </xdr:nvSpPr>
      <xdr:spPr>
        <a:xfrm>
          <a:off x="129921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22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2166" name="Line 27"/>
        <xdr:cNvSpPr>
          <a:spLocks noChangeShapeType="1"/>
        </xdr:cNvSpPr>
      </xdr:nvSpPr>
      <xdr:spPr>
        <a:xfrm>
          <a:off x="129921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62</xdr:col>
      <xdr:colOff>0</xdr:colOff>
      <xdr:row>12</xdr:row>
      <xdr:rowOff>0</xdr:rowOff>
    </xdr:to>
    <xdr:sp macro="" textlink="">
      <xdr:nvSpPr>
        <xdr:cNvPr id="62167" name="Line 28"/>
        <xdr:cNvSpPr>
          <a:spLocks noChangeShapeType="1"/>
        </xdr:cNvSpPr>
      </xdr:nvSpPr>
      <xdr:spPr>
        <a:xfrm flipH="1">
          <a:off x="111918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22</xdr:row>
      <xdr:rowOff>0</xdr:rowOff>
    </xdr:from>
    <xdr:to xmlns:xdr="http://schemas.openxmlformats.org/drawingml/2006/spreadsheetDrawing">
      <xdr:col>62</xdr:col>
      <xdr:colOff>0</xdr:colOff>
      <xdr:row>22</xdr:row>
      <xdr:rowOff>0</xdr:rowOff>
    </xdr:to>
    <xdr:sp macro="" textlink="">
      <xdr:nvSpPr>
        <xdr:cNvPr id="62168" name="Line 29"/>
        <xdr:cNvSpPr>
          <a:spLocks noChangeShapeType="1"/>
        </xdr:cNvSpPr>
      </xdr:nvSpPr>
      <xdr:spPr>
        <a:xfrm flipH="1">
          <a:off x="111918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61</xdr:col>
      <xdr:colOff>0</xdr:colOff>
      <xdr:row>22</xdr:row>
      <xdr:rowOff>0</xdr:rowOff>
    </xdr:to>
    <xdr:sp macro="" textlink="">
      <xdr:nvSpPr>
        <xdr:cNvPr id="62169" name="Line 30"/>
        <xdr:cNvSpPr>
          <a:spLocks noChangeShapeType="1"/>
        </xdr:cNvSpPr>
      </xdr:nvSpPr>
      <xdr:spPr>
        <a:xfrm>
          <a:off x="111918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2170" name="Line 31"/>
        <xdr:cNvSpPr>
          <a:spLocks noChangeShapeType="1"/>
        </xdr:cNvSpPr>
      </xdr:nvSpPr>
      <xdr:spPr>
        <a:xfrm>
          <a:off x="12992100" y="3185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20</xdr:row>
      <xdr:rowOff>0</xdr:rowOff>
    </xdr:to>
    <xdr:sp macro="" textlink="">
      <xdr:nvSpPr>
        <xdr:cNvPr id="62171" name="Line 32"/>
        <xdr:cNvSpPr>
          <a:spLocks noChangeShapeType="1"/>
        </xdr:cNvSpPr>
      </xdr:nvSpPr>
      <xdr:spPr>
        <a:xfrm>
          <a:off x="13392150" y="3185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20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2172" name="Line 33"/>
        <xdr:cNvSpPr>
          <a:spLocks noChangeShapeType="1"/>
        </xdr:cNvSpPr>
      </xdr:nvSpPr>
      <xdr:spPr>
        <a:xfrm>
          <a:off x="12992100" y="3490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20</xdr:row>
      <xdr:rowOff>0</xdr:rowOff>
    </xdr:to>
    <xdr:sp macro="" textlink="">
      <xdr:nvSpPr>
        <xdr:cNvPr id="62173" name="Line 34"/>
        <xdr:cNvSpPr>
          <a:spLocks noChangeShapeType="1"/>
        </xdr:cNvSpPr>
      </xdr:nvSpPr>
      <xdr:spPr>
        <a:xfrm>
          <a:off x="13592175" y="22713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20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2174" name="Line 35"/>
        <xdr:cNvSpPr>
          <a:spLocks noChangeShapeType="1"/>
        </xdr:cNvSpPr>
      </xdr:nvSpPr>
      <xdr:spPr>
        <a:xfrm flipV="1">
          <a:off x="13592175" y="3490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2175" name="Line 52"/>
        <xdr:cNvSpPr>
          <a:spLocks noChangeShapeType="1"/>
        </xdr:cNvSpPr>
      </xdr:nvSpPr>
      <xdr:spPr>
        <a:xfrm>
          <a:off x="13392150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</xdr:row>
      <xdr:rowOff>0</xdr:rowOff>
    </xdr:from>
    <xdr:to xmlns:xdr="http://schemas.openxmlformats.org/drawingml/2006/spreadsheetDrawing">
      <xdr:col>66</xdr:col>
      <xdr:colOff>0</xdr:colOff>
      <xdr:row>22</xdr:row>
      <xdr:rowOff>0</xdr:rowOff>
    </xdr:to>
    <xdr:sp macro="" textlink="">
      <xdr:nvSpPr>
        <xdr:cNvPr id="62176" name="Rectangle 67" descr="紙ふぶき (小)"/>
        <xdr:cNvSpPr>
          <a:spLocks noChangeArrowheads="1"/>
        </xdr:cNvSpPr>
      </xdr:nvSpPr>
      <xdr:spPr>
        <a:xfrm>
          <a:off x="113919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</xdr:row>
      <xdr:rowOff>0</xdr:rowOff>
    </xdr:from>
    <xdr:to xmlns:xdr="http://schemas.openxmlformats.org/drawingml/2006/spreadsheetDrawing">
      <xdr:col>70</xdr:col>
      <xdr:colOff>0</xdr:colOff>
      <xdr:row>20</xdr:row>
      <xdr:rowOff>0</xdr:rowOff>
    </xdr:to>
    <xdr:sp macro="" textlink="">
      <xdr:nvSpPr>
        <xdr:cNvPr id="62177" name="Rectangle 68" descr="紙ふぶき (大)"/>
        <xdr:cNvSpPr>
          <a:spLocks noChangeArrowheads="1"/>
        </xdr:cNvSpPr>
      </xdr:nvSpPr>
      <xdr:spPr>
        <a:xfrm>
          <a:off x="12192000" y="22713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20</xdr:row>
      <xdr:rowOff>0</xdr:rowOff>
    </xdr:from>
    <xdr:to xmlns:xdr="http://schemas.openxmlformats.org/drawingml/2006/spreadsheetDrawing">
      <xdr:col>70</xdr:col>
      <xdr:colOff>0</xdr:colOff>
      <xdr:row>22</xdr:row>
      <xdr:rowOff>0</xdr:rowOff>
    </xdr:to>
    <xdr:sp macro="" textlink="">
      <xdr:nvSpPr>
        <xdr:cNvPr id="62178" name="Rectangle 69" descr="紙ふぶき (小)"/>
        <xdr:cNvSpPr>
          <a:spLocks noChangeArrowheads="1"/>
        </xdr:cNvSpPr>
      </xdr:nvSpPr>
      <xdr:spPr>
        <a:xfrm>
          <a:off x="12192000" y="34905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2179" name="Line 150"/>
        <xdr:cNvSpPr>
          <a:spLocks noChangeShapeType="1"/>
        </xdr:cNvSpPr>
      </xdr:nvSpPr>
      <xdr:spPr>
        <a:xfrm>
          <a:off x="63246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22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2180" name="Line 151"/>
        <xdr:cNvSpPr>
          <a:spLocks noChangeShapeType="1"/>
        </xdr:cNvSpPr>
      </xdr:nvSpPr>
      <xdr:spPr>
        <a:xfrm>
          <a:off x="63246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26</xdr:col>
      <xdr:colOff>0</xdr:colOff>
      <xdr:row>12</xdr:row>
      <xdr:rowOff>0</xdr:rowOff>
    </xdr:to>
    <xdr:sp macro="" textlink="">
      <xdr:nvSpPr>
        <xdr:cNvPr id="62181" name="Line 152"/>
        <xdr:cNvSpPr>
          <a:spLocks noChangeShapeType="1"/>
        </xdr:cNvSpPr>
      </xdr:nvSpPr>
      <xdr:spPr>
        <a:xfrm flipH="1">
          <a:off x="45243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22</xdr:row>
      <xdr:rowOff>0</xdr:rowOff>
    </xdr:from>
    <xdr:to xmlns:xdr="http://schemas.openxmlformats.org/drawingml/2006/spreadsheetDrawing">
      <xdr:col>26</xdr:col>
      <xdr:colOff>0</xdr:colOff>
      <xdr:row>22</xdr:row>
      <xdr:rowOff>0</xdr:rowOff>
    </xdr:to>
    <xdr:sp macro="" textlink="">
      <xdr:nvSpPr>
        <xdr:cNvPr id="62182" name="Line 153"/>
        <xdr:cNvSpPr>
          <a:spLocks noChangeShapeType="1"/>
        </xdr:cNvSpPr>
      </xdr:nvSpPr>
      <xdr:spPr>
        <a:xfrm flipH="1">
          <a:off x="45243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25</xdr:col>
      <xdr:colOff>0</xdr:colOff>
      <xdr:row>22</xdr:row>
      <xdr:rowOff>0</xdr:rowOff>
    </xdr:to>
    <xdr:sp macro="" textlink="">
      <xdr:nvSpPr>
        <xdr:cNvPr id="62183" name="Line 154"/>
        <xdr:cNvSpPr>
          <a:spLocks noChangeShapeType="1"/>
        </xdr:cNvSpPr>
      </xdr:nvSpPr>
      <xdr:spPr>
        <a:xfrm>
          <a:off x="45243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2184" name="Line 155"/>
        <xdr:cNvSpPr>
          <a:spLocks noChangeShapeType="1"/>
        </xdr:cNvSpPr>
      </xdr:nvSpPr>
      <xdr:spPr>
        <a:xfrm>
          <a:off x="632460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19</xdr:row>
      <xdr:rowOff>0</xdr:rowOff>
    </xdr:to>
    <xdr:sp macro="" textlink="">
      <xdr:nvSpPr>
        <xdr:cNvPr id="62185" name="Line 156"/>
        <xdr:cNvSpPr>
          <a:spLocks noChangeShapeType="1"/>
        </xdr:cNvSpPr>
      </xdr:nvSpPr>
      <xdr:spPr>
        <a:xfrm>
          <a:off x="672465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19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2186" name="Line 157"/>
        <xdr:cNvSpPr>
          <a:spLocks noChangeShapeType="1"/>
        </xdr:cNvSpPr>
      </xdr:nvSpPr>
      <xdr:spPr>
        <a:xfrm>
          <a:off x="632460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19</xdr:row>
      <xdr:rowOff>0</xdr:rowOff>
    </xdr:to>
    <xdr:sp macro="" textlink="">
      <xdr:nvSpPr>
        <xdr:cNvPr id="62187" name="Line 158"/>
        <xdr:cNvSpPr>
          <a:spLocks noChangeShapeType="1"/>
        </xdr:cNvSpPr>
      </xdr:nvSpPr>
      <xdr:spPr>
        <a:xfrm>
          <a:off x="692467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19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2188" name="Line 159"/>
        <xdr:cNvSpPr>
          <a:spLocks noChangeShapeType="1"/>
        </xdr:cNvSpPr>
      </xdr:nvSpPr>
      <xdr:spPr>
        <a:xfrm flipV="1">
          <a:off x="692467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2189" name="Line 160"/>
        <xdr:cNvSpPr>
          <a:spLocks noChangeShapeType="1"/>
        </xdr:cNvSpPr>
      </xdr:nvSpPr>
      <xdr:spPr>
        <a:xfrm>
          <a:off x="672465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</xdr:row>
      <xdr:rowOff>0</xdr:rowOff>
    </xdr:from>
    <xdr:to xmlns:xdr="http://schemas.openxmlformats.org/drawingml/2006/spreadsheetDrawing">
      <xdr:col>30</xdr:col>
      <xdr:colOff>0</xdr:colOff>
      <xdr:row>22</xdr:row>
      <xdr:rowOff>0</xdr:rowOff>
    </xdr:to>
    <xdr:sp macro="" textlink="">
      <xdr:nvSpPr>
        <xdr:cNvPr id="62190" name="Rectangle 161" descr="紙ふぶき (小)"/>
        <xdr:cNvSpPr>
          <a:spLocks noChangeArrowheads="1"/>
        </xdr:cNvSpPr>
      </xdr:nvSpPr>
      <xdr:spPr>
        <a:xfrm>
          <a:off x="47244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</xdr:row>
      <xdr:rowOff>0</xdr:rowOff>
    </xdr:from>
    <xdr:to xmlns:xdr="http://schemas.openxmlformats.org/drawingml/2006/spreadsheetDrawing">
      <xdr:col>34</xdr:col>
      <xdr:colOff>0</xdr:colOff>
      <xdr:row>19</xdr:row>
      <xdr:rowOff>0</xdr:rowOff>
    </xdr:to>
    <xdr:sp macro="" textlink="">
      <xdr:nvSpPr>
        <xdr:cNvPr id="62191" name="Rectangle 162" descr="紙ふぶき (大)"/>
        <xdr:cNvSpPr>
          <a:spLocks noChangeArrowheads="1"/>
        </xdr:cNvSpPr>
      </xdr:nvSpPr>
      <xdr:spPr>
        <a:xfrm>
          <a:off x="552450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19</xdr:row>
      <xdr:rowOff>0</xdr:rowOff>
    </xdr:from>
    <xdr:to xmlns:xdr="http://schemas.openxmlformats.org/drawingml/2006/spreadsheetDrawing">
      <xdr:col>34</xdr:col>
      <xdr:colOff>0</xdr:colOff>
      <xdr:row>22</xdr:row>
      <xdr:rowOff>0</xdr:rowOff>
    </xdr:to>
    <xdr:sp macro="" textlink="">
      <xdr:nvSpPr>
        <xdr:cNvPr id="62192" name="Rectangle 163" descr="紙ふぶき (小)"/>
        <xdr:cNvSpPr>
          <a:spLocks noChangeArrowheads="1"/>
        </xdr:cNvSpPr>
      </xdr:nvSpPr>
      <xdr:spPr>
        <a:xfrm>
          <a:off x="552450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2193" name="Line 164"/>
        <xdr:cNvSpPr>
          <a:spLocks noChangeShapeType="1"/>
        </xdr:cNvSpPr>
      </xdr:nvSpPr>
      <xdr:spPr>
        <a:xfrm>
          <a:off x="29908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22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2194" name="Line 165"/>
        <xdr:cNvSpPr>
          <a:spLocks noChangeShapeType="1"/>
        </xdr:cNvSpPr>
      </xdr:nvSpPr>
      <xdr:spPr>
        <a:xfrm>
          <a:off x="29908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8</xdr:col>
      <xdr:colOff>0</xdr:colOff>
      <xdr:row>12</xdr:row>
      <xdr:rowOff>0</xdr:rowOff>
    </xdr:to>
    <xdr:sp macro="" textlink="">
      <xdr:nvSpPr>
        <xdr:cNvPr id="62195" name="Line 166"/>
        <xdr:cNvSpPr>
          <a:spLocks noChangeShapeType="1"/>
        </xdr:cNvSpPr>
      </xdr:nvSpPr>
      <xdr:spPr>
        <a:xfrm flipH="1">
          <a:off x="11906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22</xdr:row>
      <xdr:rowOff>0</xdr:rowOff>
    </xdr:from>
    <xdr:to xmlns:xdr="http://schemas.openxmlformats.org/drawingml/2006/spreadsheetDrawing">
      <xdr:col>8</xdr:col>
      <xdr:colOff>0</xdr:colOff>
      <xdr:row>22</xdr:row>
      <xdr:rowOff>0</xdr:rowOff>
    </xdr:to>
    <xdr:sp macro="" textlink="">
      <xdr:nvSpPr>
        <xdr:cNvPr id="62196" name="Line 167"/>
        <xdr:cNvSpPr>
          <a:spLocks noChangeShapeType="1"/>
        </xdr:cNvSpPr>
      </xdr:nvSpPr>
      <xdr:spPr>
        <a:xfrm flipH="1">
          <a:off x="11906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7</xdr:col>
      <xdr:colOff>0</xdr:colOff>
      <xdr:row>22</xdr:row>
      <xdr:rowOff>0</xdr:rowOff>
    </xdr:to>
    <xdr:sp macro="" textlink="">
      <xdr:nvSpPr>
        <xdr:cNvPr id="62197" name="Line 168"/>
        <xdr:cNvSpPr>
          <a:spLocks noChangeShapeType="1"/>
        </xdr:cNvSpPr>
      </xdr:nvSpPr>
      <xdr:spPr>
        <a:xfrm>
          <a:off x="11906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2198" name="Line 169"/>
        <xdr:cNvSpPr>
          <a:spLocks noChangeShapeType="1"/>
        </xdr:cNvSpPr>
      </xdr:nvSpPr>
      <xdr:spPr>
        <a:xfrm>
          <a:off x="2990850" y="28809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18</xdr:row>
      <xdr:rowOff>0</xdr:rowOff>
    </xdr:to>
    <xdr:sp macro="" textlink="">
      <xdr:nvSpPr>
        <xdr:cNvPr id="62199" name="Line 170"/>
        <xdr:cNvSpPr>
          <a:spLocks noChangeShapeType="1"/>
        </xdr:cNvSpPr>
      </xdr:nvSpPr>
      <xdr:spPr>
        <a:xfrm>
          <a:off x="3390900" y="2880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18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2200" name="Line 171"/>
        <xdr:cNvSpPr>
          <a:spLocks noChangeShapeType="1"/>
        </xdr:cNvSpPr>
      </xdr:nvSpPr>
      <xdr:spPr>
        <a:xfrm>
          <a:off x="3009900" y="31857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18</xdr:row>
      <xdr:rowOff>0</xdr:rowOff>
    </xdr:to>
    <xdr:sp macro="" textlink="">
      <xdr:nvSpPr>
        <xdr:cNvPr id="62201" name="Line 172"/>
        <xdr:cNvSpPr>
          <a:spLocks noChangeShapeType="1"/>
        </xdr:cNvSpPr>
      </xdr:nvSpPr>
      <xdr:spPr>
        <a:xfrm>
          <a:off x="3590925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18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2202" name="Line 173"/>
        <xdr:cNvSpPr>
          <a:spLocks noChangeShapeType="1"/>
        </xdr:cNvSpPr>
      </xdr:nvSpPr>
      <xdr:spPr>
        <a:xfrm flipV="1">
          <a:off x="3590925" y="3185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2203" name="Line 174"/>
        <xdr:cNvSpPr>
          <a:spLocks noChangeShapeType="1"/>
        </xdr:cNvSpPr>
      </xdr:nvSpPr>
      <xdr:spPr>
        <a:xfrm>
          <a:off x="3390900" y="22713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</xdr:row>
      <xdr:rowOff>0</xdr:rowOff>
    </xdr:from>
    <xdr:to xmlns:xdr="http://schemas.openxmlformats.org/drawingml/2006/spreadsheetDrawing">
      <xdr:col>12</xdr:col>
      <xdr:colOff>0</xdr:colOff>
      <xdr:row>22</xdr:row>
      <xdr:rowOff>0</xdr:rowOff>
    </xdr:to>
    <xdr:sp macro="" textlink="">
      <xdr:nvSpPr>
        <xdr:cNvPr id="62204" name="Rectangle 175" descr="紙ふぶき (小)"/>
        <xdr:cNvSpPr>
          <a:spLocks noChangeArrowheads="1"/>
        </xdr:cNvSpPr>
      </xdr:nvSpPr>
      <xdr:spPr>
        <a:xfrm>
          <a:off x="13906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0</xdr:colOff>
      <xdr:row>12</xdr:row>
      <xdr:rowOff>0</xdr:rowOff>
    </xdr:from>
    <xdr:to xmlns:xdr="http://schemas.openxmlformats.org/drawingml/2006/spreadsheetDrawing">
      <xdr:col>16</xdr:col>
      <xdr:colOff>0</xdr:colOff>
      <xdr:row>18</xdr:row>
      <xdr:rowOff>0</xdr:rowOff>
    </xdr:to>
    <xdr:sp macro="" textlink="">
      <xdr:nvSpPr>
        <xdr:cNvPr id="62205" name="Rectangle 176" descr="紙ふぶき (大)"/>
        <xdr:cNvSpPr>
          <a:spLocks noChangeArrowheads="1"/>
        </xdr:cNvSpPr>
      </xdr:nvSpPr>
      <xdr:spPr>
        <a:xfrm>
          <a:off x="2190750" y="22713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12</xdr:col>
      <xdr:colOff>0</xdr:colOff>
      <xdr:row>18</xdr:row>
      <xdr:rowOff>0</xdr:rowOff>
    </xdr:from>
    <xdr:to xmlns:xdr="http://schemas.openxmlformats.org/drawingml/2006/spreadsheetDrawing">
      <xdr:col>16</xdr:col>
      <xdr:colOff>0</xdr:colOff>
      <xdr:row>22</xdr:row>
      <xdr:rowOff>0</xdr:rowOff>
    </xdr:to>
    <xdr:sp macro="" textlink="">
      <xdr:nvSpPr>
        <xdr:cNvPr id="62206" name="Rectangle 177" descr="紙ふぶき (小)"/>
        <xdr:cNvSpPr>
          <a:spLocks noChangeArrowheads="1"/>
        </xdr:cNvSpPr>
      </xdr:nvSpPr>
      <xdr:spPr>
        <a:xfrm>
          <a:off x="2190750" y="31857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52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2207" name="Line 150"/>
        <xdr:cNvSpPr>
          <a:spLocks noChangeShapeType="1"/>
        </xdr:cNvSpPr>
      </xdr:nvSpPr>
      <xdr:spPr>
        <a:xfrm>
          <a:off x="96583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22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2208" name="Line 151"/>
        <xdr:cNvSpPr>
          <a:spLocks noChangeShapeType="1"/>
        </xdr:cNvSpPr>
      </xdr:nvSpPr>
      <xdr:spPr>
        <a:xfrm>
          <a:off x="96583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44</xdr:col>
      <xdr:colOff>0</xdr:colOff>
      <xdr:row>12</xdr:row>
      <xdr:rowOff>0</xdr:rowOff>
    </xdr:to>
    <xdr:sp macro="" textlink="">
      <xdr:nvSpPr>
        <xdr:cNvPr id="62209" name="Line 152"/>
        <xdr:cNvSpPr>
          <a:spLocks noChangeShapeType="1"/>
        </xdr:cNvSpPr>
      </xdr:nvSpPr>
      <xdr:spPr>
        <a:xfrm flipH="1">
          <a:off x="78581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22</xdr:row>
      <xdr:rowOff>0</xdr:rowOff>
    </xdr:from>
    <xdr:to xmlns:xdr="http://schemas.openxmlformats.org/drawingml/2006/spreadsheetDrawing">
      <xdr:col>44</xdr:col>
      <xdr:colOff>0</xdr:colOff>
      <xdr:row>22</xdr:row>
      <xdr:rowOff>0</xdr:rowOff>
    </xdr:to>
    <xdr:sp macro="" textlink="">
      <xdr:nvSpPr>
        <xdr:cNvPr id="62210" name="Line 153"/>
        <xdr:cNvSpPr>
          <a:spLocks noChangeShapeType="1"/>
        </xdr:cNvSpPr>
      </xdr:nvSpPr>
      <xdr:spPr>
        <a:xfrm flipH="1">
          <a:off x="78581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43</xdr:col>
      <xdr:colOff>0</xdr:colOff>
      <xdr:row>22</xdr:row>
      <xdr:rowOff>0</xdr:rowOff>
    </xdr:to>
    <xdr:sp macro="" textlink="">
      <xdr:nvSpPr>
        <xdr:cNvPr id="62211" name="Line 154"/>
        <xdr:cNvSpPr>
          <a:spLocks noChangeShapeType="1"/>
        </xdr:cNvSpPr>
      </xdr:nvSpPr>
      <xdr:spPr>
        <a:xfrm>
          <a:off x="78581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2212" name="Line 155"/>
        <xdr:cNvSpPr>
          <a:spLocks noChangeShapeType="1"/>
        </xdr:cNvSpPr>
      </xdr:nvSpPr>
      <xdr:spPr>
        <a:xfrm>
          <a:off x="965835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19</xdr:row>
      <xdr:rowOff>0</xdr:rowOff>
    </xdr:to>
    <xdr:sp macro="" textlink="">
      <xdr:nvSpPr>
        <xdr:cNvPr id="62213" name="Line 156"/>
        <xdr:cNvSpPr>
          <a:spLocks noChangeShapeType="1"/>
        </xdr:cNvSpPr>
      </xdr:nvSpPr>
      <xdr:spPr>
        <a:xfrm>
          <a:off x="1005840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19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2214" name="Line 157"/>
        <xdr:cNvSpPr>
          <a:spLocks noChangeShapeType="1"/>
        </xdr:cNvSpPr>
      </xdr:nvSpPr>
      <xdr:spPr>
        <a:xfrm>
          <a:off x="965835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19</xdr:row>
      <xdr:rowOff>0</xdr:rowOff>
    </xdr:to>
    <xdr:sp macro="" textlink="">
      <xdr:nvSpPr>
        <xdr:cNvPr id="62215" name="Line 158"/>
        <xdr:cNvSpPr>
          <a:spLocks noChangeShapeType="1"/>
        </xdr:cNvSpPr>
      </xdr:nvSpPr>
      <xdr:spPr>
        <a:xfrm>
          <a:off x="1025842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19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2216" name="Line 159"/>
        <xdr:cNvSpPr>
          <a:spLocks noChangeShapeType="1"/>
        </xdr:cNvSpPr>
      </xdr:nvSpPr>
      <xdr:spPr>
        <a:xfrm flipV="1">
          <a:off x="1025842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2217" name="Line 160"/>
        <xdr:cNvSpPr>
          <a:spLocks noChangeShapeType="1"/>
        </xdr:cNvSpPr>
      </xdr:nvSpPr>
      <xdr:spPr>
        <a:xfrm>
          <a:off x="1005840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</xdr:row>
      <xdr:rowOff>0</xdr:rowOff>
    </xdr:from>
    <xdr:to xmlns:xdr="http://schemas.openxmlformats.org/drawingml/2006/spreadsheetDrawing">
      <xdr:col>48</xdr:col>
      <xdr:colOff>0</xdr:colOff>
      <xdr:row>22</xdr:row>
      <xdr:rowOff>0</xdr:rowOff>
    </xdr:to>
    <xdr:sp macro="" textlink="">
      <xdr:nvSpPr>
        <xdr:cNvPr id="62218" name="Rectangle 161" descr="紙ふぶき (小)"/>
        <xdr:cNvSpPr>
          <a:spLocks noChangeArrowheads="1"/>
        </xdr:cNvSpPr>
      </xdr:nvSpPr>
      <xdr:spPr>
        <a:xfrm>
          <a:off x="80581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</xdr:row>
      <xdr:rowOff>0</xdr:rowOff>
    </xdr:from>
    <xdr:to xmlns:xdr="http://schemas.openxmlformats.org/drawingml/2006/spreadsheetDrawing">
      <xdr:col>52</xdr:col>
      <xdr:colOff>0</xdr:colOff>
      <xdr:row>19</xdr:row>
      <xdr:rowOff>0</xdr:rowOff>
    </xdr:to>
    <xdr:sp macro="" textlink="">
      <xdr:nvSpPr>
        <xdr:cNvPr id="62219" name="Rectangle 162" descr="紙ふぶき (大)"/>
        <xdr:cNvSpPr>
          <a:spLocks noChangeArrowheads="1"/>
        </xdr:cNvSpPr>
      </xdr:nvSpPr>
      <xdr:spPr>
        <a:xfrm>
          <a:off x="885825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19</xdr:row>
      <xdr:rowOff>0</xdr:rowOff>
    </xdr:from>
    <xdr:to xmlns:xdr="http://schemas.openxmlformats.org/drawingml/2006/spreadsheetDrawing">
      <xdr:col>52</xdr:col>
      <xdr:colOff>0</xdr:colOff>
      <xdr:row>22</xdr:row>
      <xdr:rowOff>0</xdr:rowOff>
    </xdr:to>
    <xdr:sp macro="" textlink="">
      <xdr:nvSpPr>
        <xdr:cNvPr id="62220" name="Rectangle 163" descr="紙ふぶき (小)"/>
        <xdr:cNvSpPr>
          <a:spLocks noChangeArrowheads="1"/>
        </xdr:cNvSpPr>
      </xdr:nvSpPr>
      <xdr:spPr>
        <a:xfrm>
          <a:off x="885825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7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2221" name="Line 172"/>
        <xdr:cNvSpPr>
          <a:spLocks noChangeShapeType="1"/>
        </xdr:cNvSpPr>
      </xdr:nvSpPr>
      <xdr:spPr>
        <a:xfrm>
          <a:off x="3790950" y="16395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</xdr:row>
      <xdr:rowOff>0</xdr:rowOff>
    </xdr:from>
    <xdr:to xmlns:xdr="http://schemas.openxmlformats.org/drawingml/2006/spreadsheetDrawing">
      <xdr:col>16</xdr:col>
      <xdr:colOff>0</xdr:colOff>
      <xdr:row>8</xdr:row>
      <xdr:rowOff>0</xdr:rowOff>
    </xdr:to>
    <xdr:sp macro="" textlink="">
      <xdr:nvSpPr>
        <xdr:cNvPr id="62222" name="Rectangle 177" descr="紙ふぶき (小)"/>
        <xdr:cNvSpPr>
          <a:spLocks noChangeArrowheads="1"/>
        </xdr:cNvSpPr>
      </xdr:nvSpPr>
      <xdr:spPr>
        <a:xfrm>
          <a:off x="21907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0</xdr:rowOff>
    </xdr:from>
    <xdr:to xmlns:xdr="http://schemas.openxmlformats.org/drawingml/2006/spreadsheetDrawing">
      <xdr:col>12</xdr:col>
      <xdr:colOff>0</xdr:colOff>
      <xdr:row>11</xdr:row>
      <xdr:rowOff>126365</xdr:rowOff>
    </xdr:to>
    <xdr:sp macro="" textlink="">
      <xdr:nvSpPr>
        <xdr:cNvPr id="62223" name="Rectangle 177" descr="紙ふぶき (小)"/>
        <xdr:cNvSpPr>
          <a:spLocks noChangeArrowheads="1"/>
        </xdr:cNvSpPr>
      </xdr:nvSpPr>
      <xdr:spPr>
        <a:xfrm>
          <a:off x="13906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</xdr:row>
      <xdr:rowOff>0</xdr:rowOff>
    </xdr:from>
    <xdr:to xmlns:xdr="http://schemas.openxmlformats.org/drawingml/2006/spreadsheetDrawing">
      <xdr:col>20</xdr:col>
      <xdr:colOff>0</xdr:colOff>
      <xdr:row>7</xdr:row>
      <xdr:rowOff>0</xdr:rowOff>
    </xdr:to>
    <xdr:sp macro="" textlink="">
      <xdr:nvSpPr>
        <xdr:cNvPr id="62224" name="Line 164"/>
        <xdr:cNvSpPr>
          <a:spLocks noChangeShapeType="1"/>
        </xdr:cNvSpPr>
      </xdr:nvSpPr>
      <xdr:spPr>
        <a:xfrm>
          <a:off x="29908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2225" name="Line 172"/>
        <xdr:cNvSpPr>
          <a:spLocks noChangeShapeType="1"/>
        </xdr:cNvSpPr>
      </xdr:nvSpPr>
      <xdr:spPr>
        <a:xfrm>
          <a:off x="35909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8</xdr:row>
      <xdr:rowOff>0</xdr:rowOff>
    </xdr:from>
    <xdr:to xmlns:xdr="http://schemas.openxmlformats.org/drawingml/2006/spreadsheetDrawing">
      <xdr:col>16</xdr:col>
      <xdr:colOff>0</xdr:colOff>
      <xdr:row>10</xdr:row>
      <xdr:rowOff>0</xdr:rowOff>
    </xdr:to>
    <xdr:sp macro="" textlink="">
      <xdr:nvSpPr>
        <xdr:cNvPr id="62226" name="Rectangle 177" descr="紙ふぶき (小)"/>
        <xdr:cNvSpPr>
          <a:spLocks noChangeArrowheads="1"/>
        </xdr:cNvSpPr>
      </xdr:nvSpPr>
      <xdr:spPr>
        <a:xfrm>
          <a:off x="21907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10</xdr:row>
      <xdr:rowOff>0</xdr:rowOff>
    </xdr:from>
    <xdr:to xmlns:xdr="http://schemas.openxmlformats.org/drawingml/2006/spreadsheetDrawing">
      <xdr:col>16</xdr:col>
      <xdr:colOff>0</xdr:colOff>
      <xdr:row>12</xdr:row>
      <xdr:rowOff>0</xdr:rowOff>
    </xdr:to>
    <xdr:sp macro="" textlink="">
      <xdr:nvSpPr>
        <xdr:cNvPr id="62227" name="Rectangle 177" descr="紙ふぶき (小)"/>
        <xdr:cNvSpPr>
          <a:spLocks noChangeArrowheads="1"/>
        </xdr:cNvSpPr>
      </xdr:nvSpPr>
      <xdr:spPr>
        <a:xfrm>
          <a:off x="21907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</xdr:row>
      <xdr:rowOff>0</xdr:rowOff>
    </xdr:from>
    <xdr:to xmlns:xdr="http://schemas.openxmlformats.org/drawingml/2006/spreadsheetDrawing">
      <xdr:col>34</xdr:col>
      <xdr:colOff>0</xdr:colOff>
      <xdr:row>8</xdr:row>
      <xdr:rowOff>0</xdr:rowOff>
    </xdr:to>
    <xdr:sp macro="" textlink="">
      <xdr:nvSpPr>
        <xdr:cNvPr id="62228" name="Rectangle 177" descr="紙ふぶき (小)"/>
        <xdr:cNvSpPr>
          <a:spLocks noChangeArrowheads="1"/>
        </xdr:cNvSpPr>
      </xdr:nvSpPr>
      <xdr:spPr>
        <a:xfrm>
          <a:off x="55245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7</xdr:row>
      <xdr:rowOff>0</xdr:rowOff>
    </xdr:from>
    <xdr:to xmlns:xdr="http://schemas.openxmlformats.org/drawingml/2006/spreadsheetDrawing">
      <xdr:col>30</xdr:col>
      <xdr:colOff>0</xdr:colOff>
      <xdr:row>11</xdr:row>
      <xdr:rowOff>126365</xdr:rowOff>
    </xdr:to>
    <xdr:sp macro="" textlink="">
      <xdr:nvSpPr>
        <xdr:cNvPr id="62229" name="Rectangle 177" descr="紙ふぶき (小)"/>
        <xdr:cNvSpPr>
          <a:spLocks noChangeArrowheads="1"/>
        </xdr:cNvSpPr>
      </xdr:nvSpPr>
      <xdr:spPr>
        <a:xfrm>
          <a:off x="47244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7</xdr:row>
      <xdr:rowOff>0</xdr:rowOff>
    </xdr:to>
    <xdr:sp macro="" textlink="">
      <xdr:nvSpPr>
        <xdr:cNvPr id="62230" name="Line 164"/>
        <xdr:cNvSpPr>
          <a:spLocks noChangeShapeType="1"/>
        </xdr:cNvSpPr>
      </xdr:nvSpPr>
      <xdr:spPr>
        <a:xfrm>
          <a:off x="63246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2231" name="Line 172"/>
        <xdr:cNvSpPr>
          <a:spLocks noChangeShapeType="1"/>
        </xdr:cNvSpPr>
      </xdr:nvSpPr>
      <xdr:spPr>
        <a:xfrm>
          <a:off x="69246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8</xdr:row>
      <xdr:rowOff>0</xdr:rowOff>
    </xdr:from>
    <xdr:to xmlns:xdr="http://schemas.openxmlformats.org/drawingml/2006/spreadsheetDrawing">
      <xdr:col>34</xdr:col>
      <xdr:colOff>0</xdr:colOff>
      <xdr:row>10</xdr:row>
      <xdr:rowOff>0</xdr:rowOff>
    </xdr:to>
    <xdr:sp macro="" textlink="">
      <xdr:nvSpPr>
        <xdr:cNvPr id="62232" name="Rectangle 177" descr="紙ふぶき (小)"/>
        <xdr:cNvSpPr>
          <a:spLocks noChangeArrowheads="1"/>
        </xdr:cNvSpPr>
      </xdr:nvSpPr>
      <xdr:spPr>
        <a:xfrm>
          <a:off x="55245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10</xdr:row>
      <xdr:rowOff>0</xdr:rowOff>
    </xdr:from>
    <xdr:to xmlns:xdr="http://schemas.openxmlformats.org/drawingml/2006/spreadsheetDrawing">
      <xdr:col>34</xdr:col>
      <xdr:colOff>0</xdr:colOff>
      <xdr:row>12</xdr:row>
      <xdr:rowOff>0</xdr:rowOff>
    </xdr:to>
    <xdr:sp macro="" textlink="">
      <xdr:nvSpPr>
        <xdr:cNvPr id="62233" name="Rectangle 177" descr="紙ふぶき (小)"/>
        <xdr:cNvSpPr>
          <a:spLocks noChangeArrowheads="1"/>
        </xdr:cNvSpPr>
      </xdr:nvSpPr>
      <xdr:spPr>
        <a:xfrm>
          <a:off x="55245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</xdr:row>
      <xdr:rowOff>0</xdr:rowOff>
    </xdr:from>
    <xdr:to xmlns:xdr="http://schemas.openxmlformats.org/drawingml/2006/spreadsheetDrawing">
      <xdr:col>52</xdr:col>
      <xdr:colOff>0</xdr:colOff>
      <xdr:row>8</xdr:row>
      <xdr:rowOff>0</xdr:rowOff>
    </xdr:to>
    <xdr:sp macro="" textlink="">
      <xdr:nvSpPr>
        <xdr:cNvPr id="62234" name="Rectangle 177" descr="紙ふぶき (小)"/>
        <xdr:cNvSpPr>
          <a:spLocks noChangeArrowheads="1"/>
        </xdr:cNvSpPr>
      </xdr:nvSpPr>
      <xdr:spPr>
        <a:xfrm>
          <a:off x="88582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7</xdr:row>
      <xdr:rowOff>0</xdr:rowOff>
    </xdr:from>
    <xdr:to xmlns:xdr="http://schemas.openxmlformats.org/drawingml/2006/spreadsheetDrawing">
      <xdr:col>48</xdr:col>
      <xdr:colOff>0</xdr:colOff>
      <xdr:row>11</xdr:row>
      <xdr:rowOff>126365</xdr:rowOff>
    </xdr:to>
    <xdr:sp macro="" textlink="">
      <xdr:nvSpPr>
        <xdr:cNvPr id="62235" name="Rectangle 177" descr="紙ふぶき (小)"/>
        <xdr:cNvSpPr>
          <a:spLocks noChangeArrowheads="1"/>
        </xdr:cNvSpPr>
      </xdr:nvSpPr>
      <xdr:spPr>
        <a:xfrm>
          <a:off x="80581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7</xdr:row>
      <xdr:rowOff>0</xdr:rowOff>
    </xdr:to>
    <xdr:sp macro="" textlink="">
      <xdr:nvSpPr>
        <xdr:cNvPr id="62236" name="Line 164"/>
        <xdr:cNvSpPr>
          <a:spLocks noChangeShapeType="1"/>
        </xdr:cNvSpPr>
      </xdr:nvSpPr>
      <xdr:spPr>
        <a:xfrm>
          <a:off x="96583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2237" name="Line 172"/>
        <xdr:cNvSpPr>
          <a:spLocks noChangeShapeType="1"/>
        </xdr:cNvSpPr>
      </xdr:nvSpPr>
      <xdr:spPr>
        <a:xfrm>
          <a:off x="102584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8</xdr:row>
      <xdr:rowOff>0</xdr:rowOff>
    </xdr:from>
    <xdr:to xmlns:xdr="http://schemas.openxmlformats.org/drawingml/2006/spreadsheetDrawing">
      <xdr:col>52</xdr:col>
      <xdr:colOff>0</xdr:colOff>
      <xdr:row>10</xdr:row>
      <xdr:rowOff>0</xdr:rowOff>
    </xdr:to>
    <xdr:sp macro="" textlink="">
      <xdr:nvSpPr>
        <xdr:cNvPr id="62238" name="Rectangle 177" descr="紙ふぶき (小)"/>
        <xdr:cNvSpPr>
          <a:spLocks noChangeArrowheads="1"/>
        </xdr:cNvSpPr>
      </xdr:nvSpPr>
      <xdr:spPr>
        <a:xfrm>
          <a:off x="88582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10</xdr:row>
      <xdr:rowOff>0</xdr:rowOff>
    </xdr:from>
    <xdr:to xmlns:xdr="http://schemas.openxmlformats.org/drawingml/2006/spreadsheetDrawing">
      <xdr:col>52</xdr:col>
      <xdr:colOff>0</xdr:colOff>
      <xdr:row>12</xdr:row>
      <xdr:rowOff>0</xdr:rowOff>
    </xdr:to>
    <xdr:sp macro="" textlink="">
      <xdr:nvSpPr>
        <xdr:cNvPr id="62239" name="Rectangle 177" descr="紙ふぶき (小)"/>
        <xdr:cNvSpPr>
          <a:spLocks noChangeArrowheads="1"/>
        </xdr:cNvSpPr>
      </xdr:nvSpPr>
      <xdr:spPr>
        <a:xfrm>
          <a:off x="88582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</xdr:row>
      <xdr:rowOff>0</xdr:rowOff>
    </xdr:from>
    <xdr:to xmlns:xdr="http://schemas.openxmlformats.org/drawingml/2006/spreadsheetDrawing">
      <xdr:col>70</xdr:col>
      <xdr:colOff>0</xdr:colOff>
      <xdr:row>8</xdr:row>
      <xdr:rowOff>0</xdr:rowOff>
    </xdr:to>
    <xdr:sp macro="" textlink="">
      <xdr:nvSpPr>
        <xdr:cNvPr id="62240" name="Rectangle 177" descr="紙ふぶき (小)"/>
        <xdr:cNvSpPr>
          <a:spLocks noChangeArrowheads="1"/>
        </xdr:cNvSpPr>
      </xdr:nvSpPr>
      <xdr:spPr>
        <a:xfrm>
          <a:off x="121920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7</xdr:row>
      <xdr:rowOff>0</xdr:rowOff>
    </xdr:from>
    <xdr:to xmlns:xdr="http://schemas.openxmlformats.org/drawingml/2006/spreadsheetDrawing">
      <xdr:col>66</xdr:col>
      <xdr:colOff>0</xdr:colOff>
      <xdr:row>11</xdr:row>
      <xdr:rowOff>126365</xdr:rowOff>
    </xdr:to>
    <xdr:sp macro="" textlink="">
      <xdr:nvSpPr>
        <xdr:cNvPr id="62241" name="Rectangle 177" descr="紙ふぶき (小)"/>
        <xdr:cNvSpPr>
          <a:spLocks noChangeArrowheads="1"/>
        </xdr:cNvSpPr>
      </xdr:nvSpPr>
      <xdr:spPr>
        <a:xfrm>
          <a:off x="113919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7</xdr:row>
      <xdr:rowOff>0</xdr:rowOff>
    </xdr:to>
    <xdr:sp macro="" textlink="">
      <xdr:nvSpPr>
        <xdr:cNvPr id="62242" name="Line 164"/>
        <xdr:cNvSpPr>
          <a:spLocks noChangeShapeType="1"/>
        </xdr:cNvSpPr>
      </xdr:nvSpPr>
      <xdr:spPr>
        <a:xfrm>
          <a:off x="129921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2243" name="Line 172"/>
        <xdr:cNvSpPr>
          <a:spLocks noChangeShapeType="1"/>
        </xdr:cNvSpPr>
      </xdr:nvSpPr>
      <xdr:spPr>
        <a:xfrm>
          <a:off x="135921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8</xdr:row>
      <xdr:rowOff>0</xdr:rowOff>
    </xdr:from>
    <xdr:to xmlns:xdr="http://schemas.openxmlformats.org/drawingml/2006/spreadsheetDrawing">
      <xdr:col>70</xdr:col>
      <xdr:colOff>0</xdr:colOff>
      <xdr:row>10</xdr:row>
      <xdr:rowOff>0</xdr:rowOff>
    </xdr:to>
    <xdr:sp macro="" textlink="">
      <xdr:nvSpPr>
        <xdr:cNvPr id="62244" name="Rectangle 177" descr="紙ふぶき (小)"/>
        <xdr:cNvSpPr>
          <a:spLocks noChangeArrowheads="1"/>
        </xdr:cNvSpPr>
      </xdr:nvSpPr>
      <xdr:spPr>
        <a:xfrm>
          <a:off x="121920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10</xdr:row>
      <xdr:rowOff>0</xdr:rowOff>
    </xdr:from>
    <xdr:to xmlns:xdr="http://schemas.openxmlformats.org/drawingml/2006/spreadsheetDrawing">
      <xdr:col>70</xdr:col>
      <xdr:colOff>0</xdr:colOff>
      <xdr:row>12</xdr:row>
      <xdr:rowOff>0</xdr:rowOff>
    </xdr:to>
    <xdr:sp macro="" textlink="">
      <xdr:nvSpPr>
        <xdr:cNvPr id="62245" name="Rectangle 177" descr="紙ふぶき (小)"/>
        <xdr:cNvSpPr>
          <a:spLocks noChangeArrowheads="1"/>
        </xdr:cNvSpPr>
      </xdr:nvSpPr>
      <xdr:spPr>
        <a:xfrm>
          <a:off x="121920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2246" name="Line 172"/>
        <xdr:cNvSpPr>
          <a:spLocks noChangeShapeType="1"/>
        </xdr:cNvSpPr>
      </xdr:nvSpPr>
      <xdr:spPr>
        <a:xfrm>
          <a:off x="712470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2247" name="Line 172"/>
        <xdr:cNvSpPr>
          <a:spLocks noChangeShapeType="1"/>
        </xdr:cNvSpPr>
      </xdr:nvSpPr>
      <xdr:spPr>
        <a:xfrm>
          <a:off x="1045845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2248" name="Line 172"/>
        <xdr:cNvSpPr>
          <a:spLocks noChangeShapeType="1"/>
        </xdr:cNvSpPr>
      </xdr:nvSpPr>
      <xdr:spPr>
        <a:xfrm>
          <a:off x="13792200" y="16395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66</xdr:row>
      <xdr:rowOff>0</xdr:rowOff>
    </xdr:from>
    <xdr:to xmlns:xdr="http://schemas.openxmlformats.org/drawingml/2006/spreadsheetDrawing">
      <xdr:col>73</xdr:col>
      <xdr:colOff>0</xdr:colOff>
      <xdr:row>66</xdr:row>
      <xdr:rowOff>0</xdr:rowOff>
    </xdr:to>
    <xdr:sp macro="" textlink="">
      <xdr:nvSpPr>
        <xdr:cNvPr id="62249" name="Line 25"/>
        <xdr:cNvSpPr>
          <a:spLocks noChangeShapeType="1"/>
        </xdr:cNvSpPr>
      </xdr:nvSpPr>
      <xdr:spPr>
        <a:xfrm>
          <a:off x="1299210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76</xdr:row>
      <xdr:rowOff>0</xdr:rowOff>
    </xdr:from>
    <xdr:to xmlns:xdr="http://schemas.openxmlformats.org/drawingml/2006/spreadsheetDrawing">
      <xdr:col>73</xdr:col>
      <xdr:colOff>0</xdr:colOff>
      <xdr:row>76</xdr:row>
      <xdr:rowOff>0</xdr:rowOff>
    </xdr:to>
    <xdr:sp macro="" textlink="">
      <xdr:nvSpPr>
        <xdr:cNvPr id="62250" name="Line 27"/>
        <xdr:cNvSpPr>
          <a:spLocks noChangeShapeType="1"/>
        </xdr:cNvSpPr>
      </xdr:nvSpPr>
      <xdr:spPr>
        <a:xfrm>
          <a:off x="1299210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66</xdr:row>
      <xdr:rowOff>0</xdr:rowOff>
    </xdr:from>
    <xdr:to xmlns:xdr="http://schemas.openxmlformats.org/drawingml/2006/spreadsheetDrawing">
      <xdr:col>62</xdr:col>
      <xdr:colOff>0</xdr:colOff>
      <xdr:row>66</xdr:row>
      <xdr:rowOff>0</xdr:rowOff>
    </xdr:to>
    <xdr:sp macro="" textlink="">
      <xdr:nvSpPr>
        <xdr:cNvPr id="62251" name="Line 28"/>
        <xdr:cNvSpPr>
          <a:spLocks noChangeShapeType="1"/>
        </xdr:cNvSpPr>
      </xdr:nvSpPr>
      <xdr:spPr>
        <a:xfrm flipH="1">
          <a:off x="1119187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76</xdr:row>
      <xdr:rowOff>0</xdr:rowOff>
    </xdr:from>
    <xdr:to xmlns:xdr="http://schemas.openxmlformats.org/drawingml/2006/spreadsheetDrawing">
      <xdr:col>62</xdr:col>
      <xdr:colOff>0</xdr:colOff>
      <xdr:row>76</xdr:row>
      <xdr:rowOff>0</xdr:rowOff>
    </xdr:to>
    <xdr:sp macro="" textlink="">
      <xdr:nvSpPr>
        <xdr:cNvPr id="62252" name="Line 29"/>
        <xdr:cNvSpPr>
          <a:spLocks noChangeShapeType="1"/>
        </xdr:cNvSpPr>
      </xdr:nvSpPr>
      <xdr:spPr>
        <a:xfrm flipH="1">
          <a:off x="1119187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66</xdr:row>
      <xdr:rowOff>0</xdr:rowOff>
    </xdr:from>
    <xdr:to xmlns:xdr="http://schemas.openxmlformats.org/drawingml/2006/spreadsheetDrawing">
      <xdr:col>61</xdr:col>
      <xdr:colOff>0</xdr:colOff>
      <xdr:row>76</xdr:row>
      <xdr:rowOff>0</xdr:rowOff>
    </xdr:to>
    <xdr:sp macro="" textlink="">
      <xdr:nvSpPr>
        <xdr:cNvPr id="62253" name="Line 30"/>
        <xdr:cNvSpPr>
          <a:spLocks noChangeShapeType="1"/>
        </xdr:cNvSpPr>
      </xdr:nvSpPr>
      <xdr:spPr>
        <a:xfrm>
          <a:off x="1119187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72</xdr:row>
      <xdr:rowOff>0</xdr:rowOff>
    </xdr:from>
    <xdr:to xmlns:xdr="http://schemas.openxmlformats.org/drawingml/2006/spreadsheetDrawing">
      <xdr:col>72</xdr:col>
      <xdr:colOff>0</xdr:colOff>
      <xdr:row>72</xdr:row>
      <xdr:rowOff>0</xdr:rowOff>
    </xdr:to>
    <xdr:sp macro="" textlink="">
      <xdr:nvSpPr>
        <xdr:cNvPr id="62254" name="Line 31"/>
        <xdr:cNvSpPr>
          <a:spLocks noChangeShapeType="1"/>
        </xdr:cNvSpPr>
      </xdr:nvSpPr>
      <xdr:spPr>
        <a:xfrm>
          <a:off x="12992100" y="135737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72</xdr:row>
      <xdr:rowOff>0</xdr:rowOff>
    </xdr:from>
    <xdr:to xmlns:xdr="http://schemas.openxmlformats.org/drawingml/2006/spreadsheetDrawing">
      <xdr:col>72</xdr:col>
      <xdr:colOff>0</xdr:colOff>
      <xdr:row>74</xdr:row>
      <xdr:rowOff>0</xdr:rowOff>
    </xdr:to>
    <xdr:sp macro="" textlink="">
      <xdr:nvSpPr>
        <xdr:cNvPr id="62255" name="Line 32"/>
        <xdr:cNvSpPr>
          <a:spLocks noChangeShapeType="1"/>
        </xdr:cNvSpPr>
      </xdr:nvSpPr>
      <xdr:spPr>
        <a:xfrm>
          <a:off x="13392150" y="135737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74</xdr:row>
      <xdr:rowOff>0</xdr:rowOff>
    </xdr:from>
    <xdr:to xmlns:xdr="http://schemas.openxmlformats.org/drawingml/2006/spreadsheetDrawing">
      <xdr:col>74</xdr:col>
      <xdr:colOff>0</xdr:colOff>
      <xdr:row>74</xdr:row>
      <xdr:rowOff>0</xdr:rowOff>
    </xdr:to>
    <xdr:sp macro="" textlink="">
      <xdr:nvSpPr>
        <xdr:cNvPr id="62256" name="Line 33"/>
        <xdr:cNvSpPr>
          <a:spLocks noChangeShapeType="1"/>
        </xdr:cNvSpPr>
      </xdr:nvSpPr>
      <xdr:spPr>
        <a:xfrm>
          <a:off x="12992100" y="138785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66</xdr:row>
      <xdr:rowOff>0</xdr:rowOff>
    </xdr:from>
    <xdr:to xmlns:xdr="http://schemas.openxmlformats.org/drawingml/2006/spreadsheetDrawing">
      <xdr:col>73</xdr:col>
      <xdr:colOff>0</xdr:colOff>
      <xdr:row>74</xdr:row>
      <xdr:rowOff>0</xdr:rowOff>
    </xdr:to>
    <xdr:sp macro="" textlink="">
      <xdr:nvSpPr>
        <xdr:cNvPr id="62257" name="Line 34"/>
        <xdr:cNvSpPr>
          <a:spLocks noChangeShapeType="1"/>
        </xdr:cNvSpPr>
      </xdr:nvSpPr>
      <xdr:spPr>
        <a:xfrm>
          <a:off x="13592175" y="12659360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74</xdr:row>
      <xdr:rowOff>0</xdr:rowOff>
    </xdr:from>
    <xdr:to xmlns:xdr="http://schemas.openxmlformats.org/drawingml/2006/spreadsheetDrawing">
      <xdr:col>73</xdr:col>
      <xdr:colOff>0</xdr:colOff>
      <xdr:row>76</xdr:row>
      <xdr:rowOff>0</xdr:rowOff>
    </xdr:to>
    <xdr:sp macro="" textlink="">
      <xdr:nvSpPr>
        <xdr:cNvPr id="62258" name="Line 35"/>
        <xdr:cNvSpPr>
          <a:spLocks noChangeShapeType="1"/>
        </xdr:cNvSpPr>
      </xdr:nvSpPr>
      <xdr:spPr>
        <a:xfrm flipV="1">
          <a:off x="13592175" y="138785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66</xdr:row>
      <xdr:rowOff>0</xdr:rowOff>
    </xdr:from>
    <xdr:to xmlns:xdr="http://schemas.openxmlformats.org/drawingml/2006/spreadsheetDrawing">
      <xdr:col>72</xdr:col>
      <xdr:colOff>0</xdr:colOff>
      <xdr:row>72</xdr:row>
      <xdr:rowOff>0</xdr:rowOff>
    </xdr:to>
    <xdr:sp macro="" textlink="">
      <xdr:nvSpPr>
        <xdr:cNvPr id="62259" name="Line 52"/>
        <xdr:cNvSpPr>
          <a:spLocks noChangeShapeType="1"/>
        </xdr:cNvSpPr>
      </xdr:nvSpPr>
      <xdr:spPr>
        <a:xfrm>
          <a:off x="13392150" y="12659360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66</xdr:row>
      <xdr:rowOff>0</xdr:rowOff>
    </xdr:from>
    <xdr:to xmlns:xdr="http://schemas.openxmlformats.org/drawingml/2006/spreadsheetDrawing">
      <xdr:col>66</xdr:col>
      <xdr:colOff>0</xdr:colOff>
      <xdr:row>76</xdr:row>
      <xdr:rowOff>0</xdr:rowOff>
    </xdr:to>
    <xdr:sp macro="" textlink="">
      <xdr:nvSpPr>
        <xdr:cNvPr id="62260" name="Rectangle 67" descr="紙ふぶき (小)"/>
        <xdr:cNvSpPr>
          <a:spLocks noChangeArrowheads="1"/>
        </xdr:cNvSpPr>
      </xdr:nvSpPr>
      <xdr:spPr>
        <a:xfrm>
          <a:off x="1139190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66</xdr:row>
      <xdr:rowOff>0</xdr:rowOff>
    </xdr:from>
    <xdr:to xmlns:xdr="http://schemas.openxmlformats.org/drawingml/2006/spreadsheetDrawing">
      <xdr:col>70</xdr:col>
      <xdr:colOff>0</xdr:colOff>
      <xdr:row>74</xdr:row>
      <xdr:rowOff>0</xdr:rowOff>
    </xdr:to>
    <xdr:sp macro="" textlink="">
      <xdr:nvSpPr>
        <xdr:cNvPr id="62261" name="Rectangle 68" descr="紙ふぶき (大)"/>
        <xdr:cNvSpPr>
          <a:spLocks noChangeArrowheads="1"/>
        </xdr:cNvSpPr>
      </xdr:nvSpPr>
      <xdr:spPr>
        <a:xfrm>
          <a:off x="12192000" y="12659360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74</xdr:row>
      <xdr:rowOff>0</xdr:rowOff>
    </xdr:from>
    <xdr:to xmlns:xdr="http://schemas.openxmlformats.org/drawingml/2006/spreadsheetDrawing">
      <xdr:col>70</xdr:col>
      <xdr:colOff>0</xdr:colOff>
      <xdr:row>76</xdr:row>
      <xdr:rowOff>0</xdr:rowOff>
    </xdr:to>
    <xdr:sp macro="" textlink="">
      <xdr:nvSpPr>
        <xdr:cNvPr id="62262" name="Rectangle 69" descr="紙ふぶき (小)"/>
        <xdr:cNvSpPr>
          <a:spLocks noChangeArrowheads="1"/>
        </xdr:cNvSpPr>
      </xdr:nvSpPr>
      <xdr:spPr>
        <a:xfrm>
          <a:off x="12192000" y="13878560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66</xdr:row>
      <xdr:rowOff>0</xdr:rowOff>
    </xdr:from>
    <xdr:to xmlns:xdr="http://schemas.openxmlformats.org/drawingml/2006/spreadsheetDrawing">
      <xdr:col>37</xdr:col>
      <xdr:colOff>0</xdr:colOff>
      <xdr:row>66</xdr:row>
      <xdr:rowOff>0</xdr:rowOff>
    </xdr:to>
    <xdr:sp macro="" textlink="">
      <xdr:nvSpPr>
        <xdr:cNvPr id="62263" name="Line 150"/>
        <xdr:cNvSpPr>
          <a:spLocks noChangeShapeType="1"/>
        </xdr:cNvSpPr>
      </xdr:nvSpPr>
      <xdr:spPr>
        <a:xfrm>
          <a:off x="632460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76</xdr:row>
      <xdr:rowOff>0</xdr:rowOff>
    </xdr:from>
    <xdr:to xmlns:xdr="http://schemas.openxmlformats.org/drawingml/2006/spreadsheetDrawing">
      <xdr:col>37</xdr:col>
      <xdr:colOff>0</xdr:colOff>
      <xdr:row>76</xdr:row>
      <xdr:rowOff>0</xdr:rowOff>
    </xdr:to>
    <xdr:sp macro="" textlink="">
      <xdr:nvSpPr>
        <xdr:cNvPr id="62264" name="Line 151"/>
        <xdr:cNvSpPr>
          <a:spLocks noChangeShapeType="1"/>
        </xdr:cNvSpPr>
      </xdr:nvSpPr>
      <xdr:spPr>
        <a:xfrm>
          <a:off x="632460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66</xdr:row>
      <xdr:rowOff>0</xdr:rowOff>
    </xdr:from>
    <xdr:to xmlns:xdr="http://schemas.openxmlformats.org/drawingml/2006/spreadsheetDrawing">
      <xdr:col>26</xdr:col>
      <xdr:colOff>0</xdr:colOff>
      <xdr:row>66</xdr:row>
      <xdr:rowOff>0</xdr:rowOff>
    </xdr:to>
    <xdr:sp macro="" textlink="">
      <xdr:nvSpPr>
        <xdr:cNvPr id="62265" name="Line 152"/>
        <xdr:cNvSpPr>
          <a:spLocks noChangeShapeType="1"/>
        </xdr:cNvSpPr>
      </xdr:nvSpPr>
      <xdr:spPr>
        <a:xfrm flipH="1">
          <a:off x="452437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76</xdr:row>
      <xdr:rowOff>0</xdr:rowOff>
    </xdr:from>
    <xdr:to xmlns:xdr="http://schemas.openxmlformats.org/drawingml/2006/spreadsheetDrawing">
      <xdr:col>26</xdr:col>
      <xdr:colOff>0</xdr:colOff>
      <xdr:row>76</xdr:row>
      <xdr:rowOff>0</xdr:rowOff>
    </xdr:to>
    <xdr:sp macro="" textlink="">
      <xdr:nvSpPr>
        <xdr:cNvPr id="62266" name="Line 153"/>
        <xdr:cNvSpPr>
          <a:spLocks noChangeShapeType="1"/>
        </xdr:cNvSpPr>
      </xdr:nvSpPr>
      <xdr:spPr>
        <a:xfrm flipH="1">
          <a:off x="452437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66</xdr:row>
      <xdr:rowOff>0</xdr:rowOff>
    </xdr:from>
    <xdr:to xmlns:xdr="http://schemas.openxmlformats.org/drawingml/2006/spreadsheetDrawing">
      <xdr:col>25</xdr:col>
      <xdr:colOff>0</xdr:colOff>
      <xdr:row>76</xdr:row>
      <xdr:rowOff>0</xdr:rowOff>
    </xdr:to>
    <xdr:sp macro="" textlink="">
      <xdr:nvSpPr>
        <xdr:cNvPr id="62267" name="Line 154"/>
        <xdr:cNvSpPr>
          <a:spLocks noChangeShapeType="1"/>
        </xdr:cNvSpPr>
      </xdr:nvSpPr>
      <xdr:spPr>
        <a:xfrm>
          <a:off x="452437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71</xdr:row>
      <xdr:rowOff>0</xdr:rowOff>
    </xdr:from>
    <xdr:to xmlns:xdr="http://schemas.openxmlformats.org/drawingml/2006/spreadsheetDrawing">
      <xdr:col>36</xdr:col>
      <xdr:colOff>0</xdr:colOff>
      <xdr:row>71</xdr:row>
      <xdr:rowOff>0</xdr:rowOff>
    </xdr:to>
    <xdr:sp macro="" textlink="">
      <xdr:nvSpPr>
        <xdr:cNvPr id="62268" name="Line 155"/>
        <xdr:cNvSpPr>
          <a:spLocks noChangeShapeType="1"/>
        </xdr:cNvSpPr>
      </xdr:nvSpPr>
      <xdr:spPr>
        <a:xfrm>
          <a:off x="6324600" y="134213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71</xdr:row>
      <xdr:rowOff>0</xdr:rowOff>
    </xdr:from>
    <xdr:to xmlns:xdr="http://schemas.openxmlformats.org/drawingml/2006/spreadsheetDrawing">
      <xdr:col>36</xdr:col>
      <xdr:colOff>0</xdr:colOff>
      <xdr:row>73</xdr:row>
      <xdr:rowOff>0</xdr:rowOff>
    </xdr:to>
    <xdr:sp macro="" textlink="">
      <xdr:nvSpPr>
        <xdr:cNvPr id="62269" name="Line 156"/>
        <xdr:cNvSpPr>
          <a:spLocks noChangeShapeType="1"/>
        </xdr:cNvSpPr>
      </xdr:nvSpPr>
      <xdr:spPr>
        <a:xfrm>
          <a:off x="6724650" y="134213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73</xdr:row>
      <xdr:rowOff>0</xdr:rowOff>
    </xdr:from>
    <xdr:to xmlns:xdr="http://schemas.openxmlformats.org/drawingml/2006/spreadsheetDrawing">
      <xdr:col>38</xdr:col>
      <xdr:colOff>0</xdr:colOff>
      <xdr:row>73</xdr:row>
      <xdr:rowOff>0</xdr:rowOff>
    </xdr:to>
    <xdr:sp macro="" textlink="">
      <xdr:nvSpPr>
        <xdr:cNvPr id="62270" name="Line 157"/>
        <xdr:cNvSpPr>
          <a:spLocks noChangeShapeType="1"/>
        </xdr:cNvSpPr>
      </xdr:nvSpPr>
      <xdr:spPr>
        <a:xfrm>
          <a:off x="6324600" y="137261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66</xdr:row>
      <xdr:rowOff>0</xdr:rowOff>
    </xdr:from>
    <xdr:to xmlns:xdr="http://schemas.openxmlformats.org/drawingml/2006/spreadsheetDrawing">
      <xdr:col>37</xdr:col>
      <xdr:colOff>0</xdr:colOff>
      <xdr:row>73</xdr:row>
      <xdr:rowOff>0</xdr:rowOff>
    </xdr:to>
    <xdr:sp macro="" textlink="">
      <xdr:nvSpPr>
        <xdr:cNvPr id="62271" name="Line 158"/>
        <xdr:cNvSpPr>
          <a:spLocks noChangeShapeType="1"/>
        </xdr:cNvSpPr>
      </xdr:nvSpPr>
      <xdr:spPr>
        <a:xfrm>
          <a:off x="6924675" y="12659360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73</xdr:row>
      <xdr:rowOff>0</xdr:rowOff>
    </xdr:from>
    <xdr:to xmlns:xdr="http://schemas.openxmlformats.org/drawingml/2006/spreadsheetDrawing">
      <xdr:col>37</xdr:col>
      <xdr:colOff>0</xdr:colOff>
      <xdr:row>76</xdr:row>
      <xdr:rowOff>0</xdr:rowOff>
    </xdr:to>
    <xdr:sp macro="" textlink="">
      <xdr:nvSpPr>
        <xdr:cNvPr id="62272" name="Line 159"/>
        <xdr:cNvSpPr>
          <a:spLocks noChangeShapeType="1"/>
        </xdr:cNvSpPr>
      </xdr:nvSpPr>
      <xdr:spPr>
        <a:xfrm flipV="1">
          <a:off x="6924675" y="13726160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66</xdr:row>
      <xdr:rowOff>0</xdr:rowOff>
    </xdr:from>
    <xdr:to xmlns:xdr="http://schemas.openxmlformats.org/drawingml/2006/spreadsheetDrawing">
      <xdr:col>36</xdr:col>
      <xdr:colOff>0</xdr:colOff>
      <xdr:row>71</xdr:row>
      <xdr:rowOff>0</xdr:rowOff>
    </xdr:to>
    <xdr:sp macro="" textlink="">
      <xdr:nvSpPr>
        <xdr:cNvPr id="62273" name="Line 160"/>
        <xdr:cNvSpPr>
          <a:spLocks noChangeShapeType="1"/>
        </xdr:cNvSpPr>
      </xdr:nvSpPr>
      <xdr:spPr>
        <a:xfrm>
          <a:off x="6724650" y="12659360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66</xdr:row>
      <xdr:rowOff>0</xdr:rowOff>
    </xdr:from>
    <xdr:to xmlns:xdr="http://schemas.openxmlformats.org/drawingml/2006/spreadsheetDrawing">
      <xdr:col>30</xdr:col>
      <xdr:colOff>0</xdr:colOff>
      <xdr:row>76</xdr:row>
      <xdr:rowOff>0</xdr:rowOff>
    </xdr:to>
    <xdr:sp macro="" textlink="">
      <xdr:nvSpPr>
        <xdr:cNvPr id="62274" name="Rectangle 161" descr="紙ふぶき (小)"/>
        <xdr:cNvSpPr>
          <a:spLocks noChangeArrowheads="1"/>
        </xdr:cNvSpPr>
      </xdr:nvSpPr>
      <xdr:spPr>
        <a:xfrm>
          <a:off x="472440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66</xdr:row>
      <xdr:rowOff>0</xdr:rowOff>
    </xdr:from>
    <xdr:to xmlns:xdr="http://schemas.openxmlformats.org/drawingml/2006/spreadsheetDrawing">
      <xdr:col>34</xdr:col>
      <xdr:colOff>0</xdr:colOff>
      <xdr:row>73</xdr:row>
      <xdr:rowOff>0</xdr:rowOff>
    </xdr:to>
    <xdr:sp macro="" textlink="">
      <xdr:nvSpPr>
        <xdr:cNvPr id="62275" name="Rectangle 162" descr="紙ふぶき (大)"/>
        <xdr:cNvSpPr>
          <a:spLocks noChangeArrowheads="1"/>
        </xdr:cNvSpPr>
      </xdr:nvSpPr>
      <xdr:spPr>
        <a:xfrm>
          <a:off x="5524500" y="12659360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73</xdr:row>
      <xdr:rowOff>0</xdr:rowOff>
    </xdr:from>
    <xdr:to xmlns:xdr="http://schemas.openxmlformats.org/drawingml/2006/spreadsheetDrawing">
      <xdr:col>34</xdr:col>
      <xdr:colOff>0</xdr:colOff>
      <xdr:row>76</xdr:row>
      <xdr:rowOff>0</xdr:rowOff>
    </xdr:to>
    <xdr:sp macro="" textlink="">
      <xdr:nvSpPr>
        <xdr:cNvPr id="62276" name="Rectangle 163" descr="紙ふぶき (小)"/>
        <xdr:cNvSpPr>
          <a:spLocks noChangeArrowheads="1"/>
        </xdr:cNvSpPr>
      </xdr:nvSpPr>
      <xdr:spPr>
        <a:xfrm>
          <a:off x="5524500" y="13726160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66</xdr:row>
      <xdr:rowOff>0</xdr:rowOff>
    </xdr:from>
    <xdr:to xmlns:xdr="http://schemas.openxmlformats.org/drawingml/2006/spreadsheetDrawing">
      <xdr:col>19</xdr:col>
      <xdr:colOff>0</xdr:colOff>
      <xdr:row>66</xdr:row>
      <xdr:rowOff>0</xdr:rowOff>
    </xdr:to>
    <xdr:sp macro="" textlink="">
      <xdr:nvSpPr>
        <xdr:cNvPr id="62277" name="Line 164"/>
        <xdr:cNvSpPr>
          <a:spLocks noChangeShapeType="1"/>
        </xdr:cNvSpPr>
      </xdr:nvSpPr>
      <xdr:spPr>
        <a:xfrm>
          <a:off x="299085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76</xdr:row>
      <xdr:rowOff>0</xdr:rowOff>
    </xdr:from>
    <xdr:to xmlns:xdr="http://schemas.openxmlformats.org/drawingml/2006/spreadsheetDrawing">
      <xdr:col>19</xdr:col>
      <xdr:colOff>0</xdr:colOff>
      <xdr:row>76</xdr:row>
      <xdr:rowOff>0</xdr:rowOff>
    </xdr:to>
    <xdr:sp macro="" textlink="">
      <xdr:nvSpPr>
        <xdr:cNvPr id="62278" name="Line 165"/>
        <xdr:cNvSpPr>
          <a:spLocks noChangeShapeType="1"/>
        </xdr:cNvSpPr>
      </xdr:nvSpPr>
      <xdr:spPr>
        <a:xfrm>
          <a:off x="299085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66</xdr:row>
      <xdr:rowOff>0</xdr:rowOff>
    </xdr:from>
    <xdr:to xmlns:xdr="http://schemas.openxmlformats.org/drawingml/2006/spreadsheetDrawing">
      <xdr:col>8</xdr:col>
      <xdr:colOff>0</xdr:colOff>
      <xdr:row>66</xdr:row>
      <xdr:rowOff>0</xdr:rowOff>
    </xdr:to>
    <xdr:sp macro="" textlink="">
      <xdr:nvSpPr>
        <xdr:cNvPr id="62279" name="Line 166"/>
        <xdr:cNvSpPr>
          <a:spLocks noChangeShapeType="1"/>
        </xdr:cNvSpPr>
      </xdr:nvSpPr>
      <xdr:spPr>
        <a:xfrm flipH="1">
          <a:off x="119062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76</xdr:row>
      <xdr:rowOff>0</xdr:rowOff>
    </xdr:from>
    <xdr:to xmlns:xdr="http://schemas.openxmlformats.org/drawingml/2006/spreadsheetDrawing">
      <xdr:col>8</xdr:col>
      <xdr:colOff>0</xdr:colOff>
      <xdr:row>76</xdr:row>
      <xdr:rowOff>0</xdr:rowOff>
    </xdr:to>
    <xdr:sp macro="" textlink="">
      <xdr:nvSpPr>
        <xdr:cNvPr id="62280" name="Line 167"/>
        <xdr:cNvSpPr>
          <a:spLocks noChangeShapeType="1"/>
        </xdr:cNvSpPr>
      </xdr:nvSpPr>
      <xdr:spPr>
        <a:xfrm flipH="1">
          <a:off x="119062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66</xdr:row>
      <xdr:rowOff>0</xdr:rowOff>
    </xdr:from>
    <xdr:to xmlns:xdr="http://schemas.openxmlformats.org/drawingml/2006/spreadsheetDrawing">
      <xdr:col>7</xdr:col>
      <xdr:colOff>0</xdr:colOff>
      <xdr:row>76</xdr:row>
      <xdr:rowOff>0</xdr:rowOff>
    </xdr:to>
    <xdr:sp macro="" textlink="">
      <xdr:nvSpPr>
        <xdr:cNvPr id="62281" name="Line 168"/>
        <xdr:cNvSpPr>
          <a:spLocks noChangeShapeType="1"/>
        </xdr:cNvSpPr>
      </xdr:nvSpPr>
      <xdr:spPr>
        <a:xfrm>
          <a:off x="119062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70</xdr:row>
      <xdr:rowOff>0</xdr:rowOff>
    </xdr:from>
    <xdr:to xmlns:xdr="http://schemas.openxmlformats.org/drawingml/2006/spreadsheetDrawing">
      <xdr:col>18</xdr:col>
      <xdr:colOff>0</xdr:colOff>
      <xdr:row>70</xdr:row>
      <xdr:rowOff>0</xdr:rowOff>
    </xdr:to>
    <xdr:sp macro="" textlink="">
      <xdr:nvSpPr>
        <xdr:cNvPr id="62282" name="Line 169"/>
        <xdr:cNvSpPr>
          <a:spLocks noChangeShapeType="1"/>
        </xdr:cNvSpPr>
      </xdr:nvSpPr>
      <xdr:spPr>
        <a:xfrm>
          <a:off x="2990850" y="132689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70</xdr:row>
      <xdr:rowOff>0</xdr:rowOff>
    </xdr:from>
    <xdr:to xmlns:xdr="http://schemas.openxmlformats.org/drawingml/2006/spreadsheetDrawing">
      <xdr:col>18</xdr:col>
      <xdr:colOff>0</xdr:colOff>
      <xdr:row>72</xdr:row>
      <xdr:rowOff>0</xdr:rowOff>
    </xdr:to>
    <xdr:sp macro="" textlink="">
      <xdr:nvSpPr>
        <xdr:cNvPr id="62283" name="Line 170"/>
        <xdr:cNvSpPr>
          <a:spLocks noChangeShapeType="1"/>
        </xdr:cNvSpPr>
      </xdr:nvSpPr>
      <xdr:spPr>
        <a:xfrm>
          <a:off x="3390900" y="132689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72</xdr:row>
      <xdr:rowOff>0</xdr:rowOff>
    </xdr:from>
    <xdr:to xmlns:xdr="http://schemas.openxmlformats.org/drawingml/2006/spreadsheetDrawing">
      <xdr:col>20</xdr:col>
      <xdr:colOff>0</xdr:colOff>
      <xdr:row>72</xdr:row>
      <xdr:rowOff>0</xdr:rowOff>
    </xdr:to>
    <xdr:sp macro="" textlink="">
      <xdr:nvSpPr>
        <xdr:cNvPr id="62284" name="Line 171"/>
        <xdr:cNvSpPr>
          <a:spLocks noChangeShapeType="1"/>
        </xdr:cNvSpPr>
      </xdr:nvSpPr>
      <xdr:spPr>
        <a:xfrm>
          <a:off x="3009900" y="13573760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66</xdr:row>
      <xdr:rowOff>0</xdr:rowOff>
    </xdr:from>
    <xdr:to xmlns:xdr="http://schemas.openxmlformats.org/drawingml/2006/spreadsheetDrawing">
      <xdr:col>19</xdr:col>
      <xdr:colOff>0</xdr:colOff>
      <xdr:row>72</xdr:row>
      <xdr:rowOff>0</xdr:rowOff>
    </xdr:to>
    <xdr:sp macro="" textlink="">
      <xdr:nvSpPr>
        <xdr:cNvPr id="62285" name="Line 172"/>
        <xdr:cNvSpPr>
          <a:spLocks noChangeShapeType="1"/>
        </xdr:cNvSpPr>
      </xdr:nvSpPr>
      <xdr:spPr>
        <a:xfrm>
          <a:off x="3590925" y="12659360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72</xdr:row>
      <xdr:rowOff>0</xdr:rowOff>
    </xdr:from>
    <xdr:to xmlns:xdr="http://schemas.openxmlformats.org/drawingml/2006/spreadsheetDrawing">
      <xdr:col>19</xdr:col>
      <xdr:colOff>0</xdr:colOff>
      <xdr:row>76</xdr:row>
      <xdr:rowOff>0</xdr:rowOff>
    </xdr:to>
    <xdr:sp macro="" textlink="">
      <xdr:nvSpPr>
        <xdr:cNvPr id="62286" name="Line 173"/>
        <xdr:cNvSpPr>
          <a:spLocks noChangeShapeType="1"/>
        </xdr:cNvSpPr>
      </xdr:nvSpPr>
      <xdr:spPr>
        <a:xfrm flipV="1">
          <a:off x="3590925" y="1357376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66</xdr:row>
      <xdr:rowOff>0</xdr:rowOff>
    </xdr:from>
    <xdr:to xmlns:xdr="http://schemas.openxmlformats.org/drawingml/2006/spreadsheetDrawing">
      <xdr:col>18</xdr:col>
      <xdr:colOff>0</xdr:colOff>
      <xdr:row>70</xdr:row>
      <xdr:rowOff>0</xdr:rowOff>
    </xdr:to>
    <xdr:sp macro="" textlink="">
      <xdr:nvSpPr>
        <xdr:cNvPr id="62287" name="Line 174"/>
        <xdr:cNvSpPr>
          <a:spLocks noChangeShapeType="1"/>
        </xdr:cNvSpPr>
      </xdr:nvSpPr>
      <xdr:spPr>
        <a:xfrm>
          <a:off x="3390900" y="1265936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66</xdr:row>
      <xdr:rowOff>0</xdr:rowOff>
    </xdr:from>
    <xdr:to xmlns:xdr="http://schemas.openxmlformats.org/drawingml/2006/spreadsheetDrawing">
      <xdr:col>12</xdr:col>
      <xdr:colOff>0</xdr:colOff>
      <xdr:row>76</xdr:row>
      <xdr:rowOff>0</xdr:rowOff>
    </xdr:to>
    <xdr:sp macro="" textlink="">
      <xdr:nvSpPr>
        <xdr:cNvPr id="62288" name="Rectangle 175" descr="紙ふぶき (小)"/>
        <xdr:cNvSpPr>
          <a:spLocks noChangeArrowheads="1"/>
        </xdr:cNvSpPr>
      </xdr:nvSpPr>
      <xdr:spPr>
        <a:xfrm>
          <a:off x="139065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66</xdr:row>
      <xdr:rowOff>0</xdr:rowOff>
    </xdr:from>
    <xdr:to xmlns:xdr="http://schemas.openxmlformats.org/drawingml/2006/spreadsheetDrawing">
      <xdr:col>16</xdr:col>
      <xdr:colOff>0</xdr:colOff>
      <xdr:row>72</xdr:row>
      <xdr:rowOff>0</xdr:rowOff>
    </xdr:to>
    <xdr:sp macro="" textlink="">
      <xdr:nvSpPr>
        <xdr:cNvPr id="62289" name="Rectangle 176" descr="紙ふぶき (大)"/>
        <xdr:cNvSpPr>
          <a:spLocks noChangeArrowheads="1"/>
        </xdr:cNvSpPr>
      </xdr:nvSpPr>
      <xdr:spPr>
        <a:xfrm>
          <a:off x="2190750" y="12659360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72</xdr:row>
      <xdr:rowOff>0</xdr:rowOff>
    </xdr:from>
    <xdr:to xmlns:xdr="http://schemas.openxmlformats.org/drawingml/2006/spreadsheetDrawing">
      <xdr:col>16</xdr:col>
      <xdr:colOff>0</xdr:colOff>
      <xdr:row>76</xdr:row>
      <xdr:rowOff>0</xdr:rowOff>
    </xdr:to>
    <xdr:sp macro="" textlink="">
      <xdr:nvSpPr>
        <xdr:cNvPr id="62290" name="Rectangle 177" descr="紙ふぶき (小)"/>
        <xdr:cNvSpPr>
          <a:spLocks noChangeArrowheads="1"/>
        </xdr:cNvSpPr>
      </xdr:nvSpPr>
      <xdr:spPr>
        <a:xfrm>
          <a:off x="2190750" y="13573760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66</xdr:row>
      <xdr:rowOff>0</xdr:rowOff>
    </xdr:from>
    <xdr:to xmlns:xdr="http://schemas.openxmlformats.org/drawingml/2006/spreadsheetDrawing">
      <xdr:col>55</xdr:col>
      <xdr:colOff>0</xdr:colOff>
      <xdr:row>66</xdr:row>
      <xdr:rowOff>0</xdr:rowOff>
    </xdr:to>
    <xdr:sp macro="" textlink="">
      <xdr:nvSpPr>
        <xdr:cNvPr id="62291" name="Line 150"/>
        <xdr:cNvSpPr>
          <a:spLocks noChangeShapeType="1"/>
        </xdr:cNvSpPr>
      </xdr:nvSpPr>
      <xdr:spPr>
        <a:xfrm>
          <a:off x="965835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76</xdr:row>
      <xdr:rowOff>0</xdr:rowOff>
    </xdr:from>
    <xdr:to xmlns:xdr="http://schemas.openxmlformats.org/drawingml/2006/spreadsheetDrawing">
      <xdr:col>55</xdr:col>
      <xdr:colOff>0</xdr:colOff>
      <xdr:row>76</xdr:row>
      <xdr:rowOff>0</xdr:rowOff>
    </xdr:to>
    <xdr:sp macro="" textlink="">
      <xdr:nvSpPr>
        <xdr:cNvPr id="62292" name="Line 151"/>
        <xdr:cNvSpPr>
          <a:spLocks noChangeShapeType="1"/>
        </xdr:cNvSpPr>
      </xdr:nvSpPr>
      <xdr:spPr>
        <a:xfrm>
          <a:off x="965835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66</xdr:row>
      <xdr:rowOff>0</xdr:rowOff>
    </xdr:from>
    <xdr:to xmlns:xdr="http://schemas.openxmlformats.org/drawingml/2006/spreadsheetDrawing">
      <xdr:col>44</xdr:col>
      <xdr:colOff>0</xdr:colOff>
      <xdr:row>66</xdr:row>
      <xdr:rowOff>0</xdr:rowOff>
    </xdr:to>
    <xdr:sp macro="" textlink="">
      <xdr:nvSpPr>
        <xdr:cNvPr id="62293" name="Line 152"/>
        <xdr:cNvSpPr>
          <a:spLocks noChangeShapeType="1"/>
        </xdr:cNvSpPr>
      </xdr:nvSpPr>
      <xdr:spPr>
        <a:xfrm flipH="1">
          <a:off x="785812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76</xdr:row>
      <xdr:rowOff>0</xdr:rowOff>
    </xdr:from>
    <xdr:to xmlns:xdr="http://schemas.openxmlformats.org/drawingml/2006/spreadsheetDrawing">
      <xdr:col>44</xdr:col>
      <xdr:colOff>0</xdr:colOff>
      <xdr:row>76</xdr:row>
      <xdr:rowOff>0</xdr:rowOff>
    </xdr:to>
    <xdr:sp macro="" textlink="">
      <xdr:nvSpPr>
        <xdr:cNvPr id="62294" name="Line 153"/>
        <xdr:cNvSpPr>
          <a:spLocks noChangeShapeType="1"/>
        </xdr:cNvSpPr>
      </xdr:nvSpPr>
      <xdr:spPr>
        <a:xfrm flipH="1">
          <a:off x="785812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66</xdr:row>
      <xdr:rowOff>0</xdr:rowOff>
    </xdr:from>
    <xdr:to xmlns:xdr="http://schemas.openxmlformats.org/drawingml/2006/spreadsheetDrawing">
      <xdr:col>43</xdr:col>
      <xdr:colOff>0</xdr:colOff>
      <xdr:row>76</xdr:row>
      <xdr:rowOff>0</xdr:rowOff>
    </xdr:to>
    <xdr:sp macro="" textlink="">
      <xdr:nvSpPr>
        <xdr:cNvPr id="62295" name="Line 154"/>
        <xdr:cNvSpPr>
          <a:spLocks noChangeShapeType="1"/>
        </xdr:cNvSpPr>
      </xdr:nvSpPr>
      <xdr:spPr>
        <a:xfrm>
          <a:off x="785812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71</xdr:row>
      <xdr:rowOff>0</xdr:rowOff>
    </xdr:from>
    <xdr:to xmlns:xdr="http://schemas.openxmlformats.org/drawingml/2006/spreadsheetDrawing">
      <xdr:col>54</xdr:col>
      <xdr:colOff>0</xdr:colOff>
      <xdr:row>71</xdr:row>
      <xdr:rowOff>0</xdr:rowOff>
    </xdr:to>
    <xdr:sp macro="" textlink="">
      <xdr:nvSpPr>
        <xdr:cNvPr id="62296" name="Line 155"/>
        <xdr:cNvSpPr>
          <a:spLocks noChangeShapeType="1"/>
        </xdr:cNvSpPr>
      </xdr:nvSpPr>
      <xdr:spPr>
        <a:xfrm>
          <a:off x="9658350" y="134213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71</xdr:row>
      <xdr:rowOff>0</xdr:rowOff>
    </xdr:from>
    <xdr:to xmlns:xdr="http://schemas.openxmlformats.org/drawingml/2006/spreadsheetDrawing">
      <xdr:col>54</xdr:col>
      <xdr:colOff>0</xdr:colOff>
      <xdr:row>73</xdr:row>
      <xdr:rowOff>0</xdr:rowOff>
    </xdr:to>
    <xdr:sp macro="" textlink="">
      <xdr:nvSpPr>
        <xdr:cNvPr id="62297" name="Line 156"/>
        <xdr:cNvSpPr>
          <a:spLocks noChangeShapeType="1"/>
        </xdr:cNvSpPr>
      </xdr:nvSpPr>
      <xdr:spPr>
        <a:xfrm>
          <a:off x="10058400" y="134213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73</xdr:row>
      <xdr:rowOff>0</xdr:rowOff>
    </xdr:from>
    <xdr:to xmlns:xdr="http://schemas.openxmlformats.org/drawingml/2006/spreadsheetDrawing">
      <xdr:col>56</xdr:col>
      <xdr:colOff>0</xdr:colOff>
      <xdr:row>73</xdr:row>
      <xdr:rowOff>0</xdr:rowOff>
    </xdr:to>
    <xdr:sp macro="" textlink="">
      <xdr:nvSpPr>
        <xdr:cNvPr id="62298" name="Line 157"/>
        <xdr:cNvSpPr>
          <a:spLocks noChangeShapeType="1"/>
        </xdr:cNvSpPr>
      </xdr:nvSpPr>
      <xdr:spPr>
        <a:xfrm>
          <a:off x="9658350" y="137261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66</xdr:row>
      <xdr:rowOff>0</xdr:rowOff>
    </xdr:from>
    <xdr:to xmlns:xdr="http://schemas.openxmlformats.org/drawingml/2006/spreadsheetDrawing">
      <xdr:col>55</xdr:col>
      <xdr:colOff>0</xdr:colOff>
      <xdr:row>73</xdr:row>
      <xdr:rowOff>0</xdr:rowOff>
    </xdr:to>
    <xdr:sp macro="" textlink="">
      <xdr:nvSpPr>
        <xdr:cNvPr id="62299" name="Line 158"/>
        <xdr:cNvSpPr>
          <a:spLocks noChangeShapeType="1"/>
        </xdr:cNvSpPr>
      </xdr:nvSpPr>
      <xdr:spPr>
        <a:xfrm>
          <a:off x="10258425" y="12659360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73</xdr:row>
      <xdr:rowOff>0</xdr:rowOff>
    </xdr:from>
    <xdr:to xmlns:xdr="http://schemas.openxmlformats.org/drawingml/2006/spreadsheetDrawing">
      <xdr:col>55</xdr:col>
      <xdr:colOff>0</xdr:colOff>
      <xdr:row>76</xdr:row>
      <xdr:rowOff>0</xdr:rowOff>
    </xdr:to>
    <xdr:sp macro="" textlink="">
      <xdr:nvSpPr>
        <xdr:cNvPr id="62300" name="Line 159"/>
        <xdr:cNvSpPr>
          <a:spLocks noChangeShapeType="1"/>
        </xdr:cNvSpPr>
      </xdr:nvSpPr>
      <xdr:spPr>
        <a:xfrm flipV="1">
          <a:off x="10258425" y="13726160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66</xdr:row>
      <xdr:rowOff>0</xdr:rowOff>
    </xdr:from>
    <xdr:to xmlns:xdr="http://schemas.openxmlformats.org/drawingml/2006/spreadsheetDrawing">
      <xdr:col>54</xdr:col>
      <xdr:colOff>0</xdr:colOff>
      <xdr:row>71</xdr:row>
      <xdr:rowOff>0</xdr:rowOff>
    </xdr:to>
    <xdr:sp macro="" textlink="">
      <xdr:nvSpPr>
        <xdr:cNvPr id="62301" name="Line 160"/>
        <xdr:cNvSpPr>
          <a:spLocks noChangeShapeType="1"/>
        </xdr:cNvSpPr>
      </xdr:nvSpPr>
      <xdr:spPr>
        <a:xfrm>
          <a:off x="10058400" y="12659360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66</xdr:row>
      <xdr:rowOff>0</xdr:rowOff>
    </xdr:from>
    <xdr:to xmlns:xdr="http://schemas.openxmlformats.org/drawingml/2006/spreadsheetDrawing">
      <xdr:col>48</xdr:col>
      <xdr:colOff>0</xdr:colOff>
      <xdr:row>76</xdr:row>
      <xdr:rowOff>0</xdr:rowOff>
    </xdr:to>
    <xdr:sp macro="" textlink="">
      <xdr:nvSpPr>
        <xdr:cNvPr id="62302" name="Rectangle 161" descr="紙ふぶき (小)"/>
        <xdr:cNvSpPr>
          <a:spLocks noChangeArrowheads="1"/>
        </xdr:cNvSpPr>
      </xdr:nvSpPr>
      <xdr:spPr>
        <a:xfrm>
          <a:off x="805815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66</xdr:row>
      <xdr:rowOff>0</xdr:rowOff>
    </xdr:from>
    <xdr:to xmlns:xdr="http://schemas.openxmlformats.org/drawingml/2006/spreadsheetDrawing">
      <xdr:col>52</xdr:col>
      <xdr:colOff>0</xdr:colOff>
      <xdr:row>73</xdr:row>
      <xdr:rowOff>0</xdr:rowOff>
    </xdr:to>
    <xdr:sp macro="" textlink="">
      <xdr:nvSpPr>
        <xdr:cNvPr id="62303" name="Rectangle 162" descr="紙ふぶき (大)"/>
        <xdr:cNvSpPr>
          <a:spLocks noChangeArrowheads="1"/>
        </xdr:cNvSpPr>
      </xdr:nvSpPr>
      <xdr:spPr>
        <a:xfrm>
          <a:off x="8858250" y="12659360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73</xdr:row>
      <xdr:rowOff>0</xdr:rowOff>
    </xdr:from>
    <xdr:to xmlns:xdr="http://schemas.openxmlformats.org/drawingml/2006/spreadsheetDrawing">
      <xdr:col>52</xdr:col>
      <xdr:colOff>0</xdr:colOff>
      <xdr:row>76</xdr:row>
      <xdr:rowOff>0</xdr:rowOff>
    </xdr:to>
    <xdr:sp macro="" textlink="">
      <xdr:nvSpPr>
        <xdr:cNvPr id="62304" name="Rectangle 163" descr="紙ふぶき (小)"/>
        <xdr:cNvSpPr>
          <a:spLocks noChangeArrowheads="1"/>
        </xdr:cNvSpPr>
      </xdr:nvSpPr>
      <xdr:spPr>
        <a:xfrm>
          <a:off x="8858250" y="13726160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61</xdr:row>
      <xdr:rowOff>0</xdr:rowOff>
    </xdr:from>
    <xdr:to xmlns:xdr="http://schemas.openxmlformats.org/drawingml/2006/spreadsheetDrawing">
      <xdr:col>20</xdr:col>
      <xdr:colOff>0</xdr:colOff>
      <xdr:row>72</xdr:row>
      <xdr:rowOff>0</xdr:rowOff>
    </xdr:to>
    <xdr:sp macro="" textlink="">
      <xdr:nvSpPr>
        <xdr:cNvPr id="62305" name="Line 172"/>
        <xdr:cNvSpPr>
          <a:spLocks noChangeShapeType="1"/>
        </xdr:cNvSpPr>
      </xdr:nvSpPr>
      <xdr:spPr>
        <a:xfrm>
          <a:off x="3790950" y="12027535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61</xdr:row>
      <xdr:rowOff>0</xdr:rowOff>
    </xdr:from>
    <xdr:to xmlns:xdr="http://schemas.openxmlformats.org/drawingml/2006/spreadsheetDrawing">
      <xdr:col>16</xdr:col>
      <xdr:colOff>0</xdr:colOff>
      <xdr:row>62</xdr:row>
      <xdr:rowOff>0</xdr:rowOff>
    </xdr:to>
    <xdr:sp macro="" textlink="">
      <xdr:nvSpPr>
        <xdr:cNvPr id="62306" name="Rectangle 177" descr="紙ふぶき (小)"/>
        <xdr:cNvSpPr>
          <a:spLocks noChangeArrowheads="1"/>
        </xdr:cNvSpPr>
      </xdr:nvSpPr>
      <xdr:spPr>
        <a:xfrm>
          <a:off x="219075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61</xdr:row>
      <xdr:rowOff>0</xdr:rowOff>
    </xdr:from>
    <xdr:to xmlns:xdr="http://schemas.openxmlformats.org/drawingml/2006/spreadsheetDrawing">
      <xdr:col>12</xdr:col>
      <xdr:colOff>0</xdr:colOff>
      <xdr:row>65</xdr:row>
      <xdr:rowOff>126365</xdr:rowOff>
    </xdr:to>
    <xdr:sp macro="" textlink="">
      <xdr:nvSpPr>
        <xdr:cNvPr id="62307" name="Rectangle 177" descr="紙ふぶき (小)"/>
        <xdr:cNvSpPr>
          <a:spLocks noChangeArrowheads="1"/>
        </xdr:cNvSpPr>
      </xdr:nvSpPr>
      <xdr:spPr>
        <a:xfrm>
          <a:off x="139065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61</xdr:row>
      <xdr:rowOff>0</xdr:rowOff>
    </xdr:from>
    <xdr:to xmlns:xdr="http://schemas.openxmlformats.org/drawingml/2006/spreadsheetDrawing">
      <xdr:col>20</xdr:col>
      <xdr:colOff>0</xdr:colOff>
      <xdr:row>61</xdr:row>
      <xdr:rowOff>0</xdr:rowOff>
    </xdr:to>
    <xdr:sp macro="" textlink="">
      <xdr:nvSpPr>
        <xdr:cNvPr id="62308" name="Line 164"/>
        <xdr:cNvSpPr>
          <a:spLocks noChangeShapeType="1"/>
        </xdr:cNvSpPr>
      </xdr:nvSpPr>
      <xdr:spPr>
        <a:xfrm>
          <a:off x="299085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61</xdr:row>
      <xdr:rowOff>0</xdr:rowOff>
    </xdr:from>
    <xdr:to xmlns:xdr="http://schemas.openxmlformats.org/drawingml/2006/spreadsheetDrawing">
      <xdr:col>19</xdr:col>
      <xdr:colOff>0</xdr:colOff>
      <xdr:row>66</xdr:row>
      <xdr:rowOff>0</xdr:rowOff>
    </xdr:to>
    <xdr:sp macro="" textlink="">
      <xdr:nvSpPr>
        <xdr:cNvPr id="62309" name="Line 172"/>
        <xdr:cNvSpPr>
          <a:spLocks noChangeShapeType="1"/>
        </xdr:cNvSpPr>
      </xdr:nvSpPr>
      <xdr:spPr>
        <a:xfrm>
          <a:off x="359092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62</xdr:row>
      <xdr:rowOff>0</xdr:rowOff>
    </xdr:from>
    <xdr:to xmlns:xdr="http://schemas.openxmlformats.org/drawingml/2006/spreadsheetDrawing">
      <xdr:col>16</xdr:col>
      <xdr:colOff>0</xdr:colOff>
      <xdr:row>64</xdr:row>
      <xdr:rowOff>0</xdr:rowOff>
    </xdr:to>
    <xdr:sp macro="" textlink="">
      <xdr:nvSpPr>
        <xdr:cNvPr id="62310" name="Rectangle 177" descr="紙ふぶき (小)"/>
        <xdr:cNvSpPr>
          <a:spLocks noChangeArrowheads="1"/>
        </xdr:cNvSpPr>
      </xdr:nvSpPr>
      <xdr:spPr>
        <a:xfrm>
          <a:off x="219075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64</xdr:row>
      <xdr:rowOff>0</xdr:rowOff>
    </xdr:from>
    <xdr:to xmlns:xdr="http://schemas.openxmlformats.org/drawingml/2006/spreadsheetDrawing">
      <xdr:col>16</xdr:col>
      <xdr:colOff>0</xdr:colOff>
      <xdr:row>66</xdr:row>
      <xdr:rowOff>0</xdr:rowOff>
    </xdr:to>
    <xdr:sp macro="" textlink="">
      <xdr:nvSpPr>
        <xdr:cNvPr id="62311" name="Rectangle 177" descr="紙ふぶき (小)"/>
        <xdr:cNvSpPr>
          <a:spLocks noChangeArrowheads="1"/>
        </xdr:cNvSpPr>
      </xdr:nvSpPr>
      <xdr:spPr>
        <a:xfrm>
          <a:off x="219075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61</xdr:row>
      <xdr:rowOff>0</xdr:rowOff>
    </xdr:from>
    <xdr:to xmlns:xdr="http://schemas.openxmlformats.org/drawingml/2006/spreadsheetDrawing">
      <xdr:col>34</xdr:col>
      <xdr:colOff>0</xdr:colOff>
      <xdr:row>62</xdr:row>
      <xdr:rowOff>0</xdr:rowOff>
    </xdr:to>
    <xdr:sp macro="" textlink="">
      <xdr:nvSpPr>
        <xdr:cNvPr id="62312" name="Rectangle 177" descr="紙ふぶき (小)"/>
        <xdr:cNvSpPr>
          <a:spLocks noChangeArrowheads="1"/>
        </xdr:cNvSpPr>
      </xdr:nvSpPr>
      <xdr:spPr>
        <a:xfrm>
          <a:off x="552450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61</xdr:row>
      <xdr:rowOff>0</xdr:rowOff>
    </xdr:from>
    <xdr:to xmlns:xdr="http://schemas.openxmlformats.org/drawingml/2006/spreadsheetDrawing">
      <xdr:col>30</xdr:col>
      <xdr:colOff>0</xdr:colOff>
      <xdr:row>65</xdr:row>
      <xdr:rowOff>126365</xdr:rowOff>
    </xdr:to>
    <xdr:sp macro="" textlink="">
      <xdr:nvSpPr>
        <xdr:cNvPr id="62313" name="Rectangle 177" descr="紙ふぶき (小)"/>
        <xdr:cNvSpPr>
          <a:spLocks noChangeArrowheads="1"/>
        </xdr:cNvSpPr>
      </xdr:nvSpPr>
      <xdr:spPr>
        <a:xfrm>
          <a:off x="472440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61</xdr:row>
      <xdr:rowOff>0</xdr:rowOff>
    </xdr:from>
    <xdr:to xmlns:xdr="http://schemas.openxmlformats.org/drawingml/2006/spreadsheetDrawing">
      <xdr:col>38</xdr:col>
      <xdr:colOff>0</xdr:colOff>
      <xdr:row>61</xdr:row>
      <xdr:rowOff>0</xdr:rowOff>
    </xdr:to>
    <xdr:sp macro="" textlink="">
      <xdr:nvSpPr>
        <xdr:cNvPr id="62314" name="Line 164"/>
        <xdr:cNvSpPr>
          <a:spLocks noChangeShapeType="1"/>
        </xdr:cNvSpPr>
      </xdr:nvSpPr>
      <xdr:spPr>
        <a:xfrm>
          <a:off x="632460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61</xdr:row>
      <xdr:rowOff>0</xdr:rowOff>
    </xdr:from>
    <xdr:to xmlns:xdr="http://schemas.openxmlformats.org/drawingml/2006/spreadsheetDrawing">
      <xdr:col>37</xdr:col>
      <xdr:colOff>0</xdr:colOff>
      <xdr:row>66</xdr:row>
      <xdr:rowOff>0</xdr:rowOff>
    </xdr:to>
    <xdr:sp macro="" textlink="">
      <xdr:nvSpPr>
        <xdr:cNvPr id="62315" name="Line 172"/>
        <xdr:cNvSpPr>
          <a:spLocks noChangeShapeType="1"/>
        </xdr:cNvSpPr>
      </xdr:nvSpPr>
      <xdr:spPr>
        <a:xfrm>
          <a:off x="692467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62</xdr:row>
      <xdr:rowOff>0</xdr:rowOff>
    </xdr:from>
    <xdr:to xmlns:xdr="http://schemas.openxmlformats.org/drawingml/2006/spreadsheetDrawing">
      <xdr:col>34</xdr:col>
      <xdr:colOff>0</xdr:colOff>
      <xdr:row>64</xdr:row>
      <xdr:rowOff>0</xdr:rowOff>
    </xdr:to>
    <xdr:sp macro="" textlink="">
      <xdr:nvSpPr>
        <xdr:cNvPr id="62316" name="Rectangle 177" descr="紙ふぶき (小)"/>
        <xdr:cNvSpPr>
          <a:spLocks noChangeArrowheads="1"/>
        </xdr:cNvSpPr>
      </xdr:nvSpPr>
      <xdr:spPr>
        <a:xfrm>
          <a:off x="552450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64</xdr:row>
      <xdr:rowOff>0</xdr:rowOff>
    </xdr:from>
    <xdr:to xmlns:xdr="http://schemas.openxmlformats.org/drawingml/2006/spreadsheetDrawing">
      <xdr:col>34</xdr:col>
      <xdr:colOff>0</xdr:colOff>
      <xdr:row>66</xdr:row>
      <xdr:rowOff>0</xdr:rowOff>
    </xdr:to>
    <xdr:sp macro="" textlink="">
      <xdr:nvSpPr>
        <xdr:cNvPr id="62317" name="Rectangle 177" descr="紙ふぶき (小)"/>
        <xdr:cNvSpPr>
          <a:spLocks noChangeArrowheads="1"/>
        </xdr:cNvSpPr>
      </xdr:nvSpPr>
      <xdr:spPr>
        <a:xfrm>
          <a:off x="552450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61</xdr:row>
      <xdr:rowOff>0</xdr:rowOff>
    </xdr:from>
    <xdr:to xmlns:xdr="http://schemas.openxmlformats.org/drawingml/2006/spreadsheetDrawing">
      <xdr:col>52</xdr:col>
      <xdr:colOff>0</xdr:colOff>
      <xdr:row>62</xdr:row>
      <xdr:rowOff>0</xdr:rowOff>
    </xdr:to>
    <xdr:sp macro="" textlink="">
      <xdr:nvSpPr>
        <xdr:cNvPr id="62318" name="Rectangle 177" descr="紙ふぶき (小)"/>
        <xdr:cNvSpPr>
          <a:spLocks noChangeArrowheads="1"/>
        </xdr:cNvSpPr>
      </xdr:nvSpPr>
      <xdr:spPr>
        <a:xfrm>
          <a:off x="885825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61</xdr:row>
      <xdr:rowOff>0</xdr:rowOff>
    </xdr:from>
    <xdr:to xmlns:xdr="http://schemas.openxmlformats.org/drawingml/2006/spreadsheetDrawing">
      <xdr:col>48</xdr:col>
      <xdr:colOff>0</xdr:colOff>
      <xdr:row>65</xdr:row>
      <xdr:rowOff>126365</xdr:rowOff>
    </xdr:to>
    <xdr:sp macro="" textlink="">
      <xdr:nvSpPr>
        <xdr:cNvPr id="62319" name="Rectangle 177" descr="紙ふぶき (小)"/>
        <xdr:cNvSpPr>
          <a:spLocks noChangeArrowheads="1"/>
        </xdr:cNvSpPr>
      </xdr:nvSpPr>
      <xdr:spPr>
        <a:xfrm>
          <a:off x="805815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61</xdr:row>
      <xdr:rowOff>0</xdr:rowOff>
    </xdr:from>
    <xdr:to xmlns:xdr="http://schemas.openxmlformats.org/drawingml/2006/spreadsheetDrawing">
      <xdr:col>56</xdr:col>
      <xdr:colOff>0</xdr:colOff>
      <xdr:row>61</xdr:row>
      <xdr:rowOff>0</xdr:rowOff>
    </xdr:to>
    <xdr:sp macro="" textlink="">
      <xdr:nvSpPr>
        <xdr:cNvPr id="62320" name="Line 164"/>
        <xdr:cNvSpPr>
          <a:spLocks noChangeShapeType="1"/>
        </xdr:cNvSpPr>
      </xdr:nvSpPr>
      <xdr:spPr>
        <a:xfrm>
          <a:off x="965835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61</xdr:row>
      <xdr:rowOff>0</xdr:rowOff>
    </xdr:from>
    <xdr:to xmlns:xdr="http://schemas.openxmlformats.org/drawingml/2006/spreadsheetDrawing">
      <xdr:col>55</xdr:col>
      <xdr:colOff>0</xdr:colOff>
      <xdr:row>66</xdr:row>
      <xdr:rowOff>0</xdr:rowOff>
    </xdr:to>
    <xdr:sp macro="" textlink="">
      <xdr:nvSpPr>
        <xdr:cNvPr id="62321" name="Line 172"/>
        <xdr:cNvSpPr>
          <a:spLocks noChangeShapeType="1"/>
        </xdr:cNvSpPr>
      </xdr:nvSpPr>
      <xdr:spPr>
        <a:xfrm>
          <a:off x="1025842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62</xdr:row>
      <xdr:rowOff>0</xdr:rowOff>
    </xdr:from>
    <xdr:to xmlns:xdr="http://schemas.openxmlformats.org/drawingml/2006/spreadsheetDrawing">
      <xdr:col>52</xdr:col>
      <xdr:colOff>0</xdr:colOff>
      <xdr:row>64</xdr:row>
      <xdr:rowOff>0</xdr:rowOff>
    </xdr:to>
    <xdr:sp macro="" textlink="">
      <xdr:nvSpPr>
        <xdr:cNvPr id="62322" name="Rectangle 177" descr="紙ふぶき (小)"/>
        <xdr:cNvSpPr>
          <a:spLocks noChangeArrowheads="1"/>
        </xdr:cNvSpPr>
      </xdr:nvSpPr>
      <xdr:spPr>
        <a:xfrm>
          <a:off x="885825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64</xdr:row>
      <xdr:rowOff>0</xdr:rowOff>
    </xdr:from>
    <xdr:to xmlns:xdr="http://schemas.openxmlformats.org/drawingml/2006/spreadsheetDrawing">
      <xdr:col>52</xdr:col>
      <xdr:colOff>0</xdr:colOff>
      <xdr:row>66</xdr:row>
      <xdr:rowOff>0</xdr:rowOff>
    </xdr:to>
    <xdr:sp macro="" textlink="">
      <xdr:nvSpPr>
        <xdr:cNvPr id="62323" name="Rectangle 177" descr="紙ふぶき (小)"/>
        <xdr:cNvSpPr>
          <a:spLocks noChangeArrowheads="1"/>
        </xdr:cNvSpPr>
      </xdr:nvSpPr>
      <xdr:spPr>
        <a:xfrm>
          <a:off x="885825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61</xdr:row>
      <xdr:rowOff>0</xdr:rowOff>
    </xdr:from>
    <xdr:to xmlns:xdr="http://schemas.openxmlformats.org/drawingml/2006/spreadsheetDrawing">
      <xdr:col>70</xdr:col>
      <xdr:colOff>0</xdr:colOff>
      <xdr:row>62</xdr:row>
      <xdr:rowOff>0</xdr:rowOff>
    </xdr:to>
    <xdr:sp macro="" textlink="">
      <xdr:nvSpPr>
        <xdr:cNvPr id="62324" name="Rectangle 177" descr="紙ふぶき (小)"/>
        <xdr:cNvSpPr>
          <a:spLocks noChangeArrowheads="1"/>
        </xdr:cNvSpPr>
      </xdr:nvSpPr>
      <xdr:spPr>
        <a:xfrm>
          <a:off x="1219200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61</xdr:row>
      <xdr:rowOff>0</xdr:rowOff>
    </xdr:from>
    <xdr:to xmlns:xdr="http://schemas.openxmlformats.org/drawingml/2006/spreadsheetDrawing">
      <xdr:col>66</xdr:col>
      <xdr:colOff>0</xdr:colOff>
      <xdr:row>65</xdr:row>
      <xdr:rowOff>126365</xdr:rowOff>
    </xdr:to>
    <xdr:sp macro="" textlink="">
      <xdr:nvSpPr>
        <xdr:cNvPr id="62325" name="Rectangle 177" descr="紙ふぶき (小)"/>
        <xdr:cNvSpPr>
          <a:spLocks noChangeArrowheads="1"/>
        </xdr:cNvSpPr>
      </xdr:nvSpPr>
      <xdr:spPr>
        <a:xfrm>
          <a:off x="1139190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61</xdr:row>
      <xdr:rowOff>0</xdr:rowOff>
    </xdr:from>
    <xdr:to xmlns:xdr="http://schemas.openxmlformats.org/drawingml/2006/spreadsheetDrawing">
      <xdr:col>74</xdr:col>
      <xdr:colOff>0</xdr:colOff>
      <xdr:row>61</xdr:row>
      <xdr:rowOff>0</xdr:rowOff>
    </xdr:to>
    <xdr:sp macro="" textlink="">
      <xdr:nvSpPr>
        <xdr:cNvPr id="62326" name="Line 164"/>
        <xdr:cNvSpPr>
          <a:spLocks noChangeShapeType="1"/>
        </xdr:cNvSpPr>
      </xdr:nvSpPr>
      <xdr:spPr>
        <a:xfrm>
          <a:off x="1299210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61</xdr:row>
      <xdr:rowOff>0</xdr:rowOff>
    </xdr:from>
    <xdr:to xmlns:xdr="http://schemas.openxmlformats.org/drawingml/2006/spreadsheetDrawing">
      <xdr:col>73</xdr:col>
      <xdr:colOff>0</xdr:colOff>
      <xdr:row>66</xdr:row>
      <xdr:rowOff>0</xdr:rowOff>
    </xdr:to>
    <xdr:sp macro="" textlink="">
      <xdr:nvSpPr>
        <xdr:cNvPr id="62327" name="Line 172"/>
        <xdr:cNvSpPr>
          <a:spLocks noChangeShapeType="1"/>
        </xdr:cNvSpPr>
      </xdr:nvSpPr>
      <xdr:spPr>
        <a:xfrm>
          <a:off x="1359217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62</xdr:row>
      <xdr:rowOff>0</xdr:rowOff>
    </xdr:from>
    <xdr:to xmlns:xdr="http://schemas.openxmlformats.org/drawingml/2006/spreadsheetDrawing">
      <xdr:col>70</xdr:col>
      <xdr:colOff>0</xdr:colOff>
      <xdr:row>64</xdr:row>
      <xdr:rowOff>0</xdr:rowOff>
    </xdr:to>
    <xdr:sp macro="" textlink="">
      <xdr:nvSpPr>
        <xdr:cNvPr id="62328" name="Rectangle 177" descr="紙ふぶき (小)"/>
        <xdr:cNvSpPr>
          <a:spLocks noChangeArrowheads="1"/>
        </xdr:cNvSpPr>
      </xdr:nvSpPr>
      <xdr:spPr>
        <a:xfrm>
          <a:off x="1219200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64</xdr:row>
      <xdr:rowOff>0</xdr:rowOff>
    </xdr:from>
    <xdr:to xmlns:xdr="http://schemas.openxmlformats.org/drawingml/2006/spreadsheetDrawing">
      <xdr:col>70</xdr:col>
      <xdr:colOff>0</xdr:colOff>
      <xdr:row>66</xdr:row>
      <xdr:rowOff>0</xdr:rowOff>
    </xdr:to>
    <xdr:sp macro="" textlink="">
      <xdr:nvSpPr>
        <xdr:cNvPr id="62329" name="Rectangle 177" descr="紙ふぶき (小)"/>
        <xdr:cNvSpPr>
          <a:spLocks noChangeArrowheads="1"/>
        </xdr:cNvSpPr>
      </xdr:nvSpPr>
      <xdr:spPr>
        <a:xfrm>
          <a:off x="1219200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61</xdr:row>
      <xdr:rowOff>0</xdr:rowOff>
    </xdr:from>
    <xdr:to xmlns:xdr="http://schemas.openxmlformats.org/drawingml/2006/spreadsheetDrawing">
      <xdr:col>38</xdr:col>
      <xdr:colOff>0</xdr:colOff>
      <xdr:row>73</xdr:row>
      <xdr:rowOff>0</xdr:rowOff>
    </xdr:to>
    <xdr:sp macro="" textlink="">
      <xdr:nvSpPr>
        <xdr:cNvPr id="62330" name="Line 172"/>
        <xdr:cNvSpPr>
          <a:spLocks noChangeShapeType="1"/>
        </xdr:cNvSpPr>
      </xdr:nvSpPr>
      <xdr:spPr>
        <a:xfrm>
          <a:off x="7124700" y="12027535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61</xdr:row>
      <xdr:rowOff>0</xdr:rowOff>
    </xdr:from>
    <xdr:to xmlns:xdr="http://schemas.openxmlformats.org/drawingml/2006/spreadsheetDrawing">
      <xdr:col>56</xdr:col>
      <xdr:colOff>0</xdr:colOff>
      <xdr:row>73</xdr:row>
      <xdr:rowOff>0</xdr:rowOff>
    </xdr:to>
    <xdr:sp macro="" textlink="">
      <xdr:nvSpPr>
        <xdr:cNvPr id="62331" name="Line 172"/>
        <xdr:cNvSpPr>
          <a:spLocks noChangeShapeType="1"/>
        </xdr:cNvSpPr>
      </xdr:nvSpPr>
      <xdr:spPr>
        <a:xfrm>
          <a:off x="10458450" y="12027535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61</xdr:row>
      <xdr:rowOff>0</xdr:rowOff>
    </xdr:from>
    <xdr:to xmlns:xdr="http://schemas.openxmlformats.org/drawingml/2006/spreadsheetDrawing">
      <xdr:col>74</xdr:col>
      <xdr:colOff>0</xdr:colOff>
      <xdr:row>74</xdr:row>
      <xdr:rowOff>0</xdr:rowOff>
    </xdr:to>
    <xdr:sp macro="" textlink="">
      <xdr:nvSpPr>
        <xdr:cNvPr id="62332" name="Line 172"/>
        <xdr:cNvSpPr>
          <a:spLocks noChangeShapeType="1"/>
        </xdr:cNvSpPr>
      </xdr:nvSpPr>
      <xdr:spPr>
        <a:xfrm>
          <a:off x="13792200" y="12027535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120</xdr:row>
      <xdr:rowOff>0</xdr:rowOff>
    </xdr:from>
    <xdr:to xmlns:xdr="http://schemas.openxmlformats.org/drawingml/2006/spreadsheetDrawing">
      <xdr:col>73</xdr:col>
      <xdr:colOff>0</xdr:colOff>
      <xdr:row>120</xdr:row>
      <xdr:rowOff>0</xdr:rowOff>
    </xdr:to>
    <xdr:sp macro="" textlink="">
      <xdr:nvSpPr>
        <xdr:cNvPr id="62333" name="Line 25"/>
        <xdr:cNvSpPr>
          <a:spLocks noChangeShapeType="1"/>
        </xdr:cNvSpPr>
      </xdr:nvSpPr>
      <xdr:spPr>
        <a:xfrm>
          <a:off x="1299210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130</xdr:row>
      <xdr:rowOff>0</xdr:rowOff>
    </xdr:from>
    <xdr:to xmlns:xdr="http://schemas.openxmlformats.org/drawingml/2006/spreadsheetDrawing">
      <xdr:col>73</xdr:col>
      <xdr:colOff>0</xdr:colOff>
      <xdr:row>130</xdr:row>
      <xdr:rowOff>0</xdr:rowOff>
    </xdr:to>
    <xdr:sp macro="" textlink="">
      <xdr:nvSpPr>
        <xdr:cNvPr id="62334" name="Line 27"/>
        <xdr:cNvSpPr>
          <a:spLocks noChangeShapeType="1"/>
        </xdr:cNvSpPr>
      </xdr:nvSpPr>
      <xdr:spPr>
        <a:xfrm>
          <a:off x="1299210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120</xdr:row>
      <xdr:rowOff>0</xdr:rowOff>
    </xdr:from>
    <xdr:to xmlns:xdr="http://schemas.openxmlformats.org/drawingml/2006/spreadsheetDrawing">
      <xdr:col>62</xdr:col>
      <xdr:colOff>0</xdr:colOff>
      <xdr:row>120</xdr:row>
      <xdr:rowOff>0</xdr:rowOff>
    </xdr:to>
    <xdr:sp macro="" textlink="">
      <xdr:nvSpPr>
        <xdr:cNvPr id="62335" name="Line 28"/>
        <xdr:cNvSpPr>
          <a:spLocks noChangeShapeType="1"/>
        </xdr:cNvSpPr>
      </xdr:nvSpPr>
      <xdr:spPr>
        <a:xfrm flipH="1">
          <a:off x="1119187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130</xdr:row>
      <xdr:rowOff>0</xdr:rowOff>
    </xdr:from>
    <xdr:to xmlns:xdr="http://schemas.openxmlformats.org/drawingml/2006/spreadsheetDrawing">
      <xdr:col>62</xdr:col>
      <xdr:colOff>0</xdr:colOff>
      <xdr:row>130</xdr:row>
      <xdr:rowOff>0</xdr:rowOff>
    </xdr:to>
    <xdr:sp macro="" textlink="">
      <xdr:nvSpPr>
        <xdr:cNvPr id="62336" name="Line 29"/>
        <xdr:cNvSpPr>
          <a:spLocks noChangeShapeType="1"/>
        </xdr:cNvSpPr>
      </xdr:nvSpPr>
      <xdr:spPr>
        <a:xfrm flipH="1">
          <a:off x="1119187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120</xdr:row>
      <xdr:rowOff>0</xdr:rowOff>
    </xdr:from>
    <xdr:to xmlns:xdr="http://schemas.openxmlformats.org/drawingml/2006/spreadsheetDrawing">
      <xdr:col>61</xdr:col>
      <xdr:colOff>0</xdr:colOff>
      <xdr:row>130</xdr:row>
      <xdr:rowOff>0</xdr:rowOff>
    </xdr:to>
    <xdr:sp macro="" textlink="">
      <xdr:nvSpPr>
        <xdr:cNvPr id="62337" name="Line 30"/>
        <xdr:cNvSpPr>
          <a:spLocks noChangeShapeType="1"/>
        </xdr:cNvSpPr>
      </xdr:nvSpPr>
      <xdr:spPr>
        <a:xfrm>
          <a:off x="1119187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126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62338" name="Line 31"/>
        <xdr:cNvSpPr>
          <a:spLocks noChangeShapeType="1"/>
        </xdr:cNvSpPr>
      </xdr:nvSpPr>
      <xdr:spPr>
        <a:xfrm>
          <a:off x="12992100" y="239617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126</xdr:row>
      <xdr:rowOff>0</xdr:rowOff>
    </xdr:from>
    <xdr:to xmlns:xdr="http://schemas.openxmlformats.org/drawingml/2006/spreadsheetDrawing">
      <xdr:col>72</xdr:col>
      <xdr:colOff>0</xdr:colOff>
      <xdr:row>128</xdr:row>
      <xdr:rowOff>0</xdr:rowOff>
    </xdr:to>
    <xdr:sp macro="" textlink="">
      <xdr:nvSpPr>
        <xdr:cNvPr id="62339" name="Line 32"/>
        <xdr:cNvSpPr>
          <a:spLocks noChangeShapeType="1"/>
        </xdr:cNvSpPr>
      </xdr:nvSpPr>
      <xdr:spPr>
        <a:xfrm>
          <a:off x="13392150" y="239617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128</xdr:row>
      <xdr:rowOff>0</xdr:rowOff>
    </xdr:from>
    <xdr:to xmlns:xdr="http://schemas.openxmlformats.org/drawingml/2006/spreadsheetDrawing">
      <xdr:col>74</xdr:col>
      <xdr:colOff>0</xdr:colOff>
      <xdr:row>128</xdr:row>
      <xdr:rowOff>0</xdr:rowOff>
    </xdr:to>
    <xdr:sp macro="" textlink="">
      <xdr:nvSpPr>
        <xdr:cNvPr id="62340" name="Line 33"/>
        <xdr:cNvSpPr>
          <a:spLocks noChangeShapeType="1"/>
        </xdr:cNvSpPr>
      </xdr:nvSpPr>
      <xdr:spPr>
        <a:xfrm>
          <a:off x="12992100" y="242665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120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62341" name="Line 34"/>
        <xdr:cNvSpPr>
          <a:spLocks noChangeShapeType="1"/>
        </xdr:cNvSpPr>
      </xdr:nvSpPr>
      <xdr:spPr>
        <a:xfrm>
          <a:off x="13592175" y="2304732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128</xdr:row>
      <xdr:rowOff>0</xdr:rowOff>
    </xdr:from>
    <xdr:to xmlns:xdr="http://schemas.openxmlformats.org/drawingml/2006/spreadsheetDrawing">
      <xdr:col>73</xdr:col>
      <xdr:colOff>0</xdr:colOff>
      <xdr:row>130</xdr:row>
      <xdr:rowOff>0</xdr:rowOff>
    </xdr:to>
    <xdr:sp macro="" textlink="">
      <xdr:nvSpPr>
        <xdr:cNvPr id="62342" name="Line 35"/>
        <xdr:cNvSpPr>
          <a:spLocks noChangeShapeType="1"/>
        </xdr:cNvSpPr>
      </xdr:nvSpPr>
      <xdr:spPr>
        <a:xfrm flipV="1">
          <a:off x="13592175" y="242665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120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62343" name="Line 52"/>
        <xdr:cNvSpPr>
          <a:spLocks noChangeShapeType="1"/>
        </xdr:cNvSpPr>
      </xdr:nvSpPr>
      <xdr:spPr>
        <a:xfrm>
          <a:off x="13392150" y="2304732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120</xdr:row>
      <xdr:rowOff>0</xdr:rowOff>
    </xdr:from>
    <xdr:to xmlns:xdr="http://schemas.openxmlformats.org/drawingml/2006/spreadsheetDrawing">
      <xdr:col>66</xdr:col>
      <xdr:colOff>0</xdr:colOff>
      <xdr:row>130</xdr:row>
      <xdr:rowOff>0</xdr:rowOff>
    </xdr:to>
    <xdr:sp macro="" textlink="">
      <xdr:nvSpPr>
        <xdr:cNvPr id="62344" name="Rectangle 67" descr="紙ふぶき (小)"/>
        <xdr:cNvSpPr>
          <a:spLocks noChangeArrowheads="1"/>
        </xdr:cNvSpPr>
      </xdr:nvSpPr>
      <xdr:spPr>
        <a:xfrm>
          <a:off x="1139190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120</xdr:row>
      <xdr:rowOff>0</xdr:rowOff>
    </xdr:from>
    <xdr:to xmlns:xdr="http://schemas.openxmlformats.org/drawingml/2006/spreadsheetDrawing">
      <xdr:col>70</xdr:col>
      <xdr:colOff>0</xdr:colOff>
      <xdr:row>128</xdr:row>
      <xdr:rowOff>0</xdr:rowOff>
    </xdr:to>
    <xdr:sp macro="" textlink="">
      <xdr:nvSpPr>
        <xdr:cNvPr id="62345" name="Rectangle 68" descr="紙ふぶき (大)"/>
        <xdr:cNvSpPr>
          <a:spLocks noChangeArrowheads="1"/>
        </xdr:cNvSpPr>
      </xdr:nvSpPr>
      <xdr:spPr>
        <a:xfrm>
          <a:off x="12192000" y="2304732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128</xdr:row>
      <xdr:rowOff>0</xdr:rowOff>
    </xdr:from>
    <xdr:to xmlns:xdr="http://schemas.openxmlformats.org/drawingml/2006/spreadsheetDrawing">
      <xdr:col>70</xdr:col>
      <xdr:colOff>0</xdr:colOff>
      <xdr:row>130</xdr:row>
      <xdr:rowOff>0</xdr:rowOff>
    </xdr:to>
    <xdr:sp macro="" textlink="">
      <xdr:nvSpPr>
        <xdr:cNvPr id="62346" name="Rectangle 69" descr="紙ふぶき (小)"/>
        <xdr:cNvSpPr>
          <a:spLocks noChangeArrowheads="1"/>
        </xdr:cNvSpPr>
      </xdr:nvSpPr>
      <xdr:spPr>
        <a:xfrm>
          <a:off x="12192000" y="2426652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120</xdr:row>
      <xdr:rowOff>0</xdr:rowOff>
    </xdr:from>
    <xdr:to xmlns:xdr="http://schemas.openxmlformats.org/drawingml/2006/spreadsheetDrawing">
      <xdr:col>37</xdr:col>
      <xdr:colOff>0</xdr:colOff>
      <xdr:row>120</xdr:row>
      <xdr:rowOff>0</xdr:rowOff>
    </xdr:to>
    <xdr:sp macro="" textlink="">
      <xdr:nvSpPr>
        <xdr:cNvPr id="62347" name="Line 150"/>
        <xdr:cNvSpPr>
          <a:spLocks noChangeShapeType="1"/>
        </xdr:cNvSpPr>
      </xdr:nvSpPr>
      <xdr:spPr>
        <a:xfrm>
          <a:off x="632460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130</xdr:row>
      <xdr:rowOff>0</xdr:rowOff>
    </xdr:from>
    <xdr:to xmlns:xdr="http://schemas.openxmlformats.org/drawingml/2006/spreadsheetDrawing">
      <xdr:col>37</xdr:col>
      <xdr:colOff>0</xdr:colOff>
      <xdr:row>130</xdr:row>
      <xdr:rowOff>0</xdr:rowOff>
    </xdr:to>
    <xdr:sp macro="" textlink="">
      <xdr:nvSpPr>
        <xdr:cNvPr id="62348" name="Line 151"/>
        <xdr:cNvSpPr>
          <a:spLocks noChangeShapeType="1"/>
        </xdr:cNvSpPr>
      </xdr:nvSpPr>
      <xdr:spPr>
        <a:xfrm>
          <a:off x="632460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120</xdr:row>
      <xdr:rowOff>0</xdr:rowOff>
    </xdr:from>
    <xdr:to xmlns:xdr="http://schemas.openxmlformats.org/drawingml/2006/spreadsheetDrawing">
      <xdr:col>26</xdr:col>
      <xdr:colOff>0</xdr:colOff>
      <xdr:row>120</xdr:row>
      <xdr:rowOff>0</xdr:rowOff>
    </xdr:to>
    <xdr:sp macro="" textlink="">
      <xdr:nvSpPr>
        <xdr:cNvPr id="62349" name="Line 152"/>
        <xdr:cNvSpPr>
          <a:spLocks noChangeShapeType="1"/>
        </xdr:cNvSpPr>
      </xdr:nvSpPr>
      <xdr:spPr>
        <a:xfrm flipH="1">
          <a:off x="452437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130</xdr:row>
      <xdr:rowOff>0</xdr:rowOff>
    </xdr:from>
    <xdr:to xmlns:xdr="http://schemas.openxmlformats.org/drawingml/2006/spreadsheetDrawing">
      <xdr:col>26</xdr:col>
      <xdr:colOff>0</xdr:colOff>
      <xdr:row>130</xdr:row>
      <xdr:rowOff>0</xdr:rowOff>
    </xdr:to>
    <xdr:sp macro="" textlink="">
      <xdr:nvSpPr>
        <xdr:cNvPr id="62350" name="Line 153"/>
        <xdr:cNvSpPr>
          <a:spLocks noChangeShapeType="1"/>
        </xdr:cNvSpPr>
      </xdr:nvSpPr>
      <xdr:spPr>
        <a:xfrm flipH="1">
          <a:off x="452437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120</xdr:row>
      <xdr:rowOff>0</xdr:rowOff>
    </xdr:from>
    <xdr:to xmlns:xdr="http://schemas.openxmlformats.org/drawingml/2006/spreadsheetDrawing">
      <xdr:col>25</xdr:col>
      <xdr:colOff>0</xdr:colOff>
      <xdr:row>130</xdr:row>
      <xdr:rowOff>0</xdr:rowOff>
    </xdr:to>
    <xdr:sp macro="" textlink="">
      <xdr:nvSpPr>
        <xdr:cNvPr id="62351" name="Line 154"/>
        <xdr:cNvSpPr>
          <a:spLocks noChangeShapeType="1"/>
        </xdr:cNvSpPr>
      </xdr:nvSpPr>
      <xdr:spPr>
        <a:xfrm>
          <a:off x="452437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125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62352" name="Line 155"/>
        <xdr:cNvSpPr>
          <a:spLocks noChangeShapeType="1"/>
        </xdr:cNvSpPr>
      </xdr:nvSpPr>
      <xdr:spPr>
        <a:xfrm>
          <a:off x="6324600" y="238093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125</xdr:row>
      <xdr:rowOff>0</xdr:rowOff>
    </xdr:from>
    <xdr:to xmlns:xdr="http://schemas.openxmlformats.org/drawingml/2006/spreadsheetDrawing">
      <xdr:col>36</xdr:col>
      <xdr:colOff>0</xdr:colOff>
      <xdr:row>127</xdr:row>
      <xdr:rowOff>0</xdr:rowOff>
    </xdr:to>
    <xdr:sp macro="" textlink="">
      <xdr:nvSpPr>
        <xdr:cNvPr id="62353" name="Line 156"/>
        <xdr:cNvSpPr>
          <a:spLocks noChangeShapeType="1"/>
        </xdr:cNvSpPr>
      </xdr:nvSpPr>
      <xdr:spPr>
        <a:xfrm>
          <a:off x="6724650" y="238093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127</xdr:row>
      <xdr:rowOff>0</xdr:rowOff>
    </xdr:from>
    <xdr:to xmlns:xdr="http://schemas.openxmlformats.org/drawingml/2006/spreadsheetDrawing">
      <xdr:col>38</xdr:col>
      <xdr:colOff>0</xdr:colOff>
      <xdr:row>127</xdr:row>
      <xdr:rowOff>0</xdr:rowOff>
    </xdr:to>
    <xdr:sp macro="" textlink="">
      <xdr:nvSpPr>
        <xdr:cNvPr id="62354" name="Line 157"/>
        <xdr:cNvSpPr>
          <a:spLocks noChangeShapeType="1"/>
        </xdr:cNvSpPr>
      </xdr:nvSpPr>
      <xdr:spPr>
        <a:xfrm>
          <a:off x="6324600" y="241141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120</xdr:row>
      <xdr:rowOff>0</xdr:rowOff>
    </xdr:from>
    <xdr:to xmlns:xdr="http://schemas.openxmlformats.org/drawingml/2006/spreadsheetDrawing">
      <xdr:col>37</xdr:col>
      <xdr:colOff>0</xdr:colOff>
      <xdr:row>127</xdr:row>
      <xdr:rowOff>0</xdr:rowOff>
    </xdr:to>
    <xdr:sp macro="" textlink="">
      <xdr:nvSpPr>
        <xdr:cNvPr id="62355" name="Line 158"/>
        <xdr:cNvSpPr>
          <a:spLocks noChangeShapeType="1"/>
        </xdr:cNvSpPr>
      </xdr:nvSpPr>
      <xdr:spPr>
        <a:xfrm>
          <a:off x="6924675" y="2304732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127</xdr:row>
      <xdr:rowOff>0</xdr:rowOff>
    </xdr:from>
    <xdr:to xmlns:xdr="http://schemas.openxmlformats.org/drawingml/2006/spreadsheetDrawing">
      <xdr:col>37</xdr:col>
      <xdr:colOff>0</xdr:colOff>
      <xdr:row>130</xdr:row>
      <xdr:rowOff>0</xdr:rowOff>
    </xdr:to>
    <xdr:sp macro="" textlink="">
      <xdr:nvSpPr>
        <xdr:cNvPr id="62356" name="Line 159"/>
        <xdr:cNvSpPr>
          <a:spLocks noChangeShapeType="1"/>
        </xdr:cNvSpPr>
      </xdr:nvSpPr>
      <xdr:spPr>
        <a:xfrm flipV="1">
          <a:off x="6924675" y="2411412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120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62357" name="Line 160"/>
        <xdr:cNvSpPr>
          <a:spLocks noChangeShapeType="1"/>
        </xdr:cNvSpPr>
      </xdr:nvSpPr>
      <xdr:spPr>
        <a:xfrm>
          <a:off x="6724650" y="2304732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120</xdr:row>
      <xdr:rowOff>0</xdr:rowOff>
    </xdr:from>
    <xdr:to xmlns:xdr="http://schemas.openxmlformats.org/drawingml/2006/spreadsheetDrawing">
      <xdr:col>30</xdr:col>
      <xdr:colOff>0</xdr:colOff>
      <xdr:row>130</xdr:row>
      <xdr:rowOff>0</xdr:rowOff>
    </xdr:to>
    <xdr:sp macro="" textlink="">
      <xdr:nvSpPr>
        <xdr:cNvPr id="62358" name="Rectangle 161" descr="紙ふぶき (小)"/>
        <xdr:cNvSpPr>
          <a:spLocks noChangeArrowheads="1"/>
        </xdr:cNvSpPr>
      </xdr:nvSpPr>
      <xdr:spPr>
        <a:xfrm>
          <a:off x="472440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120</xdr:row>
      <xdr:rowOff>0</xdr:rowOff>
    </xdr:from>
    <xdr:to xmlns:xdr="http://schemas.openxmlformats.org/drawingml/2006/spreadsheetDrawing">
      <xdr:col>34</xdr:col>
      <xdr:colOff>0</xdr:colOff>
      <xdr:row>127</xdr:row>
      <xdr:rowOff>0</xdr:rowOff>
    </xdr:to>
    <xdr:sp macro="" textlink="">
      <xdr:nvSpPr>
        <xdr:cNvPr id="62359" name="Rectangle 162" descr="紙ふぶき (大)"/>
        <xdr:cNvSpPr>
          <a:spLocks noChangeArrowheads="1"/>
        </xdr:cNvSpPr>
      </xdr:nvSpPr>
      <xdr:spPr>
        <a:xfrm>
          <a:off x="5524500" y="2304732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127</xdr:row>
      <xdr:rowOff>0</xdr:rowOff>
    </xdr:from>
    <xdr:to xmlns:xdr="http://schemas.openxmlformats.org/drawingml/2006/spreadsheetDrawing">
      <xdr:col>34</xdr:col>
      <xdr:colOff>0</xdr:colOff>
      <xdr:row>130</xdr:row>
      <xdr:rowOff>0</xdr:rowOff>
    </xdr:to>
    <xdr:sp macro="" textlink="">
      <xdr:nvSpPr>
        <xdr:cNvPr id="62360" name="Rectangle 163" descr="紙ふぶき (小)"/>
        <xdr:cNvSpPr>
          <a:spLocks noChangeArrowheads="1"/>
        </xdr:cNvSpPr>
      </xdr:nvSpPr>
      <xdr:spPr>
        <a:xfrm>
          <a:off x="5524500" y="2411412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120</xdr:row>
      <xdr:rowOff>0</xdr:rowOff>
    </xdr:from>
    <xdr:to xmlns:xdr="http://schemas.openxmlformats.org/drawingml/2006/spreadsheetDrawing">
      <xdr:col>19</xdr:col>
      <xdr:colOff>0</xdr:colOff>
      <xdr:row>120</xdr:row>
      <xdr:rowOff>0</xdr:rowOff>
    </xdr:to>
    <xdr:sp macro="" textlink="">
      <xdr:nvSpPr>
        <xdr:cNvPr id="62361" name="Line 164"/>
        <xdr:cNvSpPr>
          <a:spLocks noChangeShapeType="1"/>
        </xdr:cNvSpPr>
      </xdr:nvSpPr>
      <xdr:spPr>
        <a:xfrm>
          <a:off x="299085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130</xdr:row>
      <xdr:rowOff>0</xdr:rowOff>
    </xdr:from>
    <xdr:to xmlns:xdr="http://schemas.openxmlformats.org/drawingml/2006/spreadsheetDrawing">
      <xdr:col>19</xdr:col>
      <xdr:colOff>0</xdr:colOff>
      <xdr:row>130</xdr:row>
      <xdr:rowOff>0</xdr:rowOff>
    </xdr:to>
    <xdr:sp macro="" textlink="">
      <xdr:nvSpPr>
        <xdr:cNvPr id="62362" name="Line 165"/>
        <xdr:cNvSpPr>
          <a:spLocks noChangeShapeType="1"/>
        </xdr:cNvSpPr>
      </xdr:nvSpPr>
      <xdr:spPr>
        <a:xfrm>
          <a:off x="299085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120</xdr:row>
      <xdr:rowOff>0</xdr:rowOff>
    </xdr:from>
    <xdr:to xmlns:xdr="http://schemas.openxmlformats.org/drawingml/2006/spreadsheetDrawing">
      <xdr:col>8</xdr:col>
      <xdr:colOff>0</xdr:colOff>
      <xdr:row>120</xdr:row>
      <xdr:rowOff>0</xdr:rowOff>
    </xdr:to>
    <xdr:sp macro="" textlink="">
      <xdr:nvSpPr>
        <xdr:cNvPr id="62363" name="Line 166"/>
        <xdr:cNvSpPr>
          <a:spLocks noChangeShapeType="1"/>
        </xdr:cNvSpPr>
      </xdr:nvSpPr>
      <xdr:spPr>
        <a:xfrm flipH="1">
          <a:off x="119062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130</xdr:row>
      <xdr:rowOff>0</xdr:rowOff>
    </xdr:from>
    <xdr:to xmlns:xdr="http://schemas.openxmlformats.org/drawingml/2006/spreadsheetDrawing">
      <xdr:col>8</xdr:col>
      <xdr:colOff>0</xdr:colOff>
      <xdr:row>130</xdr:row>
      <xdr:rowOff>0</xdr:rowOff>
    </xdr:to>
    <xdr:sp macro="" textlink="">
      <xdr:nvSpPr>
        <xdr:cNvPr id="62364" name="Line 167"/>
        <xdr:cNvSpPr>
          <a:spLocks noChangeShapeType="1"/>
        </xdr:cNvSpPr>
      </xdr:nvSpPr>
      <xdr:spPr>
        <a:xfrm flipH="1">
          <a:off x="119062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120</xdr:row>
      <xdr:rowOff>0</xdr:rowOff>
    </xdr:from>
    <xdr:to xmlns:xdr="http://schemas.openxmlformats.org/drawingml/2006/spreadsheetDrawing">
      <xdr:col>7</xdr:col>
      <xdr:colOff>0</xdr:colOff>
      <xdr:row>130</xdr:row>
      <xdr:rowOff>0</xdr:rowOff>
    </xdr:to>
    <xdr:sp macro="" textlink="">
      <xdr:nvSpPr>
        <xdr:cNvPr id="62365" name="Line 168"/>
        <xdr:cNvSpPr>
          <a:spLocks noChangeShapeType="1"/>
        </xdr:cNvSpPr>
      </xdr:nvSpPr>
      <xdr:spPr>
        <a:xfrm>
          <a:off x="119062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124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62366" name="Line 169"/>
        <xdr:cNvSpPr>
          <a:spLocks noChangeShapeType="1"/>
        </xdr:cNvSpPr>
      </xdr:nvSpPr>
      <xdr:spPr>
        <a:xfrm>
          <a:off x="2990850" y="236569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124</xdr:row>
      <xdr:rowOff>0</xdr:rowOff>
    </xdr:from>
    <xdr:to xmlns:xdr="http://schemas.openxmlformats.org/drawingml/2006/spreadsheetDrawing">
      <xdr:col>18</xdr:col>
      <xdr:colOff>0</xdr:colOff>
      <xdr:row>126</xdr:row>
      <xdr:rowOff>0</xdr:rowOff>
    </xdr:to>
    <xdr:sp macro="" textlink="">
      <xdr:nvSpPr>
        <xdr:cNvPr id="62367" name="Line 170"/>
        <xdr:cNvSpPr>
          <a:spLocks noChangeShapeType="1"/>
        </xdr:cNvSpPr>
      </xdr:nvSpPr>
      <xdr:spPr>
        <a:xfrm>
          <a:off x="3390900" y="236569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126</xdr:row>
      <xdr:rowOff>0</xdr:rowOff>
    </xdr:from>
    <xdr:to xmlns:xdr="http://schemas.openxmlformats.org/drawingml/2006/spreadsheetDrawing">
      <xdr:col>20</xdr:col>
      <xdr:colOff>0</xdr:colOff>
      <xdr:row>126</xdr:row>
      <xdr:rowOff>0</xdr:rowOff>
    </xdr:to>
    <xdr:sp macro="" textlink="">
      <xdr:nvSpPr>
        <xdr:cNvPr id="62368" name="Line 171"/>
        <xdr:cNvSpPr>
          <a:spLocks noChangeShapeType="1"/>
        </xdr:cNvSpPr>
      </xdr:nvSpPr>
      <xdr:spPr>
        <a:xfrm>
          <a:off x="3009900" y="2396172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120</xdr:row>
      <xdr:rowOff>0</xdr:rowOff>
    </xdr:from>
    <xdr:to xmlns:xdr="http://schemas.openxmlformats.org/drawingml/2006/spreadsheetDrawing">
      <xdr:col>19</xdr:col>
      <xdr:colOff>0</xdr:colOff>
      <xdr:row>126</xdr:row>
      <xdr:rowOff>0</xdr:rowOff>
    </xdr:to>
    <xdr:sp macro="" textlink="">
      <xdr:nvSpPr>
        <xdr:cNvPr id="62369" name="Line 172"/>
        <xdr:cNvSpPr>
          <a:spLocks noChangeShapeType="1"/>
        </xdr:cNvSpPr>
      </xdr:nvSpPr>
      <xdr:spPr>
        <a:xfrm>
          <a:off x="3590925" y="2304732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126</xdr:row>
      <xdr:rowOff>0</xdr:rowOff>
    </xdr:from>
    <xdr:to xmlns:xdr="http://schemas.openxmlformats.org/drawingml/2006/spreadsheetDrawing">
      <xdr:col>19</xdr:col>
      <xdr:colOff>0</xdr:colOff>
      <xdr:row>130</xdr:row>
      <xdr:rowOff>0</xdr:rowOff>
    </xdr:to>
    <xdr:sp macro="" textlink="">
      <xdr:nvSpPr>
        <xdr:cNvPr id="62370" name="Line 173"/>
        <xdr:cNvSpPr>
          <a:spLocks noChangeShapeType="1"/>
        </xdr:cNvSpPr>
      </xdr:nvSpPr>
      <xdr:spPr>
        <a:xfrm flipV="1">
          <a:off x="3590925" y="2396172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120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62371" name="Line 174"/>
        <xdr:cNvSpPr>
          <a:spLocks noChangeShapeType="1"/>
        </xdr:cNvSpPr>
      </xdr:nvSpPr>
      <xdr:spPr>
        <a:xfrm>
          <a:off x="3390900" y="2304732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120</xdr:row>
      <xdr:rowOff>0</xdr:rowOff>
    </xdr:from>
    <xdr:to xmlns:xdr="http://schemas.openxmlformats.org/drawingml/2006/spreadsheetDrawing">
      <xdr:col>12</xdr:col>
      <xdr:colOff>0</xdr:colOff>
      <xdr:row>130</xdr:row>
      <xdr:rowOff>0</xdr:rowOff>
    </xdr:to>
    <xdr:sp macro="" textlink="">
      <xdr:nvSpPr>
        <xdr:cNvPr id="62372" name="Rectangle 175" descr="紙ふぶき (小)"/>
        <xdr:cNvSpPr>
          <a:spLocks noChangeArrowheads="1"/>
        </xdr:cNvSpPr>
      </xdr:nvSpPr>
      <xdr:spPr>
        <a:xfrm>
          <a:off x="139065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120</xdr:row>
      <xdr:rowOff>0</xdr:rowOff>
    </xdr:from>
    <xdr:to xmlns:xdr="http://schemas.openxmlformats.org/drawingml/2006/spreadsheetDrawing">
      <xdr:col>16</xdr:col>
      <xdr:colOff>0</xdr:colOff>
      <xdr:row>126</xdr:row>
      <xdr:rowOff>0</xdr:rowOff>
    </xdr:to>
    <xdr:sp macro="" textlink="">
      <xdr:nvSpPr>
        <xdr:cNvPr id="62373" name="Rectangle 176" descr="紙ふぶき (大)"/>
        <xdr:cNvSpPr>
          <a:spLocks noChangeArrowheads="1"/>
        </xdr:cNvSpPr>
      </xdr:nvSpPr>
      <xdr:spPr>
        <a:xfrm>
          <a:off x="2190750" y="2304732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126</xdr:row>
      <xdr:rowOff>0</xdr:rowOff>
    </xdr:from>
    <xdr:to xmlns:xdr="http://schemas.openxmlformats.org/drawingml/2006/spreadsheetDrawing">
      <xdr:col>16</xdr:col>
      <xdr:colOff>0</xdr:colOff>
      <xdr:row>130</xdr:row>
      <xdr:rowOff>0</xdr:rowOff>
    </xdr:to>
    <xdr:sp macro="" textlink="">
      <xdr:nvSpPr>
        <xdr:cNvPr id="62374" name="Rectangle 177" descr="紙ふぶき (小)"/>
        <xdr:cNvSpPr>
          <a:spLocks noChangeArrowheads="1"/>
        </xdr:cNvSpPr>
      </xdr:nvSpPr>
      <xdr:spPr>
        <a:xfrm>
          <a:off x="2190750" y="2396172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120</xdr:row>
      <xdr:rowOff>0</xdr:rowOff>
    </xdr:from>
    <xdr:to xmlns:xdr="http://schemas.openxmlformats.org/drawingml/2006/spreadsheetDrawing">
      <xdr:col>55</xdr:col>
      <xdr:colOff>0</xdr:colOff>
      <xdr:row>120</xdr:row>
      <xdr:rowOff>0</xdr:rowOff>
    </xdr:to>
    <xdr:sp macro="" textlink="">
      <xdr:nvSpPr>
        <xdr:cNvPr id="62375" name="Line 150"/>
        <xdr:cNvSpPr>
          <a:spLocks noChangeShapeType="1"/>
        </xdr:cNvSpPr>
      </xdr:nvSpPr>
      <xdr:spPr>
        <a:xfrm>
          <a:off x="965835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130</xdr:row>
      <xdr:rowOff>0</xdr:rowOff>
    </xdr:from>
    <xdr:to xmlns:xdr="http://schemas.openxmlformats.org/drawingml/2006/spreadsheetDrawing">
      <xdr:col>55</xdr:col>
      <xdr:colOff>0</xdr:colOff>
      <xdr:row>130</xdr:row>
      <xdr:rowOff>0</xdr:rowOff>
    </xdr:to>
    <xdr:sp macro="" textlink="">
      <xdr:nvSpPr>
        <xdr:cNvPr id="62376" name="Line 151"/>
        <xdr:cNvSpPr>
          <a:spLocks noChangeShapeType="1"/>
        </xdr:cNvSpPr>
      </xdr:nvSpPr>
      <xdr:spPr>
        <a:xfrm>
          <a:off x="965835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120</xdr:row>
      <xdr:rowOff>0</xdr:rowOff>
    </xdr:from>
    <xdr:to xmlns:xdr="http://schemas.openxmlformats.org/drawingml/2006/spreadsheetDrawing">
      <xdr:col>44</xdr:col>
      <xdr:colOff>0</xdr:colOff>
      <xdr:row>120</xdr:row>
      <xdr:rowOff>0</xdr:rowOff>
    </xdr:to>
    <xdr:sp macro="" textlink="">
      <xdr:nvSpPr>
        <xdr:cNvPr id="62377" name="Line 152"/>
        <xdr:cNvSpPr>
          <a:spLocks noChangeShapeType="1"/>
        </xdr:cNvSpPr>
      </xdr:nvSpPr>
      <xdr:spPr>
        <a:xfrm flipH="1">
          <a:off x="785812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130</xdr:row>
      <xdr:rowOff>0</xdr:rowOff>
    </xdr:from>
    <xdr:to xmlns:xdr="http://schemas.openxmlformats.org/drawingml/2006/spreadsheetDrawing">
      <xdr:col>44</xdr:col>
      <xdr:colOff>0</xdr:colOff>
      <xdr:row>130</xdr:row>
      <xdr:rowOff>0</xdr:rowOff>
    </xdr:to>
    <xdr:sp macro="" textlink="">
      <xdr:nvSpPr>
        <xdr:cNvPr id="62378" name="Line 153"/>
        <xdr:cNvSpPr>
          <a:spLocks noChangeShapeType="1"/>
        </xdr:cNvSpPr>
      </xdr:nvSpPr>
      <xdr:spPr>
        <a:xfrm flipH="1">
          <a:off x="785812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120</xdr:row>
      <xdr:rowOff>0</xdr:rowOff>
    </xdr:from>
    <xdr:to xmlns:xdr="http://schemas.openxmlformats.org/drawingml/2006/spreadsheetDrawing">
      <xdr:col>43</xdr:col>
      <xdr:colOff>0</xdr:colOff>
      <xdr:row>130</xdr:row>
      <xdr:rowOff>0</xdr:rowOff>
    </xdr:to>
    <xdr:sp macro="" textlink="">
      <xdr:nvSpPr>
        <xdr:cNvPr id="62379" name="Line 154"/>
        <xdr:cNvSpPr>
          <a:spLocks noChangeShapeType="1"/>
        </xdr:cNvSpPr>
      </xdr:nvSpPr>
      <xdr:spPr>
        <a:xfrm>
          <a:off x="785812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125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62380" name="Line 155"/>
        <xdr:cNvSpPr>
          <a:spLocks noChangeShapeType="1"/>
        </xdr:cNvSpPr>
      </xdr:nvSpPr>
      <xdr:spPr>
        <a:xfrm>
          <a:off x="9658350" y="238093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125</xdr:row>
      <xdr:rowOff>0</xdr:rowOff>
    </xdr:from>
    <xdr:to xmlns:xdr="http://schemas.openxmlformats.org/drawingml/2006/spreadsheetDrawing">
      <xdr:col>54</xdr:col>
      <xdr:colOff>0</xdr:colOff>
      <xdr:row>127</xdr:row>
      <xdr:rowOff>0</xdr:rowOff>
    </xdr:to>
    <xdr:sp macro="" textlink="">
      <xdr:nvSpPr>
        <xdr:cNvPr id="62381" name="Line 156"/>
        <xdr:cNvSpPr>
          <a:spLocks noChangeShapeType="1"/>
        </xdr:cNvSpPr>
      </xdr:nvSpPr>
      <xdr:spPr>
        <a:xfrm>
          <a:off x="10058400" y="238093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127</xdr:row>
      <xdr:rowOff>0</xdr:rowOff>
    </xdr:from>
    <xdr:to xmlns:xdr="http://schemas.openxmlformats.org/drawingml/2006/spreadsheetDrawing">
      <xdr:col>56</xdr:col>
      <xdr:colOff>0</xdr:colOff>
      <xdr:row>127</xdr:row>
      <xdr:rowOff>0</xdr:rowOff>
    </xdr:to>
    <xdr:sp macro="" textlink="">
      <xdr:nvSpPr>
        <xdr:cNvPr id="62382" name="Line 157"/>
        <xdr:cNvSpPr>
          <a:spLocks noChangeShapeType="1"/>
        </xdr:cNvSpPr>
      </xdr:nvSpPr>
      <xdr:spPr>
        <a:xfrm>
          <a:off x="9658350" y="241141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120</xdr:row>
      <xdr:rowOff>0</xdr:rowOff>
    </xdr:from>
    <xdr:to xmlns:xdr="http://schemas.openxmlformats.org/drawingml/2006/spreadsheetDrawing">
      <xdr:col>55</xdr:col>
      <xdr:colOff>0</xdr:colOff>
      <xdr:row>127</xdr:row>
      <xdr:rowOff>0</xdr:rowOff>
    </xdr:to>
    <xdr:sp macro="" textlink="">
      <xdr:nvSpPr>
        <xdr:cNvPr id="62383" name="Line 158"/>
        <xdr:cNvSpPr>
          <a:spLocks noChangeShapeType="1"/>
        </xdr:cNvSpPr>
      </xdr:nvSpPr>
      <xdr:spPr>
        <a:xfrm>
          <a:off x="10258425" y="2304732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127</xdr:row>
      <xdr:rowOff>0</xdr:rowOff>
    </xdr:from>
    <xdr:to xmlns:xdr="http://schemas.openxmlformats.org/drawingml/2006/spreadsheetDrawing">
      <xdr:col>55</xdr:col>
      <xdr:colOff>0</xdr:colOff>
      <xdr:row>130</xdr:row>
      <xdr:rowOff>0</xdr:rowOff>
    </xdr:to>
    <xdr:sp macro="" textlink="">
      <xdr:nvSpPr>
        <xdr:cNvPr id="62384" name="Line 159"/>
        <xdr:cNvSpPr>
          <a:spLocks noChangeShapeType="1"/>
        </xdr:cNvSpPr>
      </xdr:nvSpPr>
      <xdr:spPr>
        <a:xfrm flipV="1">
          <a:off x="10258425" y="2411412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120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62385" name="Line 160"/>
        <xdr:cNvSpPr>
          <a:spLocks noChangeShapeType="1"/>
        </xdr:cNvSpPr>
      </xdr:nvSpPr>
      <xdr:spPr>
        <a:xfrm>
          <a:off x="10058400" y="2304732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120</xdr:row>
      <xdr:rowOff>0</xdr:rowOff>
    </xdr:from>
    <xdr:to xmlns:xdr="http://schemas.openxmlformats.org/drawingml/2006/spreadsheetDrawing">
      <xdr:col>48</xdr:col>
      <xdr:colOff>0</xdr:colOff>
      <xdr:row>130</xdr:row>
      <xdr:rowOff>0</xdr:rowOff>
    </xdr:to>
    <xdr:sp macro="" textlink="">
      <xdr:nvSpPr>
        <xdr:cNvPr id="62386" name="Rectangle 161" descr="紙ふぶき (小)"/>
        <xdr:cNvSpPr>
          <a:spLocks noChangeArrowheads="1"/>
        </xdr:cNvSpPr>
      </xdr:nvSpPr>
      <xdr:spPr>
        <a:xfrm>
          <a:off x="805815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120</xdr:row>
      <xdr:rowOff>0</xdr:rowOff>
    </xdr:from>
    <xdr:to xmlns:xdr="http://schemas.openxmlformats.org/drawingml/2006/spreadsheetDrawing">
      <xdr:col>52</xdr:col>
      <xdr:colOff>0</xdr:colOff>
      <xdr:row>127</xdr:row>
      <xdr:rowOff>0</xdr:rowOff>
    </xdr:to>
    <xdr:sp macro="" textlink="">
      <xdr:nvSpPr>
        <xdr:cNvPr id="62387" name="Rectangle 162" descr="紙ふぶき (大)"/>
        <xdr:cNvSpPr>
          <a:spLocks noChangeArrowheads="1"/>
        </xdr:cNvSpPr>
      </xdr:nvSpPr>
      <xdr:spPr>
        <a:xfrm>
          <a:off x="8858250" y="2304732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127</xdr:row>
      <xdr:rowOff>0</xdr:rowOff>
    </xdr:from>
    <xdr:to xmlns:xdr="http://schemas.openxmlformats.org/drawingml/2006/spreadsheetDrawing">
      <xdr:col>52</xdr:col>
      <xdr:colOff>0</xdr:colOff>
      <xdr:row>130</xdr:row>
      <xdr:rowOff>0</xdr:rowOff>
    </xdr:to>
    <xdr:sp macro="" textlink="">
      <xdr:nvSpPr>
        <xdr:cNvPr id="62388" name="Rectangle 163" descr="紙ふぶき (小)"/>
        <xdr:cNvSpPr>
          <a:spLocks noChangeArrowheads="1"/>
        </xdr:cNvSpPr>
      </xdr:nvSpPr>
      <xdr:spPr>
        <a:xfrm>
          <a:off x="8858250" y="2411412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115</xdr:row>
      <xdr:rowOff>0</xdr:rowOff>
    </xdr:from>
    <xdr:to xmlns:xdr="http://schemas.openxmlformats.org/drawingml/2006/spreadsheetDrawing">
      <xdr:col>20</xdr:col>
      <xdr:colOff>0</xdr:colOff>
      <xdr:row>126</xdr:row>
      <xdr:rowOff>0</xdr:rowOff>
    </xdr:to>
    <xdr:sp macro="" textlink="">
      <xdr:nvSpPr>
        <xdr:cNvPr id="62389" name="Line 172"/>
        <xdr:cNvSpPr>
          <a:spLocks noChangeShapeType="1"/>
        </xdr:cNvSpPr>
      </xdr:nvSpPr>
      <xdr:spPr>
        <a:xfrm>
          <a:off x="3790950" y="2241550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115</xdr:row>
      <xdr:rowOff>0</xdr:rowOff>
    </xdr:from>
    <xdr:to xmlns:xdr="http://schemas.openxmlformats.org/drawingml/2006/spreadsheetDrawing">
      <xdr:col>16</xdr:col>
      <xdr:colOff>0</xdr:colOff>
      <xdr:row>116</xdr:row>
      <xdr:rowOff>0</xdr:rowOff>
    </xdr:to>
    <xdr:sp macro="" textlink="">
      <xdr:nvSpPr>
        <xdr:cNvPr id="62390" name="Rectangle 177" descr="紙ふぶき (小)"/>
        <xdr:cNvSpPr>
          <a:spLocks noChangeArrowheads="1"/>
        </xdr:cNvSpPr>
      </xdr:nvSpPr>
      <xdr:spPr>
        <a:xfrm>
          <a:off x="219075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115</xdr:row>
      <xdr:rowOff>0</xdr:rowOff>
    </xdr:from>
    <xdr:to xmlns:xdr="http://schemas.openxmlformats.org/drawingml/2006/spreadsheetDrawing">
      <xdr:col>12</xdr:col>
      <xdr:colOff>0</xdr:colOff>
      <xdr:row>119</xdr:row>
      <xdr:rowOff>126365</xdr:rowOff>
    </xdr:to>
    <xdr:sp macro="" textlink="">
      <xdr:nvSpPr>
        <xdr:cNvPr id="62391" name="Rectangle 177" descr="紙ふぶき (小)"/>
        <xdr:cNvSpPr>
          <a:spLocks noChangeArrowheads="1"/>
        </xdr:cNvSpPr>
      </xdr:nvSpPr>
      <xdr:spPr>
        <a:xfrm>
          <a:off x="139065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115</xdr:row>
      <xdr:rowOff>0</xdr:rowOff>
    </xdr:from>
    <xdr:to xmlns:xdr="http://schemas.openxmlformats.org/drawingml/2006/spreadsheetDrawing">
      <xdr:col>20</xdr:col>
      <xdr:colOff>0</xdr:colOff>
      <xdr:row>115</xdr:row>
      <xdr:rowOff>0</xdr:rowOff>
    </xdr:to>
    <xdr:sp macro="" textlink="">
      <xdr:nvSpPr>
        <xdr:cNvPr id="62392" name="Line 164"/>
        <xdr:cNvSpPr>
          <a:spLocks noChangeShapeType="1"/>
        </xdr:cNvSpPr>
      </xdr:nvSpPr>
      <xdr:spPr>
        <a:xfrm>
          <a:off x="299085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115</xdr:row>
      <xdr:rowOff>0</xdr:rowOff>
    </xdr:from>
    <xdr:to xmlns:xdr="http://schemas.openxmlformats.org/drawingml/2006/spreadsheetDrawing">
      <xdr:col>19</xdr:col>
      <xdr:colOff>0</xdr:colOff>
      <xdr:row>120</xdr:row>
      <xdr:rowOff>0</xdr:rowOff>
    </xdr:to>
    <xdr:sp macro="" textlink="">
      <xdr:nvSpPr>
        <xdr:cNvPr id="62393" name="Line 172"/>
        <xdr:cNvSpPr>
          <a:spLocks noChangeShapeType="1"/>
        </xdr:cNvSpPr>
      </xdr:nvSpPr>
      <xdr:spPr>
        <a:xfrm>
          <a:off x="359092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116</xdr:row>
      <xdr:rowOff>0</xdr:rowOff>
    </xdr:from>
    <xdr:to xmlns:xdr="http://schemas.openxmlformats.org/drawingml/2006/spreadsheetDrawing">
      <xdr:col>16</xdr:col>
      <xdr:colOff>0</xdr:colOff>
      <xdr:row>118</xdr:row>
      <xdr:rowOff>0</xdr:rowOff>
    </xdr:to>
    <xdr:sp macro="" textlink="">
      <xdr:nvSpPr>
        <xdr:cNvPr id="62394" name="Rectangle 177" descr="紙ふぶき (小)"/>
        <xdr:cNvSpPr>
          <a:spLocks noChangeArrowheads="1"/>
        </xdr:cNvSpPr>
      </xdr:nvSpPr>
      <xdr:spPr>
        <a:xfrm>
          <a:off x="219075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118</xdr:row>
      <xdr:rowOff>0</xdr:rowOff>
    </xdr:from>
    <xdr:to xmlns:xdr="http://schemas.openxmlformats.org/drawingml/2006/spreadsheetDrawing">
      <xdr:col>16</xdr:col>
      <xdr:colOff>0</xdr:colOff>
      <xdr:row>120</xdr:row>
      <xdr:rowOff>0</xdr:rowOff>
    </xdr:to>
    <xdr:sp macro="" textlink="">
      <xdr:nvSpPr>
        <xdr:cNvPr id="62395" name="Rectangle 177" descr="紙ふぶき (小)"/>
        <xdr:cNvSpPr>
          <a:spLocks noChangeArrowheads="1"/>
        </xdr:cNvSpPr>
      </xdr:nvSpPr>
      <xdr:spPr>
        <a:xfrm>
          <a:off x="219075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115</xdr:row>
      <xdr:rowOff>0</xdr:rowOff>
    </xdr:from>
    <xdr:to xmlns:xdr="http://schemas.openxmlformats.org/drawingml/2006/spreadsheetDrawing">
      <xdr:col>34</xdr:col>
      <xdr:colOff>0</xdr:colOff>
      <xdr:row>116</xdr:row>
      <xdr:rowOff>0</xdr:rowOff>
    </xdr:to>
    <xdr:sp macro="" textlink="">
      <xdr:nvSpPr>
        <xdr:cNvPr id="62396" name="Rectangle 177" descr="紙ふぶき (小)"/>
        <xdr:cNvSpPr>
          <a:spLocks noChangeArrowheads="1"/>
        </xdr:cNvSpPr>
      </xdr:nvSpPr>
      <xdr:spPr>
        <a:xfrm>
          <a:off x="552450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115</xdr:row>
      <xdr:rowOff>0</xdr:rowOff>
    </xdr:from>
    <xdr:to xmlns:xdr="http://schemas.openxmlformats.org/drawingml/2006/spreadsheetDrawing">
      <xdr:col>30</xdr:col>
      <xdr:colOff>0</xdr:colOff>
      <xdr:row>119</xdr:row>
      <xdr:rowOff>126365</xdr:rowOff>
    </xdr:to>
    <xdr:sp macro="" textlink="">
      <xdr:nvSpPr>
        <xdr:cNvPr id="62397" name="Rectangle 177" descr="紙ふぶき (小)"/>
        <xdr:cNvSpPr>
          <a:spLocks noChangeArrowheads="1"/>
        </xdr:cNvSpPr>
      </xdr:nvSpPr>
      <xdr:spPr>
        <a:xfrm>
          <a:off x="472440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115</xdr:row>
      <xdr:rowOff>0</xdr:rowOff>
    </xdr:from>
    <xdr:to xmlns:xdr="http://schemas.openxmlformats.org/drawingml/2006/spreadsheetDrawing">
      <xdr:col>38</xdr:col>
      <xdr:colOff>0</xdr:colOff>
      <xdr:row>115</xdr:row>
      <xdr:rowOff>0</xdr:rowOff>
    </xdr:to>
    <xdr:sp macro="" textlink="">
      <xdr:nvSpPr>
        <xdr:cNvPr id="62398" name="Line 164"/>
        <xdr:cNvSpPr>
          <a:spLocks noChangeShapeType="1"/>
        </xdr:cNvSpPr>
      </xdr:nvSpPr>
      <xdr:spPr>
        <a:xfrm>
          <a:off x="632460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115</xdr:row>
      <xdr:rowOff>0</xdr:rowOff>
    </xdr:from>
    <xdr:to xmlns:xdr="http://schemas.openxmlformats.org/drawingml/2006/spreadsheetDrawing">
      <xdr:col>37</xdr:col>
      <xdr:colOff>0</xdr:colOff>
      <xdr:row>120</xdr:row>
      <xdr:rowOff>0</xdr:rowOff>
    </xdr:to>
    <xdr:sp macro="" textlink="">
      <xdr:nvSpPr>
        <xdr:cNvPr id="62399" name="Line 172"/>
        <xdr:cNvSpPr>
          <a:spLocks noChangeShapeType="1"/>
        </xdr:cNvSpPr>
      </xdr:nvSpPr>
      <xdr:spPr>
        <a:xfrm>
          <a:off x="692467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116</xdr:row>
      <xdr:rowOff>0</xdr:rowOff>
    </xdr:from>
    <xdr:to xmlns:xdr="http://schemas.openxmlformats.org/drawingml/2006/spreadsheetDrawing">
      <xdr:col>34</xdr:col>
      <xdr:colOff>0</xdr:colOff>
      <xdr:row>118</xdr:row>
      <xdr:rowOff>0</xdr:rowOff>
    </xdr:to>
    <xdr:sp macro="" textlink="">
      <xdr:nvSpPr>
        <xdr:cNvPr id="62400" name="Rectangle 177" descr="紙ふぶき (小)"/>
        <xdr:cNvSpPr>
          <a:spLocks noChangeArrowheads="1"/>
        </xdr:cNvSpPr>
      </xdr:nvSpPr>
      <xdr:spPr>
        <a:xfrm>
          <a:off x="552450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118</xdr:row>
      <xdr:rowOff>0</xdr:rowOff>
    </xdr:from>
    <xdr:to xmlns:xdr="http://schemas.openxmlformats.org/drawingml/2006/spreadsheetDrawing">
      <xdr:col>34</xdr:col>
      <xdr:colOff>0</xdr:colOff>
      <xdr:row>120</xdr:row>
      <xdr:rowOff>0</xdr:rowOff>
    </xdr:to>
    <xdr:sp macro="" textlink="">
      <xdr:nvSpPr>
        <xdr:cNvPr id="62401" name="Rectangle 177" descr="紙ふぶき (小)"/>
        <xdr:cNvSpPr>
          <a:spLocks noChangeArrowheads="1"/>
        </xdr:cNvSpPr>
      </xdr:nvSpPr>
      <xdr:spPr>
        <a:xfrm>
          <a:off x="552450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115</xdr:row>
      <xdr:rowOff>0</xdr:rowOff>
    </xdr:from>
    <xdr:to xmlns:xdr="http://schemas.openxmlformats.org/drawingml/2006/spreadsheetDrawing">
      <xdr:col>52</xdr:col>
      <xdr:colOff>0</xdr:colOff>
      <xdr:row>116</xdr:row>
      <xdr:rowOff>0</xdr:rowOff>
    </xdr:to>
    <xdr:sp macro="" textlink="">
      <xdr:nvSpPr>
        <xdr:cNvPr id="62402" name="Rectangle 177" descr="紙ふぶき (小)"/>
        <xdr:cNvSpPr>
          <a:spLocks noChangeArrowheads="1"/>
        </xdr:cNvSpPr>
      </xdr:nvSpPr>
      <xdr:spPr>
        <a:xfrm>
          <a:off x="885825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115</xdr:row>
      <xdr:rowOff>0</xdr:rowOff>
    </xdr:from>
    <xdr:to xmlns:xdr="http://schemas.openxmlformats.org/drawingml/2006/spreadsheetDrawing">
      <xdr:col>48</xdr:col>
      <xdr:colOff>0</xdr:colOff>
      <xdr:row>119</xdr:row>
      <xdr:rowOff>126365</xdr:rowOff>
    </xdr:to>
    <xdr:sp macro="" textlink="">
      <xdr:nvSpPr>
        <xdr:cNvPr id="62403" name="Rectangle 177" descr="紙ふぶき (小)"/>
        <xdr:cNvSpPr>
          <a:spLocks noChangeArrowheads="1"/>
        </xdr:cNvSpPr>
      </xdr:nvSpPr>
      <xdr:spPr>
        <a:xfrm>
          <a:off x="805815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115</xdr:row>
      <xdr:rowOff>0</xdr:rowOff>
    </xdr:from>
    <xdr:to xmlns:xdr="http://schemas.openxmlformats.org/drawingml/2006/spreadsheetDrawing">
      <xdr:col>56</xdr:col>
      <xdr:colOff>0</xdr:colOff>
      <xdr:row>115</xdr:row>
      <xdr:rowOff>0</xdr:rowOff>
    </xdr:to>
    <xdr:sp macro="" textlink="">
      <xdr:nvSpPr>
        <xdr:cNvPr id="62404" name="Line 164"/>
        <xdr:cNvSpPr>
          <a:spLocks noChangeShapeType="1"/>
        </xdr:cNvSpPr>
      </xdr:nvSpPr>
      <xdr:spPr>
        <a:xfrm>
          <a:off x="965835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115</xdr:row>
      <xdr:rowOff>0</xdr:rowOff>
    </xdr:from>
    <xdr:to xmlns:xdr="http://schemas.openxmlformats.org/drawingml/2006/spreadsheetDrawing">
      <xdr:col>55</xdr:col>
      <xdr:colOff>0</xdr:colOff>
      <xdr:row>120</xdr:row>
      <xdr:rowOff>0</xdr:rowOff>
    </xdr:to>
    <xdr:sp macro="" textlink="">
      <xdr:nvSpPr>
        <xdr:cNvPr id="62405" name="Line 172"/>
        <xdr:cNvSpPr>
          <a:spLocks noChangeShapeType="1"/>
        </xdr:cNvSpPr>
      </xdr:nvSpPr>
      <xdr:spPr>
        <a:xfrm>
          <a:off x="1025842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116</xdr:row>
      <xdr:rowOff>0</xdr:rowOff>
    </xdr:from>
    <xdr:to xmlns:xdr="http://schemas.openxmlformats.org/drawingml/2006/spreadsheetDrawing">
      <xdr:col>52</xdr:col>
      <xdr:colOff>0</xdr:colOff>
      <xdr:row>118</xdr:row>
      <xdr:rowOff>0</xdr:rowOff>
    </xdr:to>
    <xdr:sp macro="" textlink="">
      <xdr:nvSpPr>
        <xdr:cNvPr id="62406" name="Rectangle 177" descr="紙ふぶき (小)"/>
        <xdr:cNvSpPr>
          <a:spLocks noChangeArrowheads="1"/>
        </xdr:cNvSpPr>
      </xdr:nvSpPr>
      <xdr:spPr>
        <a:xfrm>
          <a:off x="885825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118</xdr:row>
      <xdr:rowOff>0</xdr:rowOff>
    </xdr:from>
    <xdr:to xmlns:xdr="http://schemas.openxmlformats.org/drawingml/2006/spreadsheetDrawing">
      <xdr:col>52</xdr:col>
      <xdr:colOff>0</xdr:colOff>
      <xdr:row>120</xdr:row>
      <xdr:rowOff>0</xdr:rowOff>
    </xdr:to>
    <xdr:sp macro="" textlink="">
      <xdr:nvSpPr>
        <xdr:cNvPr id="62407" name="Rectangle 177" descr="紙ふぶき (小)"/>
        <xdr:cNvSpPr>
          <a:spLocks noChangeArrowheads="1"/>
        </xdr:cNvSpPr>
      </xdr:nvSpPr>
      <xdr:spPr>
        <a:xfrm>
          <a:off x="885825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115</xdr:row>
      <xdr:rowOff>0</xdr:rowOff>
    </xdr:from>
    <xdr:to xmlns:xdr="http://schemas.openxmlformats.org/drawingml/2006/spreadsheetDrawing">
      <xdr:col>70</xdr:col>
      <xdr:colOff>0</xdr:colOff>
      <xdr:row>116</xdr:row>
      <xdr:rowOff>0</xdr:rowOff>
    </xdr:to>
    <xdr:sp macro="" textlink="">
      <xdr:nvSpPr>
        <xdr:cNvPr id="62408" name="Rectangle 177" descr="紙ふぶき (小)"/>
        <xdr:cNvSpPr>
          <a:spLocks noChangeArrowheads="1"/>
        </xdr:cNvSpPr>
      </xdr:nvSpPr>
      <xdr:spPr>
        <a:xfrm>
          <a:off x="1219200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115</xdr:row>
      <xdr:rowOff>0</xdr:rowOff>
    </xdr:from>
    <xdr:to xmlns:xdr="http://schemas.openxmlformats.org/drawingml/2006/spreadsheetDrawing">
      <xdr:col>66</xdr:col>
      <xdr:colOff>0</xdr:colOff>
      <xdr:row>119</xdr:row>
      <xdr:rowOff>126365</xdr:rowOff>
    </xdr:to>
    <xdr:sp macro="" textlink="">
      <xdr:nvSpPr>
        <xdr:cNvPr id="62409" name="Rectangle 177" descr="紙ふぶき (小)"/>
        <xdr:cNvSpPr>
          <a:spLocks noChangeArrowheads="1"/>
        </xdr:cNvSpPr>
      </xdr:nvSpPr>
      <xdr:spPr>
        <a:xfrm>
          <a:off x="1139190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115</xdr:row>
      <xdr:rowOff>0</xdr:rowOff>
    </xdr:from>
    <xdr:to xmlns:xdr="http://schemas.openxmlformats.org/drawingml/2006/spreadsheetDrawing">
      <xdr:col>74</xdr:col>
      <xdr:colOff>0</xdr:colOff>
      <xdr:row>115</xdr:row>
      <xdr:rowOff>0</xdr:rowOff>
    </xdr:to>
    <xdr:sp macro="" textlink="">
      <xdr:nvSpPr>
        <xdr:cNvPr id="62410" name="Line 164"/>
        <xdr:cNvSpPr>
          <a:spLocks noChangeShapeType="1"/>
        </xdr:cNvSpPr>
      </xdr:nvSpPr>
      <xdr:spPr>
        <a:xfrm>
          <a:off x="1299210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115</xdr:row>
      <xdr:rowOff>0</xdr:rowOff>
    </xdr:from>
    <xdr:to xmlns:xdr="http://schemas.openxmlformats.org/drawingml/2006/spreadsheetDrawing">
      <xdr:col>73</xdr:col>
      <xdr:colOff>0</xdr:colOff>
      <xdr:row>120</xdr:row>
      <xdr:rowOff>0</xdr:rowOff>
    </xdr:to>
    <xdr:sp macro="" textlink="">
      <xdr:nvSpPr>
        <xdr:cNvPr id="62411" name="Line 172"/>
        <xdr:cNvSpPr>
          <a:spLocks noChangeShapeType="1"/>
        </xdr:cNvSpPr>
      </xdr:nvSpPr>
      <xdr:spPr>
        <a:xfrm>
          <a:off x="1359217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116</xdr:row>
      <xdr:rowOff>0</xdr:rowOff>
    </xdr:from>
    <xdr:to xmlns:xdr="http://schemas.openxmlformats.org/drawingml/2006/spreadsheetDrawing">
      <xdr:col>70</xdr:col>
      <xdr:colOff>0</xdr:colOff>
      <xdr:row>118</xdr:row>
      <xdr:rowOff>0</xdr:rowOff>
    </xdr:to>
    <xdr:sp macro="" textlink="">
      <xdr:nvSpPr>
        <xdr:cNvPr id="62412" name="Rectangle 177" descr="紙ふぶき (小)"/>
        <xdr:cNvSpPr>
          <a:spLocks noChangeArrowheads="1"/>
        </xdr:cNvSpPr>
      </xdr:nvSpPr>
      <xdr:spPr>
        <a:xfrm>
          <a:off x="1219200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118</xdr:row>
      <xdr:rowOff>0</xdr:rowOff>
    </xdr:from>
    <xdr:to xmlns:xdr="http://schemas.openxmlformats.org/drawingml/2006/spreadsheetDrawing">
      <xdr:col>70</xdr:col>
      <xdr:colOff>0</xdr:colOff>
      <xdr:row>120</xdr:row>
      <xdr:rowOff>0</xdr:rowOff>
    </xdr:to>
    <xdr:sp macro="" textlink="">
      <xdr:nvSpPr>
        <xdr:cNvPr id="62413" name="Rectangle 177" descr="紙ふぶき (小)"/>
        <xdr:cNvSpPr>
          <a:spLocks noChangeArrowheads="1"/>
        </xdr:cNvSpPr>
      </xdr:nvSpPr>
      <xdr:spPr>
        <a:xfrm>
          <a:off x="1219200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115</xdr:row>
      <xdr:rowOff>0</xdr:rowOff>
    </xdr:from>
    <xdr:to xmlns:xdr="http://schemas.openxmlformats.org/drawingml/2006/spreadsheetDrawing">
      <xdr:col>38</xdr:col>
      <xdr:colOff>0</xdr:colOff>
      <xdr:row>127</xdr:row>
      <xdr:rowOff>0</xdr:rowOff>
    </xdr:to>
    <xdr:sp macro="" textlink="">
      <xdr:nvSpPr>
        <xdr:cNvPr id="62414" name="Line 172"/>
        <xdr:cNvSpPr>
          <a:spLocks noChangeShapeType="1"/>
        </xdr:cNvSpPr>
      </xdr:nvSpPr>
      <xdr:spPr>
        <a:xfrm>
          <a:off x="7124700" y="2241550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115</xdr:row>
      <xdr:rowOff>0</xdr:rowOff>
    </xdr:from>
    <xdr:to xmlns:xdr="http://schemas.openxmlformats.org/drawingml/2006/spreadsheetDrawing">
      <xdr:col>56</xdr:col>
      <xdr:colOff>0</xdr:colOff>
      <xdr:row>127</xdr:row>
      <xdr:rowOff>0</xdr:rowOff>
    </xdr:to>
    <xdr:sp macro="" textlink="">
      <xdr:nvSpPr>
        <xdr:cNvPr id="62415" name="Line 172"/>
        <xdr:cNvSpPr>
          <a:spLocks noChangeShapeType="1"/>
        </xdr:cNvSpPr>
      </xdr:nvSpPr>
      <xdr:spPr>
        <a:xfrm>
          <a:off x="10458450" y="2241550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115</xdr:row>
      <xdr:rowOff>0</xdr:rowOff>
    </xdr:from>
    <xdr:to xmlns:xdr="http://schemas.openxmlformats.org/drawingml/2006/spreadsheetDrawing">
      <xdr:col>74</xdr:col>
      <xdr:colOff>0</xdr:colOff>
      <xdr:row>128</xdr:row>
      <xdr:rowOff>0</xdr:rowOff>
    </xdr:to>
    <xdr:sp macro="" textlink="">
      <xdr:nvSpPr>
        <xdr:cNvPr id="62416" name="Line 172"/>
        <xdr:cNvSpPr>
          <a:spLocks noChangeShapeType="1"/>
        </xdr:cNvSpPr>
      </xdr:nvSpPr>
      <xdr:spPr>
        <a:xfrm>
          <a:off x="13792200" y="2241550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70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3189" name="Line 25"/>
        <xdr:cNvSpPr>
          <a:spLocks noChangeShapeType="1"/>
        </xdr:cNvSpPr>
      </xdr:nvSpPr>
      <xdr:spPr>
        <a:xfrm>
          <a:off x="129921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22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3190" name="Line 27"/>
        <xdr:cNvSpPr>
          <a:spLocks noChangeShapeType="1"/>
        </xdr:cNvSpPr>
      </xdr:nvSpPr>
      <xdr:spPr>
        <a:xfrm>
          <a:off x="129921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62</xdr:col>
      <xdr:colOff>0</xdr:colOff>
      <xdr:row>12</xdr:row>
      <xdr:rowOff>0</xdr:rowOff>
    </xdr:to>
    <xdr:sp macro="" textlink="">
      <xdr:nvSpPr>
        <xdr:cNvPr id="63191" name="Line 28"/>
        <xdr:cNvSpPr>
          <a:spLocks noChangeShapeType="1"/>
        </xdr:cNvSpPr>
      </xdr:nvSpPr>
      <xdr:spPr>
        <a:xfrm flipH="1">
          <a:off x="111918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22</xdr:row>
      <xdr:rowOff>0</xdr:rowOff>
    </xdr:from>
    <xdr:to xmlns:xdr="http://schemas.openxmlformats.org/drawingml/2006/spreadsheetDrawing">
      <xdr:col>62</xdr:col>
      <xdr:colOff>0</xdr:colOff>
      <xdr:row>22</xdr:row>
      <xdr:rowOff>0</xdr:rowOff>
    </xdr:to>
    <xdr:sp macro="" textlink="">
      <xdr:nvSpPr>
        <xdr:cNvPr id="63192" name="Line 29"/>
        <xdr:cNvSpPr>
          <a:spLocks noChangeShapeType="1"/>
        </xdr:cNvSpPr>
      </xdr:nvSpPr>
      <xdr:spPr>
        <a:xfrm flipH="1">
          <a:off x="111918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61</xdr:col>
      <xdr:colOff>0</xdr:colOff>
      <xdr:row>22</xdr:row>
      <xdr:rowOff>0</xdr:rowOff>
    </xdr:to>
    <xdr:sp macro="" textlink="">
      <xdr:nvSpPr>
        <xdr:cNvPr id="63193" name="Line 30"/>
        <xdr:cNvSpPr>
          <a:spLocks noChangeShapeType="1"/>
        </xdr:cNvSpPr>
      </xdr:nvSpPr>
      <xdr:spPr>
        <a:xfrm>
          <a:off x="111918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3194" name="Line 31"/>
        <xdr:cNvSpPr>
          <a:spLocks noChangeShapeType="1"/>
        </xdr:cNvSpPr>
      </xdr:nvSpPr>
      <xdr:spPr>
        <a:xfrm>
          <a:off x="12992100" y="3185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20</xdr:row>
      <xdr:rowOff>0</xdr:rowOff>
    </xdr:to>
    <xdr:sp macro="" textlink="">
      <xdr:nvSpPr>
        <xdr:cNvPr id="63195" name="Line 32"/>
        <xdr:cNvSpPr>
          <a:spLocks noChangeShapeType="1"/>
        </xdr:cNvSpPr>
      </xdr:nvSpPr>
      <xdr:spPr>
        <a:xfrm>
          <a:off x="13392150" y="3185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20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3196" name="Line 33"/>
        <xdr:cNvSpPr>
          <a:spLocks noChangeShapeType="1"/>
        </xdr:cNvSpPr>
      </xdr:nvSpPr>
      <xdr:spPr>
        <a:xfrm>
          <a:off x="12992100" y="3490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20</xdr:row>
      <xdr:rowOff>0</xdr:rowOff>
    </xdr:to>
    <xdr:sp macro="" textlink="">
      <xdr:nvSpPr>
        <xdr:cNvPr id="63197" name="Line 34"/>
        <xdr:cNvSpPr>
          <a:spLocks noChangeShapeType="1"/>
        </xdr:cNvSpPr>
      </xdr:nvSpPr>
      <xdr:spPr>
        <a:xfrm>
          <a:off x="13592175" y="22713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20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3198" name="Line 35"/>
        <xdr:cNvSpPr>
          <a:spLocks noChangeShapeType="1"/>
        </xdr:cNvSpPr>
      </xdr:nvSpPr>
      <xdr:spPr>
        <a:xfrm flipV="1">
          <a:off x="13592175" y="3490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3199" name="Line 52"/>
        <xdr:cNvSpPr>
          <a:spLocks noChangeShapeType="1"/>
        </xdr:cNvSpPr>
      </xdr:nvSpPr>
      <xdr:spPr>
        <a:xfrm>
          <a:off x="13392150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</xdr:row>
      <xdr:rowOff>0</xdr:rowOff>
    </xdr:from>
    <xdr:to xmlns:xdr="http://schemas.openxmlformats.org/drawingml/2006/spreadsheetDrawing">
      <xdr:col>66</xdr:col>
      <xdr:colOff>0</xdr:colOff>
      <xdr:row>22</xdr:row>
      <xdr:rowOff>0</xdr:rowOff>
    </xdr:to>
    <xdr:sp macro="" textlink="">
      <xdr:nvSpPr>
        <xdr:cNvPr id="63200" name="Rectangle 67" descr="紙ふぶき (小)"/>
        <xdr:cNvSpPr>
          <a:spLocks noChangeArrowheads="1"/>
        </xdr:cNvSpPr>
      </xdr:nvSpPr>
      <xdr:spPr>
        <a:xfrm>
          <a:off x="113919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</xdr:row>
      <xdr:rowOff>0</xdr:rowOff>
    </xdr:from>
    <xdr:to xmlns:xdr="http://schemas.openxmlformats.org/drawingml/2006/spreadsheetDrawing">
      <xdr:col>70</xdr:col>
      <xdr:colOff>0</xdr:colOff>
      <xdr:row>20</xdr:row>
      <xdr:rowOff>0</xdr:rowOff>
    </xdr:to>
    <xdr:sp macro="" textlink="">
      <xdr:nvSpPr>
        <xdr:cNvPr id="63201" name="Rectangle 68" descr="紙ふぶき (大)"/>
        <xdr:cNvSpPr>
          <a:spLocks noChangeArrowheads="1"/>
        </xdr:cNvSpPr>
      </xdr:nvSpPr>
      <xdr:spPr>
        <a:xfrm>
          <a:off x="12192000" y="22713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20</xdr:row>
      <xdr:rowOff>0</xdr:rowOff>
    </xdr:from>
    <xdr:to xmlns:xdr="http://schemas.openxmlformats.org/drawingml/2006/spreadsheetDrawing">
      <xdr:col>70</xdr:col>
      <xdr:colOff>0</xdr:colOff>
      <xdr:row>22</xdr:row>
      <xdr:rowOff>0</xdr:rowOff>
    </xdr:to>
    <xdr:sp macro="" textlink="">
      <xdr:nvSpPr>
        <xdr:cNvPr id="63202" name="Rectangle 69" descr="紙ふぶき (小)"/>
        <xdr:cNvSpPr>
          <a:spLocks noChangeArrowheads="1"/>
        </xdr:cNvSpPr>
      </xdr:nvSpPr>
      <xdr:spPr>
        <a:xfrm>
          <a:off x="12192000" y="34905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3203" name="Line 150"/>
        <xdr:cNvSpPr>
          <a:spLocks noChangeShapeType="1"/>
        </xdr:cNvSpPr>
      </xdr:nvSpPr>
      <xdr:spPr>
        <a:xfrm>
          <a:off x="63246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22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3204" name="Line 151"/>
        <xdr:cNvSpPr>
          <a:spLocks noChangeShapeType="1"/>
        </xdr:cNvSpPr>
      </xdr:nvSpPr>
      <xdr:spPr>
        <a:xfrm>
          <a:off x="63246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26</xdr:col>
      <xdr:colOff>0</xdr:colOff>
      <xdr:row>12</xdr:row>
      <xdr:rowOff>0</xdr:rowOff>
    </xdr:to>
    <xdr:sp macro="" textlink="">
      <xdr:nvSpPr>
        <xdr:cNvPr id="63205" name="Line 152"/>
        <xdr:cNvSpPr>
          <a:spLocks noChangeShapeType="1"/>
        </xdr:cNvSpPr>
      </xdr:nvSpPr>
      <xdr:spPr>
        <a:xfrm flipH="1">
          <a:off x="45243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22</xdr:row>
      <xdr:rowOff>0</xdr:rowOff>
    </xdr:from>
    <xdr:to xmlns:xdr="http://schemas.openxmlformats.org/drawingml/2006/spreadsheetDrawing">
      <xdr:col>26</xdr:col>
      <xdr:colOff>0</xdr:colOff>
      <xdr:row>22</xdr:row>
      <xdr:rowOff>0</xdr:rowOff>
    </xdr:to>
    <xdr:sp macro="" textlink="">
      <xdr:nvSpPr>
        <xdr:cNvPr id="63206" name="Line 153"/>
        <xdr:cNvSpPr>
          <a:spLocks noChangeShapeType="1"/>
        </xdr:cNvSpPr>
      </xdr:nvSpPr>
      <xdr:spPr>
        <a:xfrm flipH="1">
          <a:off x="45243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25</xdr:col>
      <xdr:colOff>0</xdr:colOff>
      <xdr:row>22</xdr:row>
      <xdr:rowOff>0</xdr:rowOff>
    </xdr:to>
    <xdr:sp macro="" textlink="">
      <xdr:nvSpPr>
        <xdr:cNvPr id="63207" name="Line 154"/>
        <xdr:cNvSpPr>
          <a:spLocks noChangeShapeType="1"/>
        </xdr:cNvSpPr>
      </xdr:nvSpPr>
      <xdr:spPr>
        <a:xfrm>
          <a:off x="45243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3208" name="Line 155"/>
        <xdr:cNvSpPr>
          <a:spLocks noChangeShapeType="1"/>
        </xdr:cNvSpPr>
      </xdr:nvSpPr>
      <xdr:spPr>
        <a:xfrm>
          <a:off x="632460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19</xdr:row>
      <xdr:rowOff>0</xdr:rowOff>
    </xdr:to>
    <xdr:sp macro="" textlink="">
      <xdr:nvSpPr>
        <xdr:cNvPr id="63209" name="Line 156"/>
        <xdr:cNvSpPr>
          <a:spLocks noChangeShapeType="1"/>
        </xdr:cNvSpPr>
      </xdr:nvSpPr>
      <xdr:spPr>
        <a:xfrm>
          <a:off x="672465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19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3210" name="Line 157"/>
        <xdr:cNvSpPr>
          <a:spLocks noChangeShapeType="1"/>
        </xdr:cNvSpPr>
      </xdr:nvSpPr>
      <xdr:spPr>
        <a:xfrm>
          <a:off x="632460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19</xdr:row>
      <xdr:rowOff>0</xdr:rowOff>
    </xdr:to>
    <xdr:sp macro="" textlink="">
      <xdr:nvSpPr>
        <xdr:cNvPr id="63211" name="Line 158"/>
        <xdr:cNvSpPr>
          <a:spLocks noChangeShapeType="1"/>
        </xdr:cNvSpPr>
      </xdr:nvSpPr>
      <xdr:spPr>
        <a:xfrm>
          <a:off x="692467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19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3212" name="Line 159"/>
        <xdr:cNvSpPr>
          <a:spLocks noChangeShapeType="1"/>
        </xdr:cNvSpPr>
      </xdr:nvSpPr>
      <xdr:spPr>
        <a:xfrm flipV="1">
          <a:off x="692467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3213" name="Line 160"/>
        <xdr:cNvSpPr>
          <a:spLocks noChangeShapeType="1"/>
        </xdr:cNvSpPr>
      </xdr:nvSpPr>
      <xdr:spPr>
        <a:xfrm>
          <a:off x="672465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</xdr:row>
      <xdr:rowOff>0</xdr:rowOff>
    </xdr:from>
    <xdr:to xmlns:xdr="http://schemas.openxmlformats.org/drawingml/2006/spreadsheetDrawing">
      <xdr:col>30</xdr:col>
      <xdr:colOff>0</xdr:colOff>
      <xdr:row>22</xdr:row>
      <xdr:rowOff>0</xdr:rowOff>
    </xdr:to>
    <xdr:sp macro="" textlink="">
      <xdr:nvSpPr>
        <xdr:cNvPr id="63214" name="Rectangle 161" descr="紙ふぶき (小)"/>
        <xdr:cNvSpPr>
          <a:spLocks noChangeArrowheads="1"/>
        </xdr:cNvSpPr>
      </xdr:nvSpPr>
      <xdr:spPr>
        <a:xfrm>
          <a:off x="47244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</xdr:row>
      <xdr:rowOff>0</xdr:rowOff>
    </xdr:from>
    <xdr:to xmlns:xdr="http://schemas.openxmlformats.org/drawingml/2006/spreadsheetDrawing">
      <xdr:col>34</xdr:col>
      <xdr:colOff>0</xdr:colOff>
      <xdr:row>19</xdr:row>
      <xdr:rowOff>0</xdr:rowOff>
    </xdr:to>
    <xdr:sp macro="" textlink="">
      <xdr:nvSpPr>
        <xdr:cNvPr id="63215" name="Rectangle 162" descr="紙ふぶき (大)"/>
        <xdr:cNvSpPr>
          <a:spLocks noChangeArrowheads="1"/>
        </xdr:cNvSpPr>
      </xdr:nvSpPr>
      <xdr:spPr>
        <a:xfrm>
          <a:off x="552450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19</xdr:row>
      <xdr:rowOff>0</xdr:rowOff>
    </xdr:from>
    <xdr:to xmlns:xdr="http://schemas.openxmlformats.org/drawingml/2006/spreadsheetDrawing">
      <xdr:col>34</xdr:col>
      <xdr:colOff>0</xdr:colOff>
      <xdr:row>22</xdr:row>
      <xdr:rowOff>0</xdr:rowOff>
    </xdr:to>
    <xdr:sp macro="" textlink="">
      <xdr:nvSpPr>
        <xdr:cNvPr id="63216" name="Rectangle 163" descr="紙ふぶき (小)"/>
        <xdr:cNvSpPr>
          <a:spLocks noChangeArrowheads="1"/>
        </xdr:cNvSpPr>
      </xdr:nvSpPr>
      <xdr:spPr>
        <a:xfrm>
          <a:off x="552450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3217" name="Line 164"/>
        <xdr:cNvSpPr>
          <a:spLocks noChangeShapeType="1"/>
        </xdr:cNvSpPr>
      </xdr:nvSpPr>
      <xdr:spPr>
        <a:xfrm>
          <a:off x="29908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22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3218" name="Line 165"/>
        <xdr:cNvSpPr>
          <a:spLocks noChangeShapeType="1"/>
        </xdr:cNvSpPr>
      </xdr:nvSpPr>
      <xdr:spPr>
        <a:xfrm>
          <a:off x="29908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8</xdr:col>
      <xdr:colOff>0</xdr:colOff>
      <xdr:row>12</xdr:row>
      <xdr:rowOff>0</xdr:rowOff>
    </xdr:to>
    <xdr:sp macro="" textlink="">
      <xdr:nvSpPr>
        <xdr:cNvPr id="63219" name="Line 166"/>
        <xdr:cNvSpPr>
          <a:spLocks noChangeShapeType="1"/>
        </xdr:cNvSpPr>
      </xdr:nvSpPr>
      <xdr:spPr>
        <a:xfrm flipH="1">
          <a:off x="11906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22</xdr:row>
      <xdr:rowOff>0</xdr:rowOff>
    </xdr:from>
    <xdr:to xmlns:xdr="http://schemas.openxmlformats.org/drawingml/2006/spreadsheetDrawing">
      <xdr:col>8</xdr:col>
      <xdr:colOff>0</xdr:colOff>
      <xdr:row>22</xdr:row>
      <xdr:rowOff>0</xdr:rowOff>
    </xdr:to>
    <xdr:sp macro="" textlink="">
      <xdr:nvSpPr>
        <xdr:cNvPr id="63220" name="Line 167"/>
        <xdr:cNvSpPr>
          <a:spLocks noChangeShapeType="1"/>
        </xdr:cNvSpPr>
      </xdr:nvSpPr>
      <xdr:spPr>
        <a:xfrm flipH="1">
          <a:off x="11906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7</xdr:col>
      <xdr:colOff>0</xdr:colOff>
      <xdr:row>22</xdr:row>
      <xdr:rowOff>0</xdr:rowOff>
    </xdr:to>
    <xdr:sp macro="" textlink="">
      <xdr:nvSpPr>
        <xdr:cNvPr id="63221" name="Line 168"/>
        <xdr:cNvSpPr>
          <a:spLocks noChangeShapeType="1"/>
        </xdr:cNvSpPr>
      </xdr:nvSpPr>
      <xdr:spPr>
        <a:xfrm>
          <a:off x="11906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3222" name="Line 169"/>
        <xdr:cNvSpPr>
          <a:spLocks noChangeShapeType="1"/>
        </xdr:cNvSpPr>
      </xdr:nvSpPr>
      <xdr:spPr>
        <a:xfrm>
          <a:off x="2990850" y="28809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18</xdr:row>
      <xdr:rowOff>0</xdr:rowOff>
    </xdr:to>
    <xdr:sp macro="" textlink="">
      <xdr:nvSpPr>
        <xdr:cNvPr id="63223" name="Line 170"/>
        <xdr:cNvSpPr>
          <a:spLocks noChangeShapeType="1"/>
        </xdr:cNvSpPr>
      </xdr:nvSpPr>
      <xdr:spPr>
        <a:xfrm>
          <a:off x="3390900" y="2880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18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3224" name="Line 171"/>
        <xdr:cNvSpPr>
          <a:spLocks noChangeShapeType="1"/>
        </xdr:cNvSpPr>
      </xdr:nvSpPr>
      <xdr:spPr>
        <a:xfrm>
          <a:off x="3009900" y="31857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18</xdr:row>
      <xdr:rowOff>0</xdr:rowOff>
    </xdr:to>
    <xdr:sp macro="" textlink="">
      <xdr:nvSpPr>
        <xdr:cNvPr id="63225" name="Line 172"/>
        <xdr:cNvSpPr>
          <a:spLocks noChangeShapeType="1"/>
        </xdr:cNvSpPr>
      </xdr:nvSpPr>
      <xdr:spPr>
        <a:xfrm>
          <a:off x="3590925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18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3226" name="Line 173"/>
        <xdr:cNvSpPr>
          <a:spLocks noChangeShapeType="1"/>
        </xdr:cNvSpPr>
      </xdr:nvSpPr>
      <xdr:spPr>
        <a:xfrm flipV="1">
          <a:off x="3590925" y="3185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3227" name="Line 174"/>
        <xdr:cNvSpPr>
          <a:spLocks noChangeShapeType="1"/>
        </xdr:cNvSpPr>
      </xdr:nvSpPr>
      <xdr:spPr>
        <a:xfrm>
          <a:off x="3390900" y="22713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</xdr:row>
      <xdr:rowOff>0</xdr:rowOff>
    </xdr:from>
    <xdr:to xmlns:xdr="http://schemas.openxmlformats.org/drawingml/2006/spreadsheetDrawing">
      <xdr:col>12</xdr:col>
      <xdr:colOff>0</xdr:colOff>
      <xdr:row>22</xdr:row>
      <xdr:rowOff>0</xdr:rowOff>
    </xdr:to>
    <xdr:sp macro="" textlink="">
      <xdr:nvSpPr>
        <xdr:cNvPr id="63228" name="Rectangle 175" descr="紙ふぶき (小)"/>
        <xdr:cNvSpPr>
          <a:spLocks noChangeArrowheads="1"/>
        </xdr:cNvSpPr>
      </xdr:nvSpPr>
      <xdr:spPr>
        <a:xfrm>
          <a:off x="13906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</xdr:row>
      <xdr:rowOff>0</xdr:rowOff>
    </xdr:from>
    <xdr:to xmlns:xdr="http://schemas.openxmlformats.org/drawingml/2006/spreadsheetDrawing">
      <xdr:col>16</xdr:col>
      <xdr:colOff>0</xdr:colOff>
      <xdr:row>18</xdr:row>
      <xdr:rowOff>0</xdr:rowOff>
    </xdr:to>
    <xdr:sp macro="" textlink="">
      <xdr:nvSpPr>
        <xdr:cNvPr id="63229" name="Rectangle 176" descr="紙ふぶき (大)"/>
        <xdr:cNvSpPr>
          <a:spLocks noChangeArrowheads="1"/>
        </xdr:cNvSpPr>
      </xdr:nvSpPr>
      <xdr:spPr>
        <a:xfrm>
          <a:off x="2190750" y="22713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18</xdr:row>
      <xdr:rowOff>0</xdr:rowOff>
    </xdr:from>
    <xdr:to xmlns:xdr="http://schemas.openxmlformats.org/drawingml/2006/spreadsheetDrawing">
      <xdr:col>16</xdr:col>
      <xdr:colOff>0</xdr:colOff>
      <xdr:row>22</xdr:row>
      <xdr:rowOff>0</xdr:rowOff>
    </xdr:to>
    <xdr:sp macro="" textlink="">
      <xdr:nvSpPr>
        <xdr:cNvPr id="63230" name="Rectangle 177" descr="紙ふぶき (小)"/>
        <xdr:cNvSpPr>
          <a:spLocks noChangeArrowheads="1"/>
        </xdr:cNvSpPr>
      </xdr:nvSpPr>
      <xdr:spPr>
        <a:xfrm>
          <a:off x="2190750" y="31857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3231" name="Line 150"/>
        <xdr:cNvSpPr>
          <a:spLocks noChangeShapeType="1"/>
        </xdr:cNvSpPr>
      </xdr:nvSpPr>
      <xdr:spPr>
        <a:xfrm>
          <a:off x="96583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22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3232" name="Line 151"/>
        <xdr:cNvSpPr>
          <a:spLocks noChangeShapeType="1"/>
        </xdr:cNvSpPr>
      </xdr:nvSpPr>
      <xdr:spPr>
        <a:xfrm>
          <a:off x="96583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44</xdr:col>
      <xdr:colOff>0</xdr:colOff>
      <xdr:row>12</xdr:row>
      <xdr:rowOff>0</xdr:rowOff>
    </xdr:to>
    <xdr:sp macro="" textlink="">
      <xdr:nvSpPr>
        <xdr:cNvPr id="63233" name="Line 152"/>
        <xdr:cNvSpPr>
          <a:spLocks noChangeShapeType="1"/>
        </xdr:cNvSpPr>
      </xdr:nvSpPr>
      <xdr:spPr>
        <a:xfrm flipH="1">
          <a:off x="78581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22</xdr:row>
      <xdr:rowOff>0</xdr:rowOff>
    </xdr:from>
    <xdr:to xmlns:xdr="http://schemas.openxmlformats.org/drawingml/2006/spreadsheetDrawing">
      <xdr:col>44</xdr:col>
      <xdr:colOff>0</xdr:colOff>
      <xdr:row>22</xdr:row>
      <xdr:rowOff>0</xdr:rowOff>
    </xdr:to>
    <xdr:sp macro="" textlink="">
      <xdr:nvSpPr>
        <xdr:cNvPr id="63234" name="Line 153"/>
        <xdr:cNvSpPr>
          <a:spLocks noChangeShapeType="1"/>
        </xdr:cNvSpPr>
      </xdr:nvSpPr>
      <xdr:spPr>
        <a:xfrm flipH="1">
          <a:off x="78581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43</xdr:col>
      <xdr:colOff>0</xdr:colOff>
      <xdr:row>22</xdr:row>
      <xdr:rowOff>0</xdr:rowOff>
    </xdr:to>
    <xdr:sp macro="" textlink="">
      <xdr:nvSpPr>
        <xdr:cNvPr id="63235" name="Line 154"/>
        <xdr:cNvSpPr>
          <a:spLocks noChangeShapeType="1"/>
        </xdr:cNvSpPr>
      </xdr:nvSpPr>
      <xdr:spPr>
        <a:xfrm>
          <a:off x="78581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3236" name="Line 155"/>
        <xdr:cNvSpPr>
          <a:spLocks noChangeShapeType="1"/>
        </xdr:cNvSpPr>
      </xdr:nvSpPr>
      <xdr:spPr>
        <a:xfrm>
          <a:off x="965835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19</xdr:row>
      <xdr:rowOff>0</xdr:rowOff>
    </xdr:to>
    <xdr:sp macro="" textlink="">
      <xdr:nvSpPr>
        <xdr:cNvPr id="63237" name="Line 156"/>
        <xdr:cNvSpPr>
          <a:spLocks noChangeShapeType="1"/>
        </xdr:cNvSpPr>
      </xdr:nvSpPr>
      <xdr:spPr>
        <a:xfrm>
          <a:off x="1005840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19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3238" name="Line 157"/>
        <xdr:cNvSpPr>
          <a:spLocks noChangeShapeType="1"/>
        </xdr:cNvSpPr>
      </xdr:nvSpPr>
      <xdr:spPr>
        <a:xfrm>
          <a:off x="965835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19</xdr:row>
      <xdr:rowOff>0</xdr:rowOff>
    </xdr:to>
    <xdr:sp macro="" textlink="">
      <xdr:nvSpPr>
        <xdr:cNvPr id="63239" name="Line 158"/>
        <xdr:cNvSpPr>
          <a:spLocks noChangeShapeType="1"/>
        </xdr:cNvSpPr>
      </xdr:nvSpPr>
      <xdr:spPr>
        <a:xfrm>
          <a:off x="1025842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19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3240" name="Line 159"/>
        <xdr:cNvSpPr>
          <a:spLocks noChangeShapeType="1"/>
        </xdr:cNvSpPr>
      </xdr:nvSpPr>
      <xdr:spPr>
        <a:xfrm flipV="1">
          <a:off x="1025842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3241" name="Line 160"/>
        <xdr:cNvSpPr>
          <a:spLocks noChangeShapeType="1"/>
        </xdr:cNvSpPr>
      </xdr:nvSpPr>
      <xdr:spPr>
        <a:xfrm>
          <a:off x="1005840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</xdr:row>
      <xdr:rowOff>0</xdr:rowOff>
    </xdr:from>
    <xdr:to xmlns:xdr="http://schemas.openxmlformats.org/drawingml/2006/spreadsheetDrawing">
      <xdr:col>48</xdr:col>
      <xdr:colOff>0</xdr:colOff>
      <xdr:row>22</xdr:row>
      <xdr:rowOff>0</xdr:rowOff>
    </xdr:to>
    <xdr:sp macro="" textlink="">
      <xdr:nvSpPr>
        <xdr:cNvPr id="63242" name="Rectangle 161" descr="紙ふぶき (小)"/>
        <xdr:cNvSpPr>
          <a:spLocks noChangeArrowheads="1"/>
        </xdr:cNvSpPr>
      </xdr:nvSpPr>
      <xdr:spPr>
        <a:xfrm>
          <a:off x="80581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</xdr:row>
      <xdr:rowOff>0</xdr:rowOff>
    </xdr:from>
    <xdr:to xmlns:xdr="http://schemas.openxmlformats.org/drawingml/2006/spreadsheetDrawing">
      <xdr:col>52</xdr:col>
      <xdr:colOff>0</xdr:colOff>
      <xdr:row>19</xdr:row>
      <xdr:rowOff>0</xdr:rowOff>
    </xdr:to>
    <xdr:sp macro="" textlink="">
      <xdr:nvSpPr>
        <xdr:cNvPr id="63243" name="Rectangle 162" descr="紙ふぶき (大)"/>
        <xdr:cNvSpPr>
          <a:spLocks noChangeArrowheads="1"/>
        </xdr:cNvSpPr>
      </xdr:nvSpPr>
      <xdr:spPr>
        <a:xfrm>
          <a:off x="885825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19</xdr:row>
      <xdr:rowOff>0</xdr:rowOff>
    </xdr:from>
    <xdr:to xmlns:xdr="http://schemas.openxmlformats.org/drawingml/2006/spreadsheetDrawing">
      <xdr:col>52</xdr:col>
      <xdr:colOff>0</xdr:colOff>
      <xdr:row>22</xdr:row>
      <xdr:rowOff>0</xdr:rowOff>
    </xdr:to>
    <xdr:sp macro="" textlink="">
      <xdr:nvSpPr>
        <xdr:cNvPr id="63244" name="Rectangle 163" descr="紙ふぶき (小)"/>
        <xdr:cNvSpPr>
          <a:spLocks noChangeArrowheads="1"/>
        </xdr:cNvSpPr>
      </xdr:nvSpPr>
      <xdr:spPr>
        <a:xfrm>
          <a:off x="885825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7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3245" name="Line 172"/>
        <xdr:cNvSpPr>
          <a:spLocks noChangeShapeType="1"/>
        </xdr:cNvSpPr>
      </xdr:nvSpPr>
      <xdr:spPr>
        <a:xfrm>
          <a:off x="3790950" y="16395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</xdr:row>
      <xdr:rowOff>0</xdr:rowOff>
    </xdr:from>
    <xdr:to xmlns:xdr="http://schemas.openxmlformats.org/drawingml/2006/spreadsheetDrawing">
      <xdr:col>16</xdr:col>
      <xdr:colOff>0</xdr:colOff>
      <xdr:row>8</xdr:row>
      <xdr:rowOff>0</xdr:rowOff>
    </xdr:to>
    <xdr:sp macro="" textlink="">
      <xdr:nvSpPr>
        <xdr:cNvPr id="63246" name="Rectangle 177" descr="紙ふぶき (小)"/>
        <xdr:cNvSpPr>
          <a:spLocks noChangeArrowheads="1"/>
        </xdr:cNvSpPr>
      </xdr:nvSpPr>
      <xdr:spPr>
        <a:xfrm>
          <a:off x="21907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0</xdr:rowOff>
    </xdr:from>
    <xdr:to xmlns:xdr="http://schemas.openxmlformats.org/drawingml/2006/spreadsheetDrawing">
      <xdr:col>12</xdr:col>
      <xdr:colOff>0</xdr:colOff>
      <xdr:row>11</xdr:row>
      <xdr:rowOff>126365</xdr:rowOff>
    </xdr:to>
    <xdr:sp macro="" textlink="">
      <xdr:nvSpPr>
        <xdr:cNvPr id="63247" name="Rectangle 177" descr="紙ふぶき (小)"/>
        <xdr:cNvSpPr>
          <a:spLocks noChangeArrowheads="1"/>
        </xdr:cNvSpPr>
      </xdr:nvSpPr>
      <xdr:spPr>
        <a:xfrm>
          <a:off x="13906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</xdr:row>
      <xdr:rowOff>0</xdr:rowOff>
    </xdr:from>
    <xdr:to xmlns:xdr="http://schemas.openxmlformats.org/drawingml/2006/spreadsheetDrawing">
      <xdr:col>20</xdr:col>
      <xdr:colOff>0</xdr:colOff>
      <xdr:row>7</xdr:row>
      <xdr:rowOff>0</xdr:rowOff>
    </xdr:to>
    <xdr:sp macro="" textlink="">
      <xdr:nvSpPr>
        <xdr:cNvPr id="63248" name="Line 164"/>
        <xdr:cNvSpPr>
          <a:spLocks noChangeShapeType="1"/>
        </xdr:cNvSpPr>
      </xdr:nvSpPr>
      <xdr:spPr>
        <a:xfrm>
          <a:off x="29908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3249" name="Line 172"/>
        <xdr:cNvSpPr>
          <a:spLocks noChangeShapeType="1"/>
        </xdr:cNvSpPr>
      </xdr:nvSpPr>
      <xdr:spPr>
        <a:xfrm>
          <a:off x="35909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8</xdr:row>
      <xdr:rowOff>0</xdr:rowOff>
    </xdr:from>
    <xdr:to xmlns:xdr="http://schemas.openxmlformats.org/drawingml/2006/spreadsheetDrawing">
      <xdr:col>16</xdr:col>
      <xdr:colOff>0</xdr:colOff>
      <xdr:row>10</xdr:row>
      <xdr:rowOff>0</xdr:rowOff>
    </xdr:to>
    <xdr:sp macro="" textlink="">
      <xdr:nvSpPr>
        <xdr:cNvPr id="63250" name="Rectangle 177" descr="紙ふぶき (小)"/>
        <xdr:cNvSpPr>
          <a:spLocks noChangeArrowheads="1"/>
        </xdr:cNvSpPr>
      </xdr:nvSpPr>
      <xdr:spPr>
        <a:xfrm>
          <a:off x="21907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10</xdr:row>
      <xdr:rowOff>0</xdr:rowOff>
    </xdr:from>
    <xdr:to xmlns:xdr="http://schemas.openxmlformats.org/drawingml/2006/spreadsheetDrawing">
      <xdr:col>16</xdr:col>
      <xdr:colOff>0</xdr:colOff>
      <xdr:row>12</xdr:row>
      <xdr:rowOff>0</xdr:rowOff>
    </xdr:to>
    <xdr:sp macro="" textlink="">
      <xdr:nvSpPr>
        <xdr:cNvPr id="63251" name="Rectangle 177" descr="紙ふぶき (小)"/>
        <xdr:cNvSpPr>
          <a:spLocks noChangeArrowheads="1"/>
        </xdr:cNvSpPr>
      </xdr:nvSpPr>
      <xdr:spPr>
        <a:xfrm>
          <a:off x="21907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</xdr:row>
      <xdr:rowOff>0</xdr:rowOff>
    </xdr:from>
    <xdr:to xmlns:xdr="http://schemas.openxmlformats.org/drawingml/2006/spreadsheetDrawing">
      <xdr:col>34</xdr:col>
      <xdr:colOff>0</xdr:colOff>
      <xdr:row>8</xdr:row>
      <xdr:rowOff>0</xdr:rowOff>
    </xdr:to>
    <xdr:sp macro="" textlink="">
      <xdr:nvSpPr>
        <xdr:cNvPr id="63252" name="Rectangle 177" descr="紙ふぶき (小)"/>
        <xdr:cNvSpPr>
          <a:spLocks noChangeArrowheads="1"/>
        </xdr:cNvSpPr>
      </xdr:nvSpPr>
      <xdr:spPr>
        <a:xfrm>
          <a:off x="55245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7</xdr:row>
      <xdr:rowOff>0</xdr:rowOff>
    </xdr:from>
    <xdr:to xmlns:xdr="http://schemas.openxmlformats.org/drawingml/2006/spreadsheetDrawing">
      <xdr:col>30</xdr:col>
      <xdr:colOff>0</xdr:colOff>
      <xdr:row>11</xdr:row>
      <xdr:rowOff>126365</xdr:rowOff>
    </xdr:to>
    <xdr:sp macro="" textlink="">
      <xdr:nvSpPr>
        <xdr:cNvPr id="63253" name="Rectangle 177" descr="紙ふぶき (小)"/>
        <xdr:cNvSpPr>
          <a:spLocks noChangeArrowheads="1"/>
        </xdr:cNvSpPr>
      </xdr:nvSpPr>
      <xdr:spPr>
        <a:xfrm>
          <a:off x="47244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7</xdr:row>
      <xdr:rowOff>0</xdr:rowOff>
    </xdr:to>
    <xdr:sp macro="" textlink="">
      <xdr:nvSpPr>
        <xdr:cNvPr id="63254" name="Line 164"/>
        <xdr:cNvSpPr>
          <a:spLocks noChangeShapeType="1"/>
        </xdr:cNvSpPr>
      </xdr:nvSpPr>
      <xdr:spPr>
        <a:xfrm>
          <a:off x="63246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3255" name="Line 172"/>
        <xdr:cNvSpPr>
          <a:spLocks noChangeShapeType="1"/>
        </xdr:cNvSpPr>
      </xdr:nvSpPr>
      <xdr:spPr>
        <a:xfrm>
          <a:off x="69246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8</xdr:row>
      <xdr:rowOff>0</xdr:rowOff>
    </xdr:from>
    <xdr:to xmlns:xdr="http://schemas.openxmlformats.org/drawingml/2006/spreadsheetDrawing">
      <xdr:col>34</xdr:col>
      <xdr:colOff>0</xdr:colOff>
      <xdr:row>10</xdr:row>
      <xdr:rowOff>0</xdr:rowOff>
    </xdr:to>
    <xdr:sp macro="" textlink="">
      <xdr:nvSpPr>
        <xdr:cNvPr id="63256" name="Rectangle 177" descr="紙ふぶき (小)"/>
        <xdr:cNvSpPr>
          <a:spLocks noChangeArrowheads="1"/>
        </xdr:cNvSpPr>
      </xdr:nvSpPr>
      <xdr:spPr>
        <a:xfrm>
          <a:off x="55245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10</xdr:row>
      <xdr:rowOff>0</xdr:rowOff>
    </xdr:from>
    <xdr:to xmlns:xdr="http://schemas.openxmlformats.org/drawingml/2006/spreadsheetDrawing">
      <xdr:col>34</xdr:col>
      <xdr:colOff>0</xdr:colOff>
      <xdr:row>12</xdr:row>
      <xdr:rowOff>0</xdr:rowOff>
    </xdr:to>
    <xdr:sp macro="" textlink="">
      <xdr:nvSpPr>
        <xdr:cNvPr id="63257" name="Rectangle 177" descr="紙ふぶき (小)"/>
        <xdr:cNvSpPr>
          <a:spLocks noChangeArrowheads="1"/>
        </xdr:cNvSpPr>
      </xdr:nvSpPr>
      <xdr:spPr>
        <a:xfrm>
          <a:off x="55245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</xdr:row>
      <xdr:rowOff>0</xdr:rowOff>
    </xdr:from>
    <xdr:to xmlns:xdr="http://schemas.openxmlformats.org/drawingml/2006/spreadsheetDrawing">
      <xdr:col>52</xdr:col>
      <xdr:colOff>0</xdr:colOff>
      <xdr:row>8</xdr:row>
      <xdr:rowOff>0</xdr:rowOff>
    </xdr:to>
    <xdr:sp macro="" textlink="">
      <xdr:nvSpPr>
        <xdr:cNvPr id="63258" name="Rectangle 177" descr="紙ふぶき (小)"/>
        <xdr:cNvSpPr>
          <a:spLocks noChangeArrowheads="1"/>
        </xdr:cNvSpPr>
      </xdr:nvSpPr>
      <xdr:spPr>
        <a:xfrm>
          <a:off x="88582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7</xdr:row>
      <xdr:rowOff>0</xdr:rowOff>
    </xdr:from>
    <xdr:to xmlns:xdr="http://schemas.openxmlformats.org/drawingml/2006/spreadsheetDrawing">
      <xdr:col>48</xdr:col>
      <xdr:colOff>0</xdr:colOff>
      <xdr:row>11</xdr:row>
      <xdr:rowOff>126365</xdr:rowOff>
    </xdr:to>
    <xdr:sp macro="" textlink="">
      <xdr:nvSpPr>
        <xdr:cNvPr id="63259" name="Rectangle 177" descr="紙ふぶき (小)"/>
        <xdr:cNvSpPr>
          <a:spLocks noChangeArrowheads="1"/>
        </xdr:cNvSpPr>
      </xdr:nvSpPr>
      <xdr:spPr>
        <a:xfrm>
          <a:off x="80581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7</xdr:row>
      <xdr:rowOff>0</xdr:rowOff>
    </xdr:to>
    <xdr:sp macro="" textlink="">
      <xdr:nvSpPr>
        <xdr:cNvPr id="63260" name="Line 164"/>
        <xdr:cNvSpPr>
          <a:spLocks noChangeShapeType="1"/>
        </xdr:cNvSpPr>
      </xdr:nvSpPr>
      <xdr:spPr>
        <a:xfrm>
          <a:off x="96583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3261" name="Line 172"/>
        <xdr:cNvSpPr>
          <a:spLocks noChangeShapeType="1"/>
        </xdr:cNvSpPr>
      </xdr:nvSpPr>
      <xdr:spPr>
        <a:xfrm>
          <a:off x="102584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8</xdr:row>
      <xdr:rowOff>0</xdr:rowOff>
    </xdr:from>
    <xdr:to xmlns:xdr="http://schemas.openxmlformats.org/drawingml/2006/spreadsheetDrawing">
      <xdr:col>52</xdr:col>
      <xdr:colOff>0</xdr:colOff>
      <xdr:row>10</xdr:row>
      <xdr:rowOff>0</xdr:rowOff>
    </xdr:to>
    <xdr:sp macro="" textlink="">
      <xdr:nvSpPr>
        <xdr:cNvPr id="63262" name="Rectangle 177" descr="紙ふぶき (小)"/>
        <xdr:cNvSpPr>
          <a:spLocks noChangeArrowheads="1"/>
        </xdr:cNvSpPr>
      </xdr:nvSpPr>
      <xdr:spPr>
        <a:xfrm>
          <a:off x="88582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10</xdr:row>
      <xdr:rowOff>0</xdr:rowOff>
    </xdr:from>
    <xdr:to xmlns:xdr="http://schemas.openxmlformats.org/drawingml/2006/spreadsheetDrawing">
      <xdr:col>52</xdr:col>
      <xdr:colOff>0</xdr:colOff>
      <xdr:row>12</xdr:row>
      <xdr:rowOff>0</xdr:rowOff>
    </xdr:to>
    <xdr:sp macro="" textlink="">
      <xdr:nvSpPr>
        <xdr:cNvPr id="63263" name="Rectangle 177" descr="紙ふぶき (小)"/>
        <xdr:cNvSpPr>
          <a:spLocks noChangeArrowheads="1"/>
        </xdr:cNvSpPr>
      </xdr:nvSpPr>
      <xdr:spPr>
        <a:xfrm>
          <a:off x="88582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</xdr:row>
      <xdr:rowOff>0</xdr:rowOff>
    </xdr:from>
    <xdr:to xmlns:xdr="http://schemas.openxmlformats.org/drawingml/2006/spreadsheetDrawing">
      <xdr:col>70</xdr:col>
      <xdr:colOff>0</xdr:colOff>
      <xdr:row>8</xdr:row>
      <xdr:rowOff>0</xdr:rowOff>
    </xdr:to>
    <xdr:sp macro="" textlink="">
      <xdr:nvSpPr>
        <xdr:cNvPr id="63264" name="Rectangle 177" descr="紙ふぶき (小)"/>
        <xdr:cNvSpPr>
          <a:spLocks noChangeArrowheads="1"/>
        </xdr:cNvSpPr>
      </xdr:nvSpPr>
      <xdr:spPr>
        <a:xfrm>
          <a:off x="121920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7</xdr:row>
      <xdr:rowOff>0</xdr:rowOff>
    </xdr:from>
    <xdr:to xmlns:xdr="http://schemas.openxmlformats.org/drawingml/2006/spreadsheetDrawing">
      <xdr:col>66</xdr:col>
      <xdr:colOff>0</xdr:colOff>
      <xdr:row>11</xdr:row>
      <xdr:rowOff>126365</xdr:rowOff>
    </xdr:to>
    <xdr:sp macro="" textlink="">
      <xdr:nvSpPr>
        <xdr:cNvPr id="63265" name="Rectangle 177" descr="紙ふぶき (小)"/>
        <xdr:cNvSpPr>
          <a:spLocks noChangeArrowheads="1"/>
        </xdr:cNvSpPr>
      </xdr:nvSpPr>
      <xdr:spPr>
        <a:xfrm>
          <a:off x="113919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7</xdr:row>
      <xdr:rowOff>0</xdr:rowOff>
    </xdr:to>
    <xdr:sp macro="" textlink="">
      <xdr:nvSpPr>
        <xdr:cNvPr id="63266" name="Line 164"/>
        <xdr:cNvSpPr>
          <a:spLocks noChangeShapeType="1"/>
        </xdr:cNvSpPr>
      </xdr:nvSpPr>
      <xdr:spPr>
        <a:xfrm>
          <a:off x="129921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3267" name="Line 172"/>
        <xdr:cNvSpPr>
          <a:spLocks noChangeShapeType="1"/>
        </xdr:cNvSpPr>
      </xdr:nvSpPr>
      <xdr:spPr>
        <a:xfrm>
          <a:off x="135921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8</xdr:row>
      <xdr:rowOff>0</xdr:rowOff>
    </xdr:from>
    <xdr:to xmlns:xdr="http://schemas.openxmlformats.org/drawingml/2006/spreadsheetDrawing">
      <xdr:col>70</xdr:col>
      <xdr:colOff>0</xdr:colOff>
      <xdr:row>10</xdr:row>
      <xdr:rowOff>0</xdr:rowOff>
    </xdr:to>
    <xdr:sp macro="" textlink="">
      <xdr:nvSpPr>
        <xdr:cNvPr id="63268" name="Rectangle 177" descr="紙ふぶき (小)"/>
        <xdr:cNvSpPr>
          <a:spLocks noChangeArrowheads="1"/>
        </xdr:cNvSpPr>
      </xdr:nvSpPr>
      <xdr:spPr>
        <a:xfrm>
          <a:off x="121920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10</xdr:row>
      <xdr:rowOff>0</xdr:rowOff>
    </xdr:from>
    <xdr:to xmlns:xdr="http://schemas.openxmlformats.org/drawingml/2006/spreadsheetDrawing">
      <xdr:col>70</xdr:col>
      <xdr:colOff>0</xdr:colOff>
      <xdr:row>12</xdr:row>
      <xdr:rowOff>0</xdr:rowOff>
    </xdr:to>
    <xdr:sp macro="" textlink="">
      <xdr:nvSpPr>
        <xdr:cNvPr id="63269" name="Rectangle 177" descr="紙ふぶき (小)"/>
        <xdr:cNvSpPr>
          <a:spLocks noChangeArrowheads="1"/>
        </xdr:cNvSpPr>
      </xdr:nvSpPr>
      <xdr:spPr>
        <a:xfrm>
          <a:off x="121920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3270" name="Line 172"/>
        <xdr:cNvSpPr>
          <a:spLocks noChangeShapeType="1"/>
        </xdr:cNvSpPr>
      </xdr:nvSpPr>
      <xdr:spPr>
        <a:xfrm>
          <a:off x="712470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3271" name="Line 172"/>
        <xdr:cNvSpPr>
          <a:spLocks noChangeShapeType="1"/>
        </xdr:cNvSpPr>
      </xdr:nvSpPr>
      <xdr:spPr>
        <a:xfrm>
          <a:off x="1045845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3272" name="Line 172"/>
        <xdr:cNvSpPr>
          <a:spLocks noChangeShapeType="1"/>
        </xdr:cNvSpPr>
      </xdr:nvSpPr>
      <xdr:spPr>
        <a:xfrm>
          <a:off x="13792200" y="16395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66</xdr:row>
      <xdr:rowOff>0</xdr:rowOff>
    </xdr:from>
    <xdr:to xmlns:xdr="http://schemas.openxmlformats.org/drawingml/2006/spreadsheetDrawing">
      <xdr:col>73</xdr:col>
      <xdr:colOff>0</xdr:colOff>
      <xdr:row>66</xdr:row>
      <xdr:rowOff>0</xdr:rowOff>
    </xdr:to>
    <xdr:sp macro="" textlink="">
      <xdr:nvSpPr>
        <xdr:cNvPr id="63273" name="Line 25"/>
        <xdr:cNvSpPr>
          <a:spLocks noChangeShapeType="1"/>
        </xdr:cNvSpPr>
      </xdr:nvSpPr>
      <xdr:spPr>
        <a:xfrm>
          <a:off x="1299210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76</xdr:row>
      <xdr:rowOff>0</xdr:rowOff>
    </xdr:from>
    <xdr:to xmlns:xdr="http://schemas.openxmlformats.org/drawingml/2006/spreadsheetDrawing">
      <xdr:col>73</xdr:col>
      <xdr:colOff>0</xdr:colOff>
      <xdr:row>76</xdr:row>
      <xdr:rowOff>0</xdr:rowOff>
    </xdr:to>
    <xdr:sp macro="" textlink="">
      <xdr:nvSpPr>
        <xdr:cNvPr id="63274" name="Line 27"/>
        <xdr:cNvSpPr>
          <a:spLocks noChangeShapeType="1"/>
        </xdr:cNvSpPr>
      </xdr:nvSpPr>
      <xdr:spPr>
        <a:xfrm>
          <a:off x="1299210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66</xdr:row>
      <xdr:rowOff>0</xdr:rowOff>
    </xdr:from>
    <xdr:to xmlns:xdr="http://schemas.openxmlformats.org/drawingml/2006/spreadsheetDrawing">
      <xdr:col>62</xdr:col>
      <xdr:colOff>0</xdr:colOff>
      <xdr:row>66</xdr:row>
      <xdr:rowOff>0</xdr:rowOff>
    </xdr:to>
    <xdr:sp macro="" textlink="">
      <xdr:nvSpPr>
        <xdr:cNvPr id="63275" name="Line 28"/>
        <xdr:cNvSpPr>
          <a:spLocks noChangeShapeType="1"/>
        </xdr:cNvSpPr>
      </xdr:nvSpPr>
      <xdr:spPr>
        <a:xfrm flipH="1">
          <a:off x="1119187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76</xdr:row>
      <xdr:rowOff>0</xdr:rowOff>
    </xdr:from>
    <xdr:to xmlns:xdr="http://schemas.openxmlformats.org/drawingml/2006/spreadsheetDrawing">
      <xdr:col>62</xdr:col>
      <xdr:colOff>0</xdr:colOff>
      <xdr:row>76</xdr:row>
      <xdr:rowOff>0</xdr:rowOff>
    </xdr:to>
    <xdr:sp macro="" textlink="">
      <xdr:nvSpPr>
        <xdr:cNvPr id="63276" name="Line 29"/>
        <xdr:cNvSpPr>
          <a:spLocks noChangeShapeType="1"/>
        </xdr:cNvSpPr>
      </xdr:nvSpPr>
      <xdr:spPr>
        <a:xfrm flipH="1">
          <a:off x="1119187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66</xdr:row>
      <xdr:rowOff>0</xdr:rowOff>
    </xdr:from>
    <xdr:to xmlns:xdr="http://schemas.openxmlformats.org/drawingml/2006/spreadsheetDrawing">
      <xdr:col>61</xdr:col>
      <xdr:colOff>0</xdr:colOff>
      <xdr:row>76</xdr:row>
      <xdr:rowOff>0</xdr:rowOff>
    </xdr:to>
    <xdr:sp macro="" textlink="">
      <xdr:nvSpPr>
        <xdr:cNvPr id="63277" name="Line 30"/>
        <xdr:cNvSpPr>
          <a:spLocks noChangeShapeType="1"/>
        </xdr:cNvSpPr>
      </xdr:nvSpPr>
      <xdr:spPr>
        <a:xfrm>
          <a:off x="1119187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72</xdr:row>
      <xdr:rowOff>0</xdr:rowOff>
    </xdr:from>
    <xdr:to xmlns:xdr="http://schemas.openxmlformats.org/drawingml/2006/spreadsheetDrawing">
      <xdr:col>72</xdr:col>
      <xdr:colOff>0</xdr:colOff>
      <xdr:row>72</xdr:row>
      <xdr:rowOff>0</xdr:rowOff>
    </xdr:to>
    <xdr:sp macro="" textlink="">
      <xdr:nvSpPr>
        <xdr:cNvPr id="63278" name="Line 31"/>
        <xdr:cNvSpPr>
          <a:spLocks noChangeShapeType="1"/>
        </xdr:cNvSpPr>
      </xdr:nvSpPr>
      <xdr:spPr>
        <a:xfrm>
          <a:off x="12992100" y="135737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72</xdr:row>
      <xdr:rowOff>0</xdr:rowOff>
    </xdr:from>
    <xdr:to xmlns:xdr="http://schemas.openxmlformats.org/drawingml/2006/spreadsheetDrawing">
      <xdr:col>72</xdr:col>
      <xdr:colOff>0</xdr:colOff>
      <xdr:row>74</xdr:row>
      <xdr:rowOff>0</xdr:rowOff>
    </xdr:to>
    <xdr:sp macro="" textlink="">
      <xdr:nvSpPr>
        <xdr:cNvPr id="63279" name="Line 32"/>
        <xdr:cNvSpPr>
          <a:spLocks noChangeShapeType="1"/>
        </xdr:cNvSpPr>
      </xdr:nvSpPr>
      <xdr:spPr>
        <a:xfrm>
          <a:off x="13392150" y="135737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74</xdr:row>
      <xdr:rowOff>0</xdr:rowOff>
    </xdr:from>
    <xdr:to xmlns:xdr="http://schemas.openxmlformats.org/drawingml/2006/spreadsheetDrawing">
      <xdr:col>74</xdr:col>
      <xdr:colOff>0</xdr:colOff>
      <xdr:row>74</xdr:row>
      <xdr:rowOff>0</xdr:rowOff>
    </xdr:to>
    <xdr:sp macro="" textlink="">
      <xdr:nvSpPr>
        <xdr:cNvPr id="63280" name="Line 33"/>
        <xdr:cNvSpPr>
          <a:spLocks noChangeShapeType="1"/>
        </xdr:cNvSpPr>
      </xdr:nvSpPr>
      <xdr:spPr>
        <a:xfrm>
          <a:off x="12992100" y="138785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66</xdr:row>
      <xdr:rowOff>0</xdr:rowOff>
    </xdr:from>
    <xdr:to xmlns:xdr="http://schemas.openxmlformats.org/drawingml/2006/spreadsheetDrawing">
      <xdr:col>73</xdr:col>
      <xdr:colOff>0</xdr:colOff>
      <xdr:row>74</xdr:row>
      <xdr:rowOff>0</xdr:rowOff>
    </xdr:to>
    <xdr:sp macro="" textlink="">
      <xdr:nvSpPr>
        <xdr:cNvPr id="63281" name="Line 34"/>
        <xdr:cNvSpPr>
          <a:spLocks noChangeShapeType="1"/>
        </xdr:cNvSpPr>
      </xdr:nvSpPr>
      <xdr:spPr>
        <a:xfrm>
          <a:off x="13592175" y="12659360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74</xdr:row>
      <xdr:rowOff>0</xdr:rowOff>
    </xdr:from>
    <xdr:to xmlns:xdr="http://schemas.openxmlformats.org/drawingml/2006/spreadsheetDrawing">
      <xdr:col>73</xdr:col>
      <xdr:colOff>0</xdr:colOff>
      <xdr:row>76</xdr:row>
      <xdr:rowOff>0</xdr:rowOff>
    </xdr:to>
    <xdr:sp macro="" textlink="">
      <xdr:nvSpPr>
        <xdr:cNvPr id="63282" name="Line 35"/>
        <xdr:cNvSpPr>
          <a:spLocks noChangeShapeType="1"/>
        </xdr:cNvSpPr>
      </xdr:nvSpPr>
      <xdr:spPr>
        <a:xfrm flipV="1">
          <a:off x="13592175" y="138785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66</xdr:row>
      <xdr:rowOff>0</xdr:rowOff>
    </xdr:from>
    <xdr:to xmlns:xdr="http://schemas.openxmlformats.org/drawingml/2006/spreadsheetDrawing">
      <xdr:col>72</xdr:col>
      <xdr:colOff>0</xdr:colOff>
      <xdr:row>72</xdr:row>
      <xdr:rowOff>0</xdr:rowOff>
    </xdr:to>
    <xdr:sp macro="" textlink="">
      <xdr:nvSpPr>
        <xdr:cNvPr id="63283" name="Line 52"/>
        <xdr:cNvSpPr>
          <a:spLocks noChangeShapeType="1"/>
        </xdr:cNvSpPr>
      </xdr:nvSpPr>
      <xdr:spPr>
        <a:xfrm>
          <a:off x="13392150" y="12659360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66</xdr:row>
      <xdr:rowOff>0</xdr:rowOff>
    </xdr:from>
    <xdr:to xmlns:xdr="http://schemas.openxmlformats.org/drawingml/2006/spreadsheetDrawing">
      <xdr:col>66</xdr:col>
      <xdr:colOff>0</xdr:colOff>
      <xdr:row>76</xdr:row>
      <xdr:rowOff>0</xdr:rowOff>
    </xdr:to>
    <xdr:sp macro="" textlink="">
      <xdr:nvSpPr>
        <xdr:cNvPr id="63284" name="Rectangle 67" descr="紙ふぶき (小)"/>
        <xdr:cNvSpPr>
          <a:spLocks noChangeArrowheads="1"/>
        </xdr:cNvSpPr>
      </xdr:nvSpPr>
      <xdr:spPr>
        <a:xfrm>
          <a:off x="1139190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66</xdr:row>
      <xdr:rowOff>0</xdr:rowOff>
    </xdr:from>
    <xdr:to xmlns:xdr="http://schemas.openxmlformats.org/drawingml/2006/spreadsheetDrawing">
      <xdr:col>70</xdr:col>
      <xdr:colOff>0</xdr:colOff>
      <xdr:row>74</xdr:row>
      <xdr:rowOff>0</xdr:rowOff>
    </xdr:to>
    <xdr:sp macro="" textlink="">
      <xdr:nvSpPr>
        <xdr:cNvPr id="63285" name="Rectangle 68" descr="紙ふぶき (大)"/>
        <xdr:cNvSpPr>
          <a:spLocks noChangeArrowheads="1"/>
        </xdr:cNvSpPr>
      </xdr:nvSpPr>
      <xdr:spPr>
        <a:xfrm>
          <a:off x="12192000" y="12659360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74</xdr:row>
      <xdr:rowOff>0</xdr:rowOff>
    </xdr:from>
    <xdr:to xmlns:xdr="http://schemas.openxmlformats.org/drawingml/2006/spreadsheetDrawing">
      <xdr:col>70</xdr:col>
      <xdr:colOff>0</xdr:colOff>
      <xdr:row>76</xdr:row>
      <xdr:rowOff>0</xdr:rowOff>
    </xdr:to>
    <xdr:sp macro="" textlink="">
      <xdr:nvSpPr>
        <xdr:cNvPr id="63286" name="Rectangle 69" descr="紙ふぶき (小)"/>
        <xdr:cNvSpPr>
          <a:spLocks noChangeArrowheads="1"/>
        </xdr:cNvSpPr>
      </xdr:nvSpPr>
      <xdr:spPr>
        <a:xfrm>
          <a:off x="12192000" y="13878560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66</xdr:row>
      <xdr:rowOff>0</xdr:rowOff>
    </xdr:from>
    <xdr:to xmlns:xdr="http://schemas.openxmlformats.org/drawingml/2006/spreadsheetDrawing">
      <xdr:col>37</xdr:col>
      <xdr:colOff>0</xdr:colOff>
      <xdr:row>66</xdr:row>
      <xdr:rowOff>0</xdr:rowOff>
    </xdr:to>
    <xdr:sp macro="" textlink="">
      <xdr:nvSpPr>
        <xdr:cNvPr id="63287" name="Line 150"/>
        <xdr:cNvSpPr>
          <a:spLocks noChangeShapeType="1"/>
        </xdr:cNvSpPr>
      </xdr:nvSpPr>
      <xdr:spPr>
        <a:xfrm>
          <a:off x="632460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76</xdr:row>
      <xdr:rowOff>0</xdr:rowOff>
    </xdr:from>
    <xdr:to xmlns:xdr="http://schemas.openxmlformats.org/drawingml/2006/spreadsheetDrawing">
      <xdr:col>37</xdr:col>
      <xdr:colOff>0</xdr:colOff>
      <xdr:row>76</xdr:row>
      <xdr:rowOff>0</xdr:rowOff>
    </xdr:to>
    <xdr:sp macro="" textlink="">
      <xdr:nvSpPr>
        <xdr:cNvPr id="63288" name="Line 151"/>
        <xdr:cNvSpPr>
          <a:spLocks noChangeShapeType="1"/>
        </xdr:cNvSpPr>
      </xdr:nvSpPr>
      <xdr:spPr>
        <a:xfrm>
          <a:off x="632460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66</xdr:row>
      <xdr:rowOff>0</xdr:rowOff>
    </xdr:from>
    <xdr:to xmlns:xdr="http://schemas.openxmlformats.org/drawingml/2006/spreadsheetDrawing">
      <xdr:col>26</xdr:col>
      <xdr:colOff>0</xdr:colOff>
      <xdr:row>66</xdr:row>
      <xdr:rowOff>0</xdr:rowOff>
    </xdr:to>
    <xdr:sp macro="" textlink="">
      <xdr:nvSpPr>
        <xdr:cNvPr id="63289" name="Line 152"/>
        <xdr:cNvSpPr>
          <a:spLocks noChangeShapeType="1"/>
        </xdr:cNvSpPr>
      </xdr:nvSpPr>
      <xdr:spPr>
        <a:xfrm flipH="1">
          <a:off x="452437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76</xdr:row>
      <xdr:rowOff>0</xdr:rowOff>
    </xdr:from>
    <xdr:to xmlns:xdr="http://schemas.openxmlformats.org/drawingml/2006/spreadsheetDrawing">
      <xdr:col>26</xdr:col>
      <xdr:colOff>0</xdr:colOff>
      <xdr:row>76</xdr:row>
      <xdr:rowOff>0</xdr:rowOff>
    </xdr:to>
    <xdr:sp macro="" textlink="">
      <xdr:nvSpPr>
        <xdr:cNvPr id="63290" name="Line 153"/>
        <xdr:cNvSpPr>
          <a:spLocks noChangeShapeType="1"/>
        </xdr:cNvSpPr>
      </xdr:nvSpPr>
      <xdr:spPr>
        <a:xfrm flipH="1">
          <a:off x="452437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66</xdr:row>
      <xdr:rowOff>0</xdr:rowOff>
    </xdr:from>
    <xdr:to xmlns:xdr="http://schemas.openxmlformats.org/drawingml/2006/spreadsheetDrawing">
      <xdr:col>25</xdr:col>
      <xdr:colOff>0</xdr:colOff>
      <xdr:row>76</xdr:row>
      <xdr:rowOff>0</xdr:rowOff>
    </xdr:to>
    <xdr:sp macro="" textlink="">
      <xdr:nvSpPr>
        <xdr:cNvPr id="63291" name="Line 154"/>
        <xdr:cNvSpPr>
          <a:spLocks noChangeShapeType="1"/>
        </xdr:cNvSpPr>
      </xdr:nvSpPr>
      <xdr:spPr>
        <a:xfrm>
          <a:off x="452437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71</xdr:row>
      <xdr:rowOff>0</xdr:rowOff>
    </xdr:from>
    <xdr:to xmlns:xdr="http://schemas.openxmlformats.org/drawingml/2006/spreadsheetDrawing">
      <xdr:col>36</xdr:col>
      <xdr:colOff>0</xdr:colOff>
      <xdr:row>71</xdr:row>
      <xdr:rowOff>0</xdr:rowOff>
    </xdr:to>
    <xdr:sp macro="" textlink="">
      <xdr:nvSpPr>
        <xdr:cNvPr id="63292" name="Line 155"/>
        <xdr:cNvSpPr>
          <a:spLocks noChangeShapeType="1"/>
        </xdr:cNvSpPr>
      </xdr:nvSpPr>
      <xdr:spPr>
        <a:xfrm>
          <a:off x="6324600" y="134213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71</xdr:row>
      <xdr:rowOff>0</xdr:rowOff>
    </xdr:from>
    <xdr:to xmlns:xdr="http://schemas.openxmlformats.org/drawingml/2006/spreadsheetDrawing">
      <xdr:col>36</xdr:col>
      <xdr:colOff>0</xdr:colOff>
      <xdr:row>73</xdr:row>
      <xdr:rowOff>0</xdr:rowOff>
    </xdr:to>
    <xdr:sp macro="" textlink="">
      <xdr:nvSpPr>
        <xdr:cNvPr id="63293" name="Line 156"/>
        <xdr:cNvSpPr>
          <a:spLocks noChangeShapeType="1"/>
        </xdr:cNvSpPr>
      </xdr:nvSpPr>
      <xdr:spPr>
        <a:xfrm>
          <a:off x="6724650" y="134213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73</xdr:row>
      <xdr:rowOff>0</xdr:rowOff>
    </xdr:from>
    <xdr:to xmlns:xdr="http://schemas.openxmlformats.org/drawingml/2006/spreadsheetDrawing">
      <xdr:col>38</xdr:col>
      <xdr:colOff>0</xdr:colOff>
      <xdr:row>73</xdr:row>
      <xdr:rowOff>0</xdr:rowOff>
    </xdr:to>
    <xdr:sp macro="" textlink="">
      <xdr:nvSpPr>
        <xdr:cNvPr id="63294" name="Line 157"/>
        <xdr:cNvSpPr>
          <a:spLocks noChangeShapeType="1"/>
        </xdr:cNvSpPr>
      </xdr:nvSpPr>
      <xdr:spPr>
        <a:xfrm>
          <a:off x="6324600" y="137261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66</xdr:row>
      <xdr:rowOff>0</xdr:rowOff>
    </xdr:from>
    <xdr:to xmlns:xdr="http://schemas.openxmlformats.org/drawingml/2006/spreadsheetDrawing">
      <xdr:col>37</xdr:col>
      <xdr:colOff>0</xdr:colOff>
      <xdr:row>73</xdr:row>
      <xdr:rowOff>0</xdr:rowOff>
    </xdr:to>
    <xdr:sp macro="" textlink="">
      <xdr:nvSpPr>
        <xdr:cNvPr id="63295" name="Line 158"/>
        <xdr:cNvSpPr>
          <a:spLocks noChangeShapeType="1"/>
        </xdr:cNvSpPr>
      </xdr:nvSpPr>
      <xdr:spPr>
        <a:xfrm>
          <a:off x="6924675" y="12659360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73</xdr:row>
      <xdr:rowOff>0</xdr:rowOff>
    </xdr:from>
    <xdr:to xmlns:xdr="http://schemas.openxmlformats.org/drawingml/2006/spreadsheetDrawing">
      <xdr:col>37</xdr:col>
      <xdr:colOff>0</xdr:colOff>
      <xdr:row>76</xdr:row>
      <xdr:rowOff>0</xdr:rowOff>
    </xdr:to>
    <xdr:sp macro="" textlink="">
      <xdr:nvSpPr>
        <xdr:cNvPr id="63296" name="Line 159"/>
        <xdr:cNvSpPr>
          <a:spLocks noChangeShapeType="1"/>
        </xdr:cNvSpPr>
      </xdr:nvSpPr>
      <xdr:spPr>
        <a:xfrm flipV="1">
          <a:off x="6924675" y="13726160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66</xdr:row>
      <xdr:rowOff>0</xdr:rowOff>
    </xdr:from>
    <xdr:to xmlns:xdr="http://schemas.openxmlformats.org/drawingml/2006/spreadsheetDrawing">
      <xdr:col>36</xdr:col>
      <xdr:colOff>0</xdr:colOff>
      <xdr:row>71</xdr:row>
      <xdr:rowOff>0</xdr:rowOff>
    </xdr:to>
    <xdr:sp macro="" textlink="">
      <xdr:nvSpPr>
        <xdr:cNvPr id="63297" name="Line 160"/>
        <xdr:cNvSpPr>
          <a:spLocks noChangeShapeType="1"/>
        </xdr:cNvSpPr>
      </xdr:nvSpPr>
      <xdr:spPr>
        <a:xfrm>
          <a:off x="6724650" y="12659360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66</xdr:row>
      <xdr:rowOff>0</xdr:rowOff>
    </xdr:from>
    <xdr:to xmlns:xdr="http://schemas.openxmlformats.org/drawingml/2006/spreadsheetDrawing">
      <xdr:col>30</xdr:col>
      <xdr:colOff>0</xdr:colOff>
      <xdr:row>76</xdr:row>
      <xdr:rowOff>0</xdr:rowOff>
    </xdr:to>
    <xdr:sp macro="" textlink="">
      <xdr:nvSpPr>
        <xdr:cNvPr id="63298" name="Rectangle 161" descr="紙ふぶき (小)"/>
        <xdr:cNvSpPr>
          <a:spLocks noChangeArrowheads="1"/>
        </xdr:cNvSpPr>
      </xdr:nvSpPr>
      <xdr:spPr>
        <a:xfrm>
          <a:off x="472440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66</xdr:row>
      <xdr:rowOff>0</xdr:rowOff>
    </xdr:from>
    <xdr:to xmlns:xdr="http://schemas.openxmlformats.org/drawingml/2006/spreadsheetDrawing">
      <xdr:col>34</xdr:col>
      <xdr:colOff>0</xdr:colOff>
      <xdr:row>73</xdr:row>
      <xdr:rowOff>0</xdr:rowOff>
    </xdr:to>
    <xdr:sp macro="" textlink="">
      <xdr:nvSpPr>
        <xdr:cNvPr id="63299" name="Rectangle 162" descr="紙ふぶき (大)"/>
        <xdr:cNvSpPr>
          <a:spLocks noChangeArrowheads="1"/>
        </xdr:cNvSpPr>
      </xdr:nvSpPr>
      <xdr:spPr>
        <a:xfrm>
          <a:off x="5524500" y="12659360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73</xdr:row>
      <xdr:rowOff>0</xdr:rowOff>
    </xdr:from>
    <xdr:to xmlns:xdr="http://schemas.openxmlformats.org/drawingml/2006/spreadsheetDrawing">
      <xdr:col>34</xdr:col>
      <xdr:colOff>0</xdr:colOff>
      <xdr:row>76</xdr:row>
      <xdr:rowOff>0</xdr:rowOff>
    </xdr:to>
    <xdr:sp macro="" textlink="">
      <xdr:nvSpPr>
        <xdr:cNvPr id="63300" name="Rectangle 163" descr="紙ふぶき (小)"/>
        <xdr:cNvSpPr>
          <a:spLocks noChangeArrowheads="1"/>
        </xdr:cNvSpPr>
      </xdr:nvSpPr>
      <xdr:spPr>
        <a:xfrm>
          <a:off x="5524500" y="13726160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66</xdr:row>
      <xdr:rowOff>0</xdr:rowOff>
    </xdr:from>
    <xdr:to xmlns:xdr="http://schemas.openxmlformats.org/drawingml/2006/spreadsheetDrawing">
      <xdr:col>19</xdr:col>
      <xdr:colOff>0</xdr:colOff>
      <xdr:row>66</xdr:row>
      <xdr:rowOff>0</xdr:rowOff>
    </xdr:to>
    <xdr:sp macro="" textlink="">
      <xdr:nvSpPr>
        <xdr:cNvPr id="63301" name="Line 164"/>
        <xdr:cNvSpPr>
          <a:spLocks noChangeShapeType="1"/>
        </xdr:cNvSpPr>
      </xdr:nvSpPr>
      <xdr:spPr>
        <a:xfrm>
          <a:off x="299085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76</xdr:row>
      <xdr:rowOff>0</xdr:rowOff>
    </xdr:from>
    <xdr:to xmlns:xdr="http://schemas.openxmlformats.org/drawingml/2006/spreadsheetDrawing">
      <xdr:col>19</xdr:col>
      <xdr:colOff>0</xdr:colOff>
      <xdr:row>76</xdr:row>
      <xdr:rowOff>0</xdr:rowOff>
    </xdr:to>
    <xdr:sp macro="" textlink="">
      <xdr:nvSpPr>
        <xdr:cNvPr id="63302" name="Line 165"/>
        <xdr:cNvSpPr>
          <a:spLocks noChangeShapeType="1"/>
        </xdr:cNvSpPr>
      </xdr:nvSpPr>
      <xdr:spPr>
        <a:xfrm>
          <a:off x="299085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66</xdr:row>
      <xdr:rowOff>0</xdr:rowOff>
    </xdr:from>
    <xdr:to xmlns:xdr="http://schemas.openxmlformats.org/drawingml/2006/spreadsheetDrawing">
      <xdr:col>8</xdr:col>
      <xdr:colOff>0</xdr:colOff>
      <xdr:row>66</xdr:row>
      <xdr:rowOff>0</xdr:rowOff>
    </xdr:to>
    <xdr:sp macro="" textlink="">
      <xdr:nvSpPr>
        <xdr:cNvPr id="63303" name="Line 166"/>
        <xdr:cNvSpPr>
          <a:spLocks noChangeShapeType="1"/>
        </xdr:cNvSpPr>
      </xdr:nvSpPr>
      <xdr:spPr>
        <a:xfrm flipH="1">
          <a:off x="119062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76</xdr:row>
      <xdr:rowOff>0</xdr:rowOff>
    </xdr:from>
    <xdr:to xmlns:xdr="http://schemas.openxmlformats.org/drawingml/2006/spreadsheetDrawing">
      <xdr:col>8</xdr:col>
      <xdr:colOff>0</xdr:colOff>
      <xdr:row>76</xdr:row>
      <xdr:rowOff>0</xdr:rowOff>
    </xdr:to>
    <xdr:sp macro="" textlink="">
      <xdr:nvSpPr>
        <xdr:cNvPr id="63304" name="Line 167"/>
        <xdr:cNvSpPr>
          <a:spLocks noChangeShapeType="1"/>
        </xdr:cNvSpPr>
      </xdr:nvSpPr>
      <xdr:spPr>
        <a:xfrm flipH="1">
          <a:off x="119062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66</xdr:row>
      <xdr:rowOff>0</xdr:rowOff>
    </xdr:from>
    <xdr:to xmlns:xdr="http://schemas.openxmlformats.org/drawingml/2006/spreadsheetDrawing">
      <xdr:col>7</xdr:col>
      <xdr:colOff>0</xdr:colOff>
      <xdr:row>76</xdr:row>
      <xdr:rowOff>0</xdr:rowOff>
    </xdr:to>
    <xdr:sp macro="" textlink="">
      <xdr:nvSpPr>
        <xdr:cNvPr id="63305" name="Line 168"/>
        <xdr:cNvSpPr>
          <a:spLocks noChangeShapeType="1"/>
        </xdr:cNvSpPr>
      </xdr:nvSpPr>
      <xdr:spPr>
        <a:xfrm>
          <a:off x="119062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70</xdr:row>
      <xdr:rowOff>0</xdr:rowOff>
    </xdr:from>
    <xdr:to xmlns:xdr="http://schemas.openxmlformats.org/drawingml/2006/spreadsheetDrawing">
      <xdr:col>18</xdr:col>
      <xdr:colOff>0</xdr:colOff>
      <xdr:row>70</xdr:row>
      <xdr:rowOff>0</xdr:rowOff>
    </xdr:to>
    <xdr:sp macro="" textlink="">
      <xdr:nvSpPr>
        <xdr:cNvPr id="63306" name="Line 169"/>
        <xdr:cNvSpPr>
          <a:spLocks noChangeShapeType="1"/>
        </xdr:cNvSpPr>
      </xdr:nvSpPr>
      <xdr:spPr>
        <a:xfrm>
          <a:off x="2990850" y="132689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70</xdr:row>
      <xdr:rowOff>0</xdr:rowOff>
    </xdr:from>
    <xdr:to xmlns:xdr="http://schemas.openxmlformats.org/drawingml/2006/spreadsheetDrawing">
      <xdr:col>18</xdr:col>
      <xdr:colOff>0</xdr:colOff>
      <xdr:row>72</xdr:row>
      <xdr:rowOff>0</xdr:rowOff>
    </xdr:to>
    <xdr:sp macro="" textlink="">
      <xdr:nvSpPr>
        <xdr:cNvPr id="63307" name="Line 170"/>
        <xdr:cNvSpPr>
          <a:spLocks noChangeShapeType="1"/>
        </xdr:cNvSpPr>
      </xdr:nvSpPr>
      <xdr:spPr>
        <a:xfrm>
          <a:off x="3390900" y="132689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72</xdr:row>
      <xdr:rowOff>0</xdr:rowOff>
    </xdr:from>
    <xdr:to xmlns:xdr="http://schemas.openxmlformats.org/drawingml/2006/spreadsheetDrawing">
      <xdr:col>20</xdr:col>
      <xdr:colOff>0</xdr:colOff>
      <xdr:row>72</xdr:row>
      <xdr:rowOff>0</xdr:rowOff>
    </xdr:to>
    <xdr:sp macro="" textlink="">
      <xdr:nvSpPr>
        <xdr:cNvPr id="63308" name="Line 171"/>
        <xdr:cNvSpPr>
          <a:spLocks noChangeShapeType="1"/>
        </xdr:cNvSpPr>
      </xdr:nvSpPr>
      <xdr:spPr>
        <a:xfrm>
          <a:off x="3009900" y="13573760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66</xdr:row>
      <xdr:rowOff>0</xdr:rowOff>
    </xdr:from>
    <xdr:to xmlns:xdr="http://schemas.openxmlformats.org/drawingml/2006/spreadsheetDrawing">
      <xdr:col>19</xdr:col>
      <xdr:colOff>0</xdr:colOff>
      <xdr:row>72</xdr:row>
      <xdr:rowOff>0</xdr:rowOff>
    </xdr:to>
    <xdr:sp macro="" textlink="">
      <xdr:nvSpPr>
        <xdr:cNvPr id="63309" name="Line 172"/>
        <xdr:cNvSpPr>
          <a:spLocks noChangeShapeType="1"/>
        </xdr:cNvSpPr>
      </xdr:nvSpPr>
      <xdr:spPr>
        <a:xfrm>
          <a:off x="3590925" y="12659360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72</xdr:row>
      <xdr:rowOff>0</xdr:rowOff>
    </xdr:from>
    <xdr:to xmlns:xdr="http://schemas.openxmlformats.org/drawingml/2006/spreadsheetDrawing">
      <xdr:col>19</xdr:col>
      <xdr:colOff>0</xdr:colOff>
      <xdr:row>76</xdr:row>
      <xdr:rowOff>0</xdr:rowOff>
    </xdr:to>
    <xdr:sp macro="" textlink="">
      <xdr:nvSpPr>
        <xdr:cNvPr id="63310" name="Line 173"/>
        <xdr:cNvSpPr>
          <a:spLocks noChangeShapeType="1"/>
        </xdr:cNvSpPr>
      </xdr:nvSpPr>
      <xdr:spPr>
        <a:xfrm flipV="1">
          <a:off x="3590925" y="1357376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66</xdr:row>
      <xdr:rowOff>0</xdr:rowOff>
    </xdr:from>
    <xdr:to xmlns:xdr="http://schemas.openxmlformats.org/drawingml/2006/spreadsheetDrawing">
      <xdr:col>18</xdr:col>
      <xdr:colOff>0</xdr:colOff>
      <xdr:row>70</xdr:row>
      <xdr:rowOff>0</xdr:rowOff>
    </xdr:to>
    <xdr:sp macro="" textlink="">
      <xdr:nvSpPr>
        <xdr:cNvPr id="63311" name="Line 174"/>
        <xdr:cNvSpPr>
          <a:spLocks noChangeShapeType="1"/>
        </xdr:cNvSpPr>
      </xdr:nvSpPr>
      <xdr:spPr>
        <a:xfrm>
          <a:off x="3390900" y="1265936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66</xdr:row>
      <xdr:rowOff>0</xdr:rowOff>
    </xdr:from>
    <xdr:to xmlns:xdr="http://schemas.openxmlformats.org/drawingml/2006/spreadsheetDrawing">
      <xdr:col>12</xdr:col>
      <xdr:colOff>0</xdr:colOff>
      <xdr:row>76</xdr:row>
      <xdr:rowOff>0</xdr:rowOff>
    </xdr:to>
    <xdr:sp macro="" textlink="">
      <xdr:nvSpPr>
        <xdr:cNvPr id="63312" name="Rectangle 175" descr="紙ふぶき (小)"/>
        <xdr:cNvSpPr>
          <a:spLocks noChangeArrowheads="1"/>
        </xdr:cNvSpPr>
      </xdr:nvSpPr>
      <xdr:spPr>
        <a:xfrm>
          <a:off x="139065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66</xdr:row>
      <xdr:rowOff>0</xdr:rowOff>
    </xdr:from>
    <xdr:to xmlns:xdr="http://schemas.openxmlformats.org/drawingml/2006/spreadsheetDrawing">
      <xdr:col>16</xdr:col>
      <xdr:colOff>0</xdr:colOff>
      <xdr:row>72</xdr:row>
      <xdr:rowOff>0</xdr:rowOff>
    </xdr:to>
    <xdr:sp macro="" textlink="">
      <xdr:nvSpPr>
        <xdr:cNvPr id="63313" name="Rectangle 176" descr="紙ふぶき (大)"/>
        <xdr:cNvSpPr>
          <a:spLocks noChangeArrowheads="1"/>
        </xdr:cNvSpPr>
      </xdr:nvSpPr>
      <xdr:spPr>
        <a:xfrm>
          <a:off x="2190750" y="12659360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72</xdr:row>
      <xdr:rowOff>0</xdr:rowOff>
    </xdr:from>
    <xdr:to xmlns:xdr="http://schemas.openxmlformats.org/drawingml/2006/spreadsheetDrawing">
      <xdr:col>16</xdr:col>
      <xdr:colOff>0</xdr:colOff>
      <xdr:row>76</xdr:row>
      <xdr:rowOff>0</xdr:rowOff>
    </xdr:to>
    <xdr:sp macro="" textlink="">
      <xdr:nvSpPr>
        <xdr:cNvPr id="63314" name="Rectangle 177" descr="紙ふぶき (小)"/>
        <xdr:cNvSpPr>
          <a:spLocks noChangeArrowheads="1"/>
        </xdr:cNvSpPr>
      </xdr:nvSpPr>
      <xdr:spPr>
        <a:xfrm>
          <a:off x="2190750" y="13573760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66</xdr:row>
      <xdr:rowOff>0</xdr:rowOff>
    </xdr:from>
    <xdr:to xmlns:xdr="http://schemas.openxmlformats.org/drawingml/2006/spreadsheetDrawing">
      <xdr:col>55</xdr:col>
      <xdr:colOff>0</xdr:colOff>
      <xdr:row>66</xdr:row>
      <xdr:rowOff>0</xdr:rowOff>
    </xdr:to>
    <xdr:sp macro="" textlink="">
      <xdr:nvSpPr>
        <xdr:cNvPr id="63315" name="Line 150"/>
        <xdr:cNvSpPr>
          <a:spLocks noChangeShapeType="1"/>
        </xdr:cNvSpPr>
      </xdr:nvSpPr>
      <xdr:spPr>
        <a:xfrm>
          <a:off x="965835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76</xdr:row>
      <xdr:rowOff>0</xdr:rowOff>
    </xdr:from>
    <xdr:to xmlns:xdr="http://schemas.openxmlformats.org/drawingml/2006/spreadsheetDrawing">
      <xdr:col>55</xdr:col>
      <xdr:colOff>0</xdr:colOff>
      <xdr:row>76</xdr:row>
      <xdr:rowOff>0</xdr:rowOff>
    </xdr:to>
    <xdr:sp macro="" textlink="">
      <xdr:nvSpPr>
        <xdr:cNvPr id="63316" name="Line 151"/>
        <xdr:cNvSpPr>
          <a:spLocks noChangeShapeType="1"/>
        </xdr:cNvSpPr>
      </xdr:nvSpPr>
      <xdr:spPr>
        <a:xfrm>
          <a:off x="965835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66</xdr:row>
      <xdr:rowOff>0</xdr:rowOff>
    </xdr:from>
    <xdr:to xmlns:xdr="http://schemas.openxmlformats.org/drawingml/2006/spreadsheetDrawing">
      <xdr:col>44</xdr:col>
      <xdr:colOff>0</xdr:colOff>
      <xdr:row>66</xdr:row>
      <xdr:rowOff>0</xdr:rowOff>
    </xdr:to>
    <xdr:sp macro="" textlink="">
      <xdr:nvSpPr>
        <xdr:cNvPr id="63317" name="Line 152"/>
        <xdr:cNvSpPr>
          <a:spLocks noChangeShapeType="1"/>
        </xdr:cNvSpPr>
      </xdr:nvSpPr>
      <xdr:spPr>
        <a:xfrm flipH="1">
          <a:off x="785812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76</xdr:row>
      <xdr:rowOff>0</xdr:rowOff>
    </xdr:from>
    <xdr:to xmlns:xdr="http://schemas.openxmlformats.org/drawingml/2006/spreadsheetDrawing">
      <xdr:col>44</xdr:col>
      <xdr:colOff>0</xdr:colOff>
      <xdr:row>76</xdr:row>
      <xdr:rowOff>0</xdr:rowOff>
    </xdr:to>
    <xdr:sp macro="" textlink="">
      <xdr:nvSpPr>
        <xdr:cNvPr id="63318" name="Line 153"/>
        <xdr:cNvSpPr>
          <a:spLocks noChangeShapeType="1"/>
        </xdr:cNvSpPr>
      </xdr:nvSpPr>
      <xdr:spPr>
        <a:xfrm flipH="1">
          <a:off x="785812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66</xdr:row>
      <xdr:rowOff>0</xdr:rowOff>
    </xdr:from>
    <xdr:to xmlns:xdr="http://schemas.openxmlformats.org/drawingml/2006/spreadsheetDrawing">
      <xdr:col>43</xdr:col>
      <xdr:colOff>0</xdr:colOff>
      <xdr:row>76</xdr:row>
      <xdr:rowOff>0</xdr:rowOff>
    </xdr:to>
    <xdr:sp macro="" textlink="">
      <xdr:nvSpPr>
        <xdr:cNvPr id="63319" name="Line 154"/>
        <xdr:cNvSpPr>
          <a:spLocks noChangeShapeType="1"/>
        </xdr:cNvSpPr>
      </xdr:nvSpPr>
      <xdr:spPr>
        <a:xfrm>
          <a:off x="785812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71</xdr:row>
      <xdr:rowOff>0</xdr:rowOff>
    </xdr:from>
    <xdr:to xmlns:xdr="http://schemas.openxmlformats.org/drawingml/2006/spreadsheetDrawing">
      <xdr:col>54</xdr:col>
      <xdr:colOff>0</xdr:colOff>
      <xdr:row>71</xdr:row>
      <xdr:rowOff>0</xdr:rowOff>
    </xdr:to>
    <xdr:sp macro="" textlink="">
      <xdr:nvSpPr>
        <xdr:cNvPr id="63320" name="Line 155"/>
        <xdr:cNvSpPr>
          <a:spLocks noChangeShapeType="1"/>
        </xdr:cNvSpPr>
      </xdr:nvSpPr>
      <xdr:spPr>
        <a:xfrm>
          <a:off x="9658350" y="134213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71</xdr:row>
      <xdr:rowOff>0</xdr:rowOff>
    </xdr:from>
    <xdr:to xmlns:xdr="http://schemas.openxmlformats.org/drawingml/2006/spreadsheetDrawing">
      <xdr:col>54</xdr:col>
      <xdr:colOff>0</xdr:colOff>
      <xdr:row>73</xdr:row>
      <xdr:rowOff>0</xdr:rowOff>
    </xdr:to>
    <xdr:sp macro="" textlink="">
      <xdr:nvSpPr>
        <xdr:cNvPr id="63321" name="Line 156"/>
        <xdr:cNvSpPr>
          <a:spLocks noChangeShapeType="1"/>
        </xdr:cNvSpPr>
      </xdr:nvSpPr>
      <xdr:spPr>
        <a:xfrm>
          <a:off x="10058400" y="134213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73</xdr:row>
      <xdr:rowOff>0</xdr:rowOff>
    </xdr:from>
    <xdr:to xmlns:xdr="http://schemas.openxmlformats.org/drawingml/2006/spreadsheetDrawing">
      <xdr:col>56</xdr:col>
      <xdr:colOff>0</xdr:colOff>
      <xdr:row>73</xdr:row>
      <xdr:rowOff>0</xdr:rowOff>
    </xdr:to>
    <xdr:sp macro="" textlink="">
      <xdr:nvSpPr>
        <xdr:cNvPr id="63322" name="Line 157"/>
        <xdr:cNvSpPr>
          <a:spLocks noChangeShapeType="1"/>
        </xdr:cNvSpPr>
      </xdr:nvSpPr>
      <xdr:spPr>
        <a:xfrm>
          <a:off x="9658350" y="137261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66</xdr:row>
      <xdr:rowOff>0</xdr:rowOff>
    </xdr:from>
    <xdr:to xmlns:xdr="http://schemas.openxmlformats.org/drawingml/2006/spreadsheetDrawing">
      <xdr:col>55</xdr:col>
      <xdr:colOff>0</xdr:colOff>
      <xdr:row>73</xdr:row>
      <xdr:rowOff>0</xdr:rowOff>
    </xdr:to>
    <xdr:sp macro="" textlink="">
      <xdr:nvSpPr>
        <xdr:cNvPr id="63323" name="Line 158"/>
        <xdr:cNvSpPr>
          <a:spLocks noChangeShapeType="1"/>
        </xdr:cNvSpPr>
      </xdr:nvSpPr>
      <xdr:spPr>
        <a:xfrm>
          <a:off x="10258425" y="12659360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73</xdr:row>
      <xdr:rowOff>0</xdr:rowOff>
    </xdr:from>
    <xdr:to xmlns:xdr="http://schemas.openxmlformats.org/drawingml/2006/spreadsheetDrawing">
      <xdr:col>55</xdr:col>
      <xdr:colOff>0</xdr:colOff>
      <xdr:row>76</xdr:row>
      <xdr:rowOff>0</xdr:rowOff>
    </xdr:to>
    <xdr:sp macro="" textlink="">
      <xdr:nvSpPr>
        <xdr:cNvPr id="63324" name="Line 159"/>
        <xdr:cNvSpPr>
          <a:spLocks noChangeShapeType="1"/>
        </xdr:cNvSpPr>
      </xdr:nvSpPr>
      <xdr:spPr>
        <a:xfrm flipV="1">
          <a:off x="10258425" y="13726160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66</xdr:row>
      <xdr:rowOff>0</xdr:rowOff>
    </xdr:from>
    <xdr:to xmlns:xdr="http://schemas.openxmlformats.org/drawingml/2006/spreadsheetDrawing">
      <xdr:col>54</xdr:col>
      <xdr:colOff>0</xdr:colOff>
      <xdr:row>71</xdr:row>
      <xdr:rowOff>0</xdr:rowOff>
    </xdr:to>
    <xdr:sp macro="" textlink="">
      <xdr:nvSpPr>
        <xdr:cNvPr id="63325" name="Line 160"/>
        <xdr:cNvSpPr>
          <a:spLocks noChangeShapeType="1"/>
        </xdr:cNvSpPr>
      </xdr:nvSpPr>
      <xdr:spPr>
        <a:xfrm>
          <a:off x="10058400" y="12659360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66</xdr:row>
      <xdr:rowOff>0</xdr:rowOff>
    </xdr:from>
    <xdr:to xmlns:xdr="http://schemas.openxmlformats.org/drawingml/2006/spreadsheetDrawing">
      <xdr:col>48</xdr:col>
      <xdr:colOff>0</xdr:colOff>
      <xdr:row>76</xdr:row>
      <xdr:rowOff>0</xdr:rowOff>
    </xdr:to>
    <xdr:sp macro="" textlink="">
      <xdr:nvSpPr>
        <xdr:cNvPr id="63326" name="Rectangle 161" descr="紙ふぶき (小)"/>
        <xdr:cNvSpPr>
          <a:spLocks noChangeArrowheads="1"/>
        </xdr:cNvSpPr>
      </xdr:nvSpPr>
      <xdr:spPr>
        <a:xfrm>
          <a:off x="805815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66</xdr:row>
      <xdr:rowOff>0</xdr:rowOff>
    </xdr:from>
    <xdr:to xmlns:xdr="http://schemas.openxmlformats.org/drawingml/2006/spreadsheetDrawing">
      <xdr:col>52</xdr:col>
      <xdr:colOff>0</xdr:colOff>
      <xdr:row>73</xdr:row>
      <xdr:rowOff>0</xdr:rowOff>
    </xdr:to>
    <xdr:sp macro="" textlink="">
      <xdr:nvSpPr>
        <xdr:cNvPr id="63327" name="Rectangle 162" descr="紙ふぶき (大)"/>
        <xdr:cNvSpPr>
          <a:spLocks noChangeArrowheads="1"/>
        </xdr:cNvSpPr>
      </xdr:nvSpPr>
      <xdr:spPr>
        <a:xfrm>
          <a:off x="8858250" y="12659360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73</xdr:row>
      <xdr:rowOff>0</xdr:rowOff>
    </xdr:from>
    <xdr:to xmlns:xdr="http://schemas.openxmlformats.org/drawingml/2006/spreadsheetDrawing">
      <xdr:col>52</xdr:col>
      <xdr:colOff>0</xdr:colOff>
      <xdr:row>76</xdr:row>
      <xdr:rowOff>0</xdr:rowOff>
    </xdr:to>
    <xdr:sp macro="" textlink="">
      <xdr:nvSpPr>
        <xdr:cNvPr id="63328" name="Rectangle 163" descr="紙ふぶき (小)"/>
        <xdr:cNvSpPr>
          <a:spLocks noChangeArrowheads="1"/>
        </xdr:cNvSpPr>
      </xdr:nvSpPr>
      <xdr:spPr>
        <a:xfrm>
          <a:off x="8858250" y="13726160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61</xdr:row>
      <xdr:rowOff>0</xdr:rowOff>
    </xdr:from>
    <xdr:to xmlns:xdr="http://schemas.openxmlformats.org/drawingml/2006/spreadsheetDrawing">
      <xdr:col>20</xdr:col>
      <xdr:colOff>0</xdr:colOff>
      <xdr:row>72</xdr:row>
      <xdr:rowOff>0</xdr:rowOff>
    </xdr:to>
    <xdr:sp macro="" textlink="">
      <xdr:nvSpPr>
        <xdr:cNvPr id="63329" name="Line 172"/>
        <xdr:cNvSpPr>
          <a:spLocks noChangeShapeType="1"/>
        </xdr:cNvSpPr>
      </xdr:nvSpPr>
      <xdr:spPr>
        <a:xfrm>
          <a:off x="3790950" y="12027535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61</xdr:row>
      <xdr:rowOff>0</xdr:rowOff>
    </xdr:from>
    <xdr:to xmlns:xdr="http://schemas.openxmlformats.org/drawingml/2006/spreadsheetDrawing">
      <xdr:col>16</xdr:col>
      <xdr:colOff>0</xdr:colOff>
      <xdr:row>62</xdr:row>
      <xdr:rowOff>0</xdr:rowOff>
    </xdr:to>
    <xdr:sp macro="" textlink="">
      <xdr:nvSpPr>
        <xdr:cNvPr id="63330" name="Rectangle 177" descr="紙ふぶき (小)"/>
        <xdr:cNvSpPr>
          <a:spLocks noChangeArrowheads="1"/>
        </xdr:cNvSpPr>
      </xdr:nvSpPr>
      <xdr:spPr>
        <a:xfrm>
          <a:off x="219075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61</xdr:row>
      <xdr:rowOff>0</xdr:rowOff>
    </xdr:from>
    <xdr:to xmlns:xdr="http://schemas.openxmlformats.org/drawingml/2006/spreadsheetDrawing">
      <xdr:col>12</xdr:col>
      <xdr:colOff>0</xdr:colOff>
      <xdr:row>65</xdr:row>
      <xdr:rowOff>126365</xdr:rowOff>
    </xdr:to>
    <xdr:sp macro="" textlink="">
      <xdr:nvSpPr>
        <xdr:cNvPr id="63331" name="Rectangle 177" descr="紙ふぶき (小)"/>
        <xdr:cNvSpPr>
          <a:spLocks noChangeArrowheads="1"/>
        </xdr:cNvSpPr>
      </xdr:nvSpPr>
      <xdr:spPr>
        <a:xfrm>
          <a:off x="139065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61</xdr:row>
      <xdr:rowOff>0</xdr:rowOff>
    </xdr:from>
    <xdr:to xmlns:xdr="http://schemas.openxmlformats.org/drawingml/2006/spreadsheetDrawing">
      <xdr:col>20</xdr:col>
      <xdr:colOff>0</xdr:colOff>
      <xdr:row>61</xdr:row>
      <xdr:rowOff>0</xdr:rowOff>
    </xdr:to>
    <xdr:sp macro="" textlink="">
      <xdr:nvSpPr>
        <xdr:cNvPr id="63332" name="Line 164"/>
        <xdr:cNvSpPr>
          <a:spLocks noChangeShapeType="1"/>
        </xdr:cNvSpPr>
      </xdr:nvSpPr>
      <xdr:spPr>
        <a:xfrm>
          <a:off x="299085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61</xdr:row>
      <xdr:rowOff>0</xdr:rowOff>
    </xdr:from>
    <xdr:to xmlns:xdr="http://schemas.openxmlformats.org/drawingml/2006/spreadsheetDrawing">
      <xdr:col>19</xdr:col>
      <xdr:colOff>0</xdr:colOff>
      <xdr:row>66</xdr:row>
      <xdr:rowOff>0</xdr:rowOff>
    </xdr:to>
    <xdr:sp macro="" textlink="">
      <xdr:nvSpPr>
        <xdr:cNvPr id="63333" name="Line 172"/>
        <xdr:cNvSpPr>
          <a:spLocks noChangeShapeType="1"/>
        </xdr:cNvSpPr>
      </xdr:nvSpPr>
      <xdr:spPr>
        <a:xfrm>
          <a:off x="359092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62</xdr:row>
      <xdr:rowOff>0</xdr:rowOff>
    </xdr:from>
    <xdr:to xmlns:xdr="http://schemas.openxmlformats.org/drawingml/2006/spreadsheetDrawing">
      <xdr:col>16</xdr:col>
      <xdr:colOff>0</xdr:colOff>
      <xdr:row>64</xdr:row>
      <xdr:rowOff>0</xdr:rowOff>
    </xdr:to>
    <xdr:sp macro="" textlink="">
      <xdr:nvSpPr>
        <xdr:cNvPr id="63334" name="Rectangle 177" descr="紙ふぶき (小)"/>
        <xdr:cNvSpPr>
          <a:spLocks noChangeArrowheads="1"/>
        </xdr:cNvSpPr>
      </xdr:nvSpPr>
      <xdr:spPr>
        <a:xfrm>
          <a:off x="219075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64</xdr:row>
      <xdr:rowOff>0</xdr:rowOff>
    </xdr:from>
    <xdr:to xmlns:xdr="http://schemas.openxmlformats.org/drawingml/2006/spreadsheetDrawing">
      <xdr:col>16</xdr:col>
      <xdr:colOff>0</xdr:colOff>
      <xdr:row>66</xdr:row>
      <xdr:rowOff>0</xdr:rowOff>
    </xdr:to>
    <xdr:sp macro="" textlink="">
      <xdr:nvSpPr>
        <xdr:cNvPr id="63335" name="Rectangle 177" descr="紙ふぶき (小)"/>
        <xdr:cNvSpPr>
          <a:spLocks noChangeArrowheads="1"/>
        </xdr:cNvSpPr>
      </xdr:nvSpPr>
      <xdr:spPr>
        <a:xfrm>
          <a:off x="219075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61</xdr:row>
      <xdr:rowOff>0</xdr:rowOff>
    </xdr:from>
    <xdr:to xmlns:xdr="http://schemas.openxmlformats.org/drawingml/2006/spreadsheetDrawing">
      <xdr:col>34</xdr:col>
      <xdr:colOff>0</xdr:colOff>
      <xdr:row>62</xdr:row>
      <xdr:rowOff>0</xdr:rowOff>
    </xdr:to>
    <xdr:sp macro="" textlink="">
      <xdr:nvSpPr>
        <xdr:cNvPr id="63336" name="Rectangle 177" descr="紙ふぶき (小)"/>
        <xdr:cNvSpPr>
          <a:spLocks noChangeArrowheads="1"/>
        </xdr:cNvSpPr>
      </xdr:nvSpPr>
      <xdr:spPr>
        <a:xfrm>
          <a:off x="552450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61</xdr:row>
      <xdr:rowOff>0</xdr:rowOff>
    </xdr:from>
    <xdr:to xmlns:xdr="http://schemas.openxmlformats.org/drawingml/2006/spreadsheetDrawing">
      <xdr:col>30</xdr:col>
      <xdr:colOff>0</xdr:colOff>
      <xdr:row>65</xdr:row>
      <xdr:rowOff>126365</xdr:rowOff>
    </xdr:to>
    <xdr:sp macro="" textlink="">
      <xdr:nvSpPr>
        <xdr:cNvPr id="63337" name="Rectangle 177" descr="紙ふぶき (小)"/>
        <xdr:cNvSpPr>
          <a:spLocks noChangeArrowheads="1"/>
        </xdr:cNvSpPr>
      </xdr:nvSpPr>
      <xdr:spPr>
        <a:xfrm>
          <a:off x="472440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61</xdr:row>
      <xdr:rowOff>0</xdr:rowOff>
    </xdr:from>
    <xdr:to xmlns:xdr="http://schemas.openxmlformats.org/drawingml/2006/spreadsheetDrawing">
      <xdr:col>38</xdr:col>
      <xdr:colOff>0</xdr:colOff>
      <xdr:row>61</xdr:row>
      <xdr:rowOff>0</xdr:rowOff>
    </xdr:to>
    <xdr:sp macro="" textlink="">
      <xdr:nvSpPr>
        <xdr:cNvPr id="63338" name="Line 164"/>
        <xdr:cNvSpPr>
          <a:spLocks noChangeShapeType="1"/>
        </xdr:cNvSpPr>
      </xdr:nvSpPr>
      <xdr:spPr>
        <a:xfrm>
          <a:off x="632460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61</xdr:row>
      <xdr:rowOff>0</xdr:rowOff>
    </xdr:from>
    <xdr:to xmlns:xdr="http://schemas.openxmlformats.org/drawingml/2006/spreadsheetDrawing">
      <xdr:col>37</xdr:col>
      <xdr:colOff>0</xdr:colOff>
      <xdr:row>66</xdr:row>
      <xdr:rowOff>0</xdr:rowOff>
    </xdr:to>
    <xdr:sp macro="" textlink="">
      <xdr:nvSpPr>
        <xdr:cNvPr id="63339" name="Line 172"/>
        <xdr:cNvSpPr>
          <a:spLocks noChangeShapeType="1"/>
        </xdr:cNvSpPr>
      </xdr:nvSpPr>
      <xdr:spPr>
        <a:xfrm>
          <a:off x="692467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62</xdr:row>
      <xdr:rowOff>0</xdr:rowOff>
    </xdr:from>
    <xdr:to xmlns:xdr="http://schemas.openxmlformats.org/drawingml/2006/spreadsheetDrawing">
      <xdr:col>34</xdr:col>
      <xdr:colOff>0</xdr:colOff>
      <xdr:row>64</xdr:row>
      <xdr:rowOff>0</xdr:rowOff>
    </xdr:to>
    <xdr:sp macro="" textlink="">
      <xdr:nvSpPr>
        <xdr:cNvPr id="63340" name="Rectangle 177" descr="紙ふぶき (小)"/>
        <xdr:cNvSpPr>
          <a:spLocks noChangeArrowheads="1"/>
        </xdr:cNvSpPr>
      </xdr:nvSpPr>
      <xdr:spPr>
        <a:xfrm>
          <a:off x="552450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64</xdr:row>
      <xdr:rowOff>0</xdr:rowOff>
    </xdr:from>
    <xdr:to xmlns:xdr="http://schemas.openxmlformats.org/drawingml/2006/spreadsheetDrawing">
      <xdr:col>34</xdr:col>
      <xdr:colOff>0</xdr:colOff>
      <xdr:row>66</xdr:row>
      <xdr:rowOff>0</xdr:rowOff>
    </xdr:to>
    <xdr:sp macro="" textlink="">
      <xdr:nvSpPr>
        <xdr:cNvPr id="63341" name="Rectangle 177" descr="紙ふぶき (小)"/>
        <xdr:cNvSpPr>
          <a:spLocks noChangeArrowheads="1"/>
        </xdr:cNvSpPr>
      </xdr:nvSpPr>
      <xdr:spPr>
        <a:xfrm>
          <a:off x="552450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61</xdr:row>
      <xdr:rowOff>0</xdr:rowOff>
    </xdr:from>
    <xdr:to xmlns:xdr="http://schemas.openxmlformats.org/drawingml/2006/spreadsheetDrawing">
      <xdr:col>52</xdr:col>
      <xdr:colOff>0</xdr:colOff>
      <xdr:row>62</xdr:row>
      <xdr:rowOff>0</xdr:rowOff>
    </xdr:to>
    <xdr:sp macro="" textlink="">
      <xdr:nvSpPr>
        <xdr:cNvPr id="63342" name="Rectangle 177" descr="紙ふぶき (小)"/>
        <xdr:cNvSpPr>
          <a:spLocks noChangeArrowheads="1"/>
        </xdr:cNvSpPr>
      </xdr:nvSpPr>
      <xdr:spPr>
        <a:xfrm>
          <a:off x="885825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61</xdr:row>
      <xdr:rowOff>0</xdr:rowOff>
    </xdr:from>
    <xdr:to xmlns:xdr="http://schemas.openxmlformats.org/drawingml/2006/spreadsheetDrawing">
      <xdr:col>48</xdr:col>
      <xdr:colOff>0</xdr:colOff>
      <xdr:row>65</xdr:row>
      <xdr:rowOff>126365</xdr:rowOff>
    </xdr:to>
    <xdr:sp macro="" textlink="">
      <xdr:nvSpPr>
        <xdr:cNvPr id="63343" name="Rectangle 177" descr="紙ふぶき (小)"/>
        <xdr:cNvSpPr>
          <a:spLocks noChangeArrowheads="1"/>
        </xdr:cNvSpPr>
      </xdr:nvSpPr>
      <xdr:spPr>
        <a:xfrm>
          <a:off x="805815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61</xdr:row>
      <xdr:rowOff>0</xdr:rowOff>
    </xdr:from>
    <xdr:to xmlns:xdr="http://schemas.openxmlformats.org/drawingml/2006/spreadsheetDrawing">
      <xdr:col>56</xdr:col>
      <xdr:colOff>0</xdr:colOff>
      <xdr:row>61</xdr:row>
      <xdr:rowOff>0</xdr:rowOff>
    </xdr:to>
    <xdr:sp macro="" textlink="">
      <xdr:nvSpPr>
        <xdr:cNvPr id="63344" name="Line 164"/>
        <xdr:cNvSpPr>
          <a:spLocks noChangeShapeType="1"/>
        </xdr:cNvSpPr>
      </xdr:nvSpPr>
      <xdr:spPr>
        <a:xfrm>
          <a:off x="965835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61</xdr:row>
      <xdr:rowOff>0</xdr:rowOff>
    </xdr:from>
    <xdr:to xmlns:xdr="http://schemas.openxmlformats.org/drawingml/2006/spreadsheetDrawing">
      <xdr:col>55</xdr:col>
      <xdr:colOff>0</xdr:colOff>
      <xdr:row>66</xdr:row>
      <xdr:rowOff>0</xdr:rowOff>
    </xdr:to>
    <xdr:sp macro="" textlink="">
      <xdr:nvSpPr>
        <xdr:cNvPr id="63345" name="Line 172"/>
        <xdr:cNvSpPr>
          <a:spLocks noChangeShapeType="1"/>
        </xdr:cNvSpPr>
      </xdr:nvSpPr>
      <xdr:spPr>
        <a:xfrm>
          <a:off x="1025842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62</xdr:row>
      <xdr:rowOff>0</xdr:rowOff>
    </xdr:from>
    <xdr:to xmlns:xdr="http://schemas.openxmlformats.org/drawingml/2006/spreadsheetDrawing">
      <xdr:col>52</xdr:col>
      <xdr:colOff>0</xdr:colOff>
      <xdr:row>64</xdr:row>
      <xdr:rowOff>0</xdr:rowOff>
    </xdr:to>
    <xdr:sp macro="" textlink="">
      <xdr:nvSpPr>
        <xdr:cNvPr id="63346" name="Rectangle 177" descr="紙ふぶき (小)"/>
        <xdr:cNvSpPr>
          <a:spLocks noChangeArrowheads="1"/>
        </xdr:cNvSpPr>
      </xdr:nvSpPr>
      <xdr:spPr>
        <a:xfrm>
          <a:off x="885825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64</xdr:row>
      <xdr:rowOff>0</xdr:rowOff>
    </xdr:from>
    <xdr:to xmlns:xdr="http://schemas.openxmlformats.org/drawingml/2006/spreadsheetDrawing">
      <xdr:col>52</xdr:col>
      <xdr:colOff>0</xdr:colOff>
      <xdr:row>66</xdr:row>
      <xdr:rowOff>0</xdr:rowOff>
    </xdr:to>
    <xdr:sp macro="" textlink="">
      <xdr:nvSpPr>
        <xdr:cNvPr id="63347" name="Rectangle 177" descr="紙ふぶき (小)"/>
        <xdr:cNvSpPr>
          <a:spLocks noChangeArrowheads="1"/>
        </xdr:cNvSpPr>
      </xdr:nvSpPr>
      <xdr:spPr>
        <a:xfrm>
          <a:off x="885825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61</xdr:row>
      <xdr:rowOff>0</xdr:rowOff>
    </xdr:from>
    <xdr:to xmlns:xdr="http://schemas.openxmlformats.org/drawingml/2006/spreadsheetDrawing">
      <xdr:col>70</xdr:col>
      <xdr:colOff>0</xdr:colOff>
      <xdr:row>62</xdr:row>
      <xdr:rowOff>0</xdr:rowOff>
    </xdr:to>
    <xdr:sp macro="" textlink="">
      <xdr:nvSpPr>
        <xdr:cNvPr id="63348" name="Rectangle 177" descr="紙ふぶき (小)"/>
        <xdr:cNvSpPr>
          <a:spLocks noChangeArrowheads="1"/>
        </xdr:cNvSpPr>
      </xdr:nvSpPr>
      <xdr:spPr>
        <a:xfrm>
          <a:off x="1219200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61</xdr:row>
      <xdr:rowOff>0</xdr:rowOff>
    </xdr:from>
    <xdr:to xmlns:xdr="http://schemas.openxmlformats.org/drawingml/2006/spreadsheetDrawing">
      <xdr:col>66</xdr:col>
      <xdr:colOff>0</xdr:colOff>
      <xdr:row>65</xdr:row>
      <xdr:rowOff>126365</xdr:rowOff>
    </xdr:to>
    <xdr:sp macro="" textlink="">
      <xdr:nvSpPr>
        <xdr:cNvPr id="63349" name="Rectangle 177" descr="紙ふぶき (小)"/>
        <xdr:cNvSpPr>
          <a:spLocks noChangeArrowheads="1"/>
        </xdr:cNvSpPr>
      </xdr:nvSpPr>
      <xdr:spPr>
        <a:xfrm>
          <a:off x="1139190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61</xdr:row>
      <xdr:rowOff>0</xdr:rowOff>
    </xdr:from>
    <xdr:to xmlns:xdr="http://schemas.openxmlformats.org/drawingml/2006/spreadsheetDrawing">
      <xdr:col>74</xdr:col>
      <xdr:colOff>0</xdr:colOff>
      <xdr:row>61</xdr:row>
      <xdr:rowOff>0</xdr:rowOff>
    </xdr:to>
    <xdr:sp macro="" textlink="">
      <xdr:nvSpPr>
        <xdr:cNvPr id="63350" name="Line 164"/>
        <xdr:cNvSpPr>
          <a:spLocks noChangeShapeType="1"/>
        </xdr:cNvSpPr>
      </xdr:nvSpPr>
      <xdr:spPr>
        <a:xfrm>
          <a:off x="1299210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61</xdr:row>
      <xdr:rowOff>0</xdr:rowOff>
    </xdr:from>
    <xdr:to xmlns:xdr="http://schemas.openxmlformats.org/drawingml/2006/spreadsheetDrawing">
      <xdr:col>73</xdr:col>
      <xdr:colOff>0</xdr:colOff>
      <xdr:row>66</xdr:row>
      <xdr:rowOff>0</xdr:rowOff>
    </xdr:to>
    <xdr:sp macro="" textlink="">
      <xdr:nvSpPr>
        <xdr:cNvPr id="63351" name="Line 172"/>
        <xdr:cNvSpPr>
          <a:spLocks noChangeShapeType="1"/>
        </xdr:cNvSpPr>
      </xdr:nvSpPr>
      <xdr:spPr>
        <a:xfrm>
          <a:off x="1359217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62</xdr:row>
      <xdr:rowOff>0</xdr:rowOff>
    </xdr:from>
    <xdr:to xmlns:xdr="http://schemas.openxmlformats.org/drawingml/2006/spreadsheetDrawing">
      <xdr:col>70</xdr:col>
      <xdr:colOff>0</xdr:colOff>
      <xdr:row>64</xdr:row>
      <xdr:rowOff>0</xdr:rowOff>
    </xdr:to>
    <xdr:sp macro="" textlink="">
      <xdr:nvSpPr>
        <xdr:cNvPr id="63352" name="Rectangle 177" descr="紙ふぶき (小)"/>
        <xdr:cNvSpPr>
          <a:spLocks noChangeArrowheads="1"/>
        </xdr:cNvSpPr>
      </xdr:nvSpPr>
      <xdr:spPr>
        <a:xfrm>
          <a:off x="1219200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64</xdr:row>
      <xdr:rowOff>0</xdr:rowOff>
    </xdr:from>
    <xdr:to xmlns:xdr="http://schemas.openxmlformats.org/drawingml/2006/spreadsheetDrawing">
      <xdr:col>70</xdr:col>
      <xdr:colOff>0</xdr:colOff>
      <xdr:row>66</xdr:row>
      <xdr:rowOff>0</xdr:rowOff>
    </xdr:to>
    <xdr:sp macro="" textlink="">
      <xdr:nvSpPr>
        <xdr:cNvPr id="63353" name="Rectangle 177" descr="紙ふぶき (小)"/>
        <xdr:cNvSpPr>
          <a:spLocks noChangeArrowheads="1"/>
        </xdr:cNvSpPr>
      </xdr:nvSpPr>
      <xdr:spPr>
        <a:xfrm>
          <a:off x="1219200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61</xdr:row>
      <xdr:rowOff>0</xdr:rowOff>
    </xdr:from>
    <xdr:to xmlns:xdr="http://schemas.openxmlformats.org/drawingml/2006/spreadsheetDrawing">
      <xdr:col>38</xdr:col>
      <xdr:colOff>0</xdr:colOff>
      <xdr:row>73</xdr:row>
      <xdr:rowOff>0</xdr:rowOff>
    </xdr:to>
    <xdr:sp macro="" textlink="">
      <xdr:nvSpPr>
        <xdr:cNvPr id="63354" name="Line 172"/>
        <xdr:cNvSpPr>
          <a:spLocks noChangeShapeType="1"/>
        </xdr:cNvSpPr>
      </xdr:nvSpPr>
      <xdr:spPr>
        <a:xfrm>
          <a:off x="7124700" y="12027535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61</xdr:row>
      <xdr:rowOff>0</xdr:rowOff>
    </xdr:from>
    <xdr:to xmlns:xdr="http://schemas.openxmlformats.org/drawingml/2006/spreadsheetDrawing">
      <xdr:col>56</xdr:col>
      <xdr:colOff>0</xdr:colOff>
      <xdr:row>73</xdr:row>
      <xdr:rowOff>0</xdr:rowOff>
    </xdr:to>
    <xdr:sp macro="" textlink="">
      <xdr:nvSpPr>
        <xdr:cNvPr id="63355" name="Line 172"/>
        <xdr:cNvSpPr>
          <a:spLocks noChangeShapeType="1"/>
        </xdr:cNvSpPr>
      </xdr:nvSpPr>
      <xdr:spPr>
        <a:xfrm>
          <a:off x="10458450" y="12027535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61</xdr:row>
      <xdr:rowOff>0</xdr:rowOff>
    </xdr:from>
    <xdr:to xmlns:xdr="http://schemas.openxmlformats.org/drawingml/2006/spreadsheetDrawing">
      <xdr:col>74</xdr:col>
      <xdr:colOff>0</xdr:colOff>
      <xdr:row>74</xdr:row>
      <xdr:rowOff>0</xdr:rowOff>
    </xdr:to>
    <xdr:sp macro="" textlink="">
      <xdr:nvSpPr>
        <xdr:cNvPr id="63356" name="Line 172"/>
        <xdr:cNvSpPr>
          <a:spLocks noChangeShapeType="1"/>
        </xdr:cNvSpPr>
      </xdr:nvSpPr>
      <xdr:spPr>
        <a:xfrm>
          <a:off x="13792200" y="12027535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120</xdr:row>
      <xdr:rowOff>0</xdr:rowOff>
    </xdr:from>
    <xdr:to xmlns:xdr="http://schemas.openxmlformats.org/drawingml/2006/spreadsheetDrawing">
      <xdr:col>73</xdr:col>
      <xdr:colOff>0</xdr:colOff>
      <xdr:row>120</xdr:row>
      <xdr:rowOff>0</xdr:rowOff>
    </xdr:to>
    <xdr:sp macro="" textlink="">
      <xdr:nvSpPr>
        <xdr:cNvPr id="63357" name="Line 25"/>
        <xdr:cNvSpPr>
          <a:spLocks noChangeShapeType="1"/>
        </xdr:cNvSpPr>
      </xdr:nvSpPr>
      <xdr:spPr>
        <a:xfrm>
          <a:off x="1299210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130</xdr:row>
      <xdr:rowOff>0</xdr:rowOff>
    </xdr:from>
    <xdr:to xmlns:xdr="http://schemas.openxmlformats.org/drawingml/2006/spreadsheetDrawing">
      <xdr:col>73</xdr:col>
      <xdr:colOff>0</xdr:colOff>
      <xdr:row>130</xdr:row>
      <xdr:rowOff>0</xdr:rowOff>
    </xdr:to>
    <xdr:sp macro="" textlink="">
      <xdr:nvSpPr>
        <xdr:cNvPr id="63358" name="Line 27"/>
        <xdr:cNvSpPr>
          <a:spLocks noChangeShapeType="1"/>
        </xdr:cNvSpPr>
      </xdr:nvSpPr>
      <xdr:spPr>
        <a:xfrm>
          <a:off x="1299210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120</xdr:row>
      <xdr:rowOff>0</xdr:rowOff>
    </xdr:from>
    <xdr:to xmlns:xdr="http://schemas.openxmlformats.org/drawingml/2006/spreadsheetDrawing">
      <xdr:col>62</xdr:col>
      <xdr:colOff>0</xdr:colOff>
      <xdr:row>120</xdr:row>
      <xdr:rowOff>0</xdr:rowOff>
    </xdr:to>
    <xdr:sp macro="" textlink="">
      <xdr:nvSpPr>
        <xdr:cNvPr id="63359" name="Line 28"/>
        <xdr:cNvSpPr>
          <a:spLocks noChangeShapeType="1"/>
        </xdr:cNvSpPr>
      </xdr:nvSpPr>
      <xdr:spPr>
        <a:xfrm flipH="1">
          <a:off x="1119187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130</xdr:row>
      <xdr:rowOff>0</xdr:rowOff>
    </xdr:from>
    <xdr:to xmlns:xdr="http://schemas.openxmlformats.org/drawingml/2006/spreadsheetDrawing">
      <xdr:col>62</xdr:col>
      <xdr:colOff>0</xdr:colOff>
      <xdr:row>130</xdr:row>
      <xdr:rowOff>0</xdr:rowOff>
    </xdr:to>
    <xdr:sp macro="" textlink="">
      <xdr:nvSpPr>
        <xdr:cNvPr id="63360" name="Line 29"/>
        <xdr:cNvSpPr>
          <a:spLocks noChangeShapeType="1"/>
        </xdr:cNvSpPr>
      </xdr:nvSpPr>
      <xdr:spPr>
        <a:xfrm flipH="1">
          <a:off x="1119187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120</xdr:row>
      <xdr:rowOff>0</xdr:rowOff>
    </xdr:from>
    <xdr:to xmlns:xdr="http://schemas.openxmlformats.org/drawingml/2006/spreadsheetDrawing">
      <xdr:col>61</xdr:col>
      <xdr:colOff>0</xdr:colOff>
      <xdr:row>130</xdr:row>
      <xdr:rowOff>0</xdr:rowOff>
    </xdr:to>
    <xdr:sp macro="" textlink="">
      <xdr:nvSpPr>
        <xdr:cNvPr id="63361" name="Line 30"/>
        <xdr:cNvSpPr>
          <a:spLocks noChangeShapeType="1"/>
        </xdr:cNvSpPr>
      </xdr:nvSpPr>
      <xdr:spPr>
        <a:xfrm>
          <a:off x="1119187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126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63362" name="Line 31"/>
        <xdr:cNvSpPr>
          <a:spLocks noChangeShapeType="1"/>
        </xdr:cNvSpPr>
      </xdr:nvSpPr>
      <xdr:spPr>
        <a:xfrm>
          <a:off x="12992100" y="239617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126</xdr:row>
      <xdr:rowOff>0</xdr:rowOff>
    </xdr:from>
    <xdr:to xmlns:xdr="http://schemas.openxmlformats.org/drawingml/2006/spreadsheetDrawing">
      <xdr:col>72</xdr:col>
      <xdr:colOff>0</xdr:colOff>
      <xdr:row>128</xdr:row>
      <xdr:rowOff>0</xdr:rowOff>
    </xdr:to>
    <xdr:sp macro="" textlink="">
      <xdr:nvSpPr>
        <xdr:cNvPr id="63363" name="Line 32"/>
        <xdr:cNvSpPr>
          <a:spLocks noChangeShapeType="1"/>
        </xdr:cNvSpPr>
      </xdr:nvSpPr>
      <xdr:spPr>
        <a:xfrm>
          <a:off x="13392150" y="239617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128</xdr:row>
      <xdr:rowOff>0</xdr:rowOff>
    </xdr:from>
    <xdr:to xmlns:xdr="http://schemas.openxmlformats.org/drawingml/2006/spreadsheetDrawing">
      <xdr:col>74</xdr:col>
      <xdr:colOff>0</xdr:colOff>
      <xdr:row>128</xdr:row>
      <xdr:rowOff>0</xdr:rowOff>
    </xdr:to>
    <xdr:sp macro="" textlink="">
      <xdr:nvSpPr>
        <xdr:cNvPr id="63364" name="Line 33"/>
        <xdr:cNvSpPr>
          <a:spLocks noChangeShapeType="1"/>
        </xdr:cNvSpPr>
      </xdr:nvSpPr>
      <xdr:spPr>
        <a:xfrm>
          <a:off x="12992100" y="242665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120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63365" name="Line 34"/>
        <xdr:cNvSpPr>
          <a:spLocks noChangeShapeType="1"/>
        </xdr:cNvSpPr>
      </xdr:nvSpPr>
      <xdr:spPr>
        <a:xfrm>
          <a:off x="13592175" y="2304732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128</xdr:row>
      <xdr:rowOff>0</xdr:rowOff>
    </xdr:from>
    <xdr:to xmlns:xdr="http://schemas.openxmlformats.org/drawingml/2006/spreadsheetDrawing">
      <xdr:col>73</xdr:col>
      <xdr:colOff>0</xdr:colOff>
      <xdr:row>130</xdr:row>
      <xdr:rowOff>0</xdr:rowOff>
    </xdr:to>
    <xdr:sp macro="" textlink="">
      <xdr:nvSpPr>
        <xdr:cNvPr id="63366" name="Line 35"/>
        <xdr:cNvSpPr>
          <a:spLocks noChangeShapeType="1"/>
        </xdr:cNvSpPr>
      </xdr:nvSpPr>
      <xdr:spPr>
        <a:xfrm flipV="1">
          <a:off x="13592175" y="242665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120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63367" name="Line 52"/>
        <xdr:cNvSpPr>
          <a:spLocks noChangeShapeType="1"/>
        </xdr:cNvSpPr>
      </xdr:nvSpPr>
      <xdr:spPr>
        <a:xfrm>
          <a:off x="13392150" y="2304732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120</xdr:row>
      <xdr:rowOff>0</xdr:rowOff>
    </xdr:from>
    <xdr:to xmlns:xdr="http://schemas.openxmlformats.org/drawingml/2006/spreadsheetDrawing">
      <xdr:col>66</xdr:col>
      <xdr:colOff>0</xdr:colOff>
      <xdr:row>130</xdr:row>
      <xdr:rowOff>0</xdr:rowOff>
    </xdr:to>
    <xdr:sp macro="" textlink="">
      <xdr:nvSpPr>
        <xdr:cNvPr id="63368" name="Rectangle 67" descr="紙ふぶき (小)"/>
        <xdr:cNvSpPr>
          <a:spLocks noChangeArrowheads="1"/>
        </xdr:cNvSpPr>
      </xdr:nvSpPr>
      <xdr:spPr>
        <a:xfrm>
          <a:off x="1139190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120</xdr:row>
      <xdr:rowOff>0</xdr:rowOff>
    </xdr:from>
    <xdr:to xmlns:xdr="http://schemas.openxmlformats.org/drawingml/2006/spreadsheetDrawing">
      <xdr:col>70</xdr:col>
      <xdr:colOff>0</xdr:colOff>
      <xdr:row>128</xdr:row>
      <xdr:rowOff>0</xdr:rowOff>
    </xdr:to>
    <xdr:sp macro="" textlink="">
      <xdr:nvSpPr>
        <xdr:cNvPr id="63369" name="Rectangle 68" descr="紙ふぶき (大)"/>
        <xdr:cNvSpPr>
          <a:spLocks noChangeArrowheads="1"/>
        </xdr:cNvSpPr>
      </xdr:nvSpPr>
      <xdr:spPr>
        <a:xfrm>
          <a:off x="12192000" y="2304732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128</xdr:row>
      <xdr:rowOff>0</xdr:rowOff>
    </xdr:from>
    <xdr:to xmlns:xdr="http://schemas.openxmlformats.org/drawingml/2006/spreadsheetDrawing">
      <xdr:col>70</xdr:col>
      <xdr:colOff>0</xdr:colOff>
      <xdr:row>130</xdr:row>
      <xdr:rowOff>0</xdr:rowOff>
    </xdr:to>
    <xdr:sp macro="" textlink="">
      <xdr:nvSpPr>
        <xdr:cNvPr id="63370" name="Rectangle 69" descr="紙ふぶき (小)"/>
        <xdr:cNvSpPr>
          <a:spLocks noChangeArrowheads="1"/>
        </xdr:cNvSpPr>
      </xdr:nvSpPr>
      <xdr:spPr>
        <a:xfrm>
          <a:off x="12192000" y="2426652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120</xdr:row>
      <xdr:rowOff>0</xdr:rowOff>
    </xdr:from>
    <xdr:to xmlns:xdr="http://schemas.openxmlformats.org/drawingml/2006/spreadsheetDrawing">
      <xdr:col>37</xdr:col>
      <xdr:colOff>0</xdr:colOff>
      <xdr:row>120</xdr:row>
      <xdr:rowOff>0</xdr:rowOff>
    </xdr:to>
    <xdr:sp macro="" textlink="">
      <xdr:nvSpPr>
        <xdr:cNvPr id="63371" name="Line 150"/>
        <xdr:cNvSpPr>
          <a:spLocks noChangeShapeType="1"/>
        </xdr:cNvSpPr>
      </xdr:nvSpPr>
      <xdr:spPr>
        <a:xfrm>
          <a:off x="632460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130</xdr:row>
      <xdr:rowOff>0</xdr:rowOff>
    </xdr:from>
    <xdr:to xmlns:xdr="http://schemas.openxmlformats.org/drawingml/2006/spreadsheetDrawing">
      <xdr:col>37</xdr:col>
      <xdr:colOff>0</xdr:colOff>
      <xdr:row>130</xdr:row>
      <xdr:rowOff>0</xdr:rowOff>
    </xdr:to>
    <xdr:sp macro="" textlink="">
      <xdr:nvSpPr>
        <xdr:cNvPr id="63372" name="Line 151"/>
        <xdr:cNvSpPr>
          <a:spLocks noChangeShapeType="1"/>
        </xdr:cNvSpPr>
      </xdr:nvSpPr>
      <xdr:spPr>
        <a:xfrm>
          <a:off x="632460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120</xdr:row>
      <xdr:rowOff>0</xdr:rowOff>
    </xdr:from>
    <xdr:to xmlns:xdr="http://schemas.openxmlformats.org/drawingml/2006/spreadsheetDrawing">
      <xdr:col>26</xdr:col>
      <xdr:colOff>0</xdr:colOff>
      <xdr:row>120</xdr:row>
      <xdr:rowOff>0</xdr:rowOff>
    </xdr:to>
    <xdr:sp macro="" textlink="">
      <xdr:nvSpPr>
        <xdr:cNvPr id="63373" name="Line 152"/>
        <xdr:cNvSpPr>
          <a:spLocks noChangeShapeType="1"/>
        </xdr:cNvSpPr>
      </xdr:nvSpPr>
      <xdr:spPr>
        <a:xfrm flipH="1">
          <a:off x="452437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130</xdr:row>
      <xdr:rowOff>0</xdr:rowOff>
    </xdr:from>
    <xdr:to xmlns:xdr="http://schemas.openxmlformats.org/drawingml/2006/spreadsheetDrawing">
      <xdr:col>26</xdr:col>
      <xdr:colOff>0</xdr:colOff>
      <xdr:row>130</xdr:row>
      <xdr:rowOff>0</xdr:rowOff>
    </xdr:to>
    <xdr:sp macro="" textlink="">
      <xdr:nvSpPr>
        <xdr:cNvPr id="63374" name="Line 153"/>
        <xdr:cNvSpPr>
          <a:spLocks noChangeShapeType="1"/>
        </xdr:cNvSpPr>
      </xdr:nvSpPr>
      <xdr:spPr>
        <a:xfrm flipH="1">
          <a:off x="452437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120</xdr:row>
      <xdr:rowOff>0</xdr:rowOff>
    </xdr:from>
    <xdr:to xmlns:xdr="http://schemas.openxmlformats.org/drawingml/2006/spreadsheetDrawing">
      <xdr:col>25</xdr:col>
      <xdr:colOff>0</xdr:colOff>
      <xdr:row>130</xdr:row>
      <xdr:rowOff>0</xdr:rowOff>
    </xdr:to>
    <xdr:sp macro="" textlink="">
      <xdr:nvSpPr>
        <xdr:cNvPr id="63375" name="Line 154"/>
        <xdr:cNvSpPr>
          <a:spLocks noChangeShapeType="1"/>
        </xdr:cNvSpPr>
      </xdr:nvSpPr>
      <xdr:spPr>
        <a:xfrm>
          <a:off x="452437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125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63376" name="Line 155"/>
        <xdr:cNvSpPr>
          <a:spLocks noChangeShapeType="1"/>
        </xdr:cNvSpPr>
      </xdr:nvSpPr>
      <xdr:spPr>
        <a:xfrm>
          <a:off x="6324600" y="238093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125</xdr:row>
      <xdr:rowOff>0</xdr:rowOff>
    </xdr:from>
    <xdr:to xmlns:xdr="http://schemas.openxmlformats.org/drawingml/2006/spreadsheetDrawing">
      <xdr:col>36</xdr:col>
      <xdr:colOff>0</xdr:colOff>
      <xdr:row>127</xdr:row>
      <xdr:rowOff>0</xdr:rowOff>
    </xdr:to>
    <xdr:sp macro="" textlink="">
      <xdr:nvSpPr>
        <xdr:cNvPr id="63377" name="Line 156"/>
        <xdr:cNvSpPr>
          <a:spLocks noChangeShapeType="1"/>
        </xdr:cNvSpPr>
      </xdr:nvSpPr>
      <xdr:spPr>
        <a:xfrm>
          <a:off x="6724650" y="238093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127</xdr:row>
      <xdr:rowOff>0</xdr:rowOff>
    </xdr:from>
    <xdr:to xmlns:xdr="http://schemas.openxmlformats.org/drawingml/2006/spreadsheetDrawing">
      <xdr:col>38</xdr:col>
      <xdr:colOff>0</xdr:colOff>
      <xdr:row>127</xdr:row>
      <xdr:rowOff>0</xdr:rowOff>
    </xdr:to>
    <xdr:sp macro="" textlink="">
      <xdr:nvSpPr>
        <xdr:cNvPr id="63378" name="Line 157"/>
        <xdr:cNvSpPr>
          <a:spLocks noChangeShapeType="1"/>
        </xdr:cNvSpPr>
      </xdr:nvSpPr>
      <xdr:spPr>
        <a:xfrm>
          <a:off x="6324600" y="241141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120</xdr:row>
      <xdr:rowOff>0</xdr:rowOff>
    </xdr:from>
    <xdr:to xmlns:xdr="http://schemas.openxmlformats.org/drawingml/2006/spreadsheetDrawing">
      <xdr:col>37</xdr:col>
      <xdr:colOff>0</xdr:colOff>
      <xdr:row>127</xdr:row>
      <xdr:rowOff>0</xdr:rowOff>
    </xdr:to>
    <xdr:sp macro="" textlink="">
      <xdr:nvSpPr>
        <xdr:cNvPr id="63379" name="Line 158"/>
        <xdr:cNvSpPr>
          <a:spLocks noChangeShapeType="1"/>
        </xdr:cNvSpPr>
      </xdr:nvSpPr>
      <xdr:spPr>
        <a:xfrm>
          <a:off x="6924675" y="2304732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127</xdr:row>
      <xdr:rowOff>0</xdr:rowOff>
    </xdr:from>
    <xdr:to xmlns:xdr="http://schemas.openxmlformats.org/drawingml/2006/spreadsheetDrawing">
      <xdr:col>37</xdr:col>
      <xdr:colOff>0</xdr:colOff>
      <xdr:row>130</xdr:row>
      <xdr:rowOff>0</xdr:rowOff>
    </xdr:to>
    <xdr:sp macro="" textlink="">
      <xdr:nvSpPr>
        <xdr:cNvPr id="63380" name="Line 159"/>
        <xdr:cNvSpPr>
          <a:spLocks noChangeShapeType="1"/>
        </xdr:cNvSpPr>
      </xdr:nvSpPr>
      <xdr:spPr>
        <a:xfrm flipV="1">
          <a:off x="6924675" y="2411412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120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63381" name="Line 160"/>
        <xdr:cNvSpPr>
          <a:spLocks noChangeShapeType="1"/>
        </xdr:cNvSpPr>
      </xdr:nvSpPr>
      <xdr:spPr>
        <a:xfrm>
          <a:off x="6724650" y="2304732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120</xdr:row>
      <xdr:rowOff>0</xdr:rowOff>
    </xdr:from>
    <xdr:to xmlns:xdr="http://schemas.openxmlformats.org/drawingml/2006/spreadsheetDrawing">
      <xdr:col>30</xdr:col>
      <xdr:colOff>0</xdr:colOff>
      <xdr:row>130</xdr:row>
      <xdr:rowOff>0</xdr:rowOff>
    </xdr:to>
    <xdr:sp macro="" textlink="">
      <xdr:nvSpPr>
        <xdr:cNvPr id="63382" name="Rectangle 161" descr="紙ふぶき (小)"/>
        <xdr:cNvSpPr>
          <a:spLocks noChangeArrowheads="1"/>
        </xdr:cNvSpPr>
      </xdr:nvSpPr>
      <xdr:spPr>
        <a:xfrm>
          <a:off x="472440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120</xdr:row>
      <xdr:rowOff>0</xdr:rowOff>
    </xdr:from>
    <xdr:to xmlns:xdr="http://schemas.openxmlformats.org/drawingml/2006/spreadsheetDrawing">
      <xdr:col>34</xdr:col>
      <xdr:colOff>0</xdr:colOff>
      <xdr:row>127</xdr:row>
      <xdr:rowOff>0</xdr:rowOff>
    </xdr:to>
    <xdr:sp macro="" textlink="">
      <xdr:nvSpPr>
        <xdr:cNvPr id="63383" name="Rectangle 162" descr="紙ふぶき (大)"/>
        <xdr:cNvSpPr>
          <a:spLocks noChangeArrowheads="1"/>
        </xdr:cNvSpPr>
      </xdr:nvSpPr>
      <xdr:spPr>
        <a:xfrm>
          <a:off x="5524500" y="2304732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127</xdr:row>
      <xdr:rowOff>0</xdr:rowOff>
    </xdr:from>
    <xdr:to xmlns:xdr="http://schemas.openxmlformats.org/drawingml/2006/spreadsheetDrawing">
      <xdr:col>34</xdr:col>
      <xdr:colOff>0</xdr:colOff>
      <xdr:row>130</xdr:row>
      <xdr:rowOff>0</xdr:rowOff>
    </xdr:to>
    <xdr:sp macro="" textlink="">
      <xdr:nvSpPr>
        <xdr:cNvPr id="63384" name="Rectangle 163" descr="紙ふぶき (小)"/>
        <xdr:cNvSpPr>
          <a:spLocks noChangeArrowheads="1"/>
        </xdr:cNvSpPr>
      </xdr:nvSpPr>
      <xdr:spPr>
        <a:xfrm>
          <a:off x="5524500" y="2411412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120</xdr:row>
      <xdr:rowOff>0</xdr:rowOff>
    </xdr:from>
    <xdr:to xmlns:xdr="http://schemas.openxmlformats.org/drawingml/2006/spreadsheetDrawing">
      <xdr:col>19</xdr:col>
      <xdr:colOff>0</xdr:colOff>
      <xdr:row>120</xdr:row>
      <xdr:rowOff>0</xdr:rowOff>
    </xdr:to>
    <xdr:sp macro="" textlink="">
      <xdr:nvSpPr>
        <xdr:cNvPr id="63385" name="Line 164"/>
        <xdr:cNvSpPr>
          <a:spLocks noChangeShapeType="1"/>
        </xdr:cNvSpPr>
      </xdr:nvSpPr>
      <xdr:spPr>
        <a:xfrm>
          <a:off x="299085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130</xdr:row>
      <xdr:rowOff>0</xdr:rowOff>
    </xdr:from>
    <xdr:to xmlns:xdr="http://schemas.openxmlformats.org/drawingml/2006/spreadsheetDrawing">
      <xdr:col>19</xdr:col>
      <xdr:colOff>0</xdr:colOff>
      <xdr:row>130</xdr:row>
      <xdr:rowOff>0</xdr:rowOff>
    </xdr:to>
    <xdr:sp macro="" textlink="">
      <xdr:nvSpPr>
        <xdr:cNvPr id="63386" name="Line 165"/>
        <xdr:cNvSpPr>
          <a:spLocks noChangeShapeType="1"/>
        </xdr:cNvSpPr>
      </xdr:nvSpPr>
      <xdr:spPr>
        <a:xfrm>
          <a:off x="299085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120</xdr:row>
      <xdr:rowOff>0</xdr:rowOff>
    </xdr:from>
    <xdr:to xmlns:xdr="http://schemas.openxmlformats.org/drawingml/2006/spreadsheetDrawing">
      <xdr:col>8</xdr:col>
      <xdr:colOff>0</xdr:colOff>
      <xdr:row>120</xdr:row>
      <xdr:rowOff>0</xdr:rowOff>
    </xdr:to>
    <xdr:sp macro="" textlink="">
      <xdr:nvSpPr>
        <xdr:cNvPr id="63387" name="Line 166"/>
        <xdr:cNvSpPr>
          <a:spLocks noChangeShapeType="1"/>
        </xdr:cNvSpPr>
      </xdr:nvSpPr>
      <xdr:spPr>
        <a:xfrm flipH="1">
          <a:off x="119062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130</xdr:row>
      <xdr:rowOff>0</xdr:rowOff>
    </xdr:from>
    <xdr:to xmlns:xdr="http://schemas.openxmlformats.org/drawingml/2006/spreadsheetDrawing">
      <xdr:col>8</xdr:col>
      <xdr:colOff>0</xdr:colOff>
      <xdr:row>130</xdr:row>
      <xdr:rowOff>0</xdr:rowOff>
    </xdr:to>
    <xdr:sp macro="" textlink="">
      <xdr:nvSpPr>
        <xdr:cNvPr id="63388" name="Line 167"/>
        <xdr:cNvSpPr>
          <a:spLocks noChangeShapeType="1"/>
        </xdr:cNvSpPr>
      </xdr:nvSpPr>
      <xdr:spPr>
        <a:xfrm flipH="1">
          <a:off x="119062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120</xdr:row>
      <xdr:rowOff>0</xdr:rowOff>
    </xdr:from>
    <xdr:to xmlns:xdr="http://schemas.openxmlformats.org/drawingml/2006/spreadsheetDrawing">
      <xdr:col>7</xdr:col>
      <xdr:colOff>0</xdr:colOff>
      <xdr:row>130</xdr:row>
      <xdr:rowOff>0</xdr:rowOff>
    </xdr:to>
    <xdr:sp macro="" textlink="">
      <xdr:nvSpPr>
        <xdr:cNvPr id="63389" name="Line 168"/>
        <xdr:cNvSpPr>
          <a:spLocks noChangeShapeType="1"/>
        </xdr:cNvSpPr>
      </xdr:nvSpPr>
      <xdr:spPr>
        <a:xfrm>
          <a:off x="119062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124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63390" name="Line 169"/>
        <xdr:cNvSpPr>
          <a:spLocks noChangeShapeType="1"/>
        </xdr:cNvSpPr>
      </xdr:nvSpPr>
      <xdr:spPr>
        <a:xfrm>
          <a:off x="2990850" y="236569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124</xdr:row>
      <xdr:rowOff>0</xdr:rowOff>
    </xdr:from>
    <xdr:to xmlns:xdr="http://schemas.openxmlformats.org/drawingml/2006/spreadsheetDrawing">
      <xdr:col>18</xdr:col>
      <xdr:colOff>0</xdr:colOff>
      <xdr:row>126</xdr:row>
      <xdr:rowOff>0</xdr:rowOff>
    </xdr:to>
    <xdr:sp macro="" textlink="">
      <xdr:nvSpPr>
        <xdr:cNvPr id="63391" name="Line 170"/>
        <xdr:cNvSpPr>
          <a:spLocks noChangeShapeType="1"/>
        </xdr:cNvSpPr>
      </xdr:nvSpPr>
      <xdr:spPr>
        <a:xfrm>
          <a:off x="3390900" y="236569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126</xdr:row>
      <xdr:rowOff>0</xdr:rowOff>
    </xdr:from>
    <xdr:to xmlns:xdr="http://schemas.openxmlformats.org/drawingml/2006/spreadsheetDrawing">
      <xdr:col>20</xdr:col>
      <xdr:colOff>0</xdr:colOff>
      <xdr:row>126</xdr:row>
      <xdr:rowOff>0</xdr:rowOff>
    </xdr:to>
    <xdr:sp macro="" textlink="">
      <xdr:nvSpPr>
        <xdr:cNvPr id="63392" name="Line 171"/>
        <xdr:cNvSpPr>
          <a:spLocks noChangeShapeType="1"/>
        </xdr:cNvSpPr>
      </xdr:nvSpPr>
      <xdr:spPr>
        <a:xfrm>
          <a:off x="3009900" y="2396172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120</xdr:row>
      <xdr:rowOff>0</xdr:rowOff>
    </xdr:from>
    <xdr:to xmlns:xdr="http://schemas.openxmlformats.org/drawingml/2006/spreadsheetDrawing">
      <xdr:col>19</xdr:col>
      <xdr:colOff>0</xdr:colOff>
      <xdr:row>126</xdr:row>
      <xdr:rowOff>0</xdr:rowOff>
    </xdr:to>
    <xdr:sp macro="" textlink="">
      <xdr:nvSpPr>
        <xdr:cNvPr id="63393" name="Line 172"/>
        <xdr:cNvSpPr>
          <a:spLocks noChangeShapeType="1"/>
        </xdr:cNvSpPr>
      </xdr:nvSpPr>
      <xdr:spPr>
        <a:xfrm>
          <a:off x="3590925" y="2304732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126</xdr:row>
      <xdr:rowOff>0</xdr:rowOff>
    </xdr:from>
    <xdr:to xmlns:xdr="http://schemas.openxmlformats.org/drawingml/2006/spreadsheetDrawing">
      <xdr:col>19</xdr:col>
      <xdr:colOff>0</xdr:colOff>
      <xdr:row>130</xdr:row>
      <xdr:rowOff>0</xdr:rowOff>
    </xdr:to>
    <xdr:sp macro="" textlink="">
      <xdr:nvSpPr>
        <xdr:cNvPr id="63394" name="Line 173"/>
        <xdr:cNvSpPr>
          <a:spLocks noChangeShapeType="1"/>
        </xdr:cNvSpPr>
      </xdr:nvSpPr>
      <xdr:spPr>
        <a:xfrm flipV="1">
          <a:off x="3590925" y="2396172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120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63395" name="Line 174"/>
        <xdr:cNvSpPr>
          <a:spLocks noChangeShapeType="1"/>
        </xdr:cNvSpPr>
      </xdr:nvSpPr>
      <xdr:spPr>
        <a:xfrm>
          <a:off x="3390900" y="2304732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120</xdr:row>
      <xdr:rowOff>0</xdr:rowOff>
    </xdr:from>
    <xdr:to xmlns:xdr="http://schemas.openxmlformats.org/drawingml/2006/spreadsheetDrawing">
      <xdr:col>12</xdr:col>
      <xdr:colOff>0</xdr:colOff>
      <xdr:row>130</xdr:row>
      <xdr:rowOff>0</xdr:rowOff>
    </xdr:to>
    <xdr:sp macro="" textlink="">
      <xdr:nvSpPr>
        <xdr:cNvPr id="63396" name="Rectangle 175" descr="紙ふぶき (小)"/>
        <xdr:cNvSpPr>
          <a:spLocks noChangeArrowheads="1"/>
        </xdr:cNvSpPr>
      </xdr:nvSpPr>
      <xdr:spPr>
        <a:xfrm>
          <a:off x="139065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120</xdr:row>
      <xdr:rowOff>0</xdr:rowOff>
    </xdr:from>
    <xdr:to xmlns:xdr="http://schemas.openxmlformats.org/drawingml/2006/spreadsheetDrawing">
      <xdr:col>16</xdr:col>
      <xdr:colOff>0</xdr:colOff>
      <xdr:row>126</xdr:row>
      <xdr:rowOff>0</xdr:rowOff>
    </xdr:to>
    <xdr:sp macro="" textlink="">
      <xdr:nvSpPr>
        <xdr:cNvPr id="63397" name="Rectangle 176" descr="紙ふぶき (大)"/>
        <xdr:cNvSpPr>
          <a:spLocks noChangeArrowheads="1"/>
        </xdr:cNvSpPr>
      </xdr:nvSpPr>
      <xdr:spPr>
        <a:xfrm>
          <a:off x="2190750" y="2304732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126</xdr:row>
      <xdr:rowOff>0</xdr:rowOff>
    </xdr:from>
    <xdr:to xmlns:xdr="http://schemas.openxmlformats.org/drawingml/2006/spreadsheetDrawing">
      <xdr:col>16</xdr:col>
      <xdr:colOff>0</xdr:colOff>
      <xdr:row>130</xdr:row>
      <xdr:rowOff>0</xdr:rowOff>
    </xdr:to>
    <xdr:sp macro="" textlink="">
      <xdr:nvSpPr>
        <xdr:cNvPr id="63398" name="Rectangle 177" descr="紙ふぶき (小)"/>
        <xdr:cNvSpPr>
          <a:spLocks noChangeArrowheads="1"/>
        </xdr:cNvSpPr>
      </xdr:nvSpPr>
      <xdr:spPr>
        <a:xfrm>
          <a:off x="2190750" y="2396172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120</xdr:row>
      <xdr:rowOff>0</xdr:rowOff>
    </xdr:from>
    <xdr:to xmlns:xdr="http://schemas.openxmlformats.org/drawingml/2006/spreadsheetDrawing">
      <xdr:col>55</xdr:col>
      <xdr:colOff>0</xdr:colOff>
      <xdr:row>120</xdr:row>
      <xdr:rowOff>0</xdr:rowOff>
    </xdr:to>
    <xdr:sp macro="" textlink="">
      <xdr:nvSpPr>
        <xdr:cNvPr id="63399" name="Line 150"/>
        <xdr:cNvSpPr>
          <a:spLocks noChangeShapeType="1"/>
        </xdr:cNvSpPr>
      </xdr:nvSpPr>
      <xdr:spPr>
        <a:xfrm>
          <a:off x="965835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130</xdr:row>
      <xdr:rowOff>0</xdr:rowOff>
    </xdr:from>
    <xdr:to xmlns:xdr="http://schemas.openxmlformats.org/drawingml/2006/spreadsheetDrawing">
      <xdr:col>55</xdr:col>
      <xdr:colOff>0</xdr:colOff>
      <xdr:row>130</xdr:row>
      <xdr:rowOff>0</xdr:rowOff>
    </xdr:to>
    <xdr:sp macro="" textlink="">
      <xdr:nvSpPr>
        <xdr:cNvPr id="63400" name="Line 151"/>
        <xdr:cNvSpPr>
          <a:spLocks noChangeShapeType="1"/>
        </xdr:cNvSpPr>
      </xdr:nvSpPr>
      <xdr:spPr>
        <a:xfrm>
          <a:off x="965835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120</xdr:row>
      <xdr:rowOff>0</xdr:rowOff>
    </xdr:from>
    <xdr:to xmlns:xdr="http://schemas.openxmlformats.org/drawingml/2006/spreadsheetDrawing">
      <xdr:col>44</xdr:col>
      <xdr:colOff>0</xdr:colOff>
      <xdr:row>120</xdr:row>
      <xdr:rowOff>0</xdr:rowOff>
    </xdr:to>
    <xdr:sp macro="" textlink="">
      <xdr:nvSpPr>
        <xdr:cNvPr id="63401" name="Line 152"/>
        <xdr:cNvSpPr>
          <a:spLocks noChangeShapeType="1"/>
        </xdr:cNvSpPr>
      </xdr:nvSpPr>
      <xdr:spPr>
        <a:xfrm flipH="1">
          <a:off x="785812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130</xdr:row>
      <xdr:rowOff>0</xdr:rowOff>
    </xdr:from>
    <xdr:to xmlns:xdr="http://schemas.openxmlformats.org/drawingml/2006/spreadsheetDrawing">
      <xdr:col>44</xdr:col>
      <xdr:colOff>0</xdr:colOff>
      <xdr:row>130</xdr:row>
      <xdr:rowOff>0</xdr:rowOff>
    </xdr:to>
    <xdr:sp macro="" textlink="">
      <xdr:nvSpPr>
        <xdr:cNvPr id="63402" name="Line 153"/>
        <xdr:cNvSpPr>
          <a:spLocks noChangeShapeType="1"/>
        </xdr:cNvSpPr>
      </xdr:nvSpPr>
      <xdr:spPr>
        <a:xfrm flipH="1">
          <a:off x="785812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120</xdr:row>
      <xdr:rowOff>0</xdr:rowOff>
    </xdr:from>
    <xdr:to xmlns:xdr="http://schemas.openxmlformats.org/drawingml/2006/spreadsheetDrawing">
      <xdr:col>43</xdr:col>
      <xdr:colOff>0</xdr:colOff>
      <xdr:row>130</xdr:row>
      <xdr:rowOff>0</xdr:rowOff>
    </xdr:to>
    <xdr:sp macro="" textlink="">
      <xdr:nvSpPr>
        <xdr:cNvPr id="63403" name="Line 154"/>
        <xdr:cNvSpPr>
          <a:spLocks noChangeShapeType="1"/>
        </xdr:cNvSpPr>
      </xdr:nvSpPr>
      <xdr:spPr>
        <a:xfrm>
          <a:off x="785812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125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63404" name="Line 155"/>
        <xdr:cNvSpPr>
          <a:spLocks noChangeShapeType="1"/>
        </xdr:cNvSpPr>
      </xdr:nvSpPr>
      <xdr:spPr>
        <a:xfrm>
          <a:off x="9658350" y="238093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125</xdr:row>
      <xdr:rowOff>0</xdr:rowOff>
    </xdr:from>
    <xdr:to xmlns:xdr="http://schemas.openxmlformats.org/drawingml/2006/spreadsheetDrawing">
      <xdr:col>54</xdr:col>
      <xdr:colOff>0</xdr:colOff>
      <xdr:row>127</xdr:row>
      <xdr:rowOff>0</xdr:rowOff>
    </xdr:to>
    <xdr:sp macro="" textlink="">
      <xdr:nvSpPr>
        <xdr:cNvPr id="63405" name="Line 156"/>
        <xdr:cNvSpPr>
          <a:spLocks noChangeShapeType="1"/>
        </xdr:cNvSpPr>
      </xdr:nvSpPr>
      <xdr:spPr>
        <a:xfrm>
          <a:off x="10058400" y="238093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127</xdr:row>
      <xdr:rowOff>0</xdr:rowOff>
    </xdr:from>
    <xdr:to xmlns:xdr="http://schemas.openxmlformats.org/drawingml/2006/spreadsheetDrawing">
      <xdr:col>56</xdr:col>
      <xdr:colOff>0</xdr:colOff>
      <xdr:row>127</xdr:row>
      <xdr:rowOff>0</xdr:rowOff>
    </xdr:to>
    <xdr:sp macro="" textlink="">
      <xdr:nvSpPr>
        <xdr:cNvPr id="63406" name="Line 157"/>
        <xdr:cNvSpPr>
          <a:spLocks noChangeShapeType="1"/>
        </xdr:cNvSpPr>
      </xdr:nvSpPr>
      <xdr:spPr>
        <a:xfrm>
          <a:off x="9658350" y="241141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120</xdr:row>
      <xdr:rowOff>0</xdr:rowOff>
    </xdr:from>
    <xdr:to xmlns:xdr="http://schemas.openxmlformats.org/drawingml/2006/spreadsheetDrawing">
      <xdr:col>55</xdr:col>
      <xdr:colOff>0</xdr:colOff>
      <xdr:row>127</xdr:row>
      <xdr:rowOff>0</xdr:rowOff>
    </xdr:to>
    <xdr:sp macro="" textlink="">
      <xdr:nvSpPr>
        <xdr:cNvPr id="63407" name="Line 158"/>
        <xdr:cNvSpPr>
          <a:spLocks noChangeShapeType="1"/>
        </xdr:cNvSpPr>
      </xdr:nvSpPr>
      <xdr:spPr>
        <a:xfrm>
          <a:off x="10258425" y="2304732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127</xdr:row>
      <xdr:rowOff>0</xdr:rowOff>
    </xdr:from>
    <xdr:to xmlns:xdr="http://schemas.openxmlformats.org/drawingml/2006/spreadsheetDrawing">
      <xdr:col>55</xdr:col>
      <xdr:colOff>0</xdr:colOff>
      <xdr:row>130</xdr:row>
      <xdr:rowOff>0</xdr:rowOff>
    </xdr:to>
    <xdr:sp macro="" textlink="">
      <xdr:nvSpPr>
        <xdr:cNvPr id="63408" name="Line 159"/>
        <xdr:cNvSpPr>
          <a:spLocks noChangeShapeType="1"/>
        </xdr:cNvSpPr>
      </xdr:nvSpPr>
      <xdr:spPr>
        <a:xfrm flipV="1">
          <a:off x="10258425" y="2411412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120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63409" name="Line 160"/>
        <xdr:cNvSpPr>
          <a:spLocks noChangeShapeType="1"/>
        </xdr:cNvSpPr>
      </xdr:nvSpPr>
      <xdr:spPr>
        <a:xfrm>
          <a:off x="10058400" y="2304732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120</xdr:row>
      <xdr:rowOff>0</xdr:rowOff>
    </xdr:from>
    <xdr:to xmlns:xdr="http://schemas.openxmlformats.org/drawingml/2006/spreadsheetDrawing">
      <xdr:col>48</xdr:col>
      <xdr:colOff>0</xdr:colOff>
      <xdr:row>130</xdr:row>
      <xdr:rowOff>0</xdr:rowOff>
    </xdr:to>
    <xdr:sp macro="" textlink="">
      <xdr:nvSpPr>
        <xdr:cNvPr id="63410" name="Rectangle 161" descr="紙ふぶき (小)"/>
        <xdr:cNvSpPr>
          <a:spLocks noChangeArrowheads="1"/>
        </xdr:cNvSpPr>
      </xdr:nvSpPr>
      <xdr:spPr>
        <a:xfrm>
          <a:off x="805815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120</xdr:row>
      <xdr:rowOff>0</xdr:rowOff>
    </xdr:from>
    <xdr:to xmlns:xdr="http://schemas.openxmlformats.org/drawingml/2006/spreadsheetDrawing">
      <xdr:col>52</xdr:col>
      <xdr:colOff>0</xdr:colOff>
      <xdr:row>127</xdr:row>
      <xdr:rowOff>0</xdr:rowOff>
    </xdr:to>
    <xdr:sp macro="" textlink="">
      <xdr:nvSpPr>
        <xdr:cNvPr id="63411" name="Rectangle 162" descr="紙ふぶき (大)"/>
        <xdr:cNvSpPr>
          <a:spLocks noChangeArrowheads="1"/>
        </xdr:cNvSpPr>
      </xdr:nvSpPr>
      <xdr:spPr>
        <a:xfrm>
          <a:off x="8858250" y="2304732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127</xdr:row>
      <xdr:rowOff>0</xdr:rowOff>
    </xdr:from>
    <xdr:to xmlns:xdr="http://schemas.openxmlformats.org/drawingml/2006/spreadsheetDrawing">
      <xdr:col>52</xdr:col>
      <xdr:colOff>0</xdr:colOff>
      <xdr:row>130</xdr:row>
      <xdr:rowOff>0</xdr:rowOff>
    </xdr:to>
    <xdr:sp macro="" textlink="">
      <xdr:nvSpPr>
        <xdr:cNvPr id="63412" name="Rectangle 163" descr="紙ふぶき (小)"/>
        <xdr:cNvSpPr>
          <a:spLocks noChangeArrowheads="1"/>
        </xdr:cNvSpPr>
      </xdr:nvSpPr>
      <xdr:spPr>
        <a:xfrm>
          <a:off x="8858250" y="2411412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115</xdr:row>
      <xdr:rowOff>0</xdr:rowOff>
    </xdr:from>
    <xdr:to xmlns:xdr="http://schemas.openxmlformats.org/drawingml/2006/spreadsheetDrawing">
      <xdr:col>20</xdr:col>
      <xdr:colOff>0</xdr:colOff>
      <xdr:row>126</xdr:row>
      <xdr:rowOff>0</xdr:rowOff>
    </xdr:to>
    <xdr:sp macro="" textlink="">
      <xdr:nvSpPr>
        <xdr:cNvPr id="63413" name="Line 172"/>
        <xdr:cNvSpPr>
          <a:spLocks noChangeShapeType="1"/>
        </xdr:cNvSpPr>
      </xdr:nvSpPr>
      <xdr:spPr>
        <a:xfrm>
          <a:off x="3790950" y="2241550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115</xdr:row>
      <xdr:rowOff>0</xdr:rowOff>
    </xdr:from>
    <xdr:to xmlns:xdr="http://schemas.openxmlformats.org/drawingml/2006/spreadsheetDrawing">
      <xdr:col>16</xdr:col>
      <xdr:colOff>0</xdr:colOff>
      <xdr:row>116</xdr:row>
      <xdr:rowOff>0</xdr:rowOff>
    </xdr:to>
    <xdr:sp macro="" textlink="">
      <xdr:nvSpPr>
        <xdr:cNvPr id="63414" name="Rectangle 177" descr="紙ふぶき (小)"/>
        <xdr:cNvSpPr>
          <a:spLocks noChangeArrowheads="1"/>
        </xdr:cNvSpPr>
      </xdr:nvSpPr>
      <xdr:spPr>
        <a:xfrm>
          <a:off x="219075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115</xdr:row>
      <xdr:rowOff>0</xdr:rowOff>
    </xdr:from>
    <xdr:to xmlns:xdr="http://schemas.openxmlformats.org/drawingml/2006/spreadsheetDrawing">
      <xdr:col>12</xdr:col>
      <xdr:colOff>0</xdr:colOff>
      <xdr:row>119</xdr:row>
      <xdr:rowOff>126365</xdr:rowOff>
    </xdr:to>
    <xdr:sp macro="" textlink="">
      <xdr:nvSpPr>
        <xdr:cNvPr id="63415" name="Rectangle 177" descr="紙ふぶき (小)"/>
        <xdr:cNvSpPr>
          <a:spLocks noChangeArrowheads="1"/>
        </xdr:cNvSpPr>
      </xdr:nvSpPr>
      <xdr:spPr>
        <a:xfrm>
          <a:off x="139065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115</xdr:row>
      <xdr:rowOff>0</xdr:rowOff>
    </xdr:from>
    <xdr:to xmlns:xdr="http://schemas.openxmlformats.org/drawingml/2006/spreadsheetDrawing">
      <xdr:col>20</xdr:col>
      <xdr:colOff>0</xdr:colOff>
      <xdr:row>115</xdr:row>
      <xdr:rowOff>0</xdr:rowOff>
    </xdr:to>
    <xdr:sp macro="" textlink="">
      <xdr:nvSpPr>
        <xdr:cNvPr id="63416" name="Line 164"/>
        <xdr:cNvSpPr>
          <a:spLocks noChangeShapeType="1"/>
        </xdr:cNvSpPr>
      </xdr:nvSpPr>
      <xdr:spPr>
        <a:xfrm>
          <a:off x="299085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115</xdr:row>
      <xdr:rowOff>0</xdr:rowOff>
    </xdr:from>
    <xdr:to xmlns:xdr="http://schemas.openxmlformats.org/drawingml/2006/spreadsheetDrawing">
      <xdr:col>19</xdr:col>
      <xdr:colOff>0</xdr:colOff>
      <xdr:row>120</xdr:row>
      <xdr:rowOff>0</xdr:rowOff>
    </xdr:to>
    <xdr:sp macro="" textlink="">
      <xdr:nvSpPr>
        <xdr:cNvPr id="63417" name="Line 172"/>
        <xdr:cNvSpPr>
          <a:spLocks noChangeShapeType="1"/>
        </xdr:cNvSpPr>
      </xdr:nvSpPr>
      <xdr:spPr>
        <a:xfrm>
          <a:off x="359092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116</xdr:row>
      <xdr:rowOff>0</xdr:rowOff>
    </xdr:from>
    <xdr:to xmlns:xdr="http://schemas.openxmlformats.org/drawingml/2006/spreadsheetDrawing">
      <xdr:col>16</xdr:col>
      <xdr:colOff>0</xdr:colOff>
      <xdr:row>118</xdr:row>
      <xdr:rowOff>0</xdr:rowOff>
    </xdr:to>
    <xdr:sp macro="" textlink="">
      <xdr:nvSpPr>
        <xdr:cNvPr id="63418" name="Rectangle 177" descr="紙ふぶき (小)"/>
        <xdr:cNvSpPr>
          <a:spLocks noChangeArrowheads="1"/>
        </xdr:cNvSpPr>
      </xdr:nvSpPr>
      <xdr:spPr>
        <a:xfrm>
          <a:off x="219075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118</xdr:row>
      <xdr:rowOff>0</xdr:rowOff>
    </xdr:from>
    <xdr:to xmlns:xdr="http://schemas.openxmlformats.org/drawingml/2006/spreadsheetDrawing">
      <xdr:col>16</xdr:col>
      <xdr:colOff>0</xdr:colOff>
      <xdr:row>120</xdr:row>
      <xdr:rowOff>0</xdr:rowOff>
    </xdr:to>
    <xdr:sp macro="" textlink="">
      <xdr:nvSpPr>
        <xdr:cNvPr id="63419" name="Rectangle 177" descr="紙ふぶき (小)"/>
        <xdr:cNvSpPr>
          <a:spLocks noChangeArrowheads="1"/>
        </xdr:cNvSpPr>
      </xdr:nvSpPr>
      <xdr:spPr>
        <a:xfrm>
          <a:off x="219075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115</xdr:row>
      <xdr:rowOff>0</xdr:rowOff>
    </xdr:from>
    <xdr:to xmlns:xdr="http://schemas.openxmlformats.org/drawingml/2006/spreadsheetDrawing">
      <xdr:col>34</xdr:col>
      <xdr:colOff>0</xdr:colOff>
      <xdr:row>116</xdr:row>
      <xdr:rowOff>0</xdr:rowOff>
    </xdr:to>
    <xdr:sp macro="" textlink="">
      <xdr:nvSpPr>
        <xdr:cNvPr id="63420" name="Rectangle 177" descr="紙ふぶき (小)"/>
        <xdr:cNvSpPr>
          <a:spLocks noChangeArrowheads="1"/>
        </xdr:cNvSpPr>
      </xdr:nvSpPr>
      <xdr:spPr>
        <a:xfrm>
          <a:off x="552450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115</xdr:row>
      <xdr:rowOff>0</xdr:rowOff>
    </xdr:from>
    <xdr:to xmlns:xdr="http://schemas.openxmlformats.org/drawingml/2006/spreadsheetDrawing">
      <xdr:col>30</xdr:col>
      <xdr:colOff>0</xdr:colOff>
      <xdr:row>119</xdr:row>
      <xdr:rowOff>126365</xdr:rowOff>
    </xdr:to>
    <xdr:sp macro="" textlink="">
      <xdr:nvSpPr>
        <xdr:cNvPr id="63421" name="Rectangle 177" descr="紙ふぶき (小)"/>
        <xdr:cNvSpPr>
          <a:spLocks noChangeArrowheads="1"/>
        </xdr:cNvSpPr>
      </xdr:nvSpPr>
      <xdr:spPr>
        <a:xfrm>
          <a:off x="472440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115</xdr:row>
      <xdr:rowOff>0</xdr:rowOff>
    </xdr:from>
    <xdr:to xmlns:xdr="http://schemas.openxmlformats.org/drawingml/2006/spreadsheetDrawing">
      <xdr:col>38</xdr:col>
      <xdr:colOff>0</xdr:colOff>
      <xdr:row>115</xdr:row>
      <xdr:rowOff>0</xdr:rowOff>
    </xdr:to>
    <xdr:sp macro="" textlink="">
      <xdr:nvSpPr>
        <xdr:cNvPr id="63422" name="Line 164"/>
        <xdr:cNvSpPr>
          <a:spLocks noChangeShapeType="1"/>
        </xdr:cNvSpPr>
      </xdr:nvSpPr>
      <xdr:spPr>
        <a:xfrm>
          <a:off x="632460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115</xdr:row>
      <xdr:rowOff>0</xdr:rowOff>
    </xdr:from>
    <xdr:to xmlns:xdr="http://schemas.openxmlformats.org/drawingml/2006/spreadsheetDrawing">
      <xdr:col>37</xdr:col>
      <xdr:colOff>0</xdr:colOff>
      <xdr:row>120</xdr:row>
      <xdr:rowOff>0</xdr:rowOff>
    </xdr:to>
    <xdr:sp macro="" textlink="">
      <xdr:nvSpPr>
        <xdr:cNvPr id="63423" name="Line 172"/>
        <xdr:cNvSpPr>
          <a:spLocks noChangeShapeType="1"/>
        </xdr:cNvSpPr>
      </xdr:nvSpPr>
      <xdr:spPr>
        <a:xfrm>
          <a:off x="692467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116</xdr:row>
      <xdr:rowOff>0</xdr:rowOff>
    </xdr:from>
    <xdr:to xmlns:xdr="http://schemas.openxmlformats.org/drawingml/2006/spreadsheetDrawing">
      <xdr:col>34</xdr:col>
      <xdr:colOff>0</xdr:colOff>
      <xdr:row>118</xdr:row>
      <xdr:rowOff>0</xdr:rowOff>
    </xdr:to>
    <xdr:sp macro="" textlink="">
      <xdr:nvSpPr>
        <xdr:cNvPr id="63424" name="Rectangle 177" descr="紙ふぶき (小)"/>
        <xdr:cNvSpPr>
          <a:spLocks noChangeArrowheads="1"/>
        </xdr:cNvSpPr>
      </xdr:nvSpPr>
      <xdr:spPr>
        <a:xfrm>
          <a:off x="552450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118</xdr:row>
      <xdr:rowOff>0</xdr:rowOff>
    </xdr:from>
    <xdr:to xmlns:xdr="http://schemas.openxmlformats.org/drawingml/2006/spreadsheetDrawing">
      <xdr:col>34</xdr:col>
      <xdr:colOff>0</xdr:colOff>
      <xdr:row>120</xdr:row>
      <xdr:rowOff>0</xdr:rowOff>
    </xdr:to>
    <xdr:sp macro="" textlink="">
      <xdr:nvSpPr>
        <xdr:cNvPr id="63425" name="Rectangle 177" descr="紙ふぶき (小)"/>
        <xdr:cNvSpPr>
          <a:spLocks noChangeArrowheads="1"/>
        </xdr:cNvSpPr>
      </xdr:nvSpPr>
      <xdr:spPr>
        <a:xfrm>
          <a:off x="552450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115</xdr:row>
      <xdr:rowOff>0</xdr:rowOff>
    </xdr:from>
    <xdr:to xmlns:xdr="http://schemas.openxmlformats.org/drawingml/2006/spreadsheetDrawing">
      <xdr:col>52</xdr:col>
      <xdr:colOff>0</xdr:colOff>
      <xdr:row>116</xdr:row>
      <xdr:rowOff>0</xdr:rowOff>
    </xdr:to>
    <xdr:sp macro="" textlink="">
      <xdr:nvSpPr>
        <xdr:cNvPr id="63426" name="Rectangle 177" descr="紙ふぶき (小)"/>
        <xdr:cNvSpPr>
          <a:spLocks noChangeArrowheads="1"/>
        </xdr:cNvSpPr>
      </xdr:nvSpPr>
      <xdr:spPr>
        <a:xfrm>
          <a:off x="885825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115</xdr:row>
      <xdr:rowOff>0</xdr:rowOff>
    </xdr:from>
    <xdr:to xmlns:xdr="http://schemas.openxmlformats.org/drawingml/2006/spreadsheetDrawing">
      <xdr:col>48</xdr:col>
      <xdr:colOff>0</xdr:colOff>
      <xdr:row>119</xdr:row>
      <xdr:rowOff>126365</xdr:rowOff>
    </xdr:to>
    <xdr:sp macro="" textlink="">
      <xdr:nvSpPr>
        <xdr:cNvPr id="63427" name="Rectangle 177" descr="紙ふぶき (小)"/>
        <xdr:cNvSpPr>
          <a:spLocks noChangeArrowheads="1"/>
        </xdr:cNvSpPr>
      </xdr:nvSpPr>
      <xdr:spPr>
        <a:xfrm>
          <a:off x="805815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115</xdr:row>
      <xdr:rowOff>0</xdr:rowOff>
    </xdr:from>
    <xdr:to xmlns:xdr="http://schemas.openxmlformats.org/drawingml/2006/spreadsheetDrawing">
      <xdr:col>56</xdr:col>
      <xdr:colOff>0</xdr:colOff>
      <xdr:row>115</xdr:row>
      <xdr:rowOff>0</xdr:rowOff>
    </xdr:to>
    <xdr:sp macro="" textlink="">
      <xdr:nvSpPr>
        <xdr:cNvPr id="63428" name="Line 164"/>
        <xdr:cNvSpPr>
          <a:spLocks noChangeShapeType="1"/>
        </xdr:cNvSpPr>
      </xdr:nvSpPr>
      <xdr:spPr>
        <a:xfrm>
          <a:off x="965835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115</xdr:row>
      <xdr:rowOff>0</xdr:rowOff>
    </xdr:from>
    <xdr:to xmlns:xdr="http://schemas.openxmlformats.org/drawingml/2006/spreadsheetDrawing">
      <xdr:col>55</xdr:col>
      <xdr:colOff>0</xdr:colOff>
      <xdr:row>120</xdr:row>
      <xdr:rowOff>0</xdr:rowOff>
    </xdr:to>
    <xdr:sp macro="" textlink="">
      <xdr:nvSpPr>
        <xdr:cNvPr id="63429" name="Line 172"/>
        <xdr:cNvSpPr>
          <a:spLocks noChangeShapeType="1"/>
        </xdr:cNvSpPr>
      </xdr:nvSpPr>
      <xdr:spPr>
        <a:xfrm>
          <a:off x="1025842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116</xdr:row>
      <xdr:rowOff>0</xdr:rowOff>
    </xdr:from>
    <xdr:to xmlns:xdr="http://schemas.openxmlformats.org/drawingml/2006/spreadsheetDrawing">
      <xdr:col>52</xdr:col>
      <xdr:colOff>0</xdr:colOff>
      <xdr:row>118</xdr:row>
      <xdr:rowOff>0</xdr:rowOff>
    </xdr:to>
    <xdr:sp macro="" textlink="">
      <xdr:nvSpPr>
        <xdr:cNvPr id="63430" name="Rectangle 177" descr="紙ふぶき (小)"/>
        <xdr:cNvSpPr>
          <a:spLocks noChangeArrowheads="1"/>
        </xdr:cNvSpPr>
      </xdr:nvSpPr>
      <xdr:spPr>
        <a:xfrm>
          <a:off x="885825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118</xdr:row>
      <xdr:rowOff>0</xdr:rowOff>
    </xdr:from>
    <xdr:to xmlns:xdr="http://schemas.openxmlformats.org/drawingml/2006/spreadsheetDrawing">
      <xdr:col>52</xdr:col>
      <xdr:colOff>0</xdr:colOff>
      <xdr:row>120</xdr:row>
      <xdr:rowOff>0</xdr:rowOff>
    </xdr:to>
    <xdr:sp macro="" textlink="">
      <xdr:nvSpPr>
        <xdr:cNvPr id="63431" name="Rectangle 177" descr="紙ふぶき (小)"/>
        <xdr:cNvSpPr>
          <a:spLocks noChangeArrowheads="1"/>
        </xdr:cNvSpPr>
      </xdr:nvSpPr>
      <xdr:spPr>
        <a:xfrm>
          <a:off x="885825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115</xdr:row>
      <xdr:rowOff>0</xdr:rowOff>
    </xdr:from>
    <xdr:to xmlns:xdr="http://schemas.openxmlformats.org/drawingml/2006/spreadsheetDrawing">
      <xdr:col>70</xdr:col>
      <xdr:colOff>0</xdr:colOff>
      <xdr:row>116</xdr:row>
      <xdr:rowOff>0</xdr:rowOff>
    </xdr:to>
    <xdr:sp macro="" textlink="">
      <xdr:nvSpPr>
        <xdr:cNvPr id="63432" name="Rectangle 177" descr="紙ふぶき (小)"/>
        <xdr:cNvSpPr>
          <a:spLocks noChangeArrowheads="1"/>
        </xdr:cNvSpPr>
      </xdr:nvSpPr>
      <xdr:spPr>
        <a:xfrm>
          <a:off x="1219200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115</xdr:row>
      <xdr:rowOff>0</xdr:rowOff>
    </xdr:from>
    <xdr:to xmlns:xdr="http://schemas.openxmlformats.org/drawingml/2006/spreadsheetDrawing">
      <xdr:col>66</xdr:col>
      <xdr:colOff>0</xdr:colOff>
      <xdr:row>119</xdr:row>
      <xdr:rowOff>126365</xdr:rowOff>
    </xdr:to>
    <xdr:sp macro="" textlink="">
      <xdr:nvSpPr>
        <xdr:cNvPr id="63433" name="Rectangle 177" descr="紙ふぶき (小)"/>
        <xdr:cNvSpPr>
          <a:spLocks noChangeArrowheads="1"/>
        </xdr:cNvSpPr>
      </xdr:nvSpPr>
      <xdr:spPr>
        <a:xfrm>
          <a:off x="1139190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115</xdr:row>
      <xdr:rowOff>0</xdr:rowOff>
    </xdr:from>
    <xdr:to xmlns:xdr="http://schemas.openxmlformats.org/drawingml/2006/spreadsheetDrawing">
      <xdr:col>74</xdr:col>
      <xdr:colOff>0</xdr:colOff>
      <xdr:row>115</xdr:row>
      <xdr:rowOff>0</xdr:rowOff>
    </xdr:to>
    <xdr:sp macro="" textlink="">
      <xdr:nvSpPr>
        <xdr:cNvPr id="63434" name="Line 164"/>
        <xdr:cNvSpPr>
          <a:spLocks noChangeShapeType="1"/>
        </xdr:cNvSpPr>
      </xdr:nvSpPr>
      <xdr:spPr>
        <a:xfrm>
          <a:off x="1299210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115</xdr:row>
      <xdr:rowOff>0</xdr:rowOff>
    </xdr:from>
    <xdr:to xmlns:xdr="http://schemas.openxmlformats.org/drawingml/2006/spreadsheetDrawing">
      <xdr:col>73</xdr:col>
      <xdr:colOff>0</xdr:colOff>
      <xdr:row>120</xdr:row>
      <xdr:rowOff>0</xdr:rowOff>
    </xdr:to>
    <xdr:sp macro="" textlink="">
      <xdr:nvSpPr>
        <xdr:cNvPr id="63435" name="Line 172"/>
        <xdr:cNvSpPr>
          <a:spLocks noChangeShapeType="1"/>
        </xdr:cNvSpPr>
      </xdr:nvSpPr>
      <xdr:spPr>
        <a:xfrm>
          <a:off x="1359217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116</xdr:row>
      <xdr:rowOff>0</xdr:rowOff>
    </xdr:from>
    <xdr:to xmlns:xdr="http://schemas.openxmlformats.org/drawingml/2006/spreadsheetDrawing">
      <xdr:col>70</xdr:col>
      <xdr:colOff>0</xdr:colOff>
      <xdr:row>118</xdr:row>
      <xdr:rowOff>0</xdr:rowOff>
    </xdr:to>
    <xdr:sp macro="" textlink="">
      <xdr:nvSpPr>
        <xdr:cNvPr id="63436" name="Rectangle 177" descr="紙ふぶき (小)"/>
        <xdr:cNvSpPr>
          <a:spLocks noChangeArrowheads="1"/>
        </xdr:cNvSpPr>
      </xdr:nvSpPr>
      <xdr:spPr>
        <a:xfrm>
          <a:off x="1219200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118</xdr:row>
      <xdr:rowOff>0</xdr:rowOff>
    </xdr:from>
    <xdr:to xmlns:xdr="http://schemas.openxmlformats.org/drawingml/2006/spreadsheetDrawing">
      <xdr:col>70</xdr:col>
      <xdr:colOff>0</xdr:colOff>
      <xdr:row>120</xdr:row>
      <xdr:rowOff>0</xdr:rowOff>
    </xdr:to>
    <xdr:sp macro="" textlink="">
      <xdr:nvSpPr>
        <xdr:cNvPr id="63437" name="Rectangle 177" descr="紙ふぶき (小)"/>
        <xdr:cNvSpPr>
          <a:spLocks noChangeArrowheads="1"/>
        </xdr:cNvSpPr>
      </xdr:nvSpPr>
      <xdr:spPr>
        <a:xfrm>
          <a:off x="1219200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115</xdr:row>
      <xdr:rowOff>0</xdr:rowOff>
    </xdr:from>
    <xdr:to xmlns:xdr="http://schemas.openxmlformats.org/drawingml/2006/spreadsheetDrawing">
      <xdr:col>38</xdr:col>
      <xdr:colOff>0</xdr:colOff>
      <xdr:row>127</xdr:row>
      <xdr:rowOff>0</xdr:rowOff>
    </xdr:to>
    <xdr:sp macro="" textlink="">
      <xdr:nvSpPr>
        <xdr:cNvPr id="63438" name="Line 172"/>
        <xdr:cNvSpPr>
          <a:spLocks noChangeShapeType="1"/>
        </xdr:cNvSpPr>
      </xdr:nvSpPr>
      <xdr:spPr>
        <a:xfrm>
          <a:off x="7124700" y="2241550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115</xdr:row>
      <xdr:rowOff>0</xdr:rowOff>
    </xdr:from>
    <xdr:to xmlns:xdr="http://schemas.openxmlformats.org/drawingml/2006/spreadsheetDrawing">
      <xdr:col>56</xdr:col>
      <xdr:colOff>0</xdr:colOff>
      <xdr:row>127</xdr:row>
      <xdr:rowOff>0</xdr:rowOff>
    </xdr:to>
    <xdr:sp macro="" textlink="">
      <xdr:nvSpPr>
        <xdr:cNvPr id="63439" name="Line 172"/>
        <xdr:cNvSpPr>
          <a:spLocks noChangeShapeType="1"/>
        </xdr:cNvSpPr>
      </xdr:nvSpPr>
      <xdr:spPr>
        <a:xfrm>
          <a:off x="10458450" y="2241550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115</xdr:row>
      <xdr:rowOff>0</xdr:rowOff>
    </xdr:from>
    <xdr:to xmlns:xdr="http://schemas.openxmlformats.org/drawingml/2006/spreadsheetDrawing">
      <xdr:col>74</xdr:col>
      <xdr:colOff>0</xdr:colOff>
      <xdr:row>128</xdr:row>
      <xdr:rowOff>0</xdr:rowOff>
    </xdr:to>
    <xdr:sp macro="" textlink="">
      <xdr:nvSpPr>
        <xdr:cNvPr id="63440" name="Line 172"/>
        <xdr:cNvSpPr>
          <a:spLocks noChangeShapeType="1"/>
        </xdr:cNvSpPr>
      </xdr:nvSpPr>
      <xdr:spPr>
        <a:xfrm>
          <a:off x="13792200" y="2241550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70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4985" name="Line 25"/>
        <xdr:cNvSpPr>
          <a:spLocks noChangeShapeType="1"/>
        </xdr:cNvSpPr>
      </xdr:nvSpPr>
      <xdr:spPr>
        <a:xfrm>
          <a:off x="129921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22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4986" name="Line 27"/>
        <xdr:cNvSpPr>
          <a:spLocks noChangeShapeType="1"/>
        </xdr:cNvSpPr>
      </xdr:nvSpPr>
      <xdr:spPr>
        <a:xfrm>
          <a:off x="129921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62</xdr:col>
      <xdr:colOff>0</xdr:colOff>
      <xdr:row>12</xdr:row>
      <xdr:rowOff>0</xdr:rowOff>
    </xdr:to>
    <xdr:sp macro="" textlink="">
      <xdr:nvSpPr>
        <xdr:cNvPr id="64987" name="Line 28"/>
        <xdr:cNvSpPr>
          <a:spLocks noChangeShapeType="1"/>
        </xdr:cNvSpPr>
      </xdr:nvSpPr>
      <xdr:spPr>
        <a:xfrm flipH="1">
          <a:off x="111918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22</xdr:row>
      <xdr:rowOff>0</xdr:rowOff>
    </xdr:from>
    <xdr:to xmlns:xdr="http://schemas.openxmlformats.org/drawingml/2006/spreadsheetDrawing">
      <xdr:col>62</xdr:col>
      <xdr:colOff>0</xdr:colOff>
      <xdr:row>22</xdr:row>
      <xdr:rowOff>0</xdr:rowOff>
    </xdr:to>
    <xdr:sp macro="" textlink="">
      <xdr:nvSpPr>
        <xdr:cNvPr id="64988" name="Line 29"/>
        <xdr:cNvSpPr>
          <a:spLocks noChangeShapeType="1"/>
        </xdr:cNvSpPr>
      </xdr:nvSpPr>
      <xdr:spPr>
        <a:xfrm flipH="1">
          <a:off x="111918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61</xdr:col>
      <xdr:colOff>0</xdr:colOff>
      <xdr:row>22</xdr:row>
      <xdr:rowOff>0</xdr:rowOff>
    </xdr:to>
    <xdr:sp macro="" textlink="">
      <xdr:nvSpPr>
        <xdr:cNvPr id="64989" name="Line 30"/>
        <xdr:cNvSpPr>
          <a:spLocks noChangeShapeType="1"/>
        </xdr:cNvSpPr>
      </xdr:nvSpPr>
      <xdr:spPr>
        <a:xfrm>
          <a:off x="111918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4990" name="Line 31"/>
        <xdr:cNvSpPr>
          <a:spLocks noChangeShapeType="1"/>
        </xdr:cNvSpPr>
      </xdr:nvSpPr>
      <xdr:spPr>
        <a:xfrm>
          <a:off x="12992100" y="3185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20</xdr:row>
      <xdr:rowOff>0</xdr:rowOff>
    </xdr:to>
    <xdr:sp macro="" textlink="">
      <xdr:nvSpPr>
        <xdr:cNvPr id="64991" name="Line 32"/>
        <xdr:cNvSpPr>
          <a:spLocks noChangeShapeType="1"/>
        </xdr:cNvSpPr>
      </xdr:nvSpPr>
      <xdr:spPr>
        <a:xfrm>
          <a:off x="13392150" y="3185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20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4992" name="Line 33"/>
        <xdr:cNvSpPr>
          <a:spLocks noChangeShapeType="1"/>
        </xdr:cNvSpPr>
      </xdr:nvSpPr>
      <xdr:spPr>
        <a:xfrm>
          <a:off x="12992100" y="3490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20</xdr:row>
      <xdr:rowOff>0</xdr:rowOff>
    </xdr:to>
    <xdr:sp macro="" textlink="">
      <xdr:nvSpPr>
        <xdr:cNvPr id="64993" name="Line 34"/>
        <xdr:cNvSpPr>
          <a:spLocks noChangeShapeType="1"/>
        </xdr:cNvSpPr>
      </xdr:nvSpPr>
      <xdr:spPr>
        <a:xfrm>
          <a:off x="13592175" y="22713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20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4994" name="Line 35"/>
        <xdr:cNvSpPr>
          <a:spLocks noChangeShapeType="1"/>
        </xdr:cNvSpPr>
      </xdr:nvSpPr>
      <xdr:spPr>
        <a:xfrm flipV="1">
          <a:off x="13592175" y="3490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4995" name="Line 52"/>
        <xdr:cNvSpPr>
          <a:spLocks noChangeShapeType="1"/>
        </xdr:cNvSpPr>
      </xdr:nvSpPr>
      <xdr:spPr>
        <a:xfrm>
          <a:off x="13392150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</xdr:row>
      <xdr:rowOff>0</xdr:rowOff>
    </xdr:from>
    <xdr:to xmlns:xdr="http://schemas.openxmlformats.org/drawingml/2006/spreadsheetDrawing">
      <xdr:col>66</xdr:col>
      <xdr:colOff>0</xdr:colOff>
      <xdr:row>22</xdr:row>
      <xdr:rowOff>0</xdr:rowOff>
    </xdr:to>
    <xdr:sp macro="" textlink="">
      <xdr:nvSpPr>
        <xdr:cNvPr id="64996" name="Rectangle 67" descr="紙ふぶき (小)"/>
        <xdr:cNvSpPr>
          <a:spLocks noChangeArrowheads="1"/>
        </xdr:cNvSpPr>
      </xdr:nvSpPr>
      <xdr:spPr>
        <a:xfrm>
          <a:off x="113919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</xdr:row>
      <xdr:rowOff>0</xdr:rowOff>
    </xdr:from>
    <xdr:to xmlns:xdr="http://schemas.openxmlformats.org/drawingml/2006/spreadsheetDrawing">
      <xdr:col>70</xdr:col>
      <xdr:colOff>0</xdr:colOff>
      <xdr:row>20</xdr:row>
      <xdr:rowOff>0</xdr:rowOff>
    </xdr:to>
    <xdr:sp macro="" textlink="">
      <xdr:nvSpPr>
        <xdr:cNvPr id="64997" name="Rectangle 68" descr="紙ふぶき (大)"/>
        <xdr:cNvSpPr>
          <a:spLocks noChangeArrowheads="1"/>
        </xdr:cNvSpPr>
      </xdr:nvSpPr>
      <xdr:spPr>
        <a:xfrm>
          <a:off x="12192000" y="22713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20</xdr:row>
      <xdr:rowOff>0</xdr:rowOff>
    </xdr:from>
    <xdr:to xmlns:xdr="http://schemas.openxmlformats.org/drawingml/2006/spreadsheetDrawing">
      <xdr:col>70</xdr:col>
      <xdr:colOff>0</xdr:colOff>
      <xdr:row>22</xdr:row>
      <xdr:rowOff>0</xdr:rowOff>
    </xdr:to>
    <xdr:sp macro="" textlink="">
      <xdr:nvSpPr>
        <xdr:cNvPr id="64998" name="Rectangle 69" descr="紙ふぶき (小)"/>
        <xdr:cNvSpPr>
          <a:spLocks noChangeArrowheads="1"/>
        </xdr:cNvSpPr>
      </xdr:nvSpPr>
      <xdr:spPr>
        <a:xfrm>
          <a:off x="12192000" y="34905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4999" name="Line 150"/>
        <xdr:cNvSpPr>
          <a:spLocks noChangeShapeType="1"/>
        </xdr:cNvSpPr>
      </xdr:nvSpPr>
      <xdr:spPr>
        <a:xfrm>
          <a:off x="63246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22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5000" name="Line 151"/>
        <xdr:cNvSpPr>
          <a:spLocks noChangeShapeType="1"/>
        </xdr:cNvSpPr>
      </xdr:nvSpPr>
      <xdr:spPr>
        <a:xfrm>
          <a:off x="63246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26</xdr:col>
      <xdr:colOff>0</xdr:colOff>
      <xdr:row>12</xdr:row>
      <xdr:rowOff>0</xdr:rowOff>
    </xdr:to>
    <xdr:sp macro="" textlink="">
      <xdr:nvSpPr>
        <xdr:cNvPr id="65001" name="Line 152"/>
        <xdr:cNvSpPr>
          <a:spLocks noChangeShapeType="1"/>
        </xdr:cNvSpPr>
      </xdr:nvSpPr>
      <xdr:spPr>
        <a:xfrm flipH="1">
          <a:off x="45243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22</xdr:row>
      <xdr:rowOff>0</xdr:rowOff>
    </xdr:from>
    <xdr:to xmlns:xdr="http://schemas.openxmlformats.org/drawingml/2006/spreadsheetDrawing">
      <xdr:col>26</xdr:col>
      <xdr:colOff>0</xdr:colOff>
      <xdr:row>22</xdr:row>
      <xdr:rowOff>0</xdr:rowOff>
    </xdr:to>
    <xdr:sp macro="" textlink="">
      <xdr:nvSpPr>
        <xdr:cNvPr id="65002" name="Line 153"/>
        <xdr:cNvSpPr>
          <a:spLocks noChangeShapeType="1"/>
        </xdr:cNvSpPr>
      </xdr:nvSpPr>
      <xdr:spPr>
        <a:xfrm flipH="1">
          <a:off x="45243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25</xdr:col>
      <xdr:colOff>0</xdr:colOff>
      <xdr:row>22</xdr:row>
      <xdr:rowOff>0</xdr:rowOff>
    </xdr:to>
    <xdr:sp macro="" textlink="">
      <xdr:nvSpPr>
        <xdr:cNvPr id="65003" name="Line 154"/>
        <xdr:cNvSpPr>
          <a:spLocks noChangeShapeType="1"/>
        </xdr:cNvSpPr>
      </xdr:nvSpPr>
      <xdr:spPr>
        <a:xfrm>
          <a:off x="45243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5004" name="Line 155"/>
        <xdr:cNvSpPr>
          <a:spLocks noChangeShapeType="1"/>
        </xdr:cNvSpPr>
      </xdr:nvSpPr>
      <xdr:spPr>
        <a:xfrm>
          <a:off x="632460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19</xdr:row>
      <xdr:rowOff>0</xdr:rowOff>
    </xdr:to>
    <xdr:sp macro="" textlink="">
      <xdr:nvSpPr>
        <xdr:cNvPr id="65005" name="Line 156"/>
        <xdr:cNvSpPr>
          <a:spLocks noChangeShapeType="1"/>
        </xdr:cNvSpPr>
      </xdr:nvSpPr>
      <xdr:spPr>
        <a:xfrm>
          <a:off x="672465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19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5006" name="Line 157"/>
        <xdr:cNvSpPr>
          <a:spLocks noChangeShapeType="1"/>
        </xdr:cNvSpPr>
      </xdr:nvSpPr>
      <xdr:spPr>
        <a:xfrm>
          <a:off x="632460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19</xdr:row>
      <xdr:rowOff>0</xdr:rowOff>
    </xdr:to>
    <xdr:sp macro="" textlink="">
      <xdr:nvSpPr>
        <xdr:cNvPr id="65007" name="Line 158"/>
        <xdr:cNvSpPr>
          <a:spLocks noChangeShapeType="1"/>
        </xdr:cNvSpPr>
      </xdr:nvSpPr>
      <xdr:spPr>
        <a:xfrm>
          <a:off x="692467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19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5008" name="Line 159"/>
        <xdr:cNvSpPr>
          <a:spLocks noChangeShapeType="1"/>
        </xdr:cNvSpPr>
      </xdr:nvSpPr>
      <xdr:spPr>
        <a:xfrm flipV="1">
          <a:off x="692467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5009" name="Line 160"/>
        <xdr:cNvSpPr>
          <a:spLocks noChangeShapeType="1"/>
        </xdr:cNvSpPr>
      </xdr:nvSpPr>
      <xdr:spPr>
        <a:xfrm>
          <a:off x="672465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</xdr:row>
      <xdr:rowOff>0</xdr:rowOff>
    </xdr:from>
    <xdr:to xmlns:xdr="http://schemas.openxmlformats.org/drawingml/2006/spreadsheetDrawing">
      <xdr:col>30</xdr:col>
      <xdr:colOff>0</xdr:colOff>
      <xdr:row>22</xdr:row>
      <xdr:rowOff>0</xdr:rowOff>
    </xdr:to>
    <xdr:sp macro="" textlink="">
      <xdr:nvSpPr>
        <xdr:cNvPr id="65010" name="Rectangle 161" descr="紙ふぶき (小)"/>
        <xdr:cNvSpPr>
          <a:spLocks noChangeArrowheads="1"/>
        </xdr:cNvSpPr>
      </xdr:nvSpPr>
      <xdr:spPr>
        <a:xfrm>
          <a:off x="47244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</xdr:row>
      <xdr:rowOff>0</xdr:rowOff>
    </xdr:from>
    <xdr:to xmlns:xdr="http://schemas.openxmlformats.org/drawingml/2006/spreadsheetDrawing">
      <xdr:col>34</xdr:col>
      <xdr:colOff>0</xdr:colOff>
      <xdr:row>19</xdr:row>
      <xdr:rowOff>0</xdr:rowOff>
    </xdr:to>
    <xdr:sp macro="" textlink="">
      <xdr:nvSpPr>
        <xdr:cNvPr id="65011" name="Rectangle 162" descr="紙ふぶき (大)"/>
        <xdr:cNvSpPr>
          <a:spLocks noChangeArrowheads="1"/>
        </xdr:cNvSpPr>
      </xdr:nvSpPr>
      <xdr:spPr>
        <a:xfrm>
          <a:off x="552450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19</xdr:row>
      <xdr:rowOff>0</xdr:rowOff>
    </xdr:from>
    <xdr:to xmlns:xdr="http://schemas.openxmlformats.org/drawingml/2006/spreadsheetDrawing">
      <xdr:col>34</xdr:col>
      <xdr:colOff>0</xdr:colOff>
      <xdr:row>22</xdr:row>
      <xdr:rowOff>0</xdr:rowOff>
    </xdr:to>
    <xdr:sp macro="" textlink="">
      <xdr:nvSpPr>
        <xdr:cNvPr id="65012" name="Rectangle 163" descr="紙ふぶき (小)"/>
        <xdr:cNvSpPr>
          <a:spLocks noChangeArrowheads="1"/>
        </xdr:cNvSpPr>
      </xdr:nvSpPr>
      <xdr:spPr>
        <a:xfrm>
          <a:off x="552450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5013" name="Line 164"/>
        <xdr:cNvSpPr>
          <a:spLocks noChangeShapeType="1"/>
        </xdr:cNvSpPr>
      </xdr:nvSpPr>
      <xdr:spPr>
        <a:xfrm>
          <a:off x="29908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22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5014" name="Line 165"/>
        <xdr:cNvSpPr>
          <a:spLocks noChangeShapeType="1"/>
        </xdr:cNvSpPr>
      </xdr:nvSpPr>
      <xdr:spPr>
        <a:xfrm>
          <a:off x="29908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8</xdr:col>
      <xdr:colOff>0</xdr:colOff>
      <xdr:row>12</xdr:row>
      <xdr:rowOff>0</xdr:rowOff>
    </xdr:to>
    <xdr:sp macro="" textlink="">
      <xdr:nvSpPr>
        <xdr:cNvPr id="65015" name="Line 166"/>
        <xdr:cNvSpPr>
          <a:spLocks noChangeShapeType="1"/>
        </xdr:cNvSpPr>
      </xdr:nvSpPr>
      <xdr:spPr>
        <a:xfrm flipH="1">
          <a:off x="11906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22</xdr:row>
      <xdr:rowOff>0</xdr:rowOff>
    </xdr:from>
    <xdr:to xmlns:xdr="http://schemas.openxmlformats.org/drawingml/2006/spreadsheetDrawing">
      <xdr:col>8</xdr:col>
      <xdr:colOff>0</xdr:colOff>
      <xdr:row>22</xdr:row>
      <xdr:rowOff>0</xdr:rowOff>
    </xdr:to>
    <xdr:sp macro="" textlink="">
      <xdr:nvSpPr>
        <xdr:cNvPr id="65016" name="Line 167"/>
        <xdr:cNvSpPr>
          <a:spLocks noChangeShapeType="1"/>
        </xdr:cNvSpPr>
      </xdr:nvSpPr>
      <xdr:spPr>
        <a:xfrm flipH="1">
          <a:off x="11906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7</xdr:col>
      <xdr:colOff>0</xdr:colOff>
      <xdr:row>22</xdr:row>
      <xdr:rowOff>0</xdr:rowOff>
    </xdr:to>
    <xdr:sp macro="" textlink="">
      <xdr:nvSpPr>
        <xdr:cNvPr id="65017" name="Line 168"/>
        <xdr:cNvSpPr>
          <a:spLocks noChangeShapeType="1"/>
        </xdr:cNvSpPr>
      </xdr:nvSpPr>
      <xdr:spPr>
        <a:xfrm>
          <a:off x="11906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5018" name="Line 169"/>
        <xdr:cNvSpPr>
          <a:spLocks noChangeShapeType="1"/>
        </xdr:cNvSpPr>
      </xdr:nvSpPr>
      <xdr:spPr>
        <a:xfrm>
          <a:off x="2990850" y="28809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18</xdr:row>
      <xdr:rowOff>0</xdr:rowOff>
    </xdr:to>
    <xdr:sp macro="" textlink="">
      <xdr:nvSpPr>
        <xdr:cNvPr id="65019" name="Line 170"/>
        <xdr:cNvSpPr>
          <a:spLocks noChangeShapeType="1"/>
        </xdr:cNvSpPr>
      </xdr:nvSpPr>
      <xdr:spPr>
        <a:xfrm>
          <a:off x="3390900" y="2880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18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5020" name="Line 171"/>
        <xdr:cNvSpPr>
          <a:spLocks noChangeShapeType="1"/>
        </xdr:cNvSpPr>
      </xdr:nvSpPr>
      <xdr:spPr>
        <a:xfrm>
          <a:off x="3009900" y="31857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18</xdr:row>
      <xdr:rowOff>0</xdr:rowOff>
    </xdr:to>
    <xdr:sp macro="" textlink="">
      <xdr:nvSpPr>
        <xdr:cNvPr id="65021" name="Line 172"/>
        <xdr:cNvSpPr>
          <a:spLocks noChangeShapeType="1"/>
        </xdr:cNvSpPr>
      </xdr:nvSpPr>
      <xdr:spPr>
        <a:xfrm>
          <a:off x="3590925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18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5022" name="Line 173"/>
        <xdr:cNvSpPr>
          <a:spLocks noChangeShapeType="1"/>
        </xdr:cNvSpPr>
      </xdr:nvSpPr>
      <xdr:spPr>
        <a:xfrm flipV="1">
          <a:off x="3590925" y="3185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5023" name="Line 174"/>
        <xdr:cNvSpPr>
          <a:spLocks noChangeShapeType="1"/>
        </xdr:cNvSpPr>
      </xdr:nvSpPr>
      <xdr:spPr>
        <a:xfrm>
          <a:off x="3390900" y="22713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</xdr:row>
      <xdr:rowOff>0</xdr:rowOff>
    </xdr:from>
    <xdr:to xmlns:xdr="http://schemas.openxmlformats.org/drawingml/2006/spreadsheetDrawing">
      <xdr:col>12</xdr:col>
      <xdr:colOff>0</xdr:colOff>
      <xdr:row>22</xdr:row>
      <xdr:rowOff>0</xdr:rowOff>
    </xdr:to>
    <xdr:sp macro="" textlink="">
      <xdr:nvSpPr>
        <xdr:cNvPr id="65024" name="Rectangle 175" descr="紙ふぶき (小)"/>
        <xdr:cNvSpPr>
          <a:spLocks noChangeArrowheads="1"/>
        </xdr:cNvSpPr>
      </xdr:nvSpPr>
      <xdr:spPr>
        <a:xfrm>
          <a:off x="13906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</xdr:row>
      <xdr:rowOff>0</xdr:rowOff>
    </xdr:from>
    <xdr:to xmlns:xdr="http://schemas.openxmlformats.org/drawingml/2006/spreadsheetDrawing">
      <xdr:col>16</xdr:col>
      <xdr:colOff>0</xdr:colOff>
      <xdr:row>18</xdr:row>
      <xdr:rowOff>0</xdr:rowOff>
    </xdr:to>
    <xdr:sp macro="" textlink="">
      <xdr:nvSpPr>
        <xdr:cNvPr id="65025" name="Rectangle 176" descr="紙ふぶき (大)"/>
        <xdr:cNvSpPr>
          <a:spLocks noChangeArrowheads="1"/>
        </xdr:cNvSpPr>
      </xdr:nvSpPr>
      <xdr:spPr>
        <a:xfrm>
          <a:off x="2190750" y="22713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18</xdr:row>
      <xdr:rowOff>0</xdr:rowOff>
    </xdr:from>
    <xdr:to xmlns:xdr="http://schemas.openxmlformats.org/drawingml/2006/spreadsheetDrawing">
      <xdr:col>16</xdr:col>
      <xdr:colOff>0</xdr:colOff>
      <xdr:row>22</xdr:row>
      <xdr:rowOff>0</xdr:rowOff>
    </xdr:to>
    <xdr:sp macro="" textlink="">
      <xdr:nvSpPr>
        <xdr:cNvPr id="65026" name="Rectangle 177" descr="紙ふぶき (小)"/>
        <xdr:cNvSpPr>
          <a:spLocks noChangeArrowheads="1"/>
        </xdr:cNvSpPr>
      </xdr:nvSpPr>
      <xdr:spPr>
        <a:xfrm>
          <a:off x="2190750" y="31857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5027" name="Line 150"/>
        <xdr:cNvSpPr>
          <a:spLocks noChangeShapeType="1"/>
        </xdr:cNvSpPr>
      </xdr:nvSpPr>
      <xdr:spPr>
        <a:xfrm>
          <a:off x="96583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22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5028" name="Line 151"/>
        <xdr:cNvSpPr>
          <a:spLocks noChangeShapeType="1"/>
        </xdr:cNvSpPr>
      </xdr:nvSpPr>
      <xdr:spPr>
        <a:xfrm>
          <a:off x="96583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44</xdr:col>
      <xdr:colOff>0</xdr:colOff>
      <xdr:row>12</xdr:row>
      <xdr:rowOff>0</xdr:rowOff>
    </xdr:to>
    <xdr:sp macro="" textlink="">
      <xdr:nvSpPr>
        <xdr:cNvPr id="65029" name="Line 152"/>
        <xdr:cNvSpPr>
          <a:spLocks noChangeShapeType="1"/>
        </xdr:cNvSpPr>
      </xdr:nvSpPr>
      <xdr:spPr>
        <a:xfrm flipH="1">
          <a:off x="78581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22</xdr:row>
      <xdr:rowOff>0</xdr:rowOff>
    </xdr:from>
    <xdr:to xmlns:xdr="http://schemas.openxmlformats.org/drawingml/2006/spreadsheetDrawing">
      <xdr:col>44</xdr:col>
      <xdr:colOff>0</xdr:colOff>
      <xdr:row>22</xdr:row>
      <xdr:rowOff>0</xdr:rowOff>
    </xdr:to>
    <xdr:sp macro="" textlink="">
      <xdr:nvSpPr>
        <xdr:cNvPr id="65030" name="Line 153"/>
        <xdr:cNvSpPr>
          <a:spLocks noChangeShapeType="1"/>
        </xdr:cNvSpPr>
      </xdr:nvSpPr>
      <xdr:spPr>
        <a:xfrm flipH="1">
          <a:off x="78581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43</xdr:col>
      <xdr:colOff>0</xdr:colOff>
      <xdr:row>22</xdr:row>
      <xdr:rowOff>0</xdr:rowOff>
    </xdr:to>
    <xdr:sp macro="" textlink="">
      <xdr:nvSpPr>
        <xdr:cNvPr id="65031" name="Line 154"/>
        <xdr:cNvSpPr>
          <a:spLocks noChangeShapeType="1"/>
        </xdr:cNvSpPr>
      </xdr:nvSpPr>
      <xdr:spPr>
        <a:xfrm>
          <a:off x="78581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5032" name="Line 155"/>
        <xdr:cNvSpPr>
          <a:spLocks noChangeShapeType="1"/>
        </xdr:cNvSpPr>
      </xdr:nvSpPr>
      <xdr:spPr>
        <a:xfrm>
          <a:off x="965835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19</xdr:row>
      <xdr:rowOff>0</xdr:rowOff>
    </xdr:to>
    <xdr:sp macro="" textlink="">
      <xdr:nvSpPr>
        <xdr:cNvPr id="65033" name="Line 156"/>
        <xdr:cNvSpPr>
          <a:spLocks noChangeShapeType="1"/>
        </xdr:cNvSpPr>
      </xdr:nvSpPr>
      <xdr:spPr>
        <a:xfrm>
          <a:off x="1005840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19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5034" name="Line 157"/>
        <xdr:cNvSpPr>
          <a:spLocks noChangeShapeType="1"/>
        </xdr:cNvSpPr>
      </xdr:nvSpPr>
      <xdr:spPr>
        <a:xfrm>
          <a:off x="965835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19</xdr:row>
      <xdr:rowOff>0</xdr:rowOff>
    </xdr:to>
    <xdr:sp macro="" textlink="">
      <xdr:nvSpPr>
        <xdr:cNvPr id="65035" name="Line 158"/>
        <xdr:cNvSpPr>
          <a:spLocks noChangeShapeType="1"/>
        </xdr:cNvSpPr>
      </xdr:nvSpPr>
      <xdr:spPr>
        <a:xfrm>
          <a:off x="1025842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19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5036" name="Line 159"/>
        <xdr:cNvSpPr>
          <a:spLocks noChangeShapeType="1"/>
        </xdr:cNvSpPr>
      </xdr:nvSpPr>
      <xdr:spPr>
        <a:xfrm flipV="1">
          <a:off x="1025842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5037" name="Line 160"/>
        <xdr:cNvSpPr>
          <a:spLocks noChangeShapeType="1"/>
        </xdr:cNvSpPr>
      </xdr:nvSpPr>
      <xdr:spPr>
        <a:xfrm>
          <a:off x="1005840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</xdr:row>
      <xdr:rowOff>0</xdr:rowOff>
    </xdr:from>
    <xdr:to xmlns:xdr="http://schemas.openxmlformats.org/drawingml/2006/spreadsheetDrawing">
      <xdr:col>48</xdr:col>
      <xdr:colOff>0</xdr:colOff>
      <xdr:row>22</xdr:row>
      <xdr:rowOff>0</xdr:rowOff>
    </xdr:to>
    <xdr:sp macro="" textlink="">
      <xdr:nvSpPr>
        <xdr:cNvPr id="65038" name="Rectangle 161" descr="紙ふぶき (小)"/>
        <xdr:cNvSpPr>
          <a:spLocks noChangeArrowheads="1"/>
        </xdr:cNvSpPr>
      </xdr:nvSpPr>
      <xdr:spPr>
        <a:xfrm>
          <a:off x="80581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</xdr:row>
      <xdr:rowOff>0</xdr:rowOff>
    </xdr:from>
    <xdr:to xmlns:xdr="http://schemas.openxmlformats.org/drawingml/2006/spreadsheetDrawing">
      <xdr:col>52</xdr:col>
      <xdr:colOff>0</xdr:colOff>
      <xdr:row>19</xdr:row>
      <xdr:rowOff>0</xdr:rowOff>
    </xdr:to>
    <xdr:sp macro="" textlink="">
      <xdr:nvSpPr>
        <xdr:cNvPr id="65039" name="Rectangle 162" descr="紙ふぶき (大)"/>
        <xdr:cNvSpPr>
          <a:spLocks noChangeArrowheads="1"/>
        </xdr:cNvSpPr>
      </xdr:nvSpPr>
      <xdr:spPr>
        <a:xfrm>
          <a:off x="885825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19</xdr:row>
      <xdr:rowOff>0</xdr:rowOff>
    </xdr:from>
    <xdr:to xmlns:xdr="http://schemas.openxmlformats.org/drawingml/2006/spreadsheetDrawing">
      <xdr:col>52</xdr:col>
      <xdr:colOff>0</xdr:colOff>
      <xdr:row>22</xdr:row>
      <xdr:rowOff>0</xdr:rowOff>
    </xdr:to>
    <xdr:sp macro="" textlink="">
      <xdr:nvSpPr>
        <xdr:cNvPr id="65040" name="Rectangle 163" descr="紙ふぶき (小)"/>
        <xdr:cNvSpPr>
          <a:spLocks noChangeArrowheads="1"/>
        </xdr:cNvSpPr>
      </xdr:nvSpPr>
      <xdr:spPr>
        <a:xfrm>
          <a:off x="885825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7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5041" name="Line 172"/>
        <xdr:cNvSpPr>
          <a:spLocks noChangeShapeType="1"/>
        </xdr:cNvSpPr>
      </xdr:nvSpPr>
      <xdr:spPr>
        <a:xfrm>
          <a:off x="3790950" y="16395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</xdr:row>
      <xdr:rowOff>0</xdr:rowOff>
    </xdr:from>
    <xdr:to xmlns:xdr="http://schemas.openxmlformats.org/drawingml/2006/spreadsheetDrawing">
      <xdr:col>16</xdr:col>
      <xdr:colOff>0</xdr:colOff>
      <xdr:row>8</xdr:row>
      <xdr:rowOff>0</xdr:rowOff>
    </xdr:to>
    <xdr:sp macro="" textlink="">
      <xdr:nvSpPr>
        <xdr:cNvPr id="65042" name="Rectangle 177" descr="紙ふぶき (小)"/>
        <xdr:cNvSpPr>
          <a:spLocks noChangeArrowheads="1"/>
        </xdr:cNvSpPr>
      </xdr:nvSpPr>
      <xdr:spPr>
        <a:xfrm>
          <a:off x="21907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0</xdr:rowOff>
    </xdr:from>
    <xdr:to xmlns:xdr="http://schemas.openxmlformats.org/drawingml/2006/spreadsheetDrawing">
      <xdr:col>12</xdr:col>
      <xdr:colOff>0</xdr:colOff>
      <xdr:row>11</xdr:row>
      <xdr:rowOff>126365</xdr:rowOff>
    </xdr:to>
    <xdr:sp macro="" textlink="">
      <xdr:nvSpPr>
        <xdr:cNvPr id="65043" name="Rectangle 177" descr="紙ふぶき (小)"/>
        <xdr:cNvSpPr>
          <a:spLocks noChangeArrowheads="1"/>
        </xdr:cNvSpPr>
      </xdr:nvSpPr>
      <xdr:spPr>
        <a:xfrm>
          <a:off x="13906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</xdr:row>
      <xdr:rowOff>0</xdr:rowOff>
    </xdr:from>
    <xdr:to xmlns:xdr="http://schemas.openxmlformats.org/drawingml/2006/spreadsheetDrawing">
      <xdr:col>20</xdr:col>
      <xdr:colOff>0</xdr:colOff>
      <xdr:row>7</xdr:row>
      <xdr:rowOff>0</xdr:rowOff>
    </xdr:to>
    <xdr:sp macro="" textlink="">
      <xdr:nvSpPr>
        <xdr:cNvPr id="65044" name="Line 164"/>
        <xdr:cNvSpPr>
          <a:spLocks noChangeShapeType="1"/>
        </xdr:cNvSpPr>
      </xdr:nvSpPr>
      <xdr:spPr>
        <a:xfrm>
          <a:off x="29908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5045" name="Line 172"/>
        <xdr:cNvSpPr>
          <a:spLocks noChangeShapeType="1"/>
        </xdr:cNvSpPr>
      </xdr:nvSpPr>
      <xdr:spPr>
        <a:xfrm>
          <a:off x="35909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8</xdr:row>
      <xdr:rowOff>0</xdr:rowOff>
    </xdr:from>
    <xdr:to xmlns:xdr="http://schemas.openxmlformats.org/drawingml/2006/spreadsheetDrawing">
      <xdr:col>16</xdr:col>
      <xdr:colOff>0</xdr:colOff>
      <xdr:row>10</xdr:row>
      <xdr:rowOff>0</xdr:rowOff>
    </xdr:to>
    <xdr:sp macro="" textlink="">
      <xdr:nvSpPr>
        <xdr:cNvPr id="65046" name="Rectangle 177" descr="紙ふぶき (小)"/>
        <xdr:cNvSpPr>
          <a:spLocks noChangeArrowheads="1"/>
        </xdr:cNvSpPr>
      </xdr:nvSpPr>
      <xdr:spPr>
        <a:xfrm>
          <a:off x="21907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10</xdr:row>
      <xdr:rowOff>0</xdr:rowOff>
    </xdr:from>
    <xdr:to xmlns:xdr="http://schemas.openxmlformats.org/drawingml/2006/spreadsheetDrawing">
      <xdr:col>16</xdr:col>
      <xdr:colOff>0</xdr:colOff>
      <xdr:row>12</xdr:row>
      <xdr:rowOff>0</xdr:rowOff>
    </xdr:to>
    <xdr:sp macro="" textlink="">
      <xdr:nvSpPr>
        <xdr:cNvPr id="65047" name="Rectangle 177" descr="紙ふぶき (小)"/>
        <xdr:cNvSpPr>
          <a:spLocks noChangeArrowheads="1"/>
        </xdr:cNvSpPr>
      </xdr:nvSpPr>
      <xdr:spPr>
        <a:xfrm>
          <a:off x="21907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</xdr:row>
      <xdr:rowOff>0</xdr:rowOff>
    </xdr:from>
    <xdr:to xmlns:xdr="http://schemas.openxmlformats.org/drawingml/2006/spreadsheetDrawing">
      <xdr:col>34</xdr:col>
      <xdr:colOff>0</xdr:colOff>
      <xdr:row>8</xdr:row>
      <xdr:rowOff>0</xdr:rowOff>
    </xdr:to>
    <xdr:sp macro="" textlink="">
      <xdr:nvSpPr>
        <xdr:cNvPr id="65048" name="Rectangle 177" descr="紙ふぶき (小)"/>
        <xdr:cNvSpPr>
          <a:spLocks noChangeArrowheads="1"/>
        </xdr:cNvSpPr>
      </xdr:nvSpPr>
      <xdr:spPr>
        <a:xfrm>
          <a:off x="55245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7</xdr:row>
      <xdr:rowOff>0</xdr:rowOff>
    </xdr:from>
    <xdr:to xmlns:xdr="http://schemas.openxmlformats.org/drawingml/2006/spreadsheetDrawing">
      <xdr:col>30</xdr:col>
      <xdr:colOff>0</xdr:colOff>
      <xdr:row>11</xdr:row>
      <xdr:rowOff>126365</xdr:rowOff>
    </xdr:to>
    <xdr:sp macro="" textlink="">
      <xdr:nvSpPr>
        <xdr:cNvPr id="65049" name="Rectangle 177" descr="紙ふぶき (小)"/>
        <xdr:cNvSpPr>
          <a:spLocks noChangeArrowheads="1"/>
        </xdr:cNvSpPr>
      </xdr:nvSpPr>
      <xdr:spPr>
        <a:xfrm>
          <a:off x="47244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7</xdr:row>
      <xdr:rowOff>0</xdr:rowOff>
    </xdr:to>
    <xdr:sp macro="" textlink="">
      <xdr:nvSpPr>
        <xdr:cNvPr id="65050" name="Line 164"/>
        <xdr:cNvSpPr>
          <a:spLocks noChangeShapeType="1"/>
        </xdr:cNvSpPr>
      </xdr:nvSpPr>
      <xdr:spPr>
        <a:xfrm>
          <a:off x="63246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5051" name="Line 172"/>
        <xdr:cNvSpPr>
          <a:spLocks noChangeShapeType="1"/>
        </xdr:cNvSpPr>
      </xdr:nvSpPr>
      <xdr:spPr>
        <a:xfrm>
          <a:off x="69246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8</xdr:row>
      <xdr:rowOff>0</xdr:rowOff>
    </xdr:from>
    <xdr:to xmlns:xdr="http://schemas.openxmlformats.org/drawingml/2006/spreadsheetDrawing">
      <xdr:col>34</xdr:col>
      <xdr:colOff>0</xdr:colOff>
      <xdr:row>10</xdr:row>
      <xdr:rowOff>0</xdr:rowOff>
    </xdr:to>
    <xdr:sp macro="" textlink="">
      <xdr:nvSpPr>
        <xdr:cNvPr id="65052" name="Rectangle 177" descr="紙ふぶき (小)"/>
        <xdr:cNvSpPr>
          <a:spLocks noChangeArrowheads="1"/>
        </xdr:cNvSpPr>
      </xdr:nvSpPr>
      <xdr:spPr>
        <a:xfrm>
          <a:off x="55245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10</xdr:row>
      <xdr:rowOff>0</xdr:rowOff>
    </xdr:from>
    <xdr:to xmlns:xdr="http://schemas.openxmlformats.org/drawingml/2006/spreadsheetDrawing">
      <xdr:col>34</xdr:col>
      <xdr:colOff>0</xdr:colOff>
      <xdr:row>12</xdr:row>
      <xdr:rowOff>0</xdr:rowOff>
    </xdr:to>
    <xdr:sp macro="" textlink="">
      <xdr:nvSpPr>
        <xdr:cNvPr id="65053" name="Rectangle 177" descr="紙ふぶき (小)"/>
        <xdr:cNvSpPr>
          <a:spLocks noChangeArrowheads="1"/>
        </xdr:cNvSpPr>
      </xdr:nvSpPr>
      <xdr:spPr>
        <a:xfrm>
          <a:off x="55245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</xdr:row>
      <xdr:rowOff>0</xdr:rowOff>
    </xdr:from>
    <xdr:to xmlns:xdr="http://schemas.openxmlformats.org/drawingml/2006/spreadsheetDrawing">
      <xdr:col>52</xdr:col>
      <xdr:colOff>0</xdr:colOff>
      <xdr:row>8</xdr:row>
      <xdr:rowOff>0</xdr:rowOff>
    </xdr:to>
    <xdr:sp macro="" textlink="">
      <xdr:nvSpPr>
        <xdr:cNvPr id="65054" name="Rectangle 177" descr="紙ふぶき (小)"/>
        <xdr:cNvSpPr>
          <a:spLocks noChangeArrowheads="1"/>
        </xdr:cNvSpPr>
      </xdr:nvSpPr>
      <xdr:spPr>
        <a:xfrm>
          <a:off x="88582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7</xdr:row>
      <xdr:rowOff>0</xdr:rowOff>
    </xdr:from>
    <xdr:to xmlns:xdr="http://schemas.openxmlformats.org/drawingml/2006/spreadsheetDrawing">
      <xdr:col>48</xdr:col>
      <xdr:colOff>0</xdr:colOff>
      <xdr:row>11</xdr:row>
      <xdr:rowOff>126365</xdr:rowOff>
    </xdr:to>
    <xdr:sp macro="" textlink="">
      <xdr:nvSpPr>
        <xdr:cNvPr id="65055" name="Rectangle 177" descr="紙ふぶき (小)"/>
        <xdr:cNvSpPr>
          <a:spLocks noChangeArrowheads="1"/>
        </xdr:cNvSpPr>
      </xdr:nvSpPr>
      <xdr:spPr>
        <a:xfrm>
          <a:off x="80581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7</xdr:row>
      <xdr:rowOff>0</xdr:rowOff>
    </xdr:to>
    <xdr:sp macro="" textlink="">
      <xdr:nvSpPr>
        <xdr:cNvPr id="65056" name="Line 164"/>
        <xdr:cNvSpPr>
          <a:spLocks noChangeShapeType="1"/>
        </xdr:cNvSpPr>
      </xdr:nvSpPr>
      <xdr:spPr>
        <a:xfrm>
          <a:off x="96583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5057" name="Line 172"/>
        <xdr:cNvSpPr>
          <a:spLocks noChangeShapeType="1"/>
        </xdr:cNvSpPr>
      </xdr:nvSpPr>
      <xdr:spPr>
        <a:xfrm>
          <a:off x="102584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8</xdr:row>
      <xdr:rowOff>0</xdr:rowOff>
    </xdr:from>
    <xdr:to xmlns:xdr="http://schemas.openxmlformats.org/drawingml/2006/spreadsheetDrawing">
      <xdr:col>52</xdr:col>
      <xdr:colOff>0</xdr:colOff>
      <xdr:row>10</xdr:row>
      <xdr:rowOff>0</xdr:rowOff>
    </xdr:to>
    <xdr:sp macro="" textlink="">
      <xdr:nvSpPr>
        <xdr:cNvPr id="65058" name="Rectangle 177" descr="紙ふぶき (小)"/>
        <xdr:cNvSpPr>
          <a:spLocks noChangeArrowheads="1"/>
        </xdr:cNvSpPr>
      </xdr:nvSpPr>
      <xdr:spPr>
        <a:xfrm>
          <a:off x="88582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10</xdr:row>
      <xdr:rowOff>0</xdr:rowOff>
    </xdr:from>
    <xdr:to xmlns:xdr="http://schemas.openxmlformats.org/drawingml/2006/spreadsheetDrawing">
      <xdr:col>52</xdr:col>
      <xdr:colOff>0</xdr:colOff>
      <xdr:row>12</xdr:row>
      <xdr:rowOff>0</xdr:rowOff>
    </xdr:to>
    <xdr:sp macro="" textlink="">
      <xdr:nvSpPr>
        <xdr:cNvPr id="65059" name="Rectangle 177" descr="紙ふぶき (小)"/>
        <xdr:cNvSpPr>
          <a:spLocks noChangeArrowheads="1"/>
        </xdr:cNvSpPr>
      </xdr:nvSpPr>
      <xdr:spPr>
        <a:xfrm>
          <a:off x="88582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</xdr:row>
      <xdr:rowOff>0</xdr:rowOff>
    </xdr:from>
    <xdr:to xmlns:xdr="http://schemas.openxmlformats.org/drawingml/2006/spreadsheetDrawing">
      <xdr:col>70</xdr:col>
      <xdr:colOff>0</xdr:colOff>
      <xdr:row>8</xdr:row>
      <xdr:rowOff>0</xdr:rowOff>
    </xdr:to>
    <xdr:sp macro="" textlink="">
      <xdr:nvSpPr>
        <xdr:cNvPr id="65060" name="Rectangle 177" descr="紙ふぶき (小)"/>
        <xdr:cNvSpPr>
          <a:spLocks noChangeArrowheads="1"/>
        </xdr:cNvSpPr>
      </xdr:nvSpPr>
      <xdr:spPr>
        <a:xfrm>
          <a:off x="121920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7</xdr:row>
      <xdr:rowOff>0</xdr:rowOff>
    </xdr:from>
    <xdr:to xmlns:xdr="http://schemas.openxmlformats.org/drawingml/2006/spreadsheetDrawing">
      <xdr:col>66</xdr:col>
      <xdr:colOff>0</xdr:colOff>
      <xdr:row>11</xdr:row>
      <xdr:rowOff>126365</xdr:rowOff>
    </xdr:to>
    <xdr:sp macro="" textlink="">
      <xdr:nvSpPr>
        <xdr:cNvPr id="65061" name="Rectangle 177" descr="紙ふぶき (小)"/>
        <xdr:cNvSpPr>
          <a:spLocks noChangeArrowheads="1"/>
        </xdr:cNvSpPr>
      </xdr:nvSpPr>
      <xdr:spPr>
        <a:xfrm>
          <a:off x="113919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7</xdr:row>
      <xdr:rowOff>0</xdr:rowOff>
    </xdr:to>
    <xdr:sp macro="" textlink="">
      <xdr:nvSpPr>
        <xdr:cNvPr id="65062" name="Line 164"/>
        <xdr:cNvSpPr>
          <a:spLocks noChangeShapeType="1"/>
        </xdr:cNvSpPr>
      </xdr:nvSpPr>
      <xdr:spPr>
        <a:xfrm>
          <a:off x="129921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5063" name="Line 172"/>
        <xdr:cNvSpPr>
          <a:spLocks noChangeShapeType="1"/>
        </xdr:cNvSpPr>
      </xdr:nvSpPr>
      <xdr:spPr>
        <a:xfrm>
          <a:off x="135921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8</xdr:row>
      <xdr:rowOff>0</xdr:rowOff>
    </xdr:from>
    <xdr:to xmlns:xdr="http://schemas.openxmlformats.org/drawingml/2006/spreadsheetDrawing">
      <xdr:col>70</xdr:col>
      <xdr:colOff>0</xdr:colOff>
      <xdr:row>10</xdr:row>
      <xdr:rowOff>0</xdr:rowOff>
    </xdr:to>
    <xdr:sp macro="" textlink="">
      <xdr:nvSpPr>
        <xdr:cNvPr id="65064" name="Rectangle 177" descr="紙ふぶき (小)"/>
        <xdr:cNvSpPr>
          <a:spLocks noChangeArrowheads="1"/>
        </xdr:cNvSpPr>
      </xdr:nvSpPr>
      <xdr:spPr>
        <a:xfrm>
          <a:off x="121920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10</xdr:row>
      <xdr:rowOff>0</xdr:rowOff>
    </xdr:from>
    <xdr:to xmlns:xdr="http://schemas.openxmlformats.org/drawingml/2006/spreadsheetDrawing">
      <xdr:col>70</xdr:col>
      <xdr:colOff>0</xdr:colOff>
      <xdr:row>12</xdr:row>
      <xdr:rowOff>0</xdr:rowOff>
    </xdr:to>
    <xdr:sp macro="" textlink="">
      <xdr:nvSpPr>
        <xdr:cNvPr id="65065" name="Rectangle 177" descr="紙ふぶき (小)"/>
        <xdr:cNvSpPr>
          <a:spLocks noChangeArrowheads="1"/>
        </xdr:cNvSpPr>
      </xdr:nvSpPr>
      <xdr:spPr>
        <a:xfrm>
          <a:off x="121920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5066" name="Line 172"/>
        <xdr:cNvSpPr>
          <a:spLocks noChangeShapeType="1"/>
        </xdr:cNvSpPr>
      </xdr:nvSpPr>
      <xdr:spPr>
        <a:xfrm>
          <a:off x="712470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5067" name="Line 172"/>
        <xdr:cNvSpPr>
          <a:spLocks noChangeShapeType="1"/>
        </xdr:cNvSpPr>
      </xdr:nvSpPr>
      <xdr:spPr>
        <a:xfrm>
          <a:off x="1045845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5068" name="Line 172"/>
        <xdr:cNvSpPr>
          <a:spLocks noChangeShapeType="1"/>
        </xdr:cNvSpPr>
      </xdr:nvSpPr>
      <xdr:spPr>
        <a:xfrm>
          <a:off x="13792200" y="16395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66</xdr:row>
      <xdr:rowOff>0</xdr:rowOff>
    </xdr:from>
    <xdr:to xmlns:xdr="http://schemas.openxmlformats.org/drawingml/2006/spreadsheetDrawing">
      <xdr:col>73</xdr:col>
      <xdr:colOff>0</xdr:colOff>
      <xdr:row>66</xdr:row>
      <xdr:rowOff>0</xdr:rowOff>
    </xdr:to>
    <xdr:sp macro="" textlink="">
      <xdr:nvSpPr>
        <xdr:cNvPr id="65069" name="Line 25"/>
        <xdr:cNvSpPr>
          <a:spLocks noChangeShapeType="1"/>
        </xdr:cNvSpPr>
      </xdr:nvSpPr>
      <xdr:spPr>
        <a:xfrm>
          <a:off x="1299210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76</xdr:row>
      <xdr:rowOff>0</xdr:rowOff>
    </xdr:from>
    <xdr:to xmlns:xdr="http://schemas.openxmlformats.org/drawingml/2006/spreadsheetDrawing">
      <xdr:col>73</xdr:col>
      <xdr:colOff>0</xdr:colOff>
      <xdr:row>76</xdr:row>
      <xdr:rowOff>0</xdr:rowOff>
    </xdr:to>
    <xdr:sp macro="" textlink="">
      <xdr:nvSpPr>
        <xdr:cNvPr id="65070" name="Line 27"/>
        <xdr:cNvSpPr>
          <a:spLocks noChangeShapeType="1"/>
        </xdr:cNvSpPr>
      </xdr:nvSpPr>
      <xdr:spPr>
        <a:xfrm>
          <a:off x="1299210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66</xdr:row>
      <xdr:rowOff>0</xdr:rowOff>
    </xdr:from>
    <xdr:to xmlns:xdr="http://schemas.openxmlformats.org/drawingml/2006/spreadsheetDrawing">
      <xdr:col>62</xdr:col>
      <xdr:colOff>0</xdr:colOff>
      <xdr:row>66</xdr:row>
      <xdr:rowOff>0</xdr:rowOff>
    </xdr:to>
    <xdr:sp macro="" textlink="">
      <xdr:nvSpPr>
        <xdr:cNvPr id="65071" name="Line 28"/>
        <xdr:cNvSpPr>
          <a:spLocks noChangeShapeType="1"/>
        </xdr:cNvSpPr>
      </xdr:nvSpPr>
      <xdr:spPr>
        <a:xfrm flipH="1">
          <a:off x="1119187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76</xdr:row>
      <xdr:rowOff>0</xdr:rowOff>
    </xdr:from>
    <xdr:to xmlns:xdr="http://schemas.openxmlformats.org/drawingml/2006/spreadsheetDrawing">
      <xdr:col>62</xdr:col>
      <xdr:colOff>0</xdr:colOff>
      <xdr:row>76</xdr:row>
      <xdr:rowOff>0</xdr:rowOff>
    </xdr:to>
    <xdr:sp macro="" textlink="">
      <xdr:nvSpPr>
        <xdr:cNvPr id="65072" name="Line 29"/>
        <xdr:cNvSpPr>
          <a:spLocks noChangeShapeType="1"/>
        </xdr:cNvSpPr>
      </xdr:nvSpPr>
      <xdr:spPr>
        <a:xfrm flipH="1">
          <a:off x="1119187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66</xdr:row>
      <xdr:rowOff>0</xdr:rowOff>
    </xdr:from>
    <xdr:to xmlns:xdr="http://schemas.openxmlformats.org/drawingml/2006/spreadsheetDrawing">
      <xdr:col>61</xdr:col>
      <xdr:colOff>0</xdr:colOff>
      <xdr:row>76</xdr:row>
      <xdr:rowOff>0</xdr:rowOff>
    </xdr:to>
    <xdr:sp macro="" textlink="">
      <xdr:nvSpPr>
        <xdr:cNvPr id="65073" name="Line 30"/>
        <xdr:cNvSpPr>
          <a:spLocks noChangeShapeType="1"/>
        </xdr:cNvSpPr>
      </xdr:nvSpPr>
      <xdr:spPr>
        <a:xfrm>
          <a:off x="1119187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72</xdr:row>
      <xdr:rowOff>0</xdr:rowOff>
    </xdr:from>
    <xdr:to xmlns:xdr="http://schemas.openxmlformats.org/drawingml/2006/spreadsheetDrawing">
      <xdr:col>72</xdr:col>
      <xdr:colOff>0</xdr:colOff>
      <xdr:row>72</xdr:row>
      <xdr:rowOff>0</xdr:rowOff>
    </xdr:to>
    <xdr:sp macro="" textlink="">
      <xdr:nvSpPr>
        <xdr:cNvPr id="65074" name="Line 31"/>
        <xdr:cNvSpPr>
          <a:spLocks noChangeShapeType="1"/>
        </xdr:cNvSpPr>
      </xdr:nvSpPr>
      <xdr:spPr>
        <a:xfrm>
          <a:off x="12992100" y="135737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72</xdr:row>
      <xdr:rowOff>0</xdr:rowOff>
    </xdr:from>
    <xdr:to xmlns:xdr="http://schemas.openxmlformats.org/drawingml/2006/spreadsheetDrawing">
      <xdr:col>72</xdr:col>
      <xdr:colOff>0</xdr:colOff>
      <xdr:row>74</xdr:row>
      <xdr:rowOff>0</xdr:rowOff>
    </xdr:to>
    <xdr:sp macro="" textlink="">
      <xdr:nvSpPr>
        <xdr:cNvPr id="65075" name="Line 32"/>
        <xdr:cNvSpPr>
          <a:spLocks noChangeShapeType="1"/>
        </xdr:cNvSpPr>
      </xdr:nvSpPr>
      <xdr:spPr>
        <a:xfrm>
          <a:off x="13392150" y="135737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74</xdr:row>
      <xdr:rowOff>0</xdr:rowOff>
    </xdr:from>
    <xdr:to xmlns:xdr="http://schemas.openxmlformats.org/drawingml/2006/spreadsheetDrawing">
      <xdr:col>74</xdr:col>
      <xdr:colOff>0</xdr:colOff>
      <xdr:row>74</xdr:row>
      <xdr:rowOff>0</xdr:rowOff>
    </xdr:to>
    <xdr:sp macro="" textlink="">
      <xdr:nvSpPr>
        <xdr:cNvPr id="65076" name="Line 33"/>
        <xdr:cNvSpPr>
          <a:spLocks noChangeShapeType="1"/>
        </xdr:cNvSpPr>
      </xdr:nvSpPr>
      <xdr:spPr>
        <a:xfrm>
          <a:off x="12992100" y="138785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66</xdr:row>
      <xdr:rowOff>0</xdr:rowOff>
    </xdr:from>
    <xdr:to xmlns:xdr="http://schemas.openxmlformats.org/drawingml/2006/spreadsheetDrawing">
      <xdr:col>73</xdr:col>
      <xdr:colOff>0</xdr:colOff>
      <xdr:row>74</xdr:row>
      <xdr:rowOff>0</xdr:rowOff>
    </xdr:to>
    <xdr:sp macro="" textlink="">
      <xdr:nvSpPr>
        <xdr:cNvPr id="65077" name="Line 34"/>
        <xdr:cNvSpPr>
          <a:spLocks noChangeShapeType="1"/>
        </xdr:cNvSpPr>
      </xdr:nvSpPr>
      <xdr:spPr>
        <a:xfrm>
          <a:off x="13592175" y="12659360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74</xdr:row>
      <xdr:rowOff>0</xdr:rowOff>
    </xdr:from>
    <xdr:to xmlns:xdr="http://schemas.openxmlformats.org/drawingml/2006/spreadsheetDrawing">
      <xdr:col>73</xdr:col>
      <xdr:colOff>0</xdr:colOff>
      <xdr:row>76</xdr:row>
      <xdr:rowOff>0</xdr:rowOff>
    </xdr:to>
    <xdr:sp macro="" textlink="">
      <xdr:nvSpPr>
        <xdr:cNvPr id="65078" name="Line 35"/>
        <xdr:cNvSpPr>
          <a:spLocks noChangeShapeType="1"/>
        </xdr:cNvSpPr>
      </xdr:nvSpPr>
      <xdr:spPr>
        <a:xfrm flipV="1">
          <a:off x="13592175" y="138785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66</xdr:row>
      <xdr:rowOff>0</xdr:rowOff>
    </xdr:from>
    <xdr:to xmlns:xdr="http://schemas.openxmlformats.org/drawingml/2006/spreadsheetDrawing">
      <xdr:col>72</xdr:col>
      <xdr:colOff>0</xdr:colOff>
      <xdr:row>72</xdr:row>
      <xdr:rowOff>0</xdr:rowOff>
    </xdr:to>
    <xdr:sp macro="" textlink="">
      <xdr:nvSpPr>
        <xdr:cNvPr id="65079" name="Line 52"/>
        <xdr:cNvSpPr>
          <a:spLocks noChangeShapeType="1"/>
        </xdr:cNvSpPr>
      </xdr:nvSpPr>
      <xdr:spPr>
        <a:xfrm>
          <a:off x="13392150" y="12659360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66</xdr:row>
      <xdr:rowOff>0</xdr:rowOff>
    </xdr:from>
    <xdr:to xmlns:xdr="http://schemas.openxmlformats.org/drawingml/2006/spreadsheetDrawing">
      <xdr:col>66</xdr:col>
      <xdr:colOff>0</xdr:colOff>
      <xdr:row>76</xdr:row>
      <xdr:rowOff>0</xdr:rowOff>
    </xdr:to>
    <xdr:sp macro="" textlink="">
      <xdr:nvSpPr>
        <xdr:cNvPr id="65080" name="Rectangle 67" descr="紙ふぶき (小)"/>
        <xdr:cNvSpPr>
          <a:spLocks noChangeArrowheads="1"/>
        </xdr:cNvSpPr>
      </xdr:nvSpPr>
      <xdr:spPr>
        <a:xfrm>
          <a:off x="1139190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66</xdr:row>
      <xdr:rowOff>0</xdr:rowOff>
    </xdr:from>
    <xdr:to xmlns:xdr="http://schemas.openxmlformats.org/drawingml/2006/spreadsheetDrawing">
      <xdr:col>70</xdr:col>
      <xdr:colOff>0</xdr:colOff>
      <xdr:row>74</xdr:row>
      <xdr:rowOff>0</xdr:rowOff>
    </xdr:to>
    <xdr:sp macro="" textlink="">
      <xdr:nvSpPr>
        <xdr:cNvPr id="65081" name="Rectangle 68" descr="紙ふぶき (大)"/>
        <xdr:cNvSpPr>
          <a:spLocks noChangeArrowheads="1"/>
        </xdr:cNvSpPr>
      </xdr:nvSpPr>
      <xdr:spPr>
        <a:xfrm>
          <a:off x="12192000" y="12659360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74</xdr:row>
      <xdr:rowOff>0</xdr:rowOff>
    </xdr:from>
    <xdr:to xmlns:xdr="http://schemas.openxmlformats.org/drawingml/2006/spreadsheetDrawing">
      <xdr:col>70</xdr:col>
      <xdr:colOff>0</xdr:colOff>
      <xdr:row>76</xdr:row>
      <xdr:rowOff>0</xdr:rowOff>
    </xdr:to>
    <xdr:sp macro="" textlink="">
      <xdr:nvSpPr>
        <xdr:cNvPr id="65082" name="Rectangle 69" descr="紙ふぶき (小)"/>
        <xdr:cNvSpPr>
          <a:spLocks noChangeArrowheads="1"/>
        </xdr:cNvSpPr>
      </xdr:nvSpPr>
      <xdr:spPr>
        <a:xfrm>
          <a:off x="12192000" y="13878560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66</xdr:row>
      <xdr:rowOff>0</xdr:rowOff>
    </xdr:from>
    <xdr:to xmlns:xdr="http://schemas.openxmlformats.org/drawingml/2006/spreadsheetDrawing">
      <xdr:col>37</xdr:col>
      <xdr:colOff>0</xdr:colOff>
      <xdr:row>66</xdr:row>
      <xdr:rowOff>0</xdr:rowOff>
    </xdr:to>
    <xdr:sp macro="" textlink="">
      <xdr:nvSpPr>
        <xdr:cNvPr id="65083" name="Line 150"/>
        <xdr:cNvSpPr>
          <a:spLocks noChangeShapeType="1"/>
        </xdr:cNvSpPr>
      </xdr:nvSpPr>
      <xdr:spPr>
        <a:xfrm>
          <a:off x="632460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76</xdr:row>
      <xdr:rowOff>0</xdr:rowOff>
    </xdr:from>
    <xdr:to xmlns:xdr="http://schemas.openxmlformats.org/drawingml/2006/spreadsheetDrawing">
      <xdr:col>37</xdr:col>
      <xdr:colOff>0</xdr:colOff>
      <xdr:row>76</xdr:row>
      <xdr:rowOff>0</xdr:rowOff>
    </xdr:to>
    <xdr:sp macro="" textlink="">
      <xdr:nvSpPr>
        <xdr:cNvPr id="65084" name="Line 151"/>
        <xdr:cNvSpPr>
          <a:spLocks noChangeShapeType="1"/>
        </xdr:cNvSpPr>
      </xdr:nvSpPr>
      <xdr:spPr>
        <a:xfrm>
          <a:off x="632460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66</xdr:row>
      <xdr:rowOff>0</xdr:rowOff>
    </xdr:from>
    <xdr:to xmlns:xdr="http://schemas.openxmlformats.org/drawingml/2006/spreadsheetDrawing">
      <xdr:col>26</xdr:col>
      <xdr:colOff>0</xdr:colOff>
      <xdr:row>66</xdr:row>
      <xdr:rowOff>0</xdr:rowOff>
    </xdr:to>
    <xdr:sp macro="" textlink="">
      <xdr:nvSpPr>
        <xdr:cNvPr id="65085" name="Line 152"/>
        <xdr:cNvSpPr>
          <a:spLocks noChangeShapeType="1"/>
        </xdr:cNvSpPr>
      </xdr:nvSpPr>
      <xdr:spPr>
        <a:xfrm flipH="1">
          <a:off x="452437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76</xdr:row>
      <xdr:rowOff>0</xdr:rowOff>
    </xdr:from>
    <xdr:to xmlns:xdr="http://schemas.openxmlformats.org/drawingml/2006/spreadsheetDrawing">
      <xdr:col>26</xdr:col>
      <xdr:colOff>0</xdr:colOff>
      <xdr:row>76</xdr:row>
      <xdr:rowOff>0</xdr:rowOff>
    </xdr:to>
    <xdr:sp macro="" textlink="">
      <xdr:nvSpPr>
        <xdr:cNvPr id="65086" name="Line 153"/>
        <xdr:cNvSpPr>
          <a:spLocks noChangeShapeType="1"/>
        </xdr:cNvSpPr>
      </xdr:nvSpPr>
      <xdr:spPr>
        <a:xfrm flipH="1">
          <a:off x="452437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66</xdr:row>
      <xdr:rowOff>0</xdr:rowOff>
    </xdr:from>
    <xdr:to xmlns:xdr="http://schemas.openxmlformats.org/drawingml/2006/spreadsheetDrawing">
      <xdr:col>25</xdr:col>
      <xdr:colOff>0</xdr:colOff>
      <xdr:row>76</xdr:row>
      <xdr:rowOff>0</xdr:rowOff>
    </xdr:to>
    <xdr:sp macro="" textlink="">
      <xdr:nvSpPr>
        <xdr:cNvPr id="65087" name="Line 154"/>
        <xdr:cNvSpPr>
          <a:spLocks noChangeShapeType="1"/>
        </xdr:cNvSpPr>
      </xdr:nvSpPr>
      <xdr:spPr>
        <a:xfrm>
          <a:off x="452437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71</xdr:row>
      <xdr:rowOff>0</xdr:rowOff>
    </xdr:from>
    <xdr:to xmlns:xdr="http://schemas.openxmlformats.org/drawingml/2006/spreadsheetDrawing">
      <xdr:col>36</xdr:col>
      <xdr:colOff>0</xdr:colOff>
      <xdr:row>71</xdr:row>
      <xdr:rowOff>0</xdr:rowOff>
    </xdr:to>
    <xdr:sp macro="" textlink="">
      <xdr:nvSpPr>
        <xdr:cNvPr id="65088" name="Line 155"/>
        <xdr:cNvSpPr>
          <a:spLocks noChangeShapeType="1"/>
        </xdr:cNvSpPr>
      </xdr:nvSpPr>
      <xdr:spPr>
        <a:xfrm>
          <a:off x="6324600" y="134213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71</xdr:row>
      <xdr:rowOff>0</xdr:rowOff>
    </xdr:from>
    <xdr:to xmlns:xdr="http://schemas.openxmlformats.org/drawingml/2006/spreadsheetDrawing">
      <xdr:col>36</xdr:col>
      <xdr:colOff>0</xdr:colOff>
      <xdr:row>73</xdr:row>
      <xdr:rowOff>0</xdr:rowOff>
    </xdr:to>
    <xdr:sp macro="" textlink="">
      <xdr:nvSpPr>
        <xdr:cNvPr id="65089" name="Line 156"/>
        <xdr:cNvSpPr>
          <a:spLocks noChangeShapeType="1"/>
        </xdr:cNvSpPr>
      </xdr:nvSpPr>
      <xdr:spPr>
        <a:xfrm>
          <a:off x="6724650" y="134213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73</xdr:row>
      <xdr:rowOff>0</xdr:rowOff>
    </xdr:from>
    <xdr:to xmlns:xdr="http://schemas.openxmlformats.org/drawingml/2006/spreadsheetDrawing">
      <xdr:col>38</xdr:col>
      <xdr:colOff>0</xdr:colOff>
      <xdr:row>73</xdr:row>
      <xdr:rowOff>0</xdr:rowOff>
    </xdr:to>
    <xdr:sp macro="" textlink="">
      <xdr:nvSpPr>
        <xdr:cNvPr id="65090" name="Line 157"/>
        <xdr:cNvSpPr>
          <a:spLocks noChangeShapeType="1"/>
        </xdr:cNvSpPr>
      </xdr:nvSpPr>
      <xdr:spPr>
        <a:xfrm>
          <a:off x="6324600" y="137261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66</xdr:row>
      <xdr:rowOff>0</xdr:rowOff>
    </xdr:from>
    <xdr:to xmlns:xdr="http://schemas.openxmlformats.org/drawingml/2006/spreadsheetDrawing">
      <xdr:col>37</xdr:col>
      <xdr:colOff>0</xdr:colOff>
      <xdr:row>73</xdr:row>
      <xdr:rowOff>0</xdr:rowOff>
    </xdr:to>
    <xdr:sp macro="" textlink="">
      <xdr:nvSpPr>
        <xdr:cNvPr id="65091" name="Line 158"/>
        <xdr:cNvSpPr>
          <a:spLocks noChangeShapeType="1"/>
        </xdr:cNvSpPr>
      </xdr:nvSpPr>
      <xdr:spPr>
        <a:xfrm>
          <a:off x="6924675" y="12659360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73</xdr:row>
      <xdr:rowOff>0</xdr:rowOff>
    </xdr:from>
    <xdr:to xmlns:xdr="http://schemas.openxmlformats.org/drawingml/2006/spreadsheetDrawing">
      <xdr:col>37</xdr:col>
      <xdr:colOff>0</xdr:colOff>
      <xdr:row>76</xdr:row>
      <xdr:rowOff>0</xdr:rowOff>
    </xdr:to>
    <xdr:sp macro="" textlink="">
      <xdr:nvSpPr>
        <xdr:cNvPr id="65092" name="Line 159"/>
        <xdr:cNvSpPr>
          <a:spLocks noChangeShapeType="1"/>
        </xdr:cNvSpPr>
      </xdr:nvSpPr>
      <xdr:spPr>
        <a:xfrm flipV="1">
          <a:off x="6924675" y="13726160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66</xdr:row>
      <xdr:rowOff>0</xdr:rowOff>
    </xdr:from>
    <xdr:to xmlns:xdr="http://schemas.openxmlformats.org/drawingml/2006/spreadsheetDrawing">
      <xdr:col>36</xdr:col>
      <xdr:colOff>0</xdr:colOff>
      <xdr:row>71</xdr:row>
      <xdr:rowOff>0</xdr:rowOff>
    </xdr:to>
    <xdr:sp macro="" textlink="">
      <xdr:nvSpPr>
        <xdr:cNvPr id="65093" name="Line 160"/>
        <xdr:cNvSpPr>
          <a:spLocks noChangeShapeType="1"/>
        </xdr:cNvSpPr>
      </xdr:nvSpPr>
      <xdr:spPr>
        <a:xfrm>
          <a:off x="6724650" y="12659360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66</xdr:row>
      <xdr:rowOff>0</xdr:rowOff>
    </xdr:from>
    <xdr:to xmlns:xdr="http://schemas.openxmlformats.org/drawingml/2006/spreadsheetDrawing">
      <xdr:col>30</xdr:col>
      <xdr:colOff>0</xdr:colOff>
      <xdr:row>76</xdr:row>
      <xdr:rowOff>0</xdr:rowOff>
    </xdr:to>
    <xdr:sp macro="" textlink="">
      <xdr:nvSpPr>
        <xdr:cNvPr id="65094" name="Rectangle 161" descr="紙ふぶき (小)"/>
        <xdr:cNvSpPr>
          <a:spLocks noChangeArrowheads="1"/>
        </xdr:cNvSpPr>
      </xdr:nvSpPr>
      <xdr:spPr>
        <a:xfrm>
          <a:off x="472440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66</xdr:row>
      <xdr:rowOff>0</xdr:rowOff>
    </xdr:from>
    <xdr:to xmlns:xdr="http://schemas.openxmlformats.org/drawingml/2006/spreadsheetDrawing">
      <xdr:col>34</xdr:col>
      <xdr:colOff>0</xdr:colOff>
      <xdr:row>73</xdr:row>
      <xdr:rowOff>0</xdr:rowOff>
    </xdr:to>
    <xdr:sp macro="" textlink="">
      <xdr:nvSpPr>
        <xdr:cNvPr id="65095" name="Rectangle 162" descr="紙ふぶき (大)"/>
        <xdr:cNvSpPr>
          <a:spLocks noChangeArrowheads="1"/>
        </xdr:cNvSpPr>
      </xdr:nvSpPr>
      <xdr:spPr>
        <a:xfrm>
          <a:off x="5524500" y="12659360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73</xdr:row>
      <xdr:rowOff>0</xdr:rowOff>
    </xdr:from>
    <xdr:to xmlns:xdr="http://schemas.openxmlformats.org/drawingml/2006/spreadsheetDrawing">
      <xdr:col>34</xdr:col>
      <xdr:colOff>0</xdr:colOff>
      <xdr:row>76</xdr:row>
      <xdr:rowOff>0</xdr:rowOff>
    </xdr:to>
    <xdr:sp macro="" textlink="">
      <xdr:nvSpPr>
        <xdr:cNvPr id="65096" name="Rectangle 163" descr="紙ふぶき (小)"/>
        <xdr:cNvSpPr>
          <a:spLocks noChangeArrowheads="1"/>
        </xdr:cNvSpPr>
      </xdr:nvSpPr>
      <xdr:spPr>
        <a:xfrm>
          <a:off x="5524500" y="13726160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66</xdr:row>
      <xdr:rowOff>0</xdr:rowOff>
    </xdr:from>
    <xdr:to xmlns:xdr="http://schemas.openxmlformats.org/drawingml/2006/spreadsheetDrawing">
      <xdr:col>19</xdr:col>
      <xdr:colOff>0</xdr:colOff>
      <xdr:row>66</xdr:row>
      <xdr:rowOff>0</xdr:rowOff>
    </xdr:to>
    <xdr:sp macro="" textlink="">
      <xdr:nvSpPr>
        <xdr:cNvPr id="65097" name="Line 164"/>
        <xdr:cNvSpPr>
          <a:spLocks noChangeShapeType="1"/>
        </xdr:cNvSpPr>
      </xdr:nvSpPr>
      <xdr:spPr>
        <a:xfrm>
          <a:off x="299085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76</xdr:row>
      <xdr:rowOff>0</xdr:rowOff>
    </xdr:from>
    <xdr:to xmlns:xdr="http://schemas.openxmlformats.org/drawingml/2006/spreadsheetDrawing">
      <xdr:col>19</xdr:col>
      <xdr:colOff>0</xdr:colOff>
      <xdr:row>76</xdr:row>
      <xdr:rowOff>0</xdr:rowOff>
    </xdr:to>
    <xdr:sp macro="" textlink="">
      <xdr:nvSpPr>
        <xdr:cNvPr id="65098" name="Line 165"/>
        <xdr:cNvSpPr>
          <a:spLocks noChangeShapeType="1"/>
        </xdr:cNvSpPr>
      </xdr:nvSpPr>
      <xdr:spPr>
        <a:xfrm>
          <a:off x="299085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66</xdr:row>
      <xdr:rowOff>0</xdr:rowOff>
    </xdr:from>
    <xdr:to xmlns:xdr="http://schemas.openxmlformats.org/drawingml/2006/spreadsheetDrawing">
      <xdr:col>8</xdr:col>
      <xdr:colOff>0</xdr:colOff>
      <xdr:row>66</xdr:row>
      <xdr:rowOff>0</xdr:rowOff>
    </xdr:to>
    <xdr:sp macro="" textlink="">
      <xdr:nvSpPr>
        <xdr:cNvPr id="65099" name="Line 166"/>
        <xdr:cNvSpPr>
          <a:spLocks noChangeShapeType="1"/>
        </xdr:cNvSpPr>
      </xdr:nvSpPr>
      <xdr:spPr>
        <a:xfrm flipH="1">
          <a:off x="119062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76</xdr:row>
      <xdr:rowOff>0</xdr:rowOff>
    </xdr:from>
    <xdr:to xmlns:xdr="http://schemas.openxmlformats.org/drawingml/2006/spreadsheetDrawing">
      <xdr:col>8</xdr:col>
      <xdr:colOff>0</xdr:colOff>
      <xdr:row>76</xdr:row>
      <xdr:rowOff>0</xdr:rowOff>
    </xdr:to>
    <xdr:sp macro="" textlink="">
      <xdr:nvSpPr>
        <xdr:cNvPr id="65100" name="Line 167"/>
        <xdr:cNvSpPr>
          <a:spLocks noChangeShapeType="1"/>
        </xdr:cNvSpPr>
      </xdr:nvSpPr>
      <xdr:spPr>
        <a:xfrm flipH="1">
          <a:off x="119062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66</xdr:row>
      <xdr:rowOff>0</xdr:rowOff>
    </xdr:from>
    <xdr:to xmlns:xdr="http://schemas.openxmlformats.org/drawingml/2006/spreadsheetDrawing">
      <xdr:col>7</xdr:col>
      <xdr:colOff>0</xdr:colOff>
      <xdr:row>76</xdr:row>
      <xdr:rowOff>0</xdr:rowOff>
    </xdr:to>
    <xdr:sp macro="" textlink="">
      <xdr:nvSpPr>
        <xdr:cNvPr id="65101" name="Line 168"/>
        <xdr:cNvSpPr>
          <a:spLocks noChangeShapeType="1"/>
        </xdr:cNvSpPr>
      </xdr:nvSpPr>
      <xdr:spPr>
        <a:xfrm>
          <a:off x="119062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70</xdr:row>
      <xdr:rowOff>0</xdr:rowOff>
    </xdr:from>
    <xdr:to xmlns:xdr="http://schemas.openxmlformats.org/drawingml/2006/spreadsheetDrawing">
      <xdr:col>18</xdr:col>
      <xdr:colOff>0</xdr:colOff>
      <xdr:row>70</xdr:row>
      <xdr:rowOff>0</xdr:rowOff>
    </xdr:to>
    <xdr:sp macro="" textlink="">
      <xdr:nvSpPr>
        <xdr:cNvPr id="65102" name="Line 169"/>
        <xdr:cNvSpPr>
          <a:spLocks noChangeShapeType="1"/>
        </xdr:cNvSpPr>
      </xdr:nvSpPr>
      <xdr:spPr>
        <a:xfrm>
          <a:off x="2990850" y="132689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70</xdr:row>
      <xdr:rowOff>0</xdr:rowOff>
    </xdr:from>
    <xdr:to xmlns:xdr="http://schemas.openxmlformats.org/drawingml/2006/spreadsheetDrawing">
      <xdr:col>18</xdr:col>
      <xdr:colOff>0</xdr:colOff>
      <xdr:row>72</xdr:row>
      <xdr:rowOff>0</xdr:rowOff>
    </xdr:to>
    <xdr:sp macro="" textlink="">
      <xdr:nvSpPr>
        <xdr:cNvPr id="65103" name="Line 170"/>
        <xdr:cNvSpPr>
          <a:spLocks noChangeShapeType="1"/>
        </xdr:cNvSpPr>
      </xdr:nvSpPr>
      <xdr:spPr>
        <a:xfrm>
          <a:off x="3390900" y="132689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72</xdr:row>
      <xdr:rowOff>0</xdr:rowOff>
    </xdr:from>
    <xdr:to xmlns:xdr="http://schemas.openxmlformats.org/drawingml/2006/spreadsheetDrawing">
      <xdr:col>20</xdr:col>
      <xdr:colOff>0</xdr:colOff>
      <xdr:row>72</xdr:row>
      <xdr:rowOff>0</xdr:rowOff>
    </xdr:to>
    <xdr:sp macro="" textlink="">
      <xdr:nvSpPr>
        <xdr:cNvPr id="65104" name="Line 171"/>
        <xdr:cNvSpPr>
          <a:spLocks noChangeShapeType="1"/>
        </xdr:cNvSpPr>
      </xdr:nvSpPr>
      <xdr:spPr>
        <a:xfrm>
          <a:off x="3009900" y="13573760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66</xdr:row>
      <xdr:rowOff>0</xdr:rowOff>
    </xdr:from>
    <xdr:to xmlns:xdr="http://schemas.openxmlformats.org/drawingml/2006/spreadsheetDrawing">
      <xdr:col>19</xdr:col>
      <xdr:colOff>0</xdr:colOff>
      <xdr:row>72</xdr:row>
      <xdr:rowOff>0</xdr:rowOff>
    </xdr:to>
    <xdr:sp macro="" textlink="">
      <xdr:nvSpPr>
        <xdr:cNvPr id="65105" name="Line 172"/>
        <xdr:cNvSpPr>
          <a:spLocks noChangeShapeType="1"/>
        </xdr:cNvSpPr>
      </xdr:nvSpPr>
      <xdr:spPr>
        <a:xfrm>
          <a:off x="3590925" y="12659360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72</xdr:row>
      <xdr:rowOff>0</xdr:rowOff>
    </xdr:from>
    <xdr:to xmlns:xdr="http://schemas.openxmlformats.org/drawingml/2006/spreadsheetDrawing">
      <xdr:col>19</xdr:col>
      <xdr:colOff>0</xdr:colOff>
      <xdr:row>76</xdr:row>
      <xdr:rowOff>0</xdr:rowOff>
    </xdr:to>
    <xdr:sp macro="" textlink="">
      <xdr:nvSpPr>
        <xdr:cNvPr id="65106" name="Line 173"/>
        <xdr:cNvSpPr>
          <a:spLocks noChangeShapeType="1"/>
        </xdr:cNvSpPr>
      </xdr:nvSpPr>
      <xdr:spPr>
        <a:xfrm flipV="1">
          <a:off x="3590925" y="1357376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66</xdr:row>
      <xdr:rowOff>0</xdr:rowOff>
    </xdr:from>
    <xdr:to xmlns:xdr="http://schemas.openxmlformats.org/drawingml/2006/spreadsheetDrawing">
      <xdr:col>18</xdr:col>
      <xdr:colOff>0</xdr:colOff>
      <xdr:row>70</xdr:row>
      <xdr:rowOff>0</xdr:rowOff>
    </xdr:to>
    <xdr:sp macro="" textlink="">
      <xdr:nvSpPr>
        <xdr:cNvPr id="65107" name="Line 174"/>
        <xdr:cNvSpPr>
          <a:spLocks noChangeShapeType="1"/>
        </xdr:cNvSpPr>
      </xdr:nvSpPr>
      <xdr:spPr>
        <a:xfrm>
          <a:off x="3390900" y="1265936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66</xdr:row>
      <xdr:rowOff>0</xdr:rowOff>
    </xdr:from>
    <xdr:to xmlns:xdr="http://schemas.openxmlformats.org/drawingml/2006/spreadsheetDrawing">
      <xdr:col>12</xdr:col>
      <xdr:colOff>0</xdr:colOff>
      <xdr:row>76</xdr:row>
      <xdr:rowOff>0</xdr:rowOff>
    </xdr:to>
    <xdr:sp macro="" textlink="">
      <xdr:nvSpPr>
        <xdr:cNvPr id="65108" name="Rectangle 175" descr="紙ふぶき (小)"/>
        <xdr:cNvSpPr>
          <a:spLocks noChangeArrowheads="1"/>
        </xdr:cNvSpPr>
      </xdr:nvSpPr>
      <xdr:spPr>
        <a:xfrm>
          <a:off x="139065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66</xdr:row>
      <xdr:rowOff>0</xdr:rowOff>
    </xdr:from>
    <xdr:to xmlns:xdr="http://schemas.openxmlformats.org/drawingml/2006/spreadsheetDrawing">
      <xdr:col>16</xdr:col>
      <xdr:colOff>0</xdr:colOff>
      <xdr:row>72</xdr:row>
      <xdr:rowOff>0</xdr:rowOff>
    </xdr:to>
    <xdr:sp macro="" textlink="">
      <xdr:nvSpPr>
        <xdr:cNvPr id="65109" name="Rectangle 176" descr="紙ふぶき (大)"/>
        <xdr:cNvSpPr>
          <a:spLocks noChangeArrowheads="1"/>
        </xdr:cNvSpPr>
      </xdr:nvSpPr>
      <xdr:spPr>
        <a:xfrm>
          <a:off x="2190750" y="12659360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72</xdr:row>
      <xdr:rowOff>0</xdr:rowOff>
    </xdr:from>
    <xdr:to xmlns:xdr="http://schemas.openxmlformats.org/drawingml/2006/spreadsheetDrawing">
      <xdr:col>16</xdr:col>
      <xdr:colOff>0</xdr:colOff>
      <xdr:row>76</xdr:row>
      <xdr:rowOff>0</xdr:rowOff>
    </xdr:to>
    <xdr:sp macro="" textlink="">
      <xdr:nvSpPr>
        <xdr:cNvPr id="65110" name="Rectangle 177" descr="紙ふぶき (小)"/>
        <xdr:cNvSpPr>
          <a:spLocks noChangeArrowheads="1"/>
        </xdr:cNvSpPr>
      </xdr:nvSpPr>
      <xdr:spPr>
        <a:xfrm>
          <a:off x="2190750" y="13573760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66</xdr:row>
      <xdr:rowOff>0</xdr:rowOff>
    </xdr:from>
    <xdr:to xmlns:xdr="http://schemas.openxmlformats.org/drawingml/2006/spreadsheetDrawing">
      <xdr:col>55</xdr:col>
      <xdr:colOff>0</xdr:colOff>
      <xdr:row>66</xdr:row>
      <xdr:rowOff>0</xdr:rowOff>
    </xdr:to>
    <xdr:sp macro="" textlink="">
      <xdr:nvSpPr>
        <xdr:cNvPr id="65111" name="Line 150"/>
        <xdr:cNvSpPr>
          <a:spLocks noChangeShapeType="1"/>
        </xdr:cNvSpPr>
      </xdr:nvSpPr>
      <xdr:spPr>
        <a:xfrm>
          <a:off x="965835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76</xdr:row>
      <xdr:rowOff>0</xdr:rowOff>
    </xdr:from>
    <xdr:to xmlns:xdr="http://schemas.openxmlformats.org/drawingml/2006/spreadsheetDrawing">
      <xdr:col>55</xdr:col>
      <xdr:colOff>0</xdr:colOff>
      <xdr:row>76</xdr:row>
      <xdr:rowOff>0</xdr:rowOff>
    </xdr:to>
    <xdr:sp macro="" textlink="">
      <xdr:nvSpPr>
        <xdr:cNvPr id="65112" name="Line 151"/>
        <xdr:cNvSpPr>
          <a:spLocks noChangeShapeType="1"/>
        </xdr:cNvSpPr>
      </xdr:nvSpPr>
      <xdr:spPr>
        <a:xfrm>
          <a:off x="965835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66</xdr:row>
      <xdr:rowOff>0</xdr:rowOff>
    </xdr:from>
    <xdr:to xmlns:xdr="http://schemas.openxmlformats.org/drawingml/2006/spreadsheetDrawing">
      <xdr:col>44</xdr:col>
      <xdr:colOff>0</xdr:colOff>
      <xdr:row>66</xdr:row>
      <xdr:rowOff>0</xdr:rowOff>
    </xdr:to>
    <xdr:sp macro="" textlink="">
      <xdr:nvSpPr>
        <xdr:cNvPr id="65113" name="Line 152"/>
        <xdr:cNvSpPr>
          <a:spLocks noChangeShapeType="1"/>
        </xdr:cNvSpPr>
      </xdr:nvSpPr>
      <xdr:spPr>
        <a:xfrm flipH="1">
          <a:off x="785812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76</xdr:row>
      <xdr:rowOff>0</xdr:rowOff>
    </xdr:from>
    <xdr:to xmlns:xdr="http://schemas.openxmlformats.org/drawingml/2006/spreadsheetDrawing">
      <xdr:col>44</xdr:col>
      <xdr:colOff>0</xdr:colOff>
      <xdr:row>76</xdr:row>
      <xdr:rowOff>0</xdr:rowOff>
    </xdr:to>
    <xdr:sp macro="" textlink="">
      <xdr:nvSpPr>
        <xdr:cNvPr id="65114" name="Line 153"/>
        <xdr:cNvSpPr>
          <a:spLocks noChangeShapeType="1"/>
        </xdr:cNvSpPr>
      </xdr:nvSpPr>
      <xdr:spPr>
        <a:xfrm flipH="1">
          <a:off x="785812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66</xdr:row>
      <xdr:rowOff>0</xdr:rowOff>
    </xdr:from>
    <xdr:to xmlns:xdr="http://schemas.openxmlformats.org/drawingml/2006/spreadsheetDrawing">
      <xdr:col>43</xdr:col>
      <xdr:colOff>0</xdr:colOff>
      <xdr:row>76</xdr:row>
      <xdr:rowOff>0</xdr:rowOff>
    </xdr:to>
    <xdr:sp macro="" textlink="">
      <xdr:nvSpPr>
        <xdr:cNvPr id="65115" name="Line 154"/>
        <xdr:cNvSpPr>
          <a:spLocks noChangeShapeType="1"/>
        </xdr:cNvSpPr>
      </xdr:nvSpPr>
      <xdr:spPr>
        <a:xfrm>
          <a:off x="785812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71</xdr:row>
      <xdr:rowOff>0</xdr:rowOff>
    </xdr:from>
    <xdr:to xmlns:xdr="http://schemas.openxmlformats.org/drawingml/2006/spreadsheetDrawing">
      <xdr:col>54</xdr:col>
      <xdr:colOff>0</xdr:colOff>
      <xdr:row>71</xdr:row>
      <xdr:rowOff>0</xdr:rowOff>
    </xdr:to>
    <xdr:sp macro="" textlink="">
      <xdr:nvSpPr>
        <xdr:cNvPr id="65116" name="Line 155"/>
        <xdr:cNvSpPr>
          <a:spLocks noChangeShapeType="1"/>
        </xdr:cNvSpPr>
      </xdr:nvSpPr>
      <xdr:spPr>
        <a:xfrm>
          <a:off x="9658350" y="134213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71</xdr:row>
      <xdr:rowOff>0</xdr:rowOff>
    </xdr:from>
    <xdr:to xmlns:xdr="http://schemas.openxmlformats.org/drawingml/2006/spreadsheetDrawing">
      <xdr:col>54</xdr:col>
      <xdr:colOff>0</xdr:colOff>
      <xdr:row>73</xdr:row>
      <xdr:rowOff>0</xdr:rowOff>
    </xdr:to>
    <xdr:sp macro="" textlink="">
      <xdr:nvSpPr>
        <xdr:cNvPr id="65117" name="Line 156"/>
        <xdr:cNvSpPr>
          <a:spLocks noChangeShapeType="1"/>
        </xdr:cNvSpPr>
      </xdr:nvSpPr>
      <xdr:spPr>
        <a:xfrm>
          <a:off x="10058400" y="134213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73</xdr:row>
      <xdr:rowOff>0</xdr:rowOff>
    </xdr:from>
    <xdr:to xmlns:xdr="http://schemas.openxmlformats.org/drawingml/2006/spreadsheetDrawing">
      <xdr:col>56</xdr:col>
      <xdr:colOff>0</xdr:colOff>
      <xdr:row>73</xdr:row>
      <xdr:rowOff>0</xdr:rowOff>
    </xdr:to>
    <xdr:sp macro="" textlink="">
      <xdr:nvSpPr>
        <xdr:cNvPr id="65118" name="Line 157"/>
        <xdr:cNvSpPr>
          <a:spLocks noChangeShapeType="1"/>
        </xdr:cNvSpPr>
      </xdr:nvSpPr>
      <xdr:spPr>
        <a:xfrm>
          <a:off x="9658350" y="137261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66</xdr:row>
      <xdr:rowOff>0</xdr:rowOff>
    </xdr:from>
    <xdr:to xmlns:xdr="http://schemas.openxmlformats.org/drawingml/2006/spreadsheetDrawing">
      <xdr:col>55</xdr:col>
      <xdr:colOff>0</xdr:colOff>
      <xdr:row>73</xdr:row>
      <xdr:rowOff>0</xdr:rowOff>
    </xdr:to>
    <xdr:sp macro="" textlink="">
      <xdr:nvSpPr>
        <xdr:cNvPr id="65119" name="Line 158"/>
        <xdr:cNvSpPr>
          <a:spLocks noChangeShapeType="1"/>
        </xdr:cNvSpPr>
      </xdr:nvSpPr>
      <xdr:spPr>
        <a:xfrm>
          <a:off x="10258425" y="12659360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73</xdr:row>
      <xdr:rowOff>0</xdr:rowOff>
    </xdr:from>
    <xdr:to xmlns:xdr="http://schemas.openxmlformats.org/drawingml/2006/spreadsheetDrawing">
      <xdr:col>55</xdr:col>
      <xdr:colOff>0</xdr:colOff>
      <xdr:row>76</xdr:row>
      <xdr:rowOff>0</xdr:rowOff>
    </xdr:to>
    <xdr:sp macro="" textlink="">
      <xdr:nvSpPr>
        <xdr:cNvPr id="65120" name="Line 159"/>
        <xdr:cNvSpPr>
          <a:spLocks noChangeShapeType="1"/>
        </xdr:cNvSpPr>
      </xdr:nvSpPr>
      <xdr:spPr>
        <a:xfrm flipV="1">
          <a:off x="10258425" y="13726160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66</xdr:row>
      <xdr:rowOff>0</xdr:rowOff>
    </xdr:from>
    <xdr:to xmlns:xdr="http://schemas.openxmlformats.org/drawingml/2006/spreadsheetDrawing">
      <xdr:col>54</xdr:col>
      <xdr:colOff>0</xdr:colOff>
      <xdr:row>71</xdr:row>
      <xdr:rowOff>0</xdr:rowOff>
    </xdr:to>
    <xdr:sp macro="" textlink="">
      <xdr:nvSpPr>
        <xdr:cNvPr id="65121" name="Line 160"/>
        <xdr:cNvSpPr>
          <a:spLocks noChangeShapeType="1"/>
        </xdr:cNvSpPr>
      </xdr:nvSpPr>
      <xdr:spPr>
        <a:xfrm>
          <a:off x="10058400" y="12659360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66</xdr:row>
      <xdr:rowOff>0</xdr:rowOff>
    </xdr:from>
    <xdr:to xmlns:xdr="http://schemas.openxmlformats.org/drawingml/2006/spreadsheetDrawing">
      <xdr:col>48</xdr:col>
      <xdr:colOff>0</xdr:colOff>
      <xdr:row>76</xdr:row>
      <xdr:rowOff>0</xdr:rowOff>
    </xdr:to>
    <xdr:sp macro="" textlink="">
      <xdr:nvSpPr>
        <xdr:cNvPr id="65122" name="Rectangle 161" descr="紙ふぶき (小)"/>
        <xdr:cNvSpPr>
          <a:spLocks noChangeArrowheads="1"/>
        </xdr:cNvSpPr>
      </xdr:nvSpPr>
      <xdr:spPr>
        <a:xfrm>
          <a:off x="805815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66</xdr:row>
      <xdr:rowOff>0</xdr:rowOff>
    </xdr:from>
    <xdr:to xmlns:xdr="http://schemas.openxmlformats.org/drawingml/2006/spreadsheetDrawing">
      <xdr:col>52</xdr:col>
      <xdr:colOff>0</xdr:colOff>
      <xdr:row>73</xdr:row>
      <xdr:rowOff>0</xdr:rowOff>
    </xdr:to>
    <xdr:sp macro="" textlink="">
      <xdr:nvSpPr>
        <xdr:cNvPr id="65123" name="Rectangle 162" descr="紙ふぶき (大)"/>
        <xdr:cNvSpPr>
          <a:spLocks noChangeArrowheads="1"/>
        </xdr:cNvSpPr>
      </xdr:nvSpPr>
      <xdr:spPr>
        <a:xfrm>
          <a:off x="8858250" y="12659360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73</xdr:row>
      <xdr:rowOff>0</xdr:rowOff>
    </xdr:from>
    <xdr:to xmlns:xdr="http://schemas.openxmlformats.org/drawingml/2006/spreadsheetDrawing">
      <xdr:col>52</xdr:col>
      <xdr:colOff>0</xdr:colOff>
      <xdr:row>76</xdr:row>
      <xdr:rowOff>0</xdr:rowOff>
    </xdr:to>
    <xdr:sp macro="" textlink="">
      <xdr:nvSpPr>
        <xdr:cNvPr id="65124" name="Rectangle 163" descr="紙ふぶき (小)"/>
        <xdr:cNvSpPr>
          <a:spLocks noChangeArrowheads="1"/>
        </xdr:cNvSpPr>
      </xdr:nvSpPr>
      <xdr:spPr>
        <a:xfrm>
          <a:off x="8858250" y="13726160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61</xdr:row>
      <xdr:rowOff>0</xdr:rowOff>
    </xdr:from>
    <xdr:to xmlns:xdr="http://schemas.openxmlformats.org/drawingml/2006/spreadsheetDrawing">
      <xdr:col>20</xdr:col>
      <xdr:colOff>0</xdr:colOff>
      <xdr:row>72</xdr:row>
      <xdr:rowOff>0</xdr:rowOff>
    </xdr:to>
    <xdr:sp macro="" textlink="">
      <xdr:nvSpPr>
        <xdr:cNvPr id="65125" name="Line 172"/>
        <xdr:cNvSpPr>
          <a:spLocks noChangeShapeType="1"/>
        </xdr:cNvSpPr>
      </xdr:nvSpPr>
      <xdr:spPr>
        <a:xfrm>
          <a:off x="3790950" y="12027535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61</xdr:row>
      <xdr:rowOff>0</xdr:rowOff>
    </xdr:from>
    <xdr:to xmlns:xdr="http://schemas.openxmlformats.org/drawingml/2006/spreadsheetDrawing">
      <xdr:col>16</xdr:col>
      <xdr:colOff>0</xdr:colOff>
      <xdr:row>62</xdr:row>
      <xdr:rowOff>0</xdr:rowOff>
    </xdr:to>
    <xdr:sp macro="" textlink="">
      <xdr:nvSpPr>
        <xdr:cNvPr id="65126" name="Rectangle 177" descr="紙ふぶき (小)"/>
        <xdr:cNvSpPr>
          <a:spLocks noChangeArrowheads="1"/>
        </xdr:cNvSpPr>
      </xdr:nvSpPr>
      <xdr:spPr>
        <a:xfrm>
          <a:off x="219075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61</xdr:row>
      <xdr:rowOff>0</xdr:rowOff>
    </xdr:from>
    <xdr:to xmlns:xdr="http://schemas.openxmlformats.org/drawingml/2006/spreadsheetDrawing">
      <xdr:col>12</xdr:col>
      <xdr:colOff>0</xdr:colOff>
      <xdr:row>65</xdr:row>
      <xdr:rowOff>126365</xdr:rowOff>
    </xdr:to>
    <xdr:sp macro="" textlink="">
      <xdr:nvSpPr>
        <xdr:cNvPr id="65127" name="Rectangle 177" descr="紙ふぶき (小)"/>
        <xdr:cNvSpPr>
          <a:spLocks noChangeArrowheads="1"/>
        </xdr:cNvSpPr>
      </xdr:nvSpPr>
      <xdr:spPr>
        <a:xfrm>
          <a:off x="139065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61</xdr:row>
      <xdr:rowOff>0</xdr:rowOff>
    </xdr:from>
    <xdr:to xmlns:xdr="http://schemas.openxmlformats.org/drawingml/2006/spreadsheetDrawing">
      <xdr:col>20</xdr:col>
      <xdr:colOff>0</xdr:colOff>
      <xdr:row>61</xdr:row>
      <xdr:rowOff>0</xdr:rowOff>
    </xdr:to>
    <xdr:sp macro="" textlink="">
      <xdr:nvSpPr>
        <xdr:cNvPr id="65128" name="Line 164"/>
        <xdr:cNvSpPr>
          <a:spLocks noChangeShapeType="1"/>
        </xdr:cNvSpPr>
      </xdr:nvSpPr>
      <xdr:spPr>
        <a:xfrm>
          <a:off x="299085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61</xdr:row>
      <xdr:rowOff>0</xdr:rowOff>
    </xdr:from>
    <xdr:to xmlns:xdr="http://schemas.openxmlformats.org/drawingml/2006/spreadsheetDrawing">
      <xdr:col>19</xdr:col>
      <xdr:colOff>0</xdr:colOff>
      <xdr:row>66</xdr:row>
      <xdr:rowOff>0</xdr:rowOff>
    </xdr:to>
    <xdr:sp macro="" textlink="">
      <xdr:nvSpPr>
        <xdr:cNvPr id="65129" name="Line 172"/>
        <xdr:cNvSpPr>
          <a:spLocks noChangeShapeType="1"/>
        </xdr:cNvSpPr>
      </xdr:nvSpPr>
      <xdr:spPr>
        <a:xfrm>
          <a:off x="359092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62</xdr:row>
      <xdr:rowOff>0</xdr:rowOff>
    </xdr:from>
    <xdr:to xmlns:xdr="http://schemas.openxmlformats.org/drawingml/2006/spreadsheetDrawing">
      <xdr:col>16</xdr:col>
      <xdr:colOff>0</xdr:colOff>
      <xdr:row>64</xdr:row>
      <xdr:rowOff>0</xdr:rowOff>
    </xdr:to>
    <xdr:sp macro="" textlink="">
      <xdr:nvSpPr>
        <xdr:cNvPr id="65130" name="Rectangle 177" descr="紙ふぶき (小)"/>
        <xdr:cNvSpPr>
          <a:spLocks noChangeArrowheads="1"/>
        </xdr:cNvSpPr>
      </xdr:nvSpPr>
      <xdr:spPr>
        <a:xfrm>
          <a:off x="219075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64</xdr:row>
      <xdr:rowOff>0</xdr:rowOff>
    </xdr:from>
    <xdr:to xmlns:xdr="http://schemas.openxmlformats.org/drawingml/2006/spreadsheetDrawing">
      <xdr:col>16</xdr:col>
      <xdr:colOff>0</xdr:colOff>
      <xdr:row>66</xdr:row>
      <xdr:rowOff>0</xdr:rowOff>
    </xdr:to>
    <xdr:sp macro="" textlink="">
      <xdr:nvSpPr>
        <xdr:cNvPr id="65131" name="Rectangle 177" descr="紙ふぶき (小)"/>
        <xdr:cNvSpPr>
          <a:spLocks noChangeArrowheads="1"/>
        </xdr:cNvSpPr>
      </xdr:nvSpPr>
      <xdr:spPr>
        <a:xfrm>
          <a:off x="219075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61</xdr:row>
      <xdr:rowOff>0</xdr:rowOff>
    </xdr:from>
    <xdr:to xmlns:xdr="http://schemas.openxmlformats.org/drawingml/2006/spreadsheetDrawing">
      <xdr:col>34</xdr:col>
      <xdr:colOff>0</xdr:colOff>
      <xdr:row>62</xdr:row>
      <xdr:rowOff>0</xdr:rowOff>
    </xdr:to>
    <xdr:sp macro="" textlink="">
      <xdr:nvSpPr>
        <xdr:cNvPr id="65132" name="Rectangle 177" descr="紙ふぶき (小)"/>
        <xdr:cNvSpPr>
          <a:spLocks noChangeArrowheads="1"/>
        </xdr:cNvSpPr>
      </xdr:nvSpPr>
      <xdr:spPr>
        <a:xfrm>
          <a:off x="552450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61</xdr:row>
      <xdr:rowOff>0</xdr:rowOff>
    </xdr:from>
    <xdr:to xmlns:xdr="http://schemas.openxmlformats.org/drawingml/2006/spreadsheetDrawing">
      <xdr:col>30</xdr:col>
      <xdr:colOff>0</xdr:colOff>
      <xdr:row>65</xdr:row>
      <xdr:rowOff>126365</xdr:rowOff>
    </xdr:to>
    <xdr:sp macro="" textlink="">
      <xdr:nvSpPr>
        <xdr:cNvPr id="65133" name="Rectangle 177" descr="紙ふぶき (小)"/>
        <xdr:cNvSpPr>
          <a:spLocks noChangeArrowheads="1"/>
        </xdr:cNvSpPr>
      </xdr:nvSpPr>
      <xdr:spPr>
        <a:xfrm>
          <a:off x="472440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61</xdr:row>
      <xdr:rowOff>0</xdr:rowOff>
    </xdr:from>
    <xdr:to xmlns:xdr="http://schemas.openxmlformats.org/drawingml/2006/spreadsheetDrawing">
      <xdr:col>38</xdr:col>
      <xdr:colOff>0</xdr:colOff>
      <xdr:row>61</xdr:row>
      <xdr:rowOff>0</xdr:rowOff>
    </xdr:to>
    <xdr:sp macro="" textlink="">
      <xdr:nvSpPr>
        <xdr:cNvPr id="65134" name="Line 164"/>
        <xdr:cNvSpPr>
          <a:spLocks noChangeShapeType="1"/>
        </xdr:cNvSpPr>
      </xdr:nvSpPr>
      <xdr:spPr>
        <a:xfrm>
          <a:off x="632460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61</xdr:row>
      <xdr:rowOff>0</xdr:rowOff>
    </xdr:from>
    <xdr:to xmlns:xdr="http://schemas.openxmlformats.org/drawingml/2006/spreadsheetDrawing">
      <xdr:col>37</xdr:col>
      <xdr:colOff>0</xdr:colOff>
      <xdr:row>66</xdr:row>
      <xdr:rowOff>0</xdr:rowOff>
    </xdr:to>
    <xdr:sp macro="" textlink="">
      <xdr:nvSpPr>
        <xdr:cNvPr id="65135" name="Line 172"/>
        <xdr:cNvSpPr>
          <a:spLocks noChangeShapeType="1"/>
        </xdr:cNvSpPr>
      </xdr:nvSpPr>
      <xdr:spPr>
        <a:xfrm>
          <a:off x="692467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62</xdr:row>
      <xdr:rowOff>0</xdr:rowOff>
    </xdr:from>
    <xdr:to xmlns:xdr="http://schemas.openxmlformats.org/drawingml/2006/spreadsheetDrawing">
      <xdr:col>34</xdr:col>
      <xdr:colOff>0</xdr:colOff>
      <xdr:row>64</xdr:row>
      <xdr:rowOff>0</xdr:rowOff>
    </xdr:to>
    <xdr:sp macro="" textlink="">
      <xdr:nvSpPr>
        <xdr:cNvPr id="65136" name="Rectangle 177" descr="紙ふぶき (小)"/>
        <xdr:cNvSpPr>
          <a:spLocks noChangeArrowheads="1"/>
        </xdr:cNvSpPr>
      </xdr:nvSpPr>
      <xdr:spPr>
        <a:xfrm>
          <a:off x="552450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64</xdr:row>
      <xdr:rowOff>0</xdr:rowOff>
    </xdr:from>
    <xdr:to xmlns:xdr="http://schemas.openxmlformats.org/drawingml/2006/spreadsheetDrawing">
      <xdr:col>34</xdr:col>
      <xdr:colOff>0</xdr:colOff>
      <xdr:row>66</xdr:row>
      <xdr:rowOff>0</xdr:rowOff>
    </xdr:to>
    <xdr:sp macro="" textlink="">
      <xdr:nvSpPr>
        <xdr:cNvPr id="65137" name="Rectangle 177" descr="紙ふぶき (小)"/>
        <xdr:cNvSpPr>
          <a:spLocks noChangeArrowheads="1"/>
        </xdr:cNvSpPr>
      </xdr:nvSpPr>
      <xdr:spPr>
        <a:xfrm>
          <a:off x="552450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61</xdr:row>
      <xdr:rowOff>0</xdr:rowOff>
    </xdr:from>
    <xdr:to xmlns:xdr="http://schemas.openxmlformats.org/drawingml/2006/spreadsheetDrawing">
      <xdr:col>52</xdr:col>
      <xdr:colOff>0</xdr:colOff>
      <xdr:row>62</xdr:row>
      <xdr:rowOff>0</xdr:rowOff>
    </xdr:to>
    <xdr:sp macro="" textlink="">
      <xdr:nvSpPr>
        <xdr:cNvPr id="65138" name="Rectangle 177" descr="紙ふぶき (小)"/>
        <xdr:cNvSpPr>
          <a:spLocks noChangeArrowheads="1"/>
        </xdr:cNvSpPr>
      </xdr:nvSpPr>
      <xdr:spPr>
        <a:xfrm>
          <a:off x="885825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61</xdr:row>
      <xdr:rowOff>0</xdr:rowOff>
    </xdr:from>
    <xdr:to xmlns:xdr="http://schemas.openxmlformats.org/drawingml/2006/spreadsheetDrawing">
      <xdr:col>48</xdr:col>
      <xdr:colOff>0</xdr:colOff>
      <xdr:row>65</xdr:row>
      <xdr:rowOff>126365</xdr:rowOff>
    </xdr:to>
    <xdr:sp macro="" textlink="">
      <xdr:nvSpPr>
        <xdr:cNvPr id="65139" name="Rectangle 177" descr="紙ふぶき (小)"/>
        <xdr:cNvSpPr>
          <a:spLocks noChangeArrowheads="1"/>
        </xdr:cNvSpPr>
      </xdr:nvSpPr>
      <xdr:spPr>
        <a:xfrm>
          <a:off x="805815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61</xdr:row>
      <xdr:rowOff>0</xdr:rowOff>
    </xdr:from>
    <xdr:to xmlns:xdr="http://schemas.openxmlformats.org/drawingml/2006/spreadsheetDrawing">
      <xdr:col>56</xdr:col>
      <xdr:colOff>0</xdr:colOff>
      <xdr:row>61</xdr:row>
      <xdr:rowOff>0</xdr:rowOff>
    </xdr:to>
    <xdr:sp macro="" textlink="">
      <xdr:nvSpPr>
        <xdr:cNvPr id="65140" name="Line 164"/>
        <xdr:cNvSpPr>
          <a:spLocks noChangeShapeType="1"/>
        </xdr:cNvSpPr>
      </xdr:nvSpPr>
      <xdr:spPr>
        <a:xfrm>
          <a:off x="965835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61</xdr:row>
      <xdr:rowOff>0</xdr:rowOff>
    </xdr:from>
    <xdr:to xmlns:xdr="http://schemas.openxmlformats.org/drawingml/2006/spreadsheetDrawing">
      <xdr:col>55</xdr:col>
      <xdr:colOff>0</xdr:colOff>
      <xdr:row>66</xdr:row>
      <xdr:rowOff>0</xdr:rowOff>
    </xdr:to>
    <xdr:sp macro="" textlink="">
      <xdr:nvSpPr>
        <xdr:cNvPr id="65141" name="Line 172"/>
        <xdr:cNvSpPr>
          <a:spLocks noChangeShapeType="1"/>
        </xdr:cNvSpPr>
      </xdr:nvSpPr>
      <xdr:spPr>
        <a:xfrm>
          <a:off x="1025842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62</xdr:row>
      <xdr:rowOff>0</xdr:rowOff>
    </xdr:from>
    <xdr:to xmlns:xdr="http://schemas.openxmlformats.org/drawingml/2006/spreadsheetDrawing">
      <xdr:col>52</xdr:col>
      <xdr:colOff>0</xdr:colOff>
      <xdr:row>64</xdr:row>
      <xdr:rowOff>0</xdr:rowOff>
    </xdr:to>
    <xdr:sp macro="" textlink="">
      <xdr:nvSpPr>
        <xdr:cNvPr id="65142" name="Rectangle 177" descr="紙ふぶき (小)"/>
        <xdr:cNvSpPr>
          <a:spLocks noChangeArrowheads="1"/>
        </xdr:cNvSpPr>
      </xdr:nvSpPr>
      <xdr:spPr>
        <a:xfrm>
          <a:off x="885825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64</xdr:row>
      <xdr:rowOff>0</xdr:rowOff>
    </xdr:from>
    <xdr:to xmlns:xdr="http://schemas.openxmlformats.org/drawingml/2006/spreadsheetDrawing">
      <xdr:col>52</xdr:col>
      <xdr:colOff>0</xdr:colOff>
      <xdr:row>66</xdr:row>
      <xdr:rowOff>0</xdr:rowOff>
    </xdr:to>
    <xdr:sp macro="" textlink="">
      <xdr:nvSpPr>
        <xdr:cNvPr id="65143" name="Rectangle 177" descr="紙ふぶき (小)"/>
        <xdr:cNvSpPr>
          <a:spLocks noChangeArrowheads="1"/>
        </xdr:cNvSpPr>
      </xdr:nvSpPr>
      <xdr:spPr>
        <a:xfrm>
          <a:off x="885825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61</xdr:row>
      <xdr:rowOff>0</xdr:rowOff>
    </xdr:from>
    <xdr:to xmlns:xdr="http://schemas.openxmlformats.org/drawingml/2006/spreadsheetDrawing">
      <xdr:col>70</xdr:col>
      <xdr:colOff>0</xdr:colOff>
      <xdr:row>62</xdr:row>
      <xdr:rowOff>0</xdr:rowOff>
    </xdr:to>
    <xdr:sp macro="" textlink="">
      <xdr:nvSpPr>
        <xdr:cNvPr id="65144" name="Rectangle 177" descr="紙ふぶき (小)"/>
        <xdr:cNvSpPr>
          <a:spLocks noChangeArrowheads="1"/>
        </xdr:cNvSpPr>
      </xdr:nvSpPr>
      <xdr:spPr>
        <a:xfrm>
          <a:off x="1219200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61</xdr:row>
      <xdr:rowOff>0</xdr:rowOff>
    </xdr:from>
    <xdr:to xmlns:xdr="http://schemas.openxmlformats.org/drawingml/2006/spreadsheetDrawing">
      <xdr:col>66</xdr:col>
      <xdr:colOff>0</xdr:colOff>
      <xdr:row>65</xdr:row>
      <xdr:rowOff>126365</xdr:rowOff>
    </xdr:to>
    <xdr:sp macro="" textlink="">
      <xdr:nvSpPr>
        <xdr:cNvPr id="65145" name="Rectangle 177" descr="紙ふぶき (小)"/>
        <xdr:cNvSpPr>
          <a:spLocks noChangeArrowheads="1"/>
        </xdr:cNvSpPr>
      </xdr:nvSpPr>
      <xdr:spPr>
        <a:xfrm>
          <a:off x="1139190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61</xdr:row>
      <xdr:rowOff>0</xdr:rowOff>
    </xdr:from>
    <xdr:to xmlns:xdr="http://schemas.openxmlformats.org/drawingml/2006/spreadsheetDrawing">
      <xdr:col>74</xdr:col>
      <xdr:colOff>0</xdr:colOff>
      <xdr:row>61</xdr:row>
      <xdr:rowOff>0</xdr:rowOff>
    </xdr:to>
    <xdr:sp macro="" textlink="">
      <xdr:nvSpPr>
        <xdr:cNvPr id="65146" name="Line 164"/>
        <xdr:cNvSpPr>
          <a:spLocks noChangeShapeType="1"/>
        </xdr:cNvSpPr>
      </xdr:nvSpPr>
      <xdr:spPr>
        <a:xfrm>
          <a:off x="1299210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61</xdr:row>
      <xdr:rowOff>0</xdr:rowOff>
    </xdr:from>
    <xdr:to xmlns:xdr="http://schemas.openxmlformats.org/drawingml/2006/spreadsheetDrawing">
      <xdr:col>73</xdr:col>
      <xdr:colOff>0</xdr:colOff>
      <xdr:row>66</xdr:row>
      <xdr:rowOff>0</xdr:rowOff>
    </xdr:to>
    <xdr:sp macro="" textlink="">
      <xdr:nvSpPr>
        <xdr:cNvPr id="65147" name="Line 172"/>
        <xdr:cNvSpPr>
          <a:spLocks noChangeShapeType="1"/>
        </xdr:cNvSpPr>
      </xdr:nvSpPr>
      <xdr:spPr>
        <a:xfrm>
          <a:off x="1359217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62</xdr:row>
      <xdr:rowOff>0</xdr:rowOff>
    </xdr:from>
    <xdr:to xmlns:xdr="http://schemas.openxmlformats.org/drawingml/2006/spreadsheetDrawing">
      <xdr:col>70</xdr:col>
      <xdr:colOff>0</xdr:colOff>
      <xdr:row>64</xdr:row>
      <xdr:rowOff>0</xdr:rowOff>
    </xdr:to>
    <xdr:sp macro="" textlink="">
      <xdr:nvSpPr>
        <xdr:cNvPr id="65148" name="Rectangle 177" descr="紙ふぶき (小)"/>
        <xdr:cNvSpPr>
          <a:spLocks noChangeArrowheads="1"/>
        </xdr:cNvSpPr>
      </xdr:nvSpPr>
      <xdr:spPr>
        <a:xfrm>
          <a:off x="1219200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64</xdr:row>
      <xdr:rowOff>0</xdr:rowOff>
    </xdr:from>
    <xdr:to xmlns:xdr="http://schemas.openxmlformats.org/drawingml/2006/spreadsheetDrawing">
      <xdr:col>70</xdr:col>
      <xdr:colOff>0</xdr:colOff>
      <xdr:row>66</xdr:row>
      <xdr:rowOff>0</xdr:rowOff>
    </xdr:to>
    <xdr:sp macro="" textlink="">
      <xdr:nvSpPr>
        <xdr:cNvPr id="65149" name="Rectangle 177" descr="紙ふぶき (小)"/>
        <xdr:cNvSpPr>
          <a:spLocks noChangeArrowheads="1"/>
        </xdr:cNvSpPr>
      </xdr:nvSpPr>
      <xdr:spPr>
        <a:xfrm>
          <a:off x="1219200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61</xdr:row>
      <xdr:rowOff>0</xdr:rowOff>
    </xdr:from>
    <xdr:to xmlns:xdr="http://schemas.openxmlformats.org/drawingml/2006/spreadsheetDrawing">
      <xdr:col>38</xdr:col>
      <xdr:colOff>0</xdr:colOff>
      <xdr:row>73</xdr:row>
      <xdr:rowOff>0</xdr:rowOff>
    </xdr:to>
    <xdr:sp macro="" textlink="">
      <xdr:nvSpPr>
        <xdr:cNvPr id="65150" name="Line 172"/>
        <xdr:cNvSpPr>
          <a:spLocks noChangeShapeType="1"/>
        </xdr:cNvSpPr>
      </xdr:nvSpPr>
      <xdr:spPr>
        <a:xfrm>
          <a:off x="7124700" y="12027535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61</xdr:row>
      <xdr:rowOff>0</xdr:rowOff>
    </xdr:from>
    <xdr:to xmlns:xdr="http://schemas.openxmlformats.org/drawingml/2006/spreadsheetDrawing">
      <xdr:col>56</xdr:col>
      <xdr:colOff>0</xdr:colOff>
      <xdr:row>73</xdr:row>
      <xdr:rowOff>0</xdr:rowOff>
    </xdr:to>
    <xdr:sp macro="" textlink="">
      <xdr:nvSpPr>
        <xdr:cNvPr id="65151" name="Line 172"/>
        <xdr:cNvSpPr>
          <a:spLocks noChangeShapeType="1"/>
        </xdr:cNvSpPr>
      </xdr:nvSpPr>
      <xdr:spPr>
        <a:xfrm>
          <a:off x="10458450" y="12027535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61</xdr:row>
      <xdr:rowOff>0</xdr:rowOff>
    </xdr:from>
    <xdr:to xmlns:xdr="http://schemas.openxmlformats.org/drawingml/2006/spreadsheetDrawing">
      <xdr:col>74</xdr:col>
      <xdr:colOff>0</xdr:colOff>
      <xdr:row>74</xdr:row>
      <xdr:rowOff>0</xdr:rowOff>
    </xdr:to>
    <xdr:sp macro="" textlink="">
      <xdr:nvSpPr>
        <xdr:cNvPr id="65152" name="Line 172"/>
        <xdr:cNvSpPr>
          <a:spLocks noChangeShapeType="1"/>
        </xdr:cNvSpPr>
      </xdr:nvSpPr>
      <xdr:spPr>
        <a:xfrm>
          <a:off x="13792200" y="12027535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120</xdr:row>
      <xdr:rowOff>0</xdr:rowOff>
    </xdr:from>
    <xdr:to xmlns:xdr="http://schemas.openxmlformats.org/drawingml/2006/spreadsheetDrawing">
      <xdr:col>73</xdr:col>
      <xdr:colOff>0</xdr:colOff>
      <xdr:row>120</xdr:row>
      <xdr:rowOff>0</xdr:rowOff>
    </xdr:to>
    <xdr:sp macro="" textlink="">
      <xdr:nvSpPr>
        <xdr:cNvPr id="65153" name="Line 25"/>
        <xdr:cNvSpPr>
          <a:spLocks noChangeShapeType="1"/>
        </xdr:cNvSpPr>
      </xdr:nvSpPr>
      <xdr:spPr>
        <a:xfrm>
          <a:off x="1299210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130</xdr:row>
      <xdr:rowOff>0</xdr:rowOff>
    </xdr:from>
    <xdr:to xmlns:xdr="http://schemas.openxmlformats.org/drawingml/2006/spreadsheetDrawing">
      <xdr:col>73</xdr:col>
      <xdr:colOff>0</xdr:colOff>
      <xdr:row>130</xdr:row>
      <xdr:rowOff>0</xdr:rowOff>
    </xdr:to>
    <xdr:sp macro="" textlink="">
      <xdr:nvSpPr>
        <xdr:cNvPr id="65154" name="Line 27"/>
        <xdr:cNvSpPr>
          <a:spLocks noChangeShapeType="1"/>
        </xdr:cNvSpPr>
      </xdr:nvSpPr>
      <xdr:spPr>
        <a:xfrm>
          <a:off x="1299210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120</xdr:row>
      <xdr:rowOff>0</xdr:rowOff>
    </xdr:from>
    <xdr:to xmlns:xdr="http://schemas.openxmlformats.org/drawingml/2006/spreadsheetDrawing">
      <xdr:col>62</xdr:col>
      <xdr:colOff>0</xdr:colOff>
      <xdr:row>120</xdr:row>
      <xdr:rowOff>0</xdr:rowOff>
    </xdr:to>
    <xdr:sp macro="" textlink="">
      <xdr:nvSpPr>
        <xdr:cNvPr id="65155" name="Line 28"/>
        <xdr:cNvSpPr>
          <a:spLocks noChangeShapeType="1"/>
        </xdr:cNvSpPr>
      </xdr:nvSpPr>
      <xdr:spPr>
        <a:xfrm flipH="1">
          <a:off x="1119187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130</xdr:row>
      <xdr:rowOff>0</xdr:rowOff>
    </xdr:from>
    <xdr:to xmlns:xdr="http://schemas.openxmlformats.org/drawingml/2006/spreadsheetDrawing">
      <xdr:col>62</xdr:col>
      <xdr:colOff>0</xdr:colOff>
      <xdr:row>130</xdr:row>
      <xdr:rowOff>0</xdr:rowOff>
    </xdr:to>
    <xdr:sp macro="" textlink="">
      <xdr:nvSpPr>
        <xdr:cNvPr id="65156" name="Line 29"/>
        <xdr:cNvSpPr>
          <a:spLocks noChangeShapeType="1"/>
        </xdr:cNvSpPr>
      </xdr:nvSpPr>
      <xdr:spPr>
        <a:xfrm flipH="1">
          <a:off x="1119187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120</xdr:row>
      <xdr:rowOff>0</xdr:rowOff>
    </xdr:from>
    <xdr:to xmlns:xdr="http://schemas.openxmlformats.org/drawingml/2006/spreadsheetDrawing">
      <xdr:col>61</xdr:col>
      <xdr:colOff>0</xdr:colOff>
      <xdr:row>130</xdr:row>
      <xdr:rowOff>0</xdr:rowOff>
    </xdr:to>
    <xdr:sp macro="" textlink="">
      <xdr:nvSpPr>
        <xdr:cNvPr id="65157" name="Line 30"/>
        <xdr:cNvSpPr>
          <a:spLocks noChangeShapeType="1"/>
        </xdr:cNvSpPr>
      </xdr:nvSpPr>
      <xdr:spPr>
        <a:xfrm>
          <a:off x="1119187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126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65158" name="Line 31"/>
        <xdr:cNvSpPr>
          <a:spLocks noChangeShapeType="1"/>
        </xdr:cNvSpPr>
      </xdr:nvSpPr>
      <xdr:spPr>
        <a:xfrm>
          <a:off x="12992100" y="239617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126</xdr:row>
      <xdr:rowOff>0</xdr:rowOff>
    </xdr:from>
    <xdr:to xmlns:xdr="http://schemas.openxmlformats.org/drawingml/2006/spreadsheetDrawing">
      <xdr:col>72</xdr:col>
      <xdr:colOff>0</xdr:colOff>
      <xdr:row>128</xdr:row>
      <xdr:rowOff>0</xdr:rowOff>
    </xdr:to>
    <xdr:sp macro="" textlink="">
      <xdr:nvSpPr>
        <xdr:cNvPr id="65159" name="Line 32"/>
        <xdr:cNvSpPr>
          <a:spLocks noChangeShapeType="1"/>
        </xdr:cNvSpPr>
      </xdr:nvSpPr>
      <xdr:spPr>
        <a:xfrm>
          <a:off x="13392150" y="239617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128</xdr:row>
      <xdr:rowOff>0</xdr:rowOff>
    </xdr:from>
    <xdr:to xmlns:xdr="http://schemas.openxmlformats.org/drawingml/2006/spreadsheetDrawing">
      <xdr:col>74</xdr:col>
      <xdr:colOff>0</xdr:colOff>
      <xdr:row>128</xdr:row>
      <xdr:rowOff>0</xdr:rowOff>
    </xdr:to>
    <xdr:sp macro="" textlink="">
      <xdr:nvSpPr>
        <xdr:cNvPr id="65160" name="Line 33"/>
        <xdr:cNvSpPr>
          <a:spLocks noChangeShapeType="1"/>
        </xdr:cNvSpPr>
      </xdr:nvSpPr>
      <xdr:spPr>
        <a:xfrm>
          <a:off x="12992100" y="242665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120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65161" name="Line 34"/>
        <xdr:cNvSpPr>
          <a:spLocks noChangeShapeType="1"/>
        </xdr:cNvSpPr>
      </xdr:nvSpPr>
      <xdr:spPr>
        <a:xfrm>
          <a:off x="13592175" y="2304732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128</xdr:row>
      <xdr:rowOff>0</xdr:rowOff>
    </xdr:from>
    <xdr:to xmlns:xdr="http://schemas.openxmlformats.org/drawingml/2006/spreadsheetDrawing">
      <xdr:col>73</xdr:col>
      <xdr:colOff>0</xdr:colOff>
      <xdr:row>130</xdr:row>
      <xdr:rowOff>0</xdr:rowOff>
    </xdr:to>
    <xdr:sp macro="" textlink="">
      <xdr:nvSpPr>
        <xdr:cNvPr id="65162" name="Line 35"/>
        <xdr:cNvSpPr>
          <a:spLocks noChangeShapeType="1"/>
        </xdr:cNvSpPr>
      </xdr:nvSpPr>
      <xdr:spPr>
        <a:xfrm flipV="1">
          <a:off x="13592175" y="242665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120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65163" name="Line 52"/>
        <xdr:cNvSpPr>
          <a:spLocks noChangeShapeType="1"/>
        </xdr:cNvSpPr>
      </xdr:nvSpPr>
      <xdr:spPr>
        <a:xfrm>
          <a:off x="13392150" y="2304732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120</xdr:row>
      <xdr:rowOff>0</xdr:rowOff>
    </xdr:from>
    <xdr:to xmlns:xdr="http://schemas.openxmlformats.org/drawingml/2006/spreadsheetDrawing">
      <xdr:col>66</xdr:col>
      <xdr:colOff>0</xdr:colOff>
      <xdr:row>130</xdr:row>
      <xdr:rowOff>0</xdr:rowOff>
    </xdr:to>
    <xdr:sp macro="" textlink="">
      <xdr:nvSpPr>
        <xdr:cNvPr id="65164" name="Rectangle 67" descr="紙ふぶき (小)"/>
        <xdr:cNvSpPr>
          <a:spLocks noChangeArrowheads="1"/>
        </xdr:cNvSpPr>
      </xdr:nvSpPr>
      <xdr:spPr>
        <a:xfrm>
          <a:off x="1139190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120</xdr:row>
      <xdr:rowOff>0</xdr:rowOff>
    </xdr:from>
    <xdr:to xmlns:xdr="http://schemas.openxmlformats.org/drawingml/2006/spreadsheetDrawing">
      <xdr:col>70</xdr:col>
      <xdr:colOff>0</xdr:colOff>
      <xdr:row>128</xdr:row>
      <xdr:rowOff>0</xdr:rowOff>
    </xdr:to>
    <xdr:sp macro="" textlink="">
      <xdr:nvSpPr>
        <xdr:cNvPr id="65165" name="Rectangle 68" descr="紙ふぶき (大)"/>
        <xdr:cNvSpPr>
          <a:spLocks noChangeArrowheads="1"/>
        </xdr:cNvSpPr>
      </xdr:nvSpPr>
      <xdr:spPr>
        <a:xfrm>
          <a:off x="12192000" y="2304732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128</xdr:row>
      <xdr:rowOff>0</xdr:rowOff>
    </xdr:from>
    <xdr:to xmlns:xdr="http://schemas.openxmlformats.org/drawingml/2006/spreadsheetDrawing">
      <xdr:col>70</xdr:col>
      <xdr:colOff>0</xdr:colOff>
      <xdr:row>130</xdr:row>
      <xdr:rowOff>0</xdr:rowOff>
    </xdr:to>
    <xdr:sp macro="" textlink="">
      <xdr:nvSpPr>
        <xdr:cNvPr id="65166" name="Rectangle 69" descr="紙ふぶき (小)"/>
        <xdr:cNvSpPr>
          <a:spLocks noChangeArrowheads="1"/>
        </xdr:cNvSpPr>
      </xdr:nvSpPr>
      <xdr:spPr>
        <a:xfrm>
          <a:off x="12192000" y="2426652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120</xdr:row>
      <xdr:rowOff>0</xdr:rowOff>
    </xdr:from>
    <xdr:to xmlns:xdr="http://schemas.openxmlformats.org/drawingml/2006/spreadsheetDrawing">
      <xdr:col>37</xdr:col>
      <xdr:colOff>0</xdr:colOff>
      <xdr:row>120</xdr:row>
      <xdr:rowOff>0</xdr:rowOff>
    </xdr:to>
    <xdr:sp macro="" textlink="">
      <xdr:nvSpPr>
        <xdr:cNvPr id="65167" name="Line 150"/>
        <xdr:cNvSpPr>
          <a:spLocks noChangeShapeType="1"/>
        </xdr:cNvSpPr>
      </xdr:nvSpPr>
      <xdr:spPr>
        <a:xfrm>
          <a:off x="632460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130</xdr:row>
      <xdr:rowOff>0</xdr:rowOff>
    </xdr:from>
    <xdr:to xmlns:xdr="http://schemas.openxmlformats.org/drawingml/2006/spreadsheetDrawing">
      <xdr:col>37</xdr:col>
      <xdr:colOff>0</xdr:colOff>
      <xdr:row>130</xdr:row>
      <xdr:rowOff>0</xdr:rowOff>
    </xdr:to>
    <xdr:sp macro="" textlink="">
      <xdr:nvSpPr>
        <xdr:cNvPr id="65168" name="Line 151"/>
        <xdr:cNvSpPr>
          <a:spLocks noChangeShapeType="1"/>
        </xdr:cNvSpPr>
      </xdr:nvSpPr>
      <xdr:spPr>
        <a:xfrm>
          <a:off x="632460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120</xdr:row>
      <xdr:rowOff>0</xdr:rowOff>
    </xdr:from>
    <xdr:to xmlns:xdr="http://schemas.openxmlformats.org/drawingml/2006/spreadsheetDrawing">
      <xdr:col>26</xdr:col>
      <xdr:colOff>0</xdr:colOff>
      <xdr:row>120</xdr:row>
      <xdr:rowOff>0</xdr:rowOff>
    </xdr:to>
    <xdr:sp macro="" textlink="">
      <xdr:nvSpPr>
        <xdr:cNvPr id="65169" name="Line 152"/>
        <xdr:cNvSpPr>
          <a:spLocks noChangeShapeType="1"/>
        </xdr:cNvSpPr>
      </xdr:nvSpPr>
      <xdr:spPr>
        <a:xfrm flipH="1">
          <a:off x="452437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130</xdr:row>
      <xdr:rowOff>0</xdr:rowOff>
    </xdr:from>
    <xdr:to xmlns:xdr="http://schemas.openxmlformats.org/drawingml/2006/spreadsheetDrawing">
      <xdr:col>26</xdr:col>
      <xdr:colOff>0</xdr:colOff>
      <xdr:row>130</xdr:row>
      <xdr:rowOff>0</xdr:rowOff>
    </xdr:to>
    <xdr:sp macro="" textlink="">
      <xdr:nvSpPr>
        <xdr:cNvPr id="65170" name="Line 153"/>
        <xdr:cNvSpPr>
          <a:spLocks noChangeShapeType="1"/>
        </xdr:cNvSpPr>
      </xdr:nvSpPr>
      <xdr:spPr>
        <a:xfrm flipH="1">
          <a:off x="452437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120</xdr:row>
      <xdr:rowOff>0</xdr:rowOff>
    </xdr:from>
    <xdr:to xmlns:xdr="http://schemas.openxmlformats.org/drawingml/2006/spreadsheetDrawing">
      <xdr:col>25</xdr:col>
      <xdr:colOff>0</xdr:colOff>
      <xdr:row>130</xdr:row>
      <xdr:rowOff>0</xdr:rowOff>
    </xdr:to>
    <xdr:sp macro="" textlink="">
      <xdr:nvSpPr>
        <xdr:cNvPr id="65171" name="Line 154"/>
        <xdr:cNvSpPr>
          <a:spLocks noChangeShapeType="1"/>
        </xdr:cNvSpPr>
      </xdr:nvSpPr>
      <xdr:spPr>
        <a:xfrm>
          <a:off x="452437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125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65172" name="Line 155"/>
        <xdr:cNvSpPr>
          <a:spLocks noChangeShapeType="1"/>
        </xdr:cNvSpPr>
      </xdr:nvSpPr>
      <xdr:spPr>
        <a:xfrm>
          <a:off x="6324600" y="238093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125</xdr:row>
      <xdr:rowOff>0</xdr:rowOff>
    </xdr:from>
    <xdr:to xmlns:xdr="http://schemas.openxmlformats.org/drawingml/2006/spreadsheetDrawing">
      <xdr:col>36</xdr:col>
      <xdr:colOff>0</xdr:colOff>
      <xdr:row>127</xdr:row>
      <xdr:rowOff>0</xdr:rowOff>
    </xdr:to>
    <xdr:sp macro="" textlink="">
      <xdr:nvSpPr>
        <xdr:cNvPr id="65173" name="Line 156"/>
        <xdr:cNvSpPr>
          <a:spLocks noChangeShapeType="1"/>
        </xdr:cNvSpPr>
      </xdr:nvSpPr>
      <xdr:spPr>
        <a:xfrm>
          <a:off x="6724650" y="238093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127</xdr:row>
      <xdr:rowOff>0</xdr:rowOff>
    </xdr:from>
    <xdr:to xmlns:xdr="http://schemas.openxmlformats.org/drawingml/2006/spreadsheetDrawing">
      <xdr:col>38</xdr:col>
      <xdr:colOff>0</xdr:colOff>
      <xdr:row>127</xdr:row>
      <xdr:rowOff>0</xdr:rowOff>
    </xdr:to>
    <xdr:sp macro="" textlink="">
      <xdr:nvSpPr>
        <xdr:cNvPr id="65174" name="Line 157"/>
        <xdr:cNvSpPr>
          <a:spLocks noChangeShapeType="1"/>
        </xdr:cNvSpPr>
      </xdr:nvSpPr>
      <xdr:spPr>
        <a:xfrm>
          <a:off x="6324600" y="241141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120</xdr:row>
      <xdr:rowOff>0</xdr:rowOff>
    </xdr:from>
    <xdr:to xmlns:xdr="http://schemas.openxmlformats.org/drawingml/2006/spreadsheetDrawing">
      <xdr:col>37</xdr:col>
      <xdr:colOff>0</xdr:colOff>
      <xdr:row>127</xdr:row>
      <xdr:rowOff>0</xdr:rowOff>
    </xdr:to>
    <xdr:sp macro="" textlink="">
      <xdr:nvSpPr>
        <xdr:cNvPr id="65175" name="Line 158"/>
        <xdr:cNvSpPr>
          <a:spLocks noChangeShapeType="1"/>
        </xdr:cNvSpPr>
      </xdr:nvSpPr>
      <xdr:spPr>
        <a:xfrm>
          <a:off x="6924675" y="2304732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127</xdr:row>
      <xdr:rowOff>0</xdr:rowOff>
    </xdr:from>
    <xdr:to xmlns:xdr="http://schemas.openxmlformats.org/drawingml/2006/spreadsheetDrawing">
      <xdr:col>37</xdr:col>
      <xdr:colOff>0</xdr:colOff>
      <xdr:row>130</xdr:row>
      <xdr:rowOff>0</xdr:rowOff>
    </xdr:to>
    <xdr:sp macro="" textlink="">
      <xdr:nvSpPr>
        <xdr:cNvPr id="65176" name="Line 159"/>
        <xdr:cNvSpPr>
          <a:spLocks noChangeShapeType="1"/>
        </xdr:cNvSpPr>
      </xdr:nvSpPr>
      <xdr:spPr>
        <a:xfrm flipV="1">
          <a:off x="6924675" y="2411412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120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65177" name="Line 160"/>
        <xdr:cNvSpPr>
          <a:spLocks noChangeShapeType="1"/>
        </xdr:cNvSpPr>
      </xdr:nvSpPr>
      <xdr:spPr>
        <a:xfrm>
          <a:off x="6724650" y="2304732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120</xdr:row>
      <xdr:rowOff>0</xdr:rowOff>
    </xdr:from>
    <xdr:to xmlns:xdr="http://schemas.openxmlformats.org/drawingml/2006/spreadsheetDrawing">
      <xdr:col>30</xdr:col>
      <xdr:colOff>0</xdr:colOff>
      <xdr:row>130</xdr:row>
      <xdr:rowOff>0</xdr:rowOff>
    </xdr:to>
    <xdr:sp macro="" textlink="">
      <xdr:nvSpPr>
        <xdr:cNvPr id="65178" name="Rectangle 161" descr="紙ふぶき (小)"/>
        <xdr:cNvSpPr>
          <a:spLocks noChangeArrowheads="1"/>
        </xdr:cNvSpPr>
      </xdr:nvSpPr>
      <xdr:spPr>
        <a:xfrm>
          <a:off x="472440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120</xdr:row>
      <xdr:rowOff>0</xdr:rowOff>
    </xdr:from>
    <xdr:to xmlns:xdr="http://schemas.openxmlformats.org/drawingml/2006/spreadsheetDrawing">
      <xdr:col>34</xdr:col>
      <xdr:colOff>0</xdr:colOff>
      <xdr:row>127</xdr:row>
      <xdr:rowOff>0</xdr:rowOff>
    </xdr:to>
    <xdr:sp macro="" textlink="">
      <xdr:nvSpPr>
        <xdr:cNvPr id="65179" name="Rectangle 162" descr="紙ふぶき (大)"/>
        <xdr:cNvSpPr>
          <a:spLocks noChangeArrowheads="1"/>
        </xdr:cNvSpPr>
      </xdr:nvSpPr>
      <xdr:spPr>
        <a:xfrm>
          <a:off x="5524500" y="2304732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127</xdr:row>
      <xdr:rowOff>0</xdr:rowOff>
    </xdr:from>
    <xdr:to xmlns:xdr="http://schemas.openxmlformats.org/drawingml/2006/spreadsheetDrawing">
      <xdr:col>34</xdr:col>
      <xdr:colOff>0</xdr:colOff>
      <xdr:row>130</xdr:row>
      <xdr:rowOff>0</xdr:rowOff>
    </xdr:to>
    <xdr:sp macro="" textlink="">
      <xdr:nvSpPr>
        <xdr:cNvPr id="65180" name="Rectangle 163" descr="紙ふぶき (小)"/>
        <xdr:cNvSpPr>
          <a:spLocks noChangeArrowheads="1"/>
        </xdr:cNvSpPr>
      </xdr:nvSpPr>
      <xdr:spPr>
        <a:xfrm>
          <a:off x="5524500" y="2411412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120</xdr:row>
      <xdr:rowOff>0</xdr:rowOff>
    </xdr:from>
    <xdr:to xmlns:xdr="http://schemas.openxmlformats.org/drawingml/2006/spreadsheetDrawing">
      <xdr:col>19</xdr:col>
      <xdr:colOff>0</xdr:colOff>
      <xdr:row>120</xdr:row>
      <xdr:rowOff>0</xdr:rowOff>
    </xdr:to>
    <xdr:sp macro="" textlink="">
      <xdr:nvSpPr>
        <xdr:cNvPr id="65181" name="Line 164"/>
        <xdr:cNvSpPr>
          <a:spLocks noChangeShapeType="1"/>
        </xdr:cNvSpPr>
      </xdr:nvSpPr>
      <xdr:spPr>
        <a:xfrm>
          <a:off x="299085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130</xdr:row>
      <xdr:rowOff>0</xdr:rowOff>
    </xdr:from>
    <xdr:to xmlns:xdr="http://schemas.openxmlformats.org/drawingml/2006/spreadsheetDrawing">
      <xdr:col>19</xdr:col>
      <xdr:colOff>0</xdr:colOff>
      <xdr:row>130</xdr:row>
      <xdr:rowOff>0</xdr:rowOff>
    </xdr:to>
    <xdr:sp macro="" textlink="">
      <xdr:nvSpPr>
        <xdr:cNvPr id="65182" name="Line 165"/>
        <xdr:cNvSpPr>
          <a:spLocks noChangeShapeType="1"/>
        </xdr:cNvSpPr>
      </xdr:nvSpPr>
      <xdr:spPr>
        <a:xfrm>
          <a:off x="299085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120</xdr:row>
      <xdr:rowOff>0</xdr:rowOff>
    </xdr:from>
    <xdr:to xmlns:xdr="http://schemas.openxmlformats.org/drawingml/2006/spreadsheetDrawing">
      <xdr:col>8</xdr:col>
      <xdr:colOff>0</xdr:colOff>
      <xdr:row>120</xdr:row>
      <xdr:rowOff>0</xdr:rowOff>
    </xdr:to>
    <xdr:sp macro="" textlink="">
      <xdr:nvSpPr>
        <xdr:cNvPr id="65183" name="Line 166"/>
        <xdr:cNvSpPr>
          <a:spLocks noChangeShapeType="1"/>
        </xdr:cNvSpPr>
      </xdr:nvSpPr>
      <xdr:spPr>
        <a:xfrm flipH="1">
          <a:off x="119062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130</xdr:row>
      <xdr:rowOff>0</xdr:rowOff>
    </xdr:from>
    <xdr:to xmlns:xdr="http://schemas.openxmlformats.org/drawingml/2006/spreadsheetDrawing">
      <xdr:col>8</xdr:col>
      <xdr:colOff>0</xdr:colOff>
      <xdr:row>130</xdr:row>
      <xdr:rowOff>0</xdr:rowOff>
    </xdr:to>
    <xdr:sp macro="" textlink="">
      <xdr:nvSpPr>
        <xdr:cNvPr id="65184" name="Line 167"/>
        <xdr:cNvSpPr>
          <a:spLocks noChangeShapeType="1"/>
        </xdr:cNvSpPr>
      </xdr:nvSpPr>
      <xdr:spPr>
        <a:xfrm flipH="1">
          <a:off x="119062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120</xdr:row>
      <xdr:rowOff>0</xdr:rowOff>
    </xdr:from>
    <xdr:to xmlns:xdr="http://schemas.openxmlformats.org/drawingml/2006/spreadsheetDrawing">
      <xdr:col>7</xdr:col>
      <xdr:colOff>0</xdr:colOff>
      <xdr:row>130</xdr:row>
      <xdr:rowOff>0</xdr:rowOff>
    </xdr:to>
    <xdr:sp macro="" textlink="">
      <xdr:nvSpPr>
        <xdr:cNvPr id="65185" name="Line 168"/>
        <xdr:cNvSpPr>
          <a:spLocks noChangeShapeType="1"/>
        </xdr:cNvSpPr>
      </xdr:nvSpPr>
      <xdr:spPr>
        <a:xfrm>
          <a:off x="119062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124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65186" name="Line 169"/>
        <xdr:cNvSpPr>
          <a:spLocks noChangeShapeType="1"/>
        </xdr:cNvSpPr>
      </xdr:nvSpPr>
      <xdr:spPr>
        <a:xfrm>
          <a:off x="2990850" y="236569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124</xdr:row>
      <xdr:rowOff>0</xdr:rowOff>
    </xdr:from>
    <xdr:to xmlns:xdr="http://schemas.openxmlformats.org/drawingml/2006/spreadsheetDrawing">
      <xdr:col>18</xdr:col>
      <xdr:colOff>0</xdr:colOff>
      <xdr:row>126</xdr:row>
      <xdr:rowOff>0</xdr:rowOff>
    </xdr:to>
    <xdr:sp macro="" textlink="">
      <xdr:nvSpPr>
        <xdr:cNvPr id="65187" name="Line 170"/>
        <xdr:cNvSpPr>
          <a:spLocks noChangeShapeType="1"/>
        </xdr:cNvSpPr>
      </xdr:nvSpPr>
      <xdr:spPr>
        <a:xfrm>
          <a:off x="3390900" y="236569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126</xdr:row>
      <xdr:rowOff>0</xdr:rowOff>
    </xdr:from>
    <xdr:to xmlns:xdr="http://schemas.openxmlformats.org/drawingml/2006/spreadsheetDrawing">
      <xdr:col>20</xdr:col>
      <xdr:colOff>0</xdr:colOff>
      <xdr:row>126</xdr:row>
      <xdr:rowOff>0</xdr:rowOff>
    </xdr:to>
    <xdr:sp macro="" textlink="">
      <xdr:nvSpPr>
        <xdr:cNvPr id="65188" name="Line 171"/>
        <xdr:cNvSpPr>
          <a:spLocks noChangeShapeType="1"/>
        </xdr:cNvSpPr>
      </xdr:nvSpPr>
      <xdr:spPr>
        <a:xfrm>
          <a:off x="3009900" y="2396172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120</xdr:row>
      <xdr:rowOff>0</xdr:rowOff>
    </xdr:from>
    <xdr:to xmlns:xdr="http://schemas.openxmlformats.org/drawingml/2006/spreadsheetDrawing">
      <xdr:col>19</xdr:col>
      <xdr:colOff>0</xdr:colOff>
      <xdr:row>126</xdr:row>
      <xdr:rowOff>0</xdr:rowOff>
    </xdr:to>
    <xdr:sp macro="" textlink="">
      <xdr:nvSpPr>
        <xdr:cNvPr id="65189" name="Line 172"/>
        <xdr:cNvSpPr>
          <a:spLocks noChangeShapeType="1"/>
        </xdr:cNvSpPr>
      </xdr:nvSpPr>
      <xdr:spPr>
        <a:xfrm>
          <a:off x="3590925" y="2304732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126</xdr:row>
      <xdr:rowOff>0</xdr:rowOff>
    </xdr:from>
    <xdr:to xmlns:xdr="http://schemas.openxmlformats.org/drawingml/2006/spreadsheetDrawing">
      <xdr:col>19</xdr:col>
      <xdr:colOff>0</xdr:colOff>
      <xdr:row>130</xdr:row>
      <xdr:rowOff>0</xdr:rowOff>
    </xdr:to>
    <xdr:sp macro="" textlink="">
      <xdr:nvSpPr>
        <xdr:cNvPr id="65190" name="Line 173"/>
        <xdr:cNvSpPr>
          <a:spLocks noChangeShapeType="1"/>
        </xdr:cNvSpPr>
      </xdr:nvSpPr>
      <xdr:spPr>
        <a:xfrm flipV="1">
          <a:off x="3590925" y="2396172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120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65191" name="Line 174"/>
        <xdr:cNvSpPr>
          <a:spLocks noChangeShapeType="1"/>
        </xdr:cNvSpPr>
      </xdr:nvSpPr>
      <xdr:spPr>
        <a:xfrm>
          <a:off x="3390900" y="2304732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120</xdr:row>
      <xdr:rowOff>0</xdr:rowOff>
    </xdr:from>
    <xdr:to xmlns:xdr="http://schemas.openxmlformats.org/drawingml/2006/spreadsheetDrawing">
      <xdr:col>12</xdr:col>
      <xdr:colOff>0</xdr:colOff>
      <xdr:row>130</xdr:row>
      <xdr:rowOff>0</xdr:rowOff>
    </xdr:to>
    <xdr:sp macro="" textlink="">
      <xdr:nvSpPr>
        <xdr:cNvPr id="65192" name="Rectangle 175" descr="紙ふぶき (小)"/>
        <xdr:cNvSpPr>
          <a:spLocks noChangeArrowheads="1"/>
        </xdr:cNvSpPr>
      </xdr:nvSpPr>
      <xdr:spPr>
        <a:xfrm>
          <a:off x="139065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120</xdr:row>
      <xdr:rowOff>0</xdr:rowOff>
    </xdr:from>
    <xdr:to xmlns:xdr="http://schemas.openxmlformats.org/drawingml/2006/spreadsheetDrawing">
      <xdr:col>16</xdr:col>
      <xdr:colOff>0</xdr:colOff>
      <xdr:row>126</xdr:row>
      <xdr:rowOff>0</xdr:rowOff>
    </xdr:to>
    <xdr:sp macro="" textlink="">
      <xdr:nvSpPr>
        <xdr:cNvPr id="65193" name="Rectangle 176" descr="紙ふぶき (大)"/>
        <xdr:cNvSpPr>
          <a:spLocks noChangeArrowheads="1"/>
        </xdr:cNvSpPr>
      </xdr:nvSpPr>
      <xdr:spPr>
        <a:xfrm>
          <a:off x="2190750" y="2304732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126</xdr:row>
      <xdr:rowOff>0</xdr:rowOff>
    </xdr:from>
    <xdr:to xmlns:xdr="http://schemas.openxmlformats.org/drawingml/2006/spreadsheetDrawing">
      <xdr:col>16</xdr:col>
      <xdr:colOff>0</xdr:colOff>
      <xdr:row>130</xdr:row>
      <xdr:rowOff>0</xdr:rowOff>
    </xdr:to>
    <xdr:sp macro="" textlink="">
      <xdr:nvSpPr>
        <xdr:cNvPr id="65194" name="Rectangle 177" descr="紙ふぶき (小)"/>
        <xdr:cNvSpPr>
          <a:spLocks noChangeArrowheads="1"/>
        </xdr:cNvSpPr>
      </xdr:nvSpPr>
      <xdr:spPr>
        <a:xfrm>
          <a:off x="2190750" y="2396172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120</xdr:row>
      <xdr:rowOff>0</xdr:rowOff>
    </xdr:from>
    <xdr:to xmlns:xdr="http://schemas.openxmlformats.org/drawingml/2006/spreadsheetDrawing">
      <xdr:col>55</xdr:col>
      <xdr:colOff>0</xdr:colOff>
      <xdr:row>120</xdr:row>
      <xdr:rowOff>0</xdr:rowOff>
    </xdr:to>
    <xdr:sp macro="" textlink="">
      <xdr:nvSpPr>
        <xdr:cNvPr id="65195" name="Line 150"/>
        <xdr:cNvSpPr>
          <a:spLocks noChangeShapeType="1"/>
        </xdr:cNvSpPr>
      </xdr:nvSpPr>
      <xdr:spPr>
        <a:xfrm>
          <a:off x="965835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130</xdr:row>
      <xdr:rowOff>0</xdr:rowOff>
    </xdr:from>
    <xdr:to xmlns:xdr="http://schemas.openxmlformats.org/drawingml/2006/spreadsheetDrawing">
      <xdr:col>55</xdr:col>
      <xdr:colOff>0</xdr:colOff>
      <xdr:row>130</xdr:row>
      <xdr:rowOff>0</xdr:rowOff>
    </xdr:to>
    <xdr:sp macro="" textlink="">
      <xdr:nvSpPr>
        <xdr:cNvPr id="65196" name="Line 151"/>
        <xdr:cNvSpPr>
          <a:spLocks noChangeShapeType="1"/>
        </xdr:cNvSpPr>
      </xdr:nvSpPr>
      <xdr:spPr>
        <a:xfrm>
          <a:off x="965835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120</xdr:row>
      <xdr:rowOff>0</xdr:rowOff>
    </xdr:from>
    <xdr:to xmlns:xdr="http://schemas.openxmlformats.org/drawingml/2006/spreadsheetDrawing">
      <xdr:col>44</xdr:col>
      <xdr:colOff>0</xdr:colOff>
      <xdr:row>120</xdr:row>
      <xdr:rowOff>0</xdr:rowOff>
    </xdr:to>
    <xdr:sp macro="" textlink="">
      <xdr:nvSpPr>
        <xdr:cNvPr id="65197" name="Line 152"/>
        <xdr:cNvSpPr>
          <a:spLocks noChangeShapeType="1"/>
        </xdr:cNvSpPr>
      </xdr:nvSpPr>
      <xdr:spPr>
        <a:xfrm flipH="1">
          <a:off x="785812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130</xdr:row>
      <xdr:rowOff>0</xdr:rowOff>
    </xdr:from>
    <xdr:to xmlns:xdr="http://schemas.openxmlformats.org/drawingml/2006/spreadsheetDrawing">
      <xdr:col>44</xdr:col>
      <xdr:colOff>0</xdr:colOff>
      <xdr:row>130</xdr:row>
      <xdr:rowOff>0</xdr:rowOff>
    </xdr:to>
    <xdr:sp macro="" textlink="">
      <xdr:nvSpPr>
        <xdr:cNvPr id="65198" name="Line 153"/>
        <xdr:cNvSpPr>
          <a:spLocks noChangeShapeType="1"/>
        </xdr:cNvSpPr>
      </xdr:nvSpPr>
      <xdr:spPr>
        <a:xfrm flipH="1">
          <a:off x="785812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120</xdr:row>
      <xdr:rowOff>0</xdr:rowOff>
    </xdr:from>
    <xdr:to xmlns:xdr="http://schemas.openxmlformats.org/drawingml/2006/spreadsheetDrawing">
      <xdr:col>43</xdr:col>
      <xdr:colOff>0</xdr:colOff>
      <xdr:row>130</xdr:row>
      <xdr:rowOff>0</xdr:rowOff>
    </xdr:to>
    <xdr:sp macro="" textlink="">
      <xdr:nvSpPr>
        <xdr:cNvPr id="65199" name="Line 154"/>
        <xdr:cNvSpPr>
          <a:spLocks noChangeShapeType="1"/>
        </xdr:cNvSpPr>
      </xdr:nvSpPr>
      <xdr:spPr>
        <a:xfrm>
          <a:off x="785812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125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65200" name="Line 155"/>
        <xdr:cNvSpPr>
          <a:spLocks noChangeShapeType="1"/>
        </xdr:cNvSpPr>
      </xdr:nvSpPr>
      <xdr:spPr>
        <a:xfrm>
          <a:off x="9658350" y="238093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125</xdr:row>
      <xdr:rowOff>0</xdr:rowOff>
    </xdr:from>
    <xdr:to xmlns:xdr="http://schemas.openxmlformats.org/drawingml/2006/spreadsheetDrawing">
      <xdr:col>54</xdr:col>
      <xdr:colOff>0</xdr:colOff>
      <xdr:row>127</xdr:row>
      <xdr:rowOff>0</xdr:rowOff>
    </xdr:to>
    <xdr:sp macro="" textlink="">
      <xdr:nvSpPr>
        <xdr:cNvPr id="65201" name="Line 156"/>
        <xdr:cNvSpPr>
          <a:spLocks noChangeShapeType="1"/>
        </xdr:cNvSpPr>
      </xdr:nvSpPr>
      <xdr:spPr>
        <a:xfrm>
          <a:off x="10058400" y="238093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127</xdr:row>
      <xdr:rowOff>0</xdr:rowOff>
    </xdr:from>
    <xdr:to xmlns:xdr="http://schemas.openxmlformats.org/drawingml/2006/spreadsheetDrawing">
      <xdr:col>56</xdr:col>
      <xdr:colOff>0</xdr:colOff>
      <xdr:row>127</xdr:row>
      <xdr:rowOff>0</xdr:rowOff>
    </xdr:to>
    <xdr:sp macro="" textlink="">
      <xdr:nvSpPr>
        <xdr:cNvPr id="65202" name="Line 157"/>
        <xdr:cNvSpPr>
          <a:spLocks noChangeShapeType="1"/>
        </xdr:cNvSpPr>
      </xdr:nvSpPr>
      <xdr:spPr>
        <a:xfrm>
          <a:off x="9658350" y="241141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120</xdr:row>
      <xdr:rowOff>0</xdr:rowOff>
    </xdr:from>
    <xdr:to xmlns:xdr="http://schemas.openxmlformats.org/drawingml/2006/spreadsheetDrawing">
      <xdr:col>55</xdr:col>
      <xdr:colOff>0</xdr:colOff>
      <xdr:row>127</xdr:row>
      <xdr:rowOff>0</xdr:rowOff>
    </xdr:to>
    <xdr:sp macro="" textlink="">
      <xdr:nvSpPr>
        <xdr:cNvPr id="65203" name="Line 158"/>
        <xdr:cNvSpPr>
          <a:spLocks noChangeShapeType="1"/>
        </xdr:cNvSpPr>
      </xdr:nvSpPr>
      <xdr:spPr>
        <a:xfrm>
          <a:off x="10258425" y="2304732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127</xdr:row>
      <xdr:rowOff>0</xdr:rowOff>
    </xdr:from>
    <xdr:to xmlns:xdr="http://schemas.openxmlformats.org/drawingml/2006/spreadsheetDrawing">
      <xdr:col>55</xdr:col>
      <xdr:colOff>0</xdr:colOff>
      <xdr:row>130</xdr:row>
      <xdr:rowOff>0</xdr:rowOff>
    </xdr:to>
    <xdr:sp macro="" textlink="">
      <xdr:nvSpPr>
        <xdr:cNvPr id="65204" name="Line 159"/>
        <xdr:cNvSpPr>
          <a:spLocks noChangeShapeType="1"/>
        </xdr:cNvSpPr>
      </xdr:nvSpPr>
      <xdr:spPr>
        <a:xfrm flipV="1">
          <a:off x="10258425" y="2411412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120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65205" name="Line 160"/>
        <xdr:cNvSpPr>
          <a:spLocks noChangeShapeType="1"/>
        </xdr:cNvSpPr>
      </xdr:nvSpPr>
      <xdr:spPr>
        <a:xfrm>
          <a:off x="10058400" y="2304732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120</xdr:row>
      <xdr:rowOff>0</xdr:rowOff>
    </xdr:from>
    <xdr:to xmlns:xdr="http://schemas.openxmlformats.org/drawingml/2006/spreadsheetDrawing">
      <xdr:col>48</xdr:col>
      <xdr:colOff>0</xdr:colOff>
      <xdr:row>130</xdr:row>
      <xdr:rowOff>0</xdr:rowOff>
    </xdr:to>
    <xdr:sp macro="" textlink="">
      <xdr:nvSpPr>
        <xdr:cNvPr id="65206" name="Rectangle 161" descr="紙ふぶき (小)"/>
        <xdr:cNvSpPr>
          <a:spLocks noChangeArrowheads="1"/>
        </xdr:cNvSpPr>
      </xdr:nvSpPr>
      <xdr:spPr>
        <a:xfrm>
          <a:off x="805815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120</xdr:row>
      <xdr:rowOff>0</xdr:rowOff>
    </xdr:from>
    <xdr:to xmlns:xdr="http://schemas.openxmlformats.org/drawingml/2006/spreadsheetDrawing">
      <xdr:col>52</xdr:col>
      <xdr:colOff>0</xdr:colOff>
      <xdr:row>127</xdr:row>
      <xdr:rowOff>0</xdr:rowOff>
    </xdr:to>
    <xdr:sp macro="" textlink="">
      <xdr:nvSpPr>
        <xdr:cNvPr id="65207" name="Rectangle 162" descr="紙ふぶき (大)"/>
        <xdr:cNvSpPr>
          <a:spLocks noChangeArrowheads="1"/>
        </xdr:cNvSpPr>
      </xdr:nvSpPr>
      <xdr:spPr>
        <a:xfrm>
          <a:off x="8858250" y="2304732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127</xdr:row>
      <xdr:rowOff>0</xdr:rowOff>
    </xdr:from>
    <xdr:to xmlns:xdr="http://schemas.openxmlformats.org/drawingml/2006/spreadsheetDrawing">
      <xdr:col>52</xdr:col>
      <xdr:colOff>0</xdr:colOff>
      <xdr:row>130</xdr:row>
      <xdr:rowOff>0</xdr:rowOff>
    </xdr:to>
    <xdr:sp macro="" textlink="">
      <xdr:nvSpPr>
        <xdr:cNvPr id="65208" name="Rectangle 163" descr="紙ふぶき (小)"/>
        <xdr:cNvSpPr>
          <a:spLocks noChangeArrowheads="1"/>
        </xdr:cNvSpPr>
      </xdr:nvSpPr>
      <xdr:spPr>
        <a:xfrm>
          <a:off x="8858250" y="2411412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115</xdr:row>
      <xdr:rowOff>0</xdr:rowOff>
    </xdr:from>
    <xdr:to xmlns:xdr="http://schemas.openxmlformats.org/drawingml/2006/spreadsheetDrawing">
      <xdr:col>20</xdr:col>
      <xdr:colOff>0</xdr:colOff>
      <xdr:row>126</xdr:row>
      <xdr:rowOff>0</xdr:rowOff>
    </xdr:to>
    <xdr:sp macro="" textlink="">
      <xdr:nvSpPr>
        <xdr:cNvPr id="65209" name="Line 172"/>
        <xdr:cNvSpPr>
          <a:spLocks noChangeShapeType="1"/>
        </xdr:cNvSpPr>
      </xdr:nvSpPr>
      <xdr:spPr>
        <a:xfrm>
          <a:off x="3790950" y="2241550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115</xdr:row>
      <xdr:rowOff>0</xdr:rowOff>
    </xdr:from>
    <xdr:to xmlns:xdr="http://schemas.openxmlformats.org/drawingml/2006/spreadsheetDrawing">
      <xdr:col>16</xdr:col>
      <xdr:colOff>0</xdr:colOff>
      <xdr:row>116</xdr:row>
      <xdr:rowOff>0</xdr:rowOff>
    </xdr:to>
    <xdr:sp macro="" textlink="">
      <xdr:nvSpPr>
        <xdr:cNvPr id="65210" name="Rectangle 177" descr="紙ふぶき (小)"/>
        <xdr:cNvSpPr>
          <a:spLocks noChangeArrowheads="1"/>
        </xdr:cNvSpPr>
      </xdr:nvSpPr>
      <xdr:spPr>
        <a:xfrm>
          <a:off x="219075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115</xdr:row>
      <xdr:rowOff>0</xdr:rowOff>
    </xdr:from>
    <xdr:to xmlns:xdr="http://schemas.openxmlformats.org/drawingml/2006/spreadsheetDrawing">
      <xdr:col>12</xdr:col>
      <xdr:colOff>0</xdr:colOff>
      <xdr:row>119</xdr:row>
      <xdr:rowOff>126365</xdr:rowOff>
    </xdr:to>
    <xdr:sp macro="" textlink="">
      <xdr:nvSpPr>
        <xdr:cNvPr id="65211" name="Rectangle 177" descr="紙ふぶき (小)"/>
        <xdr:cNvSpPr>
          <a:spLocks noChangeArrowheads="1"/>
        </xdr:cNvSpPr>
      </xdr:nvSpPr>
      <xdr:spPr>
        <a:xfrm>
          <a:off x="139065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115</xdr:row>
      <xdr:rowOff>0</xdr:rowOff>
    </xdr:from>
    <xdr:to xmlns:xdr="http://schemas.openxmlformats.org/drawingml/2006/spreadsheetDrawing">
      <xdr:col>20</xdr:col>
      <xdr:colOff>0</xdr:colOff>
      <xdr:row>115</xdr:row>
      <xdr:rowOff>0</xdr:rowOff>
    </xdr:to>
    <xdr:sp macro="" textlink="">
      <xdr:nvSpPr>
        <xdr:cNvPr id="65212" name="Line 164"/>
        <xdr:cNvSpPr>
          <a:spLocks noChangeShapeType="1"/>
        </xdr:cNvSpPr>
      </xdr:nvSpPr>
      <xdr:spPr>
        <a:xfrm>
          <a:off x="299085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115</xdr:row>
      <xdr:rowOff>0</xdr:rowOff>
    </xdr:from>
    <xdr:to xmlns:xdr="http://schemas.openxmlformats.org/drawingml/2006/spreadsheetDrawing">
      <xdr:col>19</xdr:col>
      <xdr:colOff>0</xdr:colOff>
      <xdr:row>120</xdr:row>
      <xdr:rowOff>0</xdr:rowOff>
    </xdr:to>
    <xdr:sp macro="" textlink="">
      <xdr:nvSpPr>
        <xdr:cNvPr id="65213" name="Line 172"/>
        <xdr:cNvSpPr>
          <a:spLocks noChangeShapeType="1"/>
        </xdr:cNvSpPr>
      </xdr:nvSpPr>
      <xdr:spPr>
        <a:xfrm>
          <a:off x="359092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116</xdr:row>
      <xdr:rowOff>0</xdr:rowOff>
    </xdr:from>
    <xdr:to xmlns:xdr="http://schemas.openxmlformats.org/drawingml/2006/spreadsheetDrawing">
      <xdr:col>16</xdr:col>
      <xdr:colOff>0</xdr:colOff>
      <xdr:row>118</xdr:row>
      <xdr:rowOff>0</xdr:rowOff>
    </xdr:to>
    <xdr:sp macro="" textlink="">
      <xdr:nvSpPr>
        <xdr:cNvPr id="65214" name="Rectangle 177" descr="紙ふぶき (小)"/>
        <xdr:cNvSpPr>
          <a:spLocks noChangeArrowheads="1"/>
        </xdr:cNvSpPr>
      </xdr:nvSpPr>
      <xdr:spPr>
        <a:xfrm>
          <a:off x="219075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118</xdr:row>
      <xdr:rowOff>0</xdr:rowOff>
    </xdr:from>
    <xdr:to xmlns:xdr="http://schemas.openxmlformats.org/drawingml/2006/spreadsheetDrawing">
      <xdr:col>16</xdr:col>
      <xdr:colOff>0</xdr:colOff>
      <xdr:row>120</xdr:row>
      <xdr:rowOff>0</xdr:rowOff>
    </xdr:to>
    <xdr:sp macro="" textlink="">
      <xdr:nvSpPr>
        <xdr:cNvPr id="65215" name="Rectangle 177" descr="紙ふぶき (小)"/>
        <xdr:cNvSpPr>
          <a:spLocks noChangeArrowheads="1"/>
        </xdr:cNvSpPr>
      </xdr:nvSpPr>
      <xdr:spPr>
        <a:xfrm>
          <a:off x="219075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115</xdr:row>
      <xdr:rowOff>0</xdr:rowOff>
    </xdr:from>
    <xdr:to xmlns:xdr="http://schemas.openxmlformats.org/drawingml/2006/spreadsheetDrawing">
      <xdr:col>34</xdr:col>
      <xdr:colOff>0</xdr:colOff>
      <xdr:row>116</xdr:row>
      <xdr:rowOff>0</xdr:rowOff>
    </xdr:to>
    <xdr:sp macro="" textlink="">
      <xdr:nvSpPr>
        <xdr:cNvPr id="65216" name="Rectangle 177" descr="紙ふぶき (小)"/>
        <xdr:cNvSpPr>
          <a:spLocks noChangeArrowheads="1"/>
        </xdr:cNvSpPr>
      </xdr:nvSpPr>
      <xdr:spPr>
        <a:xfrm>
          <a:off x="552450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115</xdr:row>
      <xdr:rowOff>0</xdr:rowOff>
    </xdr:from>
    <xdr:to xmlns:xdr="http://schemas.openxmlformats.org/drawingml/2006/spreadsheetDrawing">
      <xdr:col>30</xdr:col>
      <xdr:colOff>0</xdr:colOff>
      <xdr:row>119</xdr:row>
      <xdr:rowOff>126365</xdr:rowOff>
    </xdr:to>
    <xdr:sp macro="" textlink="">
      <xdr:nvSpPr>
        <xdr:cNvPr id="65217" name="Rectangle 177" descr="紙ふぶき (小)"/>
        <xdr:cNvSpPr>
          <a:spLocks noChangeArrowheads="1"/>
        </xdr:cNvSpPr>
      </xdr:nvSpPr>
      <xdr:spPr>
        <a:xfrm>
          <a:off x="472440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115</xdr:row>
      <xdr:rowOff>0</xdr:rowOff>
    </xdr:from>
    <xdr:to xmlns:xdr="http://schemas.openxmlformats.org/drawingml/2006/spreadsheetDrawing">
      <xdr:col>38</xdr:col>
      <xdr:colOff>0</xdr:colOff>
      <xdr:row>115</xdr:row>
      <xdr:rowOff>0</xdr:rowOff>
    </xdr:to>
    <xdr:sp macro="" textlink="">
      <xdr:nvSpPr>
        <xdr:cNvPr id="65218" name="Line 164"/>
        <xdr:cNvSpPr>
          <a:spLocks noChangeShapeType="1"/>
        </xdr:cNvSpPr>
      </xdr:nvSpPr>
      <xdr:spPr>
        <a:xfrm>
          <a:off x="632460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115</xdr:row>
      <xdr:rowOff>0</xdr:rowOff>
    </xdr:from>
    <xdr:to xmlns:xdr="http://schemas.openxmlformats.org/drawingml/2006/spreadsheetDrawing">
      <xdr:col>37</xdr:col>
      <xdr:colOff>0</xdr:colOff>
      <xdr:row>120</xdr:row>
      <xdr:rowOff>0</xdr:rowOff>
    </xdr:to>
    <xdr:sp macro="" textlink="">
      <xdr:nvSpPr>
        <xdr:cNvPr id="65219" name="Line 172"/>
        <xdr:cNvSpPr>
          <a:spLocks noChangeShapeType="1"/>
        </xdr:cNvSpPr>
      </xdr:nvSpPr>
      <xdr:spPr>
        <a:xfrm>
          <a:off x="692467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116</xdr:row>
      <xdr:rowOff>0</xdr:rowOff>
    </xdr:from>
    <xdr:to xmlns:xdr="http://schemas.openxmlformats.org/drawingml/2006/spreadsheetDrawing">
      <xdr:col>34</xdr:col>
      <xdr:colOff>0</xdr:colOff>
      <xdr:row>118</xdr:row>
      <xdr:rowOff>0</xdr:rowOff>
    </xdr:to>
    <xdr:sp macro="" textlink="">
      <xdr:nvSpPr>
        <xdr:cNvPr id="65220" name="Rectangle 177" descr="紙ふぶき (小)"/>
        <xdr:cNvSpPr>
          <a:spLocks noChangeArrowheads="1"/>
        </xdr:cNvSpPr>
      </xdr:nvSpPr>
      <xdr:spPr>
        <a:xfrm>
          <a:off x="552450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118</xdr:row>
      <xdr:rowOff>0</xdr:rowOff>
    </xdr:from>
    <xdr:to xmlns:xdr="http://schemas.openxmlformats.org/drawingml/2006/spreadsheetDrawing">
      <xdr:col>34</xdr:col>
      <xdr:colOff>0</xdr:colOff>
      <xdr:row>120</xdr:row>
      <xdr:rowOff>0</xdr:rowOff>
    </xdr:to>
    <xdr:sp macro="" textlink="">
      <xdr:nvSpPr>
        <xdr:cNvPr id="65221" name="Rectangle 177" descr="紙ふぶき (小)"/>
        <xdr:cNvSpPr>
          <a:spLocks noChangeArrowheads="1"/>
        </xdr:cNvSpPr>
      </xdr:nvSpPr>
      <xdr:spPr>
        <a:xfrm>
          <a:off x="552450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115</xdr:row>
      <xdr:rowOff>0</xdr:rowOff>
    </xdr:from>
    <xdr:to xmlns:xdr="http://schemas.openxmlformats.org/drawingml/2006/spreadsheetDrawing">
      <xdr:col>52</xdr:col>
      <xdr:colOff>0</xdr:colOff>
      <xdr:row>116</xdr:row>
      <xdr:rowOff>0</xdr:rowOff>
    </xdr:to>
    <xdr:sp macro="" textlink="">
      <xdr:nvSpPr>
        <xdr:cNvPr id="65222" name="Rectangle 177" descr="紙ふぶき (小)"/>
        <xdr:cNvSpPr>
          <a:spLocks noChangeArrowheads="1"/>
        </xdr:cNvSpPr>
      </xdr:nvSpPr>
      <xdr:spPr>
        <a:xfrm>
          <a:off x="885825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115</xdr:row>
      <xdr:rowOff>0</xdr:rowOff>
    </xdr:from>
    <xdr:to xmlns:xdr="http://schemas.openxmlformats.org/drawingml/2006/spreadsheetDrawing">
      <xdr:col>48</xdr:col>
      <xdr:colOff>0</xdr:colOff>
      <xdr:row>119</xdr:row>
      <xdr:rowOff>126365</xdr:rowOff>
    </xdr:to>
    <xdr:sp macro="" textlink="">
      <xdr:nvSpPr>
        <xdr:cNvPr id="65223" name="Rectangle 177" descr="紙ふぶき (小)"/>
        <xdr:cNvSpPr>
          <a:spLocks noChangeArrowheads="1"/>
        </xdr:cNvSpPr>
      </xdr:nvSpPr>
      <xdr:spPr>
        <a:xfrm>
          <a:off x="805815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115</xdr:row>
      <xdr:rowOff>0</xdr:rowOff>
    </xdr:from>
    <xdr:to xmlns:xdr="http://schemas.openxmlformats.org/drawingml/2006/spreadsheetDrawing">
      <xdr:col>56</xdr:col>
      <xdr:colOff>0</xdr:colOff>
      <xdr:row>115</xdr:row>
      <xdr:rowOff>0</xdr:rowOff>
    </xdr:to>
    <xdr:sp macro="" textlink="">
      <xdr:nvSpPr>
        <xdr:cNvPr id="65224" name="Line 164"/>
        <xdr:cNvSpPr>
          <a:spLocks noChangeShapeType="1"/>
        </xdr:cNvSpPr>
      </xdr:nvSpPr>
      <xdr:spPr>
        <a:xfrm>
          <a:off x="965835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115</xdr:row>
      <xdr:rowOff>0</xdr:rowOff>
    </xdr:from>
    <xdr:to xmlns:xdr="http://schemas.openxmlformats.org/drawingml/2006/spreadsheetDrawing">
      <xdr:col>55</xdr:col>
      <xdr:colOff>0</xdr:colOff>
      <xdr:row>120</xdr:row>
      <xdr:rowOff>0</xdr:rowOff>
    </xdr:to>
    <xdr:sp macro="" textlink="">
      <xdr:nvSpPr>
        <xdr:cNvPr id="65225" name="Line 172"/>
        <xdr:cNvSpPr>
          <a:spLocks noChangeShapeType="1"/>
        </xdr:cNvSpPr>
      </xdr:nvSpPr>
      <xdr:spPr>
        <a:xfrm>
          <a:off x="1025842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116</xdr:row>
      <xdr:rowOff>0</xdr:rowOff>
    </xdr:from>
    <xdr:to xmlns:xdr="http://schemas.openxmlformats.org/drawingml/2006/spreadsheetDrawing">
      <xdr:col>52</xdr:col>
      <xdr:colOff>0</xdr:colOff>
      <xdr:row>118</xdr:row>
      <xdr:rowOff>0</xdr:rowOff>
    </xdr:to>
    <xdr:sp macro="" textlink="">
      <xdr:nvSpPr>
        <xdr:cNvPr id="65226" name="Rectangle 177" descr="紙ふぶき (小)"/>
        <xdr:cNvSpPr>
          <a:spLocks noChangeArrowheads="1"/>
        </xdr:cNvSpPr>
      </xdr:nvSpPr>
      <xdr:spPr>
        <a:xfrm>
          <a:off x="885825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118</xdr:row>
      <xdr:rowOff>0</xdr:rowOff>
    </xdr:from>
    <xdr:to xmlns:xdr="http://schemas.openxmlformats.org/drawingml/2006/spreadsheetDrawing">
      <xdr:col>52</xdr:col>
      <xdr:colOff>0</xdr:colOff>
      <xdr:row>120</xdr:row>
      <xdr:rowOff>0</xdr:rowOff>
    </xdr:to>
    <xdr:sp macro="" textlink="">
      <xdr:nvSpPr>
        <xdr:cNvPr id="65227" name="Rectangle 177" descr="紙ふぶき (小)"/>
        <xdr:cNvSpPr>
          <a:spLocks noChangeArrowheads="1"/>
        </xdr:cNvSpPr>
      </xdr:nvSpPr>
      <xdr:spPr>
        <a:xfrm>
          <a:off x="885825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115</xdr:row>
      <xdr:rowOff>0</xdr:rowOff>
    </xdr:from>
    <xdr:to xmlns:xdr="http://schemas.openxmlformats.org/drawingml/2006/spreadsheetDrawing">
      <xdr:col>70</xdr:col>
      <xdr:colOff>0</xdr:colOff>
      <xdr:row>116</xdr:row>
      <xdr:rowOff>0</xdr:rowOff>
    </xdr:to>
    <xdr:sp macro="" textlink="">
      <xdr:nvSpPr>
        <xdr:cNvPr id="65228" name="Rectangle 177" descr="紙ふぶき (小)"/>
        <xdr:cNvSpPr>
          <a:spLocks noChangeArrowheads="1"/>
        </xdr:cNvSpPr>
      </xdr:nvSpPr>
      <xdr:spPr>
        <a:xfrm>
          <a:off x="1219200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115</xdr:row>
      <xdr:rowOff>0</xdr:rowOff>
    </xdr:from>
    <xdr:to xmlns:xdr="http://schemas.openxmlformats.org/drawingml/2006/spreadsheetDrawing">
      <xdr:col>66</xdr:col>
      <xdr:colOff>0</xdr:colOff>
      <xdr:row>119</xdr:row>
      <xdr:rowOff>126365</xdr:rowOff>
    </xdr:to>
    <xdr:sp macro="" textlink="">
      <xdr:nvSpPr>
        <xdr:cNvPr id="65229" name="Rectangle 177" descr="紙ふぶき (小)"/>
        <xdr:cNvSpPr>
          <a:spLocks noChangeArrowheads="1"/>
        </xdr:cNvSpPr>
      </xdr:nvSpPr>
      <xdr:spPr>
        <a:xfrm>
          <a:off x="1139190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115</xdr:row>
      <xdr:rowOff>0</xdr:rowOff>
    </xdr:from>
    <xdr:to xmlns:xdr="http://schemas.openxmlformats.org/drawingml/2006/spreadsheetDrawing">
      <xdr:col>74</xdr:col>
      <xdr:colOff>0</xdr:colOff>
      <xdr:row>115</xdr:row>
      <xdr:rowOff>0</xdr:rowOff>
    </xdr:to>
    <xdr:sp macro="" textlink="">
      <xdr:nvSpPr>
        <xdr:cNvPr id="65230" name="Line 164"/>
        <xdr:cNvSpPr>
          <a:spLocks noChangeShapeType="1"/>
        </xdr:cNvSpPr>
      </xdr:nvSpPr>
      <xdr:spPr>
        <a:xfrm>
          <a:off x="1299210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115</xdr:row>
      <xdr:rowOff>0</xdr:rowOff>
    </xdr:from>
    <xdr:to xmlns:xdr="http://schemas.openxmlformats.org/drawingml/2006/spreadsheetDrawing">
      <xdr:col>73</xdr:col>
      <xdr:colOff>0</xdr:colOff>
      <xdr:row>120</xdr:row>
      <xdr:rowOff>0</xdr:rowOff>
    </xdr:to>
    <xdr:sp macro="" textlink="">
      <xdr:nvSpPr>
        <xdr:cNvPr id="65231" name="Line 172"/>
        <xdr:cNvSpPr>
          <a:spLocks noChangeShapeType="1"/>
        </xdr:cNvSpPr>
      </xdr:nvSpPr>
      <xdr:spPr>
        <a:xfrm>
          <a:off x="1359217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116</xdr:row>
      <xdr:rowOff>0</xdr:rowOff>
    </xdr:from>
    <xdr:to xmlns:xdr="http://schemas.openxmlformats.org/drawingml/2006/spreadsheetDrawing">
      <xdr:col>70</xdr:col>
      <xdr:colOff>0</xdr:colOff>
      <xdr:row>118</xdr:row>
      <xdr:rowOff>0</xdr:rowOff>
    </xdr:to>
    <xdr:sp macro="" textlink="">
      <xdr:nvSpPr>
        <xdr:cNvPr id="65232" name="Rectangle 177" descr="紙ふぶき (小)"/>
        <xdr:cNvSpPr>
          <a:spLocks noChangeArrowheads="1"/>
        </xdr:cNvSpPr>
      </xdr:nvSpPr>
      <xdr:spPr>
        <a:xfrm>
          <a:off x="1219200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118</xdr:row>
      <xdr:rowOff>0</xdr:rowOff>
    </xdr:from>
    <xdr:to xmlns:xdr="http://schemas.openxmlformats.org/drawingml/2006/spreadsheetDrawing">
      <xdr:col>70</xdr:col>
      <xdr:colOff>0</xdr:colOff>
      <xdr:row>120</xdr:row>
      <xdr:rowOff>0</xdr:rowOff>
    </xdr:to>
    <xdr:sp macro="" textlink="">
      <xdr:nvSpPr>
        <xdr:cNvPr id="65233" name="Rectangle 177" descr="紙ふぶき (小)"/>
        <xdr:cNvSpPr>
          <a:spLocks noChangeArrowheads="1"/>
        </xdr:cNvSpPr>
      </xdr:nvSpPr>
      <xdr:spPr>
        <a:xfrm>
          <a:off x="1219200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115</xdr:row>
      <xdr:rowOff>0</xdr:rowOff>
    </xdr:from>
    <xdr:to xmlns:xdr="http://schemas.openxmlformats.org/drawingml/2006/spreadsheetDrawing">
      <xdr:col>38</xdr:col>
      <xdr:colOff>0</xdr:colOff>
      <xdr:row>127</xdr:row>
      <xdr:rowOff>0</xdr:rowOff>
    </xdr:to>
    <xdr:sp macro="" textlink="">
      <xdr:nvSpPr>
        <xdr:cNvPr id="65234" name="Line 172"/>
        <xdr:cNvSpPr>
          <a:spLocks noChangeShapeType="1"/>
        </xdr:cNvSpPr>
      </xdr:nvSpPr>
      <xdr:spPr>
        <a:xfrm>
          <a:off x="7124700" y="2241550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115</xdr:row>
      <xdr:rowOff>0</xdr:rowOff>
    </xdr:from>
    <xdr:to xmlns:xdr="http://schemas.openxmlformats.org/drawingml/2006/spreadsheetDrawing">
      <xdr:col>56</xdr:col>
      <xdr:colOff>0</xdr:colOff>
      <xdr:row>127</xdr:row>
      <xdr:rowOff>0</xdr:rowOff>
    </xdr:to>
    <xdr:sp macro="" textlink="">
      <xdr:nvSpPr>
        <xdr:cNvPr id="65235" name="Line 172"/>
        <xdr:cNvSpPr>
          <a:spLocks noChangeShapeType="1"/>
        </xdr:cNvSpPr>
      </xdr:nvSpPr>
      <xdr:spPr>
        <a:xfrm>
          <a:off x="10458450" y="2241550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115</xdr:row>
      <xdr:rowOff>0</xdr:rowOff>
    </xdr:from>
    <xdr:to xmlns:xdr="http://schemas.openxmlformats.org/drawingml/2006/spreadsheetDrawing">
      <xdr:col>74</xdr:col>
      <xdr:colOff>0</xdr:colOff>
      <xdr:row>128</xdr:row>
      <xdr:rowOff>0</xdr:rowOff>
    </xdr:to>
    <xdr:sp macro="" textlink="">
      <xdr:nvSpPr>
        <xdr:cNvPr id="65236" name="Line 172"/>
        <xdr:cNvSpPr>
          <a:spLocks noChangeShapeType="1"/>
        </xdr:cNvSpPr>
      </xdr:nvSpPr>
      <xdr:spPr>
        <a:xfrm>
          <a:off x="13792200" y="2241550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70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56997" name="Line 25"/>
        <xdr:cNvSpPr>
          <a:spLocks noChangeShapeType="1"/>
        </xdr:cNvSpPr>
      </xdr:nvSpPr>
      <xdr:spPr>
        <a:xfrm>
          <a:off x="129921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22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56998" name="Line 27"/>
        <xdr:cNvSpPr>
          <a:spLocks noChangeShapeType="1"/>
        </xdr:cNvSpPr>
      </xdr:nvSpPr>
      <xdr:spPr>
        <a:xfrm>
          <a:off x="129921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62</xdr:col>
      <xdr:colOff>0</xdr:colOff>
      <xdr:row>12</xdr:row>
      <xdr:rowOff>0</xdr:rowOff>
    </xdr:to>
    <xdr:sp macro="" textlink="">
      <xdr:nvSpPr>
        <xdr:cNvPr id="56999" name="Line 28"/>
        <xdr:cNvSpPr>
          <a:spLocks noChangeShapeType="1"/>
        </xdr:cNvSpPr>
      </xdr:nvSpPr>
      <xdr:spPr>
        <a:xfrm flipH="1">
          <a:off x="111918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22</xdr:row>
      <xdr:rowOff>0</xdr:rowOff>
    </xdr:from>
    <xdr:to xmlns:xdr="http://schemas.openxmlformats.org/drawingml/2006/spreadsheetDrawing">
      <xdr:col>62</xdr:col>
      <xdr:colOff>0</xdr:colOff>
      <xdr:row>22</xdr:row>
      <xdr:rowOff>0</xdr:rowOff>
    </xdr:to>
    <xdr:sp macro="" textlink="">
      <xdr:nvSpPr>
        <xdr:cNvPr id="57000" name="Line 29"/>
        <xdr:cNvSpPr>
          <a:spLocks noChangeShapeType="1"/>
        </xdr:cNvSpPr>
      </xdr:nvSpPr>
      <xdr:spPr>
        <a:xfrm flipH="1">
          <a:off x="111918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61</xdr:col>
      <xdr:colOff>0</xdr:colOff>
      <xdr:row>22</xdr:row>
      <xdr:rowOff>0</xdr:rowOff>
    </xdr:to>
    <xdr:sp macro="" textlink="">
      <xdr:nvSpPr>
        <xdr:cNvPr id="57001" name="Line 30"/>
        <xdr:cNvSpPr>
          <a:spLocks noChangeShapeType="1"/>
        </xdr:cNvSpPr>
      </xdr:nvSpPr>
      <xdr:spPr>
        <a:xfrm>
          <a:off x="111918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57002" name="Line 31"/>
        <xdr:cNvSpPr>
          <a:spLocks noChangeShapeType="1"/>
        </xdr:cNvSpPr>
      </xdr:nvSpPr>
      <xdr:spPr>
        <a:xfrm>
          <a:off x="12992100" y="3185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20</xdr:row>
      <xdr:rowOff>0</xdr:rowOff>
    </xdr:to>
    <xdr:sp macro="" textlink="">
      <xdr:nvSpPr>
        <xdr:cNvPr id="57003" name="Line 32"/>
        <xdr:cNvSpPr>
          <a:spLocks noChangeShapeType="1"/>
        </xdr:cNvSpPr>
      </xdr:nvSpPr>
      <xdr:spPr>
        <a:xfrm>
          <a:off x="13392150" y="3185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20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57004" name="Line 33"/>
        <xdr:cNvSpPr>
          <a:spLocks noChangeShapeType="1"/>
        </xdr:cNvSpPr>
      </xdr:nvSpPr>
      <xdr:spPr>
        <a:xfrm>
          <a:off x="12992100" y="3490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20</xdr:row>
      <xdr:rowOff>0</xdr:rowOff>
    </xdr:to>
    <xdr:sp macro="" textlink="">
      <xdr:nvSpPr>
        <xdr:cNvPr id="57005" name="Line 34"/>
        <xdr:cNvSpPr>
          <a:spLocks noChangeShapeType="1"/>
        </xdr:cNvSpPr>
      </xdr:nvSpPr>
      <xdr:spPr>
        <a:xfrm>
          <a:off x="13592175" y="22713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20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57006" name="Line 35"/>
        <xdr:cNvSpPr>
          <a:spLocks noChangeShapeType="1"/>
        </xdr:cNvSpPr>
      </xdr:nvSpPr>
      <xdr:spPr>
        <a:xfrm flipV="1">
          <a:off x="13592175" y="3490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57007" name="Line 52"/>
        <xdr:cNvSpPr>
          <a:spLocks noChangeShapeType="1"/>
        </xdr:cNvSpPr>
      </xdr:nvSpPr>
      <xdr:spPr>
        <a:xfrm>
          <a:off x="13392150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</xdr:row>
      <xdr:rowOff>0</xdr:rowOff>
    </xdr:from>
    <xdr:to xmlns:xdr="http://schemas.openxmlformats.org/drawingml/2006/spreadsheetDrawing">
      <xdr:col>66</xdr:col>
      <xdr:colOff>0</xdr:colOff>
      <xdr:row>22</xdr:row>
      <xdr:rowOff>0</xdr:rowOff>
    </xdr:to>
    <xdr:sp macro="" textlink="">
      <xdr:nvSpPr>
        <xdr:cNvPr id="57008" name="Rectangle 67" descr="紙ふぶき (小)"/>
        <xdr:cNvSpPr>
          <a:spLocks noChangeArrowheads="1"/>
        </xdr:cNvSpPr>
      </xdr:nvSpPr>
      <xdr:spPr>
        <a:xfrm>
          <a:off x="113919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</xdr:row>
      <xdr:rowOff>0</xdr:rowOff>
    </xdr:from>
    <xdr:to xmlns:xdr="http://schemas.openxmlformats.org/drawingml/2006/spreadsheetDrawing">
      <xdr:col>70</xdr:col>
      <xdr:colOff>0</xdr:colOff>
      <xdr:row>20</xdr:row>
      <xdr:rowOff>0</xdr:rowOff>
    </xdr:to>
    <xdr:sp macro="" textlink="">
      <xdr:nvSpPr>
        <xdr:cNvPr id="57009" name="Rectangle 68" descr="紙ふぶき (大)"/>
        <xdr:cNvSpPr>
          <a:spLocks noChangeArrowheads="1"/>
        </xdr:cNvSpPr>
      </xdr:nvSpPr>
      <xdr:spPr>
        <a:xfrm>
          <a:off x="12192000" y="22713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20</xdr:row>
      <xdr:rowOff>0</xdr:rowOff>
    </xdr:from>
    <xdr:to xmlns:xdr="http://schemas.openxmlformats.org/drawingml/2006/spreadsheetDrawing">
      <xdr:col>70</xdr:col>
      <xdr:colOff>0</xdr:colOff>
      <xdr:row>22</xdr:row>
      <xdr:rowOff>0</xdr:rowOff>
    </xdr:to>
    <xdr:sp macro="" textlink="">
      <xdr:nvSpPr>
        <xdr:cNvPr id="57010" name="Rectangle 69" descr="紙ふぶき (小)"/>
        <xdr:cNvSpPr>
          <a:spLocks noChangeArrowheads="1"/>
        </xdr:cNvSpPr>
      </xdr:nvSpPr>
      <xdr:spPr>
        <a:xfrm>
          <a:off x="12192000" y="34905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57011" name="Line 150"/>
        <xdr:cNvSpPr>
          <a:spLocks noChangeShapeType="1"/>
        </xdr:cNvSpPr>
      </xdr:nvSpPr>
      <xdr:spPr>
        <a:xfrm>
          <a:off x="63246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22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57012" name="Line 151"/>
        <xdr:cNvSpPr>
          <a:spLocks noChangeShapeType="1"/>
        </xdr:cNvSpPr>
      </xdr:nvSpPr>
      <xdr:spPr>
        <a:xfrm>
          <a:off x="63246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26</xdr:col>
      <xdr:colOff>0</xdr:colOff>
      <xdr:row>12</xdr:row>
      <xdr:rowOff>0</xdr:rowOff>
    </xdr:to>
    <xdr:sp macro="" textlink="">
      <xdr:nvSpPr>
        <xdr:cNvPr id="57013" name="Line 152"/>
        <xdr:cNvSpPr>
          <a:spLocks noChangeShapeType="1"/>
        </xdr:cNvSpPr>
      </xdr:nvSpPr>
      <xdr:spPr>
        <a:xfrm flipH="1">
          <a:off x="45243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22</xdr:row>
      <xdr:rowOff>0</xdr:rowOff>
    </xdr:from>
    <xdr:to xmlns:xdr="http://schemas.openxmlformats.org/drawingml/2006/spreadsheetDrawing">
      <xdr:col>26</xdr:col>
      <xdr:colOff>0</xdr:colOff>
      <xdr:row>22</xdr:row>
      <xdr:rowOff>0</xdr:rowOff>
    </xdr:to>
    <xdr:sp macro="" textlink="">
      <xdr:nvSpPr>
        <xdr:cNvPr id="57014" name="Line 153"/>
        <xdr:cNvSpPr>
          <a:spLocks noChangeShapeType="1"/>
        </xdr:cNvSpPr>
      </xdr:nvSpPr>
      <xdr:spPr>
        <a:xfrm flipH="1">
          <a:off x="45243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25</xdr:col>
      <xdr:colOff>0</xdr:colOff>
      <xdr:row>22</xdr:row>
      <xdr:rowOff>0</xdr:rowOff>
    </xdr:to>
    <xdr:sp macro="" textlink="">
      <xdr:nvSpPr>
        <xdr:cNvPr id="57015" name="Line 154"/>
        <xdr:cNvSpPr>
          <a:spLocks noChangeShapeType="1"/>
        </xdr:cNvSpPr>
      </xdr:nvSpPr>
      <xdr:spPr>
        <a:xfrm>
          <a:off x="45243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57016" name="Line 155"/>
        <xdr:cNvSpPr>
          <a:spLocks noChangeShapeType="1"/>
        </xdr:cNvSpPr>
      </xdr:nvSpPr>
      <xdr:spPr>
        <a:xfrm>
          <a:off x="632460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19</xdr:row>
      <xdr:rowOff>0</xdr:rowOff>
    </xdr:to>
    <xdr:sp macro="" textlink="">
      <xdr:nvSpPr>
        <xdr:cNvPr id="57017" name="Line 156"/>
        <xdr:cNvSpPr>
          <a:spLocks noChangeShapeType="1"/>
        </xdr:cNvSpPr>
      </xdr:nvSpPr>
      <xdr:spPr>
        <a:xfrm>
          <a:off x="672465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19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57018" name="Line 157"/>
        <xdr:cNvSpPr>
          <a:spLocks noChangeShapeType="1"/>
        </xdr:cNvSpPr>
      </xdr:nvSpPr>
      <xdr:spPr>
        <a:xfrm>
          <a:off x="632460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19</xdr:row>
      <xdr:rowOff>0</xdr:rowOff>
    </xdr:to>
    <xdr:sp macro="" textlink="">
      <xdr:nvSpPr>
        <xdr:cNvPr id="57019" name="Line 158"/>
        <xdr:cNvSpPr>
          <a:spLocks noChangeShapeType="1"/>
        </xdr:cNvSpPr>
      </xdr:nvSpPr>
      <xdr:spPr>
        <a:xfrm>
          <a:off x="692467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19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57020" name="Line 159"/>
        <xdr:cNvSpPr>
          <a:spLocks noChangeShapeType="1"/>
        </xdr:cNvSpPr>
      </xdr:nvSpPr>
      <xdr:spPr>
        <a:xfrm flipV="1">
          <a:off x="692467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57021" name="Line 160"/>
        <xdr:cNvSpPr>
          <a:spLocks noChangeShapeType="1"/>
        </xdr:cNvSpPr>
      </xdr:nvSpPr>
      <xdr:spPr>
        <a:xfrm>
          <a:off x="672465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</xdr:row>
      <xdr:rowOff>0</xdr:rowOff>
    </xdr:from>
    <xdr:to xmlns:xdr="http://schemas.openxmlformats.org/drawingml/2006/spreadsheetDrawing">
      <xdr:col>30</xdr:col>
      <xdr:colOff>0</xdr:colOff>
      <xdr:row>22</xdr:row>
      <xdr:rowOff>0</xdr:rowOff>
    </xdr:to>
    <xdr:sp macro="" textlink="">
      <xdr:nvSpPr>
        <xdr:cNvPr id="57022" name="Rectangle 161" descr="紙ふぶき (小)"/>
        <xdr:cNvSpPr>
          <a:spLocks noChangeArrowheads="1"/>
        </xdr:cNvSpPr>
      </xdr:nvSpPr>
      <xdr:spPr>
        <a:xfrm>
          <a:off x="47244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</xdr:row>
      <xdr:rowOff>0</xdr:rowOff>
    </xdr:from>
    <xdr:to xmlns:xdr="http://schemas.openxmlformats.org/drawingml/2006/spreadsheetDrawing">
      <xdr:col>34</xdr:col>
      <xdr:colOff>0</xdr:colOff>
      <xdr:row>19</xdr:row>
      <xdr:rowOff>0</xdr:rowOff>
    </xdr:to>
    <xdr:sp macro="" textlink="">
      <xdr:nvSpPr>
        <xdr:cNvPr id="57023" name="Rectangle 162" descr="紙ふぶき (大)"/>
        <xdr:cNvSpPr>
          <a:spLocks noChangeArrowheads="1"/>
        </xdr:cNvSpPr>
      </xdr:nvSpPr>
      <xdr:spPr>
        <a:xfrm>
          <a:off x="552450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19</xdr:row>
      <xdr:rowOff>0</xdr:rowOff>
    </xdr:from>
    <xdr:to xmlns:xdr="http://schemas.openxmlformats.org/drawingml/2006/spreadsheetDrawing">
      <xdr:col>34</xdr:col>
      <xdr:colOff>0</xdr:colOff>
      <xdr:row>22</xdr:row>
      <xdr:rowOff>0</xdr:rowOff>
    </xdr:to>
    <xdr:sp macro="" textlink="">
      <xdr:nvSpPr>
        <xdr:cNvPr id="57024" name="Rectangle 163" descr="紙ふぶき (小)"/>
        <xdr:cNvSpPr>
          <a:spLocks noChangeArrowheads="1"/>
        </xdr:cNvSpPr>
      </xdr:nvSpPr>
      <xdr:spPr>
        <a:xfrm>
          <a:off x="552450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57025" name="Line 164"/>
        <xdr:cNvSpPr>
          <a:spLocks noChangeShapeType="1"/>
        </xdr:cNvSpPr>
      </xdr:nvSpPr>
      <xdr:spPr>
        <a:xfrm>
          <a:off x="29908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22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57026" name="Line 165"/>
        <xdr:cNvSpPr>
          <a:spLocks noChangeShapeType="1"/>
        </xdr:cNvSpPr>
      </xdr:nvSpPr>
      <xdr:spPr>
        <a:xfrm>
          <a:off x="29908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8</xdr:col>
      <xdr:colOff>0</xdr:colOff>
      <xdr:row>12</xdr:row>
      <xdr:rowOff>0</xdr:rowOff>
    </xdr:to>
    <xdr:sp macro="" textlink="">
      <xdr:nvSpPr>
        <xdr:cNvPr id="57027" name="Line 166"/>
        <xdr:cNvSpPr>
          <a:spLocks noChangeShapeType="1"/>
        </xdr:cNvSpPr>
      </xdr:nvSpPr>
      <xdr:spPr>
        <a:xfrm flipH="1">
          <a:off x="11906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22</xdr:row>
      <xdr:rowOff>0</xdr:rowOff>
    </xdr:from>
    <xdr:to xmlns:xdr="http://schemas.openxmlformats.org/drawingml/2006/spreadsheetDrawing">
      <xdr:col>8</xdr:col>
      <xdr:colOff>0</xdr:colOff>
      <xdr:row>22</xdr:row>
      <xdr:rowOff>0</xdr:rowOff>
    </xdr:to>
    <xdr:sp macro="" textlink="">
      <xdr:nvSpPr>
        <xdr:cNvPr id="57028" name="Line 167"/>
        <xdr:cNvSpPr>
          <a:spLocks noChangeShapeType="1"/>
        </xdr:cNvSpPr>
      </xdr:nvSpPr>
      <xdr:spPr>
        <a:xfrm flipH="1">
          <a:off x="11906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7</xdr:col>
      <xdr:colOff>0</xdr:colOff>
      <xdr:row>22</xdr:row>
      <xdr:rowOff>0</xdr:rowOff>
    </xdr:to>
    <xdr:sp macro="" textlink="">
      <xdr:nvSpPr>
        <xdr:cNvPr id="57029" name="Line 168"/>
        <xdr:cNvSpPr>
          <a:spLocks noChangeShapeType="1"/>
        </xdr:cNvSpPr>
      </xdr:nvSpPr>
      <xdr:spPr>
        <a:xfrm>
          <a:off x="11906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57030" name="Line 169"/>
        <xdr:cNvSpPr>
          <a:spLocks noChangeShapeType="1"/>
        </xdr:cNvSpPr>
      </xdr:nvSpPr>
      <xdr:spPr>
        <a:xfrm>
          <a:off x="2990850" y="28809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18</xdr:row>
      <xdr:rowOff>0</xdr:rowOff>
    </xdr:to>
    <xdr:sp macro="" textlink="">
      <xdr:nvSpPr>
        <xdr:cNvPr id="57031" name="Line 170"/>
        <xdr:cNvSpPr>
          <a:spLocks noChangeShapeType="1"/>
        </xdr:cNvSpPr>
      </xdr:nvSpPr>
      <xdr:spPr>
        <a:xfrm>
          <a:off x="3390900" y="2880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18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57032" name="Line 171"/>
        <xdr:cNvSpPr>
          <a:spLocks noChangeShapeType="1"/>
        </xdr:cNvSpPr>
      </xdr:nvSpPr>
      <xdr:spPr>
        <a:xfrm>
          <a:off x="3009900" y="31857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18</xdr:row>
      <xdr:rowOff>0</xdr:rowOff>
    </xdr:to>
    <xdr:sp macro="" textlink="">
      <xdr:nvSpPr>
        <xdr:cNvPr id="57033" name="Line 172"/>
        <xdr:cNvSpPr>
          <a:spLocks noChangeShapeType="1"/>
        </xdr:cNvSpPr>
      </xdr:nvSpPr>
      <xdr:spPr>
        <a:xfrm>
          <a:off x="3590925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18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57034" name="Line 173"/>
        <xdr:cNvSpPr>
          <a:spLocks noChangeShapeType="1"/>
        </xdr:cNvSpPr>
      </xdr:nvSpPr>
      <xdr:spPr>
        <a:xfrm flipV="1">
          <a:off x="3590925" y="3185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57035" name="Line 174"/>
        <xdr:cNvSpPr>
          <a:spLocks noChangeShapeType="1"/>
        </xdr:cNvSpPr>
      </xdr:nvSpPr>
      <xdr:spPr>
        <a:xfrm>
          <a:off x="3390900" y="22713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</xdr:row>
      <xdr:rowOff>0</xdr:rowOff>
    </xdr:from>
    <xdr:to xmlns:xdr="http://schemas.openxmlformats.org/drawingml/2006/spreadsheetDrawing">
      <xdr:col>12</xdr:col>
      <xdr:colOff>0</xdr:colOff>
      <xdr:row>22</xdr:row>
      <xdr:rowOff>0</xdr:rowOff>
    </xdr:to>
    <xdr:sp macro="" textlink="">
      <xdr:nvSpPr>
        <xdr:cNvPr id="57036" name="Rectangle 175" descr="紙ふぶき (小)"/>
        <xdr:cNvSpPr>
          <a:spLocks noChangeArrowheads="1"/>
        </xdr:cNvSpPr>
      </xdr:nvSpPr>
      <xdr:spPr>
        <a:xfrm>
          <a:off x="13906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</xdr:row>
      <xdr:rowOff>0</xdr:rowOff>
    </xdr:from>
    <xdr:to xmlns:xdr="http://schemas.openxmlformats.org/drawingml/2006/spreadsheetDrawing">
      <xdr:col>16</xdr:col>
      <xdr:colOff>0</xdr:colOff>
      <xdr:row>18</xdr:row>
      <xdr:rowOff>0</xdr:rowOff>
    </xdr:to>
    <xdr:sp macro="" textlink="">
      <xdr:nvSpPr>
        <xdr:cNvPr id="57037" name="Rectangle 176" descr="紙ふぶき (大)"/>
        <xdr:cNvSpPr>
          <a:spLocks noChangeArrowheads="1"/>
        </xdr:cNvSpPr>
      </xdr:nvSpPr>
      <xdr:spPr>
        <a:xfrm>
          <a:off x="2190750" y="22713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18</xdr:row>
      <xdr:rowOff>0</xdr:rowOff>
    </xdr:from>
    <xdr:to xmlns:xdr="http://schemas.openxmlformats.org/drawingml/2006/spreadsheetDrawing">
      <xdr:col>16</xdr:col>
      <xdr:colOff>0</xdr:colOff>
      <xdr:row>22</xdr:row>
      <xdr:rowOff>0</xdr:rowOff>
    </xdr:to>
    <xdr:sp macro="" textlink="">
      <xdr:nvSpPr>
        <xdr:cNvPr id="57038" name="Rectangle 177" descr="紙ふぶき (小)"/>
        <xdr:cNvSpPr>
          <a:spLocks noChangeArrowheads="1"/>
        </xdr:cNvSpPr>
      </xdr:nvSpPr>
      <xdr:spPr>
        <a:xfrm>
          <a:off x="2190750" y="31857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57039" name="Line 150"/>
        <xdr:cNvSpPr>
          <a:spLocks noChangeShapeType="1"/>
        </xdr:cNvSpPr>
      </xdr:nvSpPr>
      <xdr:spPr>
        <a:xfrm>
          <a:off x="96583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22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57040" name="Line 151"/>
        <xdr:cNvSpPr>
          <a:spLocks noChangeShapeType="1"/>
        </xdr:cNvSpPr>
      </xdr:nvSpPr>
      <xdr:spPr>
        <a:xfrm>
          <a:off x="96583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44</xdr:col>
      <xdr:colOff>0</xdr:colOff>
      <xdr:row>12</xdr:row>
      <xdr:rowOff>0</xdr:rowOff>
    </xdr:to>
    <xdr:sp macro="" textlink="">
      <xdr:nvSpPr>
        <xdr:cNvPr id="57041" name="Line 152"/>
        <xdr:cNvSpPr>
          <a:spLocks noChangeShapeType="1"/>
        </xdr:cNvSpPr>
      </xdr:nvSpPr>
      <xdr:spPr>
        <a:xfrm flipH="1">
          <a:off x="78581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22</xdr:row>
      <xdr:rowOff>0</xdr:rowOff>
    </xdr:from>
    <xdr:to xmlns:xdr="http://schemas.openxmlformats.org/drawingml/2006/spreadsheetDrawing">
      <xdr:col>44</xdr:col>
      <xdr:colOff>0</xdr:colOff>
      <xdr:row>22</xdr:row>
      <xdr:rowOff>0</xdr:rowOff>
    </xdr:to>
    <xdr:sp macro="" textlink="">
      <xdr:nvSpPr>
        <xdr:cNvPr id="57042" name="Line 153"/>
        <xdr:cNvSpPr>
          <a:spLocks noChangeShapeType="1"/>
        </xdr:cNvSpPr>
      </xdr:nvSpPr>
      <xdr:spPr>
        <a:xfrm flipH="1">
          <a:off x="78581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43</xdr:col>
      <xdr:colOff>0</xdr:colOff>
      <xdr:row>22</xdr:row>
      <xdr:rowOff>0</xdr:rowOff>
    </xdr:to>
    <xdr:sp macro="" textlink="">
      <xdr:nvSpPr>
        <xdr:cNvPr id="57043" name="Line 154"/>
        <xdr:cNvSpPr>
          <a:spLocks noChangeShapeType="1"/>
        </xdr:cNvSpPr>
      </xdr:nvSpPr>
      <xdr:spPr>
        <a:xfrm>
          <a:off x="78581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57044" name="Line 155"/>
        <xdr:cNvSpPr>
          <a:spLocks noChangeShapeType="1"/>
        </xdr:cNvSpPr>
      </xdr:nvSpPr>
      <xdr:spPr>
        <a:xfrm>
          <a:off x="965835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19</xdr:row>
      <xdr:rowOff>0</xdr:rowOff>
    </xdr:to>
    <xdr:sp macro="" textlink="">
      <xdr:nvSpPr>
        <xdr:cNvPr id="57045" name="Line 156"/>
        <xdr:cNvSpPr>
          <a:spLocks noChangeShapeType="1"/>
        </xdr:cNvSpPr>
      </xdr:nvSpPr>
      <xdr:spPr>
        <a:xfrm>
          <a:off x="1005840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19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57046" name="Line 157"/>
        <xdr:cNvSpPr>
          <a:spLocks noChangeShapeType="1"/>
        </xdr:cNvSpPr>
      </xdr:nvSpPr>
      <xdr:spPr>
        <a:xfrm>
          <a:off x="965835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19</xdr:row>
      <xdr:rowOff>0</xdr:rowOff>
    </xdr:to>
    <xdr:sp macro="" textlink="">
      <xdr:nvSpPr>
        <xdr:cNvPr id="57047" name="Line 158"/>
        <xdr:cNvSpPr>
          <a:spLocks noChangeShapeType="1"/>
        </xdr:cNvSpPr>
      </xdr:nvSpPr>
      <xdr:spPr>
        <a:xfrm>
          <a:off x="1025842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19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57048" name="Line 159"/>
        <xdr:cNvSpPr>
          <a:spLocks noChangeShapeType="1"/>
        </xdr:cNvSpPr>
      </xdr:nvSpPr>
      <xdr:spPr>
        <a:xfrm flipV="1">
          <a:off x="1025842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57049" name="Line 160"/>
        <xdr:cNvSpPr>
          <a:spLocks noChangeShapeType="1"/>
        </xdr:cNvSpPr>
      </xdr:nvSpPr>
      <xdr:spPr>
        <a:xfrm>
          <a:off x="1005840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</xdr:row>
      <xdr:rowOff>0</xdr:rowOff>
    </xdr:from>
    <xdr:to xmlns:xdr="http://schemas.openxmlformats.org/drawingml/2006/spreadsheetDrawing">
      <xdr:col>48</xdr:col>
      <xdr:colOff>0</xdr:colOff>
      <xdr:row>22</xdr:row>
      <xdr:rowOff>0</xdr:rowOff>
    </xdr:to>
    <xdr:sp macro="" textlink="">
      <xdr:nvSpPr>
        <xdr:cNvPr id="57050" name="Rectangle 161" descr="紙ふぶき (小)"/>
        <xdr:cNvSpPr>
          <a:spLocks noChangeArrowheads="1"/>
        </xdr:cNvSpPr>
      </xdr:nvSpPr>
      <xdr:spPr>
        <a:xfrm>
          <a:off x="80581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</xdr:row>
      <xdr:rowOff>0</xdr:rowOff>
    </xdr:from>
    <xdr:to xmlns:xdr="http://schemas.openxmlformats.org/drawingml/2006/spreadsheetDrawing">
      <xdr:col>52</xdr:col>
      <xdr:colOff>0</xdr:colOff>
      <xdr:row>19</xdr:row>
      <xdr:rowOff>0</xdr:rowOff>
    </xdr:to>
    <xdr:sp macro="" textlink="">
      <xdr:nvSpPr>
        <xdr:cNvPr id="57051" name="Rectangle 162" descr="紙ふぶき (大)"/>
        <xdr:cNvSpPr>
          <a:spLocks noChangeArrowheads="1"/>
        </xdr:cNvSpPr>
      </xdr:nvSpPr>
      <xdr:spPr>
        <a:xfrm>
          <a:off x="885825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19</xdr:row>
      <xdr:rowOff>0</xdr:rowOff>
    </xdr:from>
    <xdr:to xmlns:xdr="http://schemas.openxmlformats.org/drawingml/2006/spreadsheetDrawing">
      <xdr:col>52</xdr:col>
      <xdr:colOff>0</xdr:colOff>
      <xdr:row>22</xdr:row>
      <xdr:rowOff>0</xdr:rowOff>
    </xdr:to>
    <xdr:sp macro="" textlink="">
      <xdr:nvSpPr>
        <xdr:cNvPr id="57052" name="Rectangle 163" descr="紙ふぶき (小)"/>
        <xdr:cNvSpPr>
          <a:spLocks noChangeArrowheads="1"/>
        </xdr:cNvSpPr>
      </xdr:nvSpPr>
      <xdr:spPr>
        <a:xfrm>
          <a:off x="885825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7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57053" name="Line 172"/>
        <xdr:cNvSpPr>
          <a:spLocks noChangeShapeType="1"/>
        </xdr:cNvSpPr>
      </xdr:nvSpPr>
      <xdr:spPr>
        <a:xfrm>
          <a:off x="3790950" y="16395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</xdr:row>
      <xdr:rowOff>0</xdr:rowOff>
    </xdr:from>
    <xdr:to xmlns:xdr="http://schemas.openxmlformats.org/drawingml/2006/spreadsheetDrawing">
      <xdr:col>16</xdr:col>
      <xdr:colOff>0</xdr:colOff>
      <xdr:row>8</xdr:row>
      <xdr:rowOff>0</xdr:rowOff>
    </xdr:to>
    <xdr:sp macro="" textlink="">
      <xdr:nvSpPr>
        <xdr:cNvPr id="57054" name="Rectangle 177" descr="紙ふぶき (小)"/>
        <xdr:cNvSpPr>
          <a:spLocks noChangeArrowheads="1"/>
        </xdr:cNvSpPr>
      </xdr:nvSpPr>
      <xdr:spPr>
        <a:xfrm>
          <a:off x="21907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0</xdr:rowOff>
    </xdr:from>
    <xdr:to xmlns:xdr="http://schemas.openxmlformats.org/drawingml/2006/spreadsheetDrawing">
      <xdr:col>12</xdr:col>
      <xdr:colOff>0</xdr:colOff>
      <xdr:row>11</xdr:row>
      <xdr:rowOff>126365</xdr:rowOff>
    </xdr:to>
    <xdr:sp macro="" textlink="">
      <xdr:nvSpPr>
        <xdr:cNvPr id="57055" name="Rectangle 177" descr="紙ふぶき (小)"/>
        <xdr:cNvSpPr>
          <a:spLocks noChangeArrowheads="1"/>
        </xdr:cNvSpPr>
      </xdr:nvSpPr>
      <xdr:spPr>
        <a:xfrm>
          <a:off x="13906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</xdr:row>
      <xdr:rowOff>0</xdr:rowOff>
    </xdr:from>
    <xdr:to xmlns:xdr="http://schemas.openxmlformats.org/drawingml/2006/spreadsheetDrawing">
      <xdr:col>20</xdr:col>
      <xdr:colOff>0</xdr:colOff>
      <xdr:row>7</xdr:row>
      <xdr:rowOff>0</xdr:rowOff>
    </xdr:to>
    <xdr:sp macro="" textlink="">
      <xdr:nvSpPr>
        <xdr:cNvPr id="57056" name="Line 164"/>
        <xdr:cNvSpPr>
          <a:spLocks noChangeShapeType="1"/>
        </xdr:cNvSpPr>
      </xdr:nvSpPr>
      <xdr:spPr>
        <a:xfrm>
          <a:off x="29908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57057" name="Line 172"/>
        <xdr:cNvSpPr>
          <a:spLocks noChangeShapeType="1"/>
        </xdr:cNvSpPr>
      </xdr:nvSpPr>
      <xdr:spPr>
        <a:xfrm>
          <a:off x="35909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8</xdr:row>
      <xdr:rowOff>0</xdr:rowOff>
    </xdr:from>
    <xdr:to xmlns:xdr="http://schemas.openxmlformats.org/drawingml/2006/spreadsheetDrawing">
      <xdr:col>16</xdr:col>
      <xdr:colOff>0</xdr:colOff>
      <xdr:row>10</xdr:row>
      <xdr:rowOff>0</xdr:rowOff>
    </xdr:to>
    <xdr:sp macro="" textlink="">
      <xdr:nvSpPr>
        <xdr:cNvPr id="57058" name="Rectangle 177" descr="紙ふぶき (小)"/>
        <xdr:cNvSpPr>
          <a:spLocks noChangeArrowheads="1"/>
        </xdr:cNvSpPr>
      </xdr:nvSpPr>
      <xdr:spPr>
        <a:xfrm>
          <a:off x="21907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10</xdr:row>
      <xdr:rowOff>0</xdr:rowOff>
    </xdr:from>
    <xdr:to xmlns:xdr="http://schemas.openxmlformats.org/drawingml/2006/spreadsheetDrawing">
      <xdr:col>16</xdr:col>
      <xdr:colOff>0</xdr:colOff>
      <xdr:row>12</xdr:row>
      <xdr:rowOff>0</xdr:rowOff>
    </xdr:to>
    <xdr:sp macro="" textlink="">
      <xdr:nvSpPr>
        <xdr:cNvPr id="57059" name="Rectangle 177" descr="紙ふぶき (小)"/>
        <xdr:cNvSpPr>
          <a:spLocks noChangeArrowheads="1"/>
        </xdr:cNvSpPr>
      </xdr:nvSpPr>
      <xdr:spPr>
        <a:xfrm>
          <a:off x="21907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</xdr:row>
      <xdr:rowOff>0</xdr:rowOff>
    </xdr:from>
    <xdr:to xmlns:xdr="http://schemas.openxmlformats.org/drawingml/2006/spreadsheetDrawing">
      <xdr:col>34</xdr:col>
      <xdr:colOff>0</xdr:colOff>
      <xdr:row>8</xdr:row>
      <xdr:rowOff>0</xdr:rowOff>
    </xdr:to>
    <xdr:sp macro="" textlink="">
      <xdr:nvSpPr>
        <xdr:cNvPr id="57060" name="Rectangle 177" descr="紙ふぶき (小)"/>
        <xdr:cNvSpPr>
          <a:spLocks noChangeArrowheads="1"/>
        </xdr:cNvSpPr>
      </xdr:nvSpPr>
      <xdr:spPr>
        <a:xfrm>
          <a:off x="55245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7</xdr:row>
      <xdr:rowOff>0</xdr:rowOff>
    </xdr:from>
    <xdr:to xmlns:xdr="http://schemas.openxmlformats.org/drawingml/2006/spreadsheetDrawing">
      <xdr:col>30</xdr:col>
      <xdr:colOff>0</xdr:colOff>
      <xdr:row>11</xdr:row>
      <xdr:rowOff>126365</xdr:rowOff>
    </xdr:to>
    <xdr:sp macro="" textlink="">
      <xdr:nvSpPr>
        <xdr:cNvPr id="57061" name="Rectangle 177" descr="紙ふぶき (小)"/>
        <xdr:cNvSpPr>
          <a:spLocks noChangeArrowheads="1"/>
        </xdr:cNvSpPr>
      </xdr:nvSpPr>
      <xdr:spPr>
        <a:xfrm>
          <a:off x="47244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7</xdr:row>
      <xdr:rowOff>0</xdr:rowOff>
    </xdr:to>
    <xdr:sp macro="" textlink="">
      <xdr:nvSpPr>
        <xdr:cNvPr id="57062" name="Line 164"/>
        <xdr:cNvSpPr>
          <a:spLocks noChangeShapeType="1"/>
        </xdr:cNvSpPr>
      </xdr:nvSpPr>
      <xdr:spPr>
        <a:xfrm>
          <a:off x="63246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57063" name="Line 172"/>
        <xdr:cNvSpPr>
          <a:spLocks noChangeShapeType="1"/>
        </xdr:cNvSpPr>
      </xdr:nvSpPr>
      <xdr:spPr>
        <a:xfrm>
          <a:off x="69246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8</xdr:row>
      <xdr:rowOff>0</xdr:rowOff>
    </xdr:from>
    <xdr:to xmlns:xdr="http://schemas.openxmlformats.org/drawingml/2006/spreadsheetDrawing">
      <xdr:col>34</xdr:col>
      <xdr:colOff>0</xdr:colOff>
      <xdr:row>10</xdr:row>
      <xdr:rowOff>0</xdr:rowOff>
    </xdr:to>
    <xdr:sp macro="" textlink="">
      <xdr:nvSpPr>
        <xdr:cNvPr id="57064" name="Rectangle 177" descr="紙ふぶき (小)"/>
        <xdr:cNvSpPr>
          <a:spLocks noChangeArrowheads="1"/>
        </xdr:cNvSpPr>
      </xdr:nvSpPr>
      <xdr:spPr>
        <a:xfrm>
          <a:off x="55245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10</xdr:row>
      <xdr:rowOff>0</xdr:rowOff>
    </xdr:from>
    <xdr:to xmlns:xdr="http://schemas.openxmlformats.org/drawingml/2006/spreadsheetDrawing">
      <xdr:col>34</xdr:col>
      <xdr:colOff>0</xdr:colOff>
      <xdr:row>12</xdr:row>
      <xdr:rowOff>0</xdr:rowOff>
    </xdr:to>
    <xdr:sp macro="" textlink="">
      <xdr:nvSpPr>
        <xdr:cNvPr id="57065" name="Rectangle 177" descr="紙ふぶき (小)"/>
        <xdr:cNvSpPr>
          <a:spLocks noChangeArrowheads="1"/>
        </xdr:cNvSpPr>
      </xdr:nvSpPr>
      <xdr:spPr>
        <a:xfrm>
          <a:off x="55245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</xdr:row>
      <xdr:rowOff>0</xdr:rowOff>
    </xdr:from>
    <xdr:to xmlns:xdr="http://schemas.openxmlformats.org/drawingml/2006/spreadsheetDrawing">
      <xdr:col>52</xdr:col>
      <xdr:colOff>0</xdr:colOff>
      <xdr:row>8</xdr:row>
      <xdr:rowOff>0</xdr:rowOff>
    </xdr:to>
    <xdr:sp macro="" textlink="">
      <xdr:nvSpPr>
        <xdr:cNvPr id="57066" name="Rectangle 177" descr="紙ふぶき (小)"/>
        <xdr:cNvSpPr>
          <a:spLocks noChangeArrowheads="1"/>
        </xdr:cNvSpPr>
      </xdr:nvSpPr>
      <xdr:spPr>
        <a:xfrm>
          <a:off x="88582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7</xdr:row>
      <xdr:rowOff>0</xdr:rowOff>
    </xdr:from>
    <xdr:to xmlns:xdr="http://schemas.openxmlformats.org/drawingml/2006/spreadsheetDrawing">
      <xdr:col>48</xdr:col>
      <xdr:colOff>0</xdr:colOff>
      <xdr:row>11</xdr:row>
      <xdr:rowOff>126365</xdr:rowOff>
    </xdr:to>
    <xdr:sp macro="" textlink="">
      <xdr:nvSpPr>
        <xdr:cNvPr id="57067" name="Rectangle 177" descr="紙ふぶき (小)"/>
        <xdr:cNvSpPr>
          <a:spLocks noChangeArrowheads="1"/>
        </xdr:cNvSpPr>
      </xdr:nvSpPr>
      <xdr:spPr>
        <a:xfrm>
          <a:off x="80581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7</xdr:row>
      <xdr:rowOff>0</xdr:rowOff>
    </xdr:to>
    <xdr:sp macro="" textlink="">
      <xdr:nvSpPr>
        <xdr:cNvPr id="57068" name="Line 164"/>
        <xdr:cNvSpPr>
          <a:spLocks noChangeShapeType="1"/>
        </xdr:cNvSpPr>
      </xdr:nvSpPr>
      <xdr:spPr>
        <a:xfrm>
          <a:off x="96583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57069" name="Line 172"/>
        <xdr:cNvSpPr>
          <a:spLocks noChangeShapeType="1"/>
        </xdr:cNvSpPr>
      </xdr:nvSpPr>
      <xdr:spPr>
        <a:xfrm>
          <a:off x="102584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8</xdr:row>
      <xdr:rowOff>0</xdr:rowOff>
    </xdr:from>
    <xdr:to xmlns:xdr="http://schemas.openxmlformats.org/drawingml/2006/spreadsheetDrawing">
      <xdr:col>52</xdr:col>
      <xdr:colOff>0</xdr:colOff>
      <xdr:row>10</xdr:row>
      <xdr:rowOff>0</xdr:rowOff>
    </xdr:to>
    <xdr:sp macro="" textlink="">
      <xdr:nvSpPr>
        <xdr:cNvPr id="57070" name="Rectangle 177" descr="紙ふぶき (小)"/>
        <xdr:cNvSpPr>
          <a:spLocks noChangeArrowheads="1"/>
        </xdr:cNvSpPr>
      </xdr:nvSpPr>
      <xdr:spPr>
        <a:xfrm>
          <a:off x="88582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10</xdr:row>
      <xdr:rowOff>0</xdr:rowOff>
    </xdr:from>
    <xdr:to xmlns:xdr="http://schemas.openxmlformats.org/drawingml/2006/spreadsheetDrawing">
      <xdr:col>52</xdr:col>
      <xdr:colOff>0</xdr:colOff>
      <xdr:row>12</xdr:row>
      <xdr:rowOff>0</xdr:rowOff>
    </xdr:to>
    <xdr:sp macro="" textlink="">
      <xdr:nvSpPr>
        <xdr:cNvPr id="57071" name="Rectangle 177" descr="紙ふぶき (小)"/>
        <xdr:cNvSpPr>
          <a:spLocks noChangeArrowheads="1"/>
        </xdr:cNvSpPr>
      </xdr:nvSpPr>
      <xdr:spPr>
        <a:xfrm>
          <a:off x="88582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</xdr:row>
      <xdr:rowOff>0</xdr:rowOff>
    </xdr:from>
    <xdr:to xmlns:xdr="http://schemas.openxmlformats.org/drawingml/2006/spreadsheetDrawing">
      <xdr:col>70</xdr:col>
      <xdr:colOff>0</xdr:colOff>
      <xdr:row>8</xdr:row>
      <xdr:rowOff>0</xdr:rowOff>
    </xdr:to>
    <xdr:sp macro="" textlink="">
      <xdr:nvSpPr>
        <xdr:cNvPr id="57072" name="Rectangle 177" descr="紙ふぶき (小)"/>
        <xdr:cNvSpPr>
          <a:spLocks noChangeArrowheads="1"/>
        </xdr:cNvSpPr>
      </xdr:nvSpPr>
      <xdr:spPr>
        <a:xfrm>
          <a:off x="121920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7</xdr:row>
      <xdr:rowOff>0</xdr:rowOff>
    </xdr:from>
    <xdr:to xmlns:xdr="http://schemas.openxmlformats.org/drawingml/2006/spreadsheetDrawing">
      <xdr:col>66</xdr:col>
      <xdr:colOff>0</xdr:colOff>
      <xdr:row>11</xdr:row>
      <xdr:rowOff>126365</xdr:rowOff>
    </xdr:to>
    <xdr:sp macro="" textlink="">
      <xdr:nvSpPr>
        <xdr:cNvPr id="57073" name="Rectangle 177" descr="紙ふぶき (小)"/>
        <xdr:cNvSpPr>
          <a:spLocks noChangeArrowheads="1"/>
        </xdr:cNvSpPr>
      </xdr:nvSpPr>
      <xdr:spPr>
        <a:xfrm>
          <a:off x="113919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7</xdr:row>
      <xdr:rowOff>0</xdr:rowOff>
    </xdr:to>
    <xdr:sp macro="" textlink="">
      <xdr:nvSpPr>
        <xdr:cNvPr id="57074" name="Line 164"/>
        <xdr:cNvSpPr>
          <a:spLocks noChangeShapeType="1"/>
        </xdr:cNvSpPr>
      </xdr:nvSpPr>
      <xdr:spPr>
        <a:xfrm>
          <a:off x="129921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57075" name="Line 172"/>
        <xdr:cNvSpPr>
          <a:spLocks noChangeShapeType="1"/>
        </xdr:cNvSpPr>
      </xdr:nvSpPr>
      <xdr:spPr>
        <a:xfrm>
          <a:off x="135921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8</xdr:row>
      <xdr:rowOff>0</xdr:rowOff>
    </xdr:from>
    <xdr:to xmlns:xdr="http://schemas.openxmlformats.org/drawingml/2006/spreadsheetDrawing">
      <xdr:col>70</xdr:col>
      <xdr:colOff>0</xdr:colOff>
      <xdr:row>10</xdr:row>
      <xdr:rowOff>0</xdr:rowOff>
    </xdr:to>
    <xdr:sp macro="" textlink="">
      <xdr:nvSpPr>
        <xdr:cNvPr id="57076" name="Rectangle 177" descr="紙ふぶき (小)"/>
        <xdr:cNvSpPr>
          <a:spLocks noChangeArrowheads="1"/>
        </xdr:cNvSpPr>
      </xdr:nvSpPr>
      <xdr:spPr>
        <a:xfrm>
          <a:off x="121920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10</xdr:row>
      <xdr:rowOff>0</xdr:rowOff>
    </xdr:from>
    <xdr:to xmlns:xdr="http://schemas.openxmlformats.org/drawingml/2006/spreadsheetDrawing">
      <xdr:col>70</xdr:col>
      <xdr:colOff>0</xdr:colOff>
      <xdr:row>12</xdr:row>
      <xdr:rowOff>0</xdr:rowOff>
    </xdr:to>
    <xdr:sp macro="" textlink="">
      <xdr:nvSpPr>
        <xdr:cNvPr id="57077" name="Rectangle 177" descr="紙ふぶき (小)"/>
        <xdr:cNvSpPr>
          <a:spLocks noChangeArrowheads="1"/>
        </xdr:cNvSpPr>
      </xdr:nvSpPr>
      <xdr:spPr>
        <a:xfrm>
          <a:off x="121920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57078" name="Line 172"/>
        <xdr:cNvSpPr>
          <a:spLocks noChangeShapeType="1"/>
        </xdr:cNvSpPr>
      </xdr:nvSpPr>
      <xdr:spPr>
        <a:xfrm>
          <a:off x="712470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57079" name="Line 172"/>
        <xdr:cNvSpPr>
          <a:spLocks noChangeShapeType="1"/>
        </xdr:cNvSpPr>
      </xdr:nvSpPr>
      <xdr:spPr>
        <a:xfrm>
          <a:off x="1045845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57080" name="Line 172"/>
        <xdr:cNvSpPr>
          <a:spLocks noChangeShapeType="1"/>
        </xdr:cNvSpPr>
      </xdr:nvSpPr>
      <xdr:spPr>
        <a:xfrm>
          <a:off x="13792200" y="16395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66</xdr:row>
      <xdr:rowOff>0</xdr:rowOff>
    </xdr:from>
    <xdr:to xmlns:xdr="http://schemas.openxmlformats.org/drawingml/2006/spreadsheetDrawing">
      <xdr:col>73</xdr:col>
      <xdr:colOff>0</xdr:colOff>
      <xdr:row>66</xdr:row>
      <xdr:rowOff>0</xdr:rowOff>
    </xdr:to>
    <xdr:sp macro="" textlink="">
      <xdr:nvSpPr>
        <xdr:cNvPr id="57081" name="Line 25"/>
        <xdr:cNvSpPr>
          <a:spLocks noChangeShapeType="1"/>
        </xdr:cNvSpPr>
      </xdr:nvSpPr>
      <xdr:spPr>
        <a:xfrm>
          <a:off x="1299210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76</xdr:row>
      <xdr:rowOff>0</xdr:rowOff>
    </xdr:from>
    <xdr:to xmlns:xdr="http://schemas.openxmlformats.org/drawingml/2006/spreadsheetDrawing">
      <xdr:col>73</xdr:col>
      <xdr:colOff>0</xdr:colOff>
      <xdr:row>76</xdr:row>
      <xdr:rowOff>0</xdr:rowOff>
    </xdr:to>
    <xdr:sp macro="" textlink="">
      <xdr:nvSpPr>
        <xdr:cNvPr id="57082" name="Line 27"/>
        <xdr:cNvSpPr>
          <a:spLocks noChangeShapeType="1"/>
        </xdr:cNvSpPr>
      </xdr:nvSpPr>
      <xdr:spPr>
        <a:xfrm>
          <a:off x="1299210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66</xdr:row>
      <xdr:rowOff>0</xdr:rowOff>
    </xdr:from>
    <xdr:to xmlns:xdr="http://schemas.openxmlformats.org/drawingml/2006/spreadsheetDrawing">
      <xdr:col>62</xdr:col>
      <xdr:colOff>0</xdr:colOff>
      <xdr:row>66</xdr:row>
      <xdr:rowOff>0</xdr:rowOff>
    </xdr:to>
    <xdr:sp macro="" textlink="">
      <xdr:nvSpPr>
        <xdr:cNvPr id="57083" name="Line 28"/>
        <xdr:cNvSpPr>
          <a:spLocks noChangeShapeType="1"/>
        </xdr:cNvSpPr>
      </xdr:nvSpPr>
      <xdr:spPr>
        <a:xfrm flipH="1">
          <a:off x="1119187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76</xdr:row>
      <xdr:rowOff>0</xdr:rowOff>
    </xdr:from>
    <xdr:to xmlns:xdr="http://schemas.openxmlformats.org/drawingml/2006/spreadsheetDrawing">
      <xdr:col>62</xdr:col>
      <xdr:colOff>0</xdr:colOff>
      <xdr:row>76</xdr:row>
      <xdr:rowOff>0</xdr:rowOff>
    </xdr:to>
    <xdr:sp macro="" textlink="">
      <xdr:nvSpPr>
        <xdr:cNvPr id="57084" name="Line 29"/>
        <xdr:cNvSpPr>
          <a:spLocks noChangeShapeType="1"/>
        </xdr:cNvSpPr>
      </xdr:nvSpPr>
      <xdr:spPr>
        <a:xfrm flipH="1">
          <a:off x="1119187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66</xdr:row>
      <xdr:rowOff>0</xdr:rowOff>
    </xdr:from>
    <xdr:to xmlns:xdr="http://schemas.openxmlformats.org/drawingml/2006/spreadsheetDrawing">
      <xdr:col>61</xdr:col>
      <xdr:colOff>0</xdr:colOff>
      <xdr:row>76</xdr:row>
      <xdr:rowOff>0</xdr:rowOff>
    </xdr:to>
    <xdr:sp macro="" textlink="">
      <xdr:nvSpPr>
        <xdr:cNvPr id="57085" name="Line 30"/>
        <xdr:cNvSpPr>
          <a:spLocks noChangeShapeType="1"/>
        </xdr:cNvSpPr>
      </xdr:nvSpPr>
      <xdr:spPr>
        <a:xfrm>
          <a:off x="1119187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72</xdr:row>
      <xdr:rowOff>0</xdr:rowOff>
    </xdr:from>
    <xdr:to xmlns:xdr="http://schemas.openxmlformats.org/drawingml/2006/spreadsheetDrawing">
      <xdr:col>72</xdr:col>
      <xdr:colOff>0</xdr:colOff>
      <xdr:row>72</xdr:row>
      <xdr:rowOff>0</xdr:rowOff>
    </xdr:to>
    <xdr:sp macro="" textlink="">
      <xdr:nvSpPr>
        <xdr:cNvPr id="57086" name="Line 31"/>
        <xdr:cNvSpPr>
          <a:spLocks noChangeShapeType="1"/>
        </xdr:cNvSpPr>
      </xdr:nvSpPr>
      <xdr:spPr>
        <a:xfrm>
          <a:off x="12992100" y="135737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72</xdr:row>
      <xdr:rowOff>0</xdr:rowOff>
    </xdr:from>
    <xdr:to xmlns:xdr="http://schemas.openxmlformats.org/drawingml/2006/spreadsheetDrawing">
      <xdr:col>72</xdr:col>
      <xdr:colOff>0</xdr:colOff>
      <xdr:row>74</xdr:row>
      <xdr:rowOff>0</xdr:rowOff>
    </xdr:to>
    <xdr:sp macro="" textlink="">
      <xdr:nvSpPr>
        <xdr:cNvPr id="57087" name="Line 32"/>
        <xdr:cNvSpPr>
          <a:spLocks noChangeShapeType="1"/>
        </xdr:cNvSpPr>
      </xdr:nvSpPr>
      <xdr:spPr>
        <a:xfrm>
          <a:off x="13392150" y="135737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74</xdr:row>
      <xdr:rowOff>0</xdr:rowOff>
    </xdr:from>
    <xdr:to xmlns:xdr="http://schemas.openxmlformats.org/drawingml/2006/spreadsheetDrawing">
      <xdr:col>74</xdr:col>
      <xdr:colOff>0</xdr:colOff>
      <xdr:row>74</xdr:row>
      <xdr:rowOff>0</xdr:rowOff>
    </xdr:to>
    <xdr:sp macro="" textlink="">
      <xdr:nvSpPr>
        <xdr:cNvPr id="57088" name="Line 33"/>
        <xdr:cNvSpPr>
          <a:spLocks noChangeShapeType="1"/>
        </xdr:cNvSpPr>
      </xdr:nvSpPr>
      <xdr:spPr>
        <a:xfrm>
          <a:off x="12992100" y="138785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66</xdr:row>
      <xdr:rowOff>0</xdr:rowOff>
    </xdr:from>
    <xdr:to xmlns:xdr="http://schemas.openxmlformats.org/drawingml/2006/spreadsheetDrawing">
      <xdr:col>73</xdr:col>
      <xdr:colOff>0</xdr:colOff>
      <xdr:row>74</xdr:row>
      <xdr:rowOff>0</xdr:rowOff>
    </xdr:to>
    <xdr:sp macro="" textlink="">
      <xdr:nvSpPr>
        <xdr:cNvPr id="57089" name="Line 34"/>
        <xdr:cNvSpPr>
          <a:spLocks noChangeShapeType="1"/>
        </xdr:cNvSpPr>
      </xdr:nvSpPr>
      <xdr:spPr>
        <a:xfrm>
          <a:off x="13592175" y="12659360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74</xdr:row>
      <xdr:rowOff>0</xdr:rowOff>
    </xdr:from>
    <xdr:to xmlns:xdr="http://schemas.openxmlformats.org/drawingml/2006/spreadsheetDrawing">
      <xdr:col>73</xdr:col>
      <xdr:colOff>0</xdr:colOff>
      <xdr:row>76</xdr:row>
      <xdr:rowOff>0</xdr:rowOff>
    </xdr:to>
    <xdr:sp macro="" textlink="">
      <xdr:nvSpPr>
        <xdr:cNvPr id="57090" name="Line 35"/>
        <xdr:cNvSpPr>
          <a:spLocks noChangeShapeType="1"/>
        </xdr:cNvSpPr>
      </xdr:nvSpPr>
      <xdr:spPr>
        <a:xfrm flipV="1">
          <a:off x="13592175" y="138785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66</xdr:row>
      <xdr:rowOff>0</xdr:rowOff>
    </xdr:from>
    <xdr:to xmlns:xdr="http://schemas.openxmlformats.org/drawingml/2006/spreadsheetDrawing">
      <xdr:col>72</xdr:col>
      <xdr:colOff>0</xdr:colOff>
      <xdr:row>72</xdr:row>
      <xdr:rowOff>0</xdr:rowOff>
    </xdr:to>
    <xdr:sp macro="" textlink="">
      <xdr:nvSpPr>
        <xdr:cNvPr id="57091" name="Line 52"/>
        <xdr:cNvSpPr>
          <a:spLocks noChangeShapeType="1"/>
        </xdr:cNvSpPr>
      </xdr:nvSpPr>
      <xdr:spPr>
        <a:xfrm>
          <a:off x="13392150" y="12659360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66</xdr:row>
      <xdr:rowOff>0</xdr:rowOff>
    </xdr:from>
    <xdr:to xmlns:xdr="http://schemas.openxmlformats.org/drawingml/2006/spreadsheetDrawing">
      <xdr:col>66</xdr:col>
      <xdr:colOff>0</xdr:colOff>
      <xdr:row>76</xdr:row>
      <xdr:rowOff>0</xdr:rowOff>
    </xdr:to>
    <xdr:sp macro="" textlink="">
      <xdr:nvSpPr>
        <xdr:cNvPr id="57092" name="Rectangle 67" descr="紙ふぶき (小)"/>
        <xdr:cNvSpPr>
          <a:spLocks noChangeArrowheads="1"/>
        </xdr:cNvSpPr>
      </xdr:nvSpPr>
      <xdr:spPr>
        <a:xfrm>
          <a:off x="1139190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66</xdr:row>
      <xdr:rowOff>0</xdr:rowOff>
    </xdr:from>
    <xdr:to xmlns:xdr="http://schemas.openxmlformats.org/drawingml/2006/spreadsheetDrawing">
      <xdr:col>70</xdr:col>
      <xdr:colOff>0</xdr:colOff>
      <xdr:row>74</xdr:row>
      <xdr:rowOff>0</xdr:rowOff>
    </xdr:to>
    <xdr:sp macro="" textlink="">
      <xdr:nvSpPr>
        <xdr:cNvPr id="57093" name="Rectangle 68" descr="紙ふぶき (大)"/>
        <xdr:cNvSpPr>
          <a:spLocks noChangeArrowheads="1"/>
        </xdr:cNvSpPr>
      </xdr:nvSpPr>
      <xdr:spPr>
        <a:xfrm>
          <a:off x="12192000" y="12659360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74</xdr:row>
      <xdr:rowOff>0</xdr:rowOff>
    </xdr:from>
    <xdr:to xmlns:xdr="http://schemas.openxmlformats.org/drawingml/2006/spreadsheetDrawing">
      <xdr:col>70</xdr:col>
      <xdr:colOff>0</xdr:colOff>
      <xdr:row>76</xdr:row>
      <xdr:rowOff>0</xdr:rowOff>
    </xdr:to>
    <xdr:sp macro="" textlink="">
      <xdr:nvSpPr>
        <xdr:cNvPr id="57094" name="Rectangle 69" descr="紙ふぶき (小)"/>
        <xdr:cNvSpPr>
          <a:spLocks noChangeArrowheads="1"/>
        </xdr:cNvSpPr>
      </xdr:nvSpPr>
      <xdr:spPr>
        <a:xfrm>
          <a:off x="12192000" y="13878560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66</xdr:row>
      <xdr:rowOff>0</xdr:rowOff>
    </xdr:from>
    <xdr:to xmlns:xdr="http://schemas.openxmlformats.org/drawingml/2006/spreadsheetDrawing">
      <xdr:col>37</xdr:col>
      <xdr:colOff>0</xdr:colOff>
      <xdr:row>66</xdr:row>
      <xdr:rowOff>0</xdr:rowOff>
    </xdr:to>
    <xdr:sp macro="" textlink="">
      <xdr:nvSpPr>
        <xdr:cNvPr id="57095" name="Line 150"/>
        <xdr:cNvSpPr>
          <a:spLocks noChangeShapeType="1"/>
        </xdr:cNvSpPr>
      </xdr:nvSpPr>
      <xdr:spPr>
        <a:xfrm>
          <a:off x="632460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76</xdr:row>
      <xdr:rowOff>0</xdr:rowOff>
    </xdr:from>
    <xdr:to xmlns:xdr="http://schemas.openxmlformats.org/drawingml/2006/spreadsheetDrawing">
      <xdr:col>37</xdr:col>
      <xdr:colOff>0</xdr:colOff>
      <xdr:row>76</xdr:row>
      <xdr:rowOff>0</xdr:rowOff>
    </xdr:to>
    <xdr:sp macro="" textlink="">
      <xdr:nvSpPr>
        <xdr:cNvPr id="57096" name="Line 151"/>
        <xdr:cNvSpPr>
          <a:spLocks noChangeShapeType="1"/>
        </xdr:cNvSpPr>
      </xdr:nvSpPr>
      <xdr:spPr>
        <a:xfrm>
          <a:off x="632460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66</xdr:row>
      <xdr:rowOff>0</xdr:rowOff>
    </xdr:from>
    <xdr:to xmlns:xdr="http://schemas.openxmlformats.org/drawingml/2006/spreadsheetDrawing">
      <xdr:col>26</xdr:col>
      <xdr:colOff>0</xdr:colOff>
      <xdr:row>66</xdr:row>
      <xdr:rowOff>0</xdr:rowOff>
    </xdr:to>
    <xdr:sp macro="" textlink="">
      <xdr:nvSpPr>
        <xdr:cNvPr id="57097" name="Line 152"/>
        <xdr:cNvSpPr>
          <a:spLocks noChangeShapeType="1"/>
        </xdr:cNvSpPr>
      </xdr:nvSpPr>
      <xdr:spPr>
        <a:xfrm flipH="1">
          <a:off x="452437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76</xdr:row>
      <xdr:rowOff>0</xdr:rowOff>
    </xdr:from>
    <xdr:to xmlns:xdr="http://schemas.openxmlformats.org/drawingml/2006/spreadsheetDrawing">
      <xdr:col>26</xdr:col>
      <xdr:colOff>0</xdr:colOff>
      <xdr:row>76</xdr:row>
      <xdr:rowOff>0</xdr:rowOff>
    </xdr:to>
    <xdr:sp macro="" textlink="">
      <xdr:nvSpPr>
        <xdr:cNvPr id="57098" name="Line 153"/>
        <xdr:cNvSpPr>
          <a:spLocks noChangeShapeType="1"/>
        </xdr:cNvSpPr>
      </xdr:nvSpPr>
      <xdr:spPr>
        <a:xfrm flipH="1">
          <a:off x="452437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66</xdr:row>
      <xdr:rowOff>0</xdr:rowOff>
    </xdr:from>
    <xdr:to xmlns:xdr="http://schemas.openxmlformats.org/drawingml/2006/spreadsheetDrawing">
      <xdr:col>25</xdr:col>
      <xdr:colOff>0</xdr:colOff>
      <xdr:row>76</xdr:row>
      <xdr:rowOff>0</xdr:rowOff>
    </xdr:to>
    <xdr:sp macro="" textlink="">
      <xdr:nvSpPr>
        <xdr:cNvPr id="57099" name="Line 154"/>
        <xdr:cNvSpPr>
          <a:spLocks noChangeShapeType="1"/>
        </xdr:cNvSpPr>
      </xdr:nvSpPr>
      <xdr:spPr>
        <a:xfrm>
          <a:off x="452437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71</xdr:row>
      <xdr:rowOff>0</xdr:rowOff>
    </xdr:from>
    <xdr:to xmlns:xdr="http://schemas.openxmlformats.org/drawingml/2006/spreadsheetDrawing">
      <xdr:col>36</xdr:col>
      <xdr:colOff>0</xdr:colOff>
      <xdr:row>71</xdr:row>
      <xdr:rowOff>0</xdr:rowOff>
    </xdr:to>
    <xdr:sp macro="" textlink="">
      <xdr:nvSpPr>
        <xdr:cNvPr id="57100" name="Line 155"/>
        <xdr:cNvSpPr>
          <a:spLocks noChangeShapeType="1"/>
        </xdr:cNvSpPr>
      </xdr:nvSpPr>
      <xdr:spPr>
        <a:xfrm>
          <a:off x="6324600" y="134213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71</xdr:row>
      <xdr:rowOff>0</xdr:rowOff>
    </xdr:from>
    <xdr:to xmlns:xdr="http://schemas.openxmlformats.org/drawingml/2006/spreadsheetDrawing">
      <xdr:col>36</xdr:col>
      <xdr:colOff>0</xdr:colOff>
      <xdr:row>73</xdr:row>
      <xdr:rowOff>0</xdr:rowOff>
    </xdr:to>
    <xdr:sp macro="" textlink="">
      <xdr:nvSpPr>
        <xdr:cNvPr id="57101" name="Line 156"/>
        <xdr:cNvSpPr>
          <a:spLocks noChangeShapeType="1"/>
        </xdr:cNvSpPr>
      </xdr:nvSpPr>
      <xdr:spPr>
        <a:xfrm>
          <a:off x="6724650" y="134213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73</xdr:row>
      <xdr:rowOff>0</xdr:rowOff>
    </xdr:from>
    <xdr:to xmlns:xdr="http://schemas.openxmlformats.org/drawingml/2006/spreadsheetDrawing">
      <xdr:col>38</xdr:col>
      <xdr:colOff>0</xdr:colOff>
      <xdr:row>73</xdr:row>
      <xdr:rowOff>0</xdr:rowOff>
    </xdr:to>
    <xdr:sp macro="" textlink="">
      <xdr:nvSpPr>
        <xdr:cNvPr id="57102" name="Line 157"/>
        <xdr:cNvSpPr>
          <a:spLocks noChangeShapeType="1"/>
        </xdr:cNvSpPr>
      </xdr:nvSpPr>
      <xdr:spPr>
        <a:xfrm>
          <a:off x="6324600" y="137261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66</xdr:row>
      <xdr:rowOff>0</xdr:rowOff>
    </xdr:from>
    <xdr:to xmlns:xdr="http://schemas.openxmlformats.org/drawingml/2006/spreadsheetDrawing">
      <xdr:col>37</xdr:col>
      <xdr:colOff>0</xdr:colOff>
      <xdr:row>73</xdr:row>
      <xdr:rowOff>0</xdr:rowOff>
    </xdr:to>
    <xdr:sp macro="" textlink="">
      <xdr:nvSpPr>
        <xdr:cNvPr id="57103" name="Line 158"/>
        <xdr:cNvSpPr>
          <a:spLocks noChangeShapeType="1"/>
        </xdr:cNvSpPr>
      </xdr:nvSpPr>
      <xdr:spPr>
        <a:xfrm>
          <a:off x="6924675" y="12659360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73</xdr:row>
      <xdr:rowOff>0</xdr:rowOff>
    </xdr:from>
    <xdr:to xmlns:xdr="http://schemas.openxmlformats.org/drawingml/2006/spreadsheetDrawing">
      <xdr:col>37</xdr:col>
      <xdr:colOff>0</xdr:colOff>
      <xdr:row>76</xdr:row>
      <xdr:rowOff>0</xdr:rowOff>
    </xdr:to>
    <xdr:sp macro="" textlink="">
      <xdr:nvSpPr>
        <xdr:cNvPr id="57104" name="Line 159"/>
        <xdr:cNvSpPr>
          <a:spLocks noChangeShapeType="1"/>
        </xdr:cNvSpPr>
      </xdr:nvSpPr>
      <xdr:spPr>
        <a:xfrm flipV="1">
          <a:off x="6924675" y="13726160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66</xdr:row>
      <xdr:rowOff>0</xdr:rowOff>
    </xdr:from>
    <xdr:to xmlns:xdr="http://schemas.openxmlformats.org/drawingml/2006/spreadsheetDrawing">
      <xdr:col>36</xdr:col>
      <xdr:colOff>0</xdr:colOff>
      <xdr:row>71</xdr:row>
      <xdr:rowOff>0</xdr:rowOff>
    </xdr:to>
    <xdr:sp macro="" textlink="">
      <xdr:nvSpPr>
        <xdr:cNvPr id="57105" name="Line 160"/>
        <xdr:cNvSpPr>
          <a:spLocks noChangeShapeType="1"/>
        </xdr:cNvSpPr>
      </xdr:nvSpPr>
      <xdr:spPr>
        <a:xfrm>
          <a:off x="6724650" y="12659360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66</xdr:row>
      <xdr:rowOff>0</xdr:rowOff>
    </xdr:from>
    <xdr:to xmlns:xdr="http://schemas.openxmlformats.org/drawingml/2006/spreadsheetDrawing">
      <xdr:col>30</xdr:col>
      <xdr:colOff>0</xdr:colOff>
      <xdr:row>76</xdr:row>
      <xdr:rowOff>0</xdr:rowOff>
    </xdr:to>
    <xdr:sp macro="" textlink="">
      <xdr:nvSpPr>
        <xdr:cNvPr id="57106" name="Rectangle 161" descr="紙ふぶき (小)"/>
        <xdr:cNvSpPr>
          <a:spLocks noChangeArrowheads="1"/>
        </xdr:cNvSpPr>
      </xdr:nvSpPr>
      <xdr:spPr>
        <a:xfrm>
          <a:off x="472440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66</xdr:row>
      <xdr:rowOff>0</xdr:rowOff>
    </xdr:from>
    <xdr:to xmlns:xdr="http://schemas.openxmlformats.org/drawingml/2006/spreadsheetDrawing">
      <xdr:col>34</xdr:col>
      <xdr:colOff>0</xdr:colOff>
      <xdr:row>73</xdr:row>
      <xdr:rowOff>0</xdr:rowOff>
    </xdr:to>
    <xdr:sp macro="" textlink="">
      <xdr:nvSpPr>
        <xdr:cNvPr id="57107" name="Rectangle 162" descr="紙ふぶき (大)"/>
        <xdr:cNvSpPr>
          <a:spLocks noChangeArrowheads="1"/>
        </xdr:cNvSpPr>
      </xdr:nvSpPr>
      <xdr:spPr>
        <a:xfrm>
          <a:off x="5524500" y="12659360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73</xdr:row>
      <xdr:rowOff>0</xdr:rowOff>
    </xdr:from>
    <xdr:to xmlns:xdr="http://schemas.openxmlformats.org/drawingml/2006/spreadsheetDrawing">
      <xdr:col>34</xdr:col>
      <xdr:colOff>0</xdr:colOff>
      <xdr:row>76</xdr:row>
      <xdr:rowOff>0</xdr:rowOff>
    </xdr:to>
    <xdr:sp macro="" textlink="">
      <xdr:nvSpPr>
        <xdr:cNvPr id="57108" name="Rectangle 163" descr="紙ふぶき (小)"/>
        <xdr:cNvSpPr>
          <a:spLocks noChangeArrowheads="1"/>
        </xdr:cNvSpPr>
      </xdr:nvSpPr>
      <xdr:spPr>
        <a:xfrm>
          <a:off x="5524500" y="13726160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66</xdr:row>
      <xdr:rowOff>0</xdr:rowOff>
    </xdr:from>
    <xdr:to xmlns:xdr="http://schemas.openxmlformats.org/drawingml/2006/spreadsheetDrawing">
      <xdr:col>19</xdr:col>
      <xdr:colOff>0</xdr:colOff>
      <xdr:row>66</xdr:row>
      <xdr:rowOff>0</xdr:rowOff>
    </xdr:to>
    <xdr:sp macro="" textlink="">
      <xdr:nvSpPr>
        <xdr:cNvPr id="57109" name="Line 164"/>
        <xdr:cNvSpPr>
          <a:spLocks noChangeShapeType="1"/>
        </xdr:cNvSpPr>
      </xdr:nvSpPr>
      <xdr:spPr>
        <a:xfrm>
          <a:off x="299085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76</xdr:row>
      <xdr:rowOff>0</xdr:rowOff>
    </xdr:from>
    <xdr:to xmlns:xdr="http://schemas.openxmlformats.org/drawingml/2006/spreadsheetDrawing">
      <xdr:col>19</xdr:col>
      <xdr:colOff>0</xdr:colOff>
      <xdr:row>76</xdr:row>
      <xdr:rowOff>0</xdr:rowOff>
    </xdr:to>
    <xdr:sp macro="" textlink="">
      <xdr:nvSpPr>
        <xdr:cNvPr id="57110" name="Line 165"/>
        <xdr:cNvSpPr>
          <a:spLocks noChangeShapeType="1"/>
        </xdr:cNvSpPr>
      </xdr:nvSpPr>
      <xdr:spPr>
        <a:xfrm>
          <a:off x="299085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66</xdr:row>
      <xdr:rowOff>0</xdr:rowOff>
    </xdr:from>
    <xdr:to xmlns:xdr="http://schemas.openxmlformats.org/drawingml/2006/spreadsheetDrawing">
      <xdr:col>8</xdr:col>
      <xdr:colOff>0</xdr:colOff>
      <xdr:row>66</xdr:row>
      <xdr:rowOff>0</xdr:rowOff>
    </xdr:to>
    <xdr:sp macro="" textlink="">
      <xdr:nvSpPr>
        <xdr:cNvPr id="57111" name="Line 166"/>
        <xdr:cNvSpPr>
          <a:spLocks noChangeShapeType="1"/>
        </xdr:cNvSpPr>
      </xdr:nvSpPr>
      <xdr:spPr>
        <a:xfrm flipH="1">
          <a:off x="119062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76</xdr:row>
      <xdr:rowOff>0</xdr:rowOff>
    </xdr:from>
    <xdr:to xmlns:xdr="http://schemas.openxmlformats.org/drawingml/2006/spreadsheetDrawing">
      <xdr:col>8</xdr:col>
      <xdr:colOff>0</xdr:colOff>
      <xdr:row>76</xdr:row>
      <xdr:rowOff>0</xdr:rowOff>
    </xdr:to>
    <xdr:sp macro="" textlink="">
      <xdr:nvSpPr>
        <xdr:cNvPr id="57112" name="Line 167"/>
        <xdr:cNvSpPr>
          <a:spLocks noChangeShapeType="1"/>
        </xdr:cNvSpPr>
      </xdr:nvSpPr>
      <xdr:spPr>
        <a:xfrm flipH="1">
          <a:off x="119062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66</xdr:row>
      <xdr:rowOff>0</xdr:rowOff>
    </xdr:from>
    <xdr:to xmlns:xdr="http://schemas.openxmlformats.org/drawingml/2006/spreadsheetDrawing">
      <xdr:col>7</xdr:col>
      <xdr:colOff>0</xdr:colOff>
      <xdr:row>76</xdr:row>
      <xdr:rowOff>0</xdr:rowOff>
    </xdr:to>
    <xdr:sp macro="" textlink="">
      <xdr:nvSpPr>
        <xdr:cNvPr id="57113" name="Line 168"/>
        <xdr:cNvSpPr>
          <a:spLocks noChangeShapeType="1"/>
        </xdr:cNvSpPr>
      </xdr:nvSpPr>
      <xdr:spPr>
        <a:xfrm>
          <a:off x="119062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70</xdr:row>
      <xdr:rowOff>0</xdr:rowOff>
    </xdr:from>
    <xdr:to xmlns:xdr="http://schemas.openxmlformats.org/drawingml/2006/spreadsheetDrawing">
      <xdr:col>18</xdr:col>
      <xdr:colOff>0</xdr:colOff>
      <xdr:row>70</xdr:row>
      <xdr:rowOff>0</xdr:rowOff>
    </xdr:to>
    <xdr:sp macro="" textlink="">
      <xdr:nvSpPr>
        <xdr:cNvPr id="57114" name="Line 169"/>
        <xdr:cNvSpPr>
          <a:spLocks noChangeShapeType="1"/>
        </xdr:cNvSpPr>
      </xdr:nvSpPr>
      <xdr:spPr>
        <a:xfrm>
          <a:off x="2990850" y="132689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70</xdr:row>
      <xdr:rowOff>0</xdr:rowOff>
    </xdr:from>
    <xdr:to xmlns:xdr="http://schemas.openxmlformats.org/drawingml/2006/spreadsheetDrawing">
      <xdr:col>18</xdr:col>
      <xdr:colOff>0</xdr:colOff>
      <xdr:row>72</xdr:row>
      <xdr:rowOff>0</xdr:rowOff>
    </xdr:to>
    <xdr:sp macro="" textlink="">
      <xdr:nvSpPr>
        <xdr:cNvPr id="57115" name="Line 170"/>
        <xdr:cNvSpPr>
          <a:spLocks noChangeShapeType="1"/>
        </xdr:cNvSpPr>
      </xdr:nvSpPr>
      <xdr:spPr>
        <a:xfrm>
          <a:off x="3390900" y="132689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72</xdr:row>
      <xdr:rowOff>0</xdr:rowOff>
    </xdr:from>
    <xdr:to xmlns:xdr="http://schemas.openxmlformats.org/drawingml/2006/spreadsheetDrawing">
      <xdr:col>20</xdr:col>
      <xdr:colOff>0</xdr:colOff>
      <xdr:row>72</xdr:row>
      <xdr:rowOff>0</xdr:rowOff>
    </xdr:to>
    <xdr:sp macro="" textlink="">
      <xdr:nvSpPr>
        <xdr:cNvPr id="57116" name="Line 171"/>
        <xdr:cNvSpPr>
          <a:spLocks noChangeShapeType="1"/>
        </xdr:cNvSpPr>
      </xdr:nvSpPr>
      <xdr:spPr>
        <a:xfrm>
          <a:off x="3009900" y="13573760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66</xdr:row>
      <xdr:rowOff>0</xdr:rowOff>
    </xdr:from>
    <xdr:to xmlns:xdr="http://schemas.openxmlformats.org/drawingml/2006/spreadsheetDrawing">
      <xdr:col>19</xdr:col>
      <xdr:colOff>0</xdr:colOff>
      <xdr:row>72</xdr:row>
      <xdr:rowOff>0</xdr:rowOff>
    </xdr:to>
    <xdr:sp macro="" textlink="">
      <xdr:nvSpPr>
        <xdr:cNvPr id="57117" name="Line 172"/>
        <xdr:cNvSpPr>
          <a:spLocks noChangeShapeType="1"/>
        </xdr:cNvSpPr>
      </xdr:nvSpPr>
      <xdr:spPr>
        <a:xfrm>
          <a:off x="3590925" y="12659360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72</xdr:row>
      <xdr:rowOff>0</xdr:rowOff>
    </xdr:from>
    <xdr:to xmlns:xdr="http://schemas.openxmlformats.org/drawingml/2006/spreadsheetDrawing">
      <xdr:col>19</xdr:col>
      <xdr:colOff>0</xdr:colOff>
      <xdr:row>76</xdr:row>
      <xdr:rowOff>0</xdr:rowOff>
    </xdr:to>
    <xdr:sp macro="" textlink="">
      <xdr:nvSpPr>
        <xdr:cNvPr id="57118" name="Line 173"/>
        <xdr:cNvSpPr>
          <a:spLocks noChangeShapeType="1"/>
        </xdr:cNvSpPr>
      </xdr:nvSpPr>
      <xdr:spPr>
        <a:xfrm flipV="1">
          <a:off x="3590925" y="1357376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66</xdr:row>
      <xdr:rowOff>0</xdr:rowOff>
    </xdr:from>
    <xdr:to xmlns:xdr="http://schemas.openxmlformats.org/drawingml/2006/spreadsheetDrawing">
      <xdr:col>18</xdr:col>
      <xdr:colOff>0</xdr:colOff>
      <xdr:row>70</xdr:row>
      <xdr:rowOff>0</xdr:rowOff>
    </xdr:to>
    <xdr:sp macro="" textlink="">
      <xdr:nvSpPr>
        <xdr:cNvPr id="57119" name="Line 174"/>
        <xdr:cNvSpPr>
          <a:spLocks noChangeShapeType="1"/>
        </xdr:cNvSpPr>
      </xdr:nvSpPr>
      <xdr:spPr>
        <a:xfrm>
          <a:off x="3390900" y="1265936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66</xdr:row>
      <xdr:rowOff>0</xdr:rowOff>
    </xdr:from>
    <xdr:to xmlns:xdr="http://schemas.openxmlformats.org/drawingml/2006/spreadsheetDrawing">
      <xdr:col>12</xdr:col>
      <xdr:colOff>0</xdr:colOff>
      <xdr:row>76</xdr:row>
      <xdr:rowOff>0</xdr:rowOff>
    </xdr:to>
    <xdr:sp macro="" textlink="">
      <xdr:nvSpPr>
        <xdr:cNvPr id="57120" name="Rectangle 175" descr="紙ふぶき (小)"/>
        <xdr:cNvSpPr>
          <a:spLocks noChangeArrowheads="1"/>
        </xdr:cNvSpPr>
      </xdr:nvSpPr>
      <xdr:spPr>
        <a:xfrm>
          <a:off x="139065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66</xdr:row>
      <xdr:rowOff>0</xdr:rowOff>
    </xdr:from>
    <xdr:to xmlns:xdr="http://schemas.openxmlformats.org/drawingml/2006/spreadsheetDrawing">
      <xdr:col>16</xdr:col>
      <xdr:colOff>0</xdr:colOff>
      <xdr:row>72</xdr:row>
      <xdr:rowOff>0</xdr:rowOff>
    </xdr:to>
    <xdr:sp macro="" textlink="">
      <xdr:nvSpPr>
        <xdr:cNvPr id="57121" name="Rectangle 176" descr="紙ふぶき (大)"/>
        <xdr:cNvSpPr>
          <a:spLocks noChangeArrowheads="1"/>
        </xdr:cNvSpPr>
      </xdr:nvSpPr>
      <xdr:spPr>
        <a:xfrm>
          <a:off x="2190750" y="12659360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72</xdr:row>
      <xdr:rowOff>0</xdr:rowOff>
    </xdr:from>
    <xdr:to xmlns:xdr="http://schemas.openxmlformats.org/drawingml/2006/spreadsheetDrawing">
      <xdr:col>16</xdr:col>
      <xdr:colOff>0</xdr:colOff>
      <xdr:row>76</xdr:row>
      <xdr:rowOff>0</xdr:rowOff>
    </xdr:to>
    <xdr:sp macro="" textlink="">
      <xdr:nvSpPr>
        <xdr:cNvPr id="57122" name="Rectangle 177" descr="紙ふぶき (小)"/>
        <xdr:cNvSpPr>
          <a:spLocks noChangeArrowheads="1"/>
        </xdr:cNvSpPr>
      </xdr:nvSpPr>
      <xdr:spPr>
        <a:xfrm>
          <a:off x="2190750" y="13573760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66</xdr:row>
      <xdr:rowOff>0</xdr:rowOff>
    </xdr:from>
    <xdr:to xmlns:xdr="http://schemas.openxmlformats.org/drawingml/2006/spreadsheetDrawing">
      <xdr:col>55</xdr:col>
      <xdr:colOff>0</xdr:colOff>
      <xdr:row>66</xdr:row>
      <xdr:rowOff>0</xdr:rowOff>
    </xdr:to>
    <xdr:sp macro="" textlink="">
      <xdr:nvSpPr>
        <xdr:cNvPr id="57123" name="Line 150"/>
        <xdr:cNvSpPr>
          <a:spLocks noChangeShapeType="1"/>
        </xdr:cNvSpPr>
      </xdr:nvSpPr>
      <xdr:spPr>
        <a:xfrm>
          <a:off x="965835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76</xdr:row>
      <xdr:rowOff>0</xdr:rowOff>
    </xdr:from>
    <xdr:to xmlns:xdr="http://schemas.openxmlformats.org/drawingml/2006/spreadsheetDrawing">
      <xdr:col>55</xdr:col>
      <xdr:colOff>0</xdr:colOff>
      <xdr:row>76</xdr:row>
      <xdr:rowOff>0</xdr:rowOff>
    </xdr:to>
    <xdr:sp macro="" textlink="">
      <xdr:nvSpPr>
        <xdr:cNvPr id="57124" name="Line 151"/>
        <xdr:cNvSpPr>
          <a:spLocks noChangeShapeType="1"/>
        </xdr:cNvSpPr>
      </xdr:nvSpPr>
      <xdr:spPr>
        <a:xfrm>
          <a:off x="965835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66</xdr:row>
      <xdr:rowOff>0</xdr:rowOff>
    </xdr:from>
    <xdr:to xmlns:xdr="http://schemas.openxmlformats.org/drawingml/2006/spreadsheetDrawing">
      <xdr:col>44</xdr:col>
      <xdr:colOff>0</xdr:colOff>
      <xdr:row>66</xdr:row>
      <xdr:rowOff>0</xdr:rowOff>
    </xdr:to>
    <xdr:sp macro="" textlink="">
      <xdr:nvSpPr>
        <xdr:cNvPr id="57125" name="Line 152"/>
        <xdr:cNvSpPr>
          <a:spLocks noChangeShapeType="1"/>
        </xdr:cNvSpPr>
      </xdr:nvSpPr>
      <xdr:spPr>
        <a:xfrm flipH="1">
          <a:off x="785812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76</xdr:row>
      <xdr:rowOff>0</xdr:rowOff>
    </xdr:from>
    <xdr:to xmlns:xdr="http://schemas.openxmlformats.org/drawingml/2006/spreadsheetDrawing">
      <xdr:col>44</xdr:col>
      <xdr:colOff>0</xdr:colOff>
      <xdr:row>76</xdr:row>
      <xdr:rowOff>0</xdr:rowOff>
    </xdr:to>
    <xdr:sp macro="" textlink="">
      <xdr:nvSpPr>
        <xdr:cNvPr id="57126" name="Line 153"/>
        <xdr:cNvSpPr>
          <a:spLocks noChangeShapeType="1"/>
        </xdr:cNvSpPr>
      </xdr:nvSpPr>
      <xdr:spPr>
        <a:xfrm flipH="1">
          <a:off x="785812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66</xdr:row>
      <xdr:rowOff>0</xdr:rowOff>
    </xdr:from>
    <xdr:to xmlns:xdr="http://schemas.openxmlformats.org/drawingml/2006/spreadsheetDrawing">
      <xdr:col>43</xdr:col>
      <xdr:colOff>0</xdr:colOff>
      <xdr:row>76</xdr:row>
      <xdr:rowOff>0</xdr:rowOff>
    </xdr:to>
    <xdr:sp macro="" textlink="">
      <xdr:nvSpPr>
        <xdr:cNvPr id="57127" name="Line 154"/>
        <xdr:cNvSpPr>
          <a:spLocks noChangeShapeType="1"/>
        </xdr:cNvSpPr>
      </xdr:nvSpPr>
      <xdr:spPr>
        <a:xfrm>
          <a:off x="785812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71</xdr:row>
      <xdr:rowOff>0</xdr:rowOff>
    </xdr:from>
    <xdr:to xmlns:xdr="http://schemas.openxmlformats.org/drawingml/2006/spreadsheetDrawing">
      <xdr:col>54</xdr:col>
      <xdr:colOff>0</xdr:colOff>
      <xdr:row>71</xdr:row>
      <xdr:rowOff>0</xdr:rowOff>
    </xdr:to>
    <xdr:sp macro="" textlink="">
      <xdr:nvSpPr>
        <xdr:cNvPr id="57128" name="Line 155"/>
        <xdr:cNvSpPr>
          <a:spLocks noChangeShapeType="1"/>
        </xdr:cNvSpPr>
      </xdr:nvSpPr>
      <xdr:spPr>
        <a:xfrm>
          <a:off x="9658350" y="134213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71</xdr:row>
      <xdr:rowOff>0</xdr:rowOff>
    </xdr:from>
    <xdr:to xmlns:xdr="http://schemas.openxmlformats.org/drawingml/2006/spreadsheetDrawing">
      <xdr:col>54</xdr:col>
      <xdr:colOff>0</xdr:colOff>
      <xdr:row>73</xdr:row>
      <xdr:rowOff>0</xdr:rowOff>
    </xdr:to>
    <xdr:sp macro="" textlink="">
      <xdr:nvSpPr>
        <xdr:cNvPr id="57129" name="Line 156"/>
        <xdr:cNvSpPr>
          <a:spLocks noChangeShapeType="1"/>
        </xdr:cNvSpPr>
      </xdr:nvSpPr>
      <xdr:spPr>
        <a:xfrm>
          <a:off x="10058400" y="134213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73</xdr:row>
      <xdr:rowOff>0</xdr:rowOff>
    </xdr:from>
    <xdr:to xmlns:xdr="http://schemas.openxmlformats.org/drawingml/2006/spreadsheetDrawing">
      <xdr:col>56</xdr:col>
      <xdr:colOff>0</xdr:colOff>
      <xdr:row>73</xdr:row>
      <xdr:rowOff>0</xdr:rowOff>
    </xdr:to>
    <xdr:sp macro="" textlink="">
      <xdr:nvSpPr>
        <xdr:cNvPr id="57130" name="Line 157"/>
        <xdr:cNvSpPr>
          <a:spLocks noChangeShapeType="1"/>
        </xdr:cNvSpPr>
      </xdr:nvSpPr>
      <xdr:spPr>
        <a:xfrm>
          <a:off x="9658350" y="137261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66</xdr:row>
      <xdr:rowOff>0</xdr:rowOff>
    </xdr:from>
    <xdr:to xmlns:xdr="http://schemas.openxmlformats.org/drawingml/2006/spreadsheetDrawing">
      <xdr:col>55</xdr:col>
      <xdr:colOff>0</xdr:colOff>
      <xdr:row>73</xdr:row>
      <xdr:rowOff>0</xdr:rowOff>
    </xdr:to>
    <xdr:sp macro="" textlink="">
      <xdr:nvSpPr>
        <xdr:cNvPr id="57131" name="Line 158"/>
        <xdr:cNvSpPr>
          <a:spLocks noChangeShapeType="1"/>
        </xdr:cNvSpPr>
      </xdr:nvSpPr>
      <xdr:spPr>
        <a:xfrm>
          <a:off x="10258425" y="12659360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73</xdr:row>
      <xdr:rowOff>0</xdr:rowOff>
    </xdr:from>
    <xdr:to xmlns:xdr="http://schemas.openxmlformats.org/drawingml/2006/spreadsheetDrawing">
      <xdr:col>55</xdr:col>
      <xdr:colOff>0</xdr:colOff>
      <xdr:row>76</xdr:row>
      <xdr:rowOff>0</xdr:rowOff>
    </xdr:to>
    <xdr:sp macro="" textlink="">
      <xdr:nvSpPr>
        <xdr:cNvPr id="57132" name="Line 159"/>
        <xdr:cNvSpPr>
          <a:spLocks noChangeShapeType="1"/>
        </xdr:cNvSpPr>
      </xdr:nvSpPr>
      <xdr:spPr>
        <a:xfrm flipV="1">
          <a:off x="10258425" y="13726160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66</xdr:row>
      <xdr:rowOff>0</xdr:rowOff>
    </xdr:from>
    <xdr:to xmlns:xdr="http://schemas.openxmlformats.org/drawingml/2006/spreadsheetDrawing">
      <xdr:col>54</xdr:col>
      <xdr:colOff>0</xdr:colOff>
      <xdr:row>71</xdr:row>
      <xdr:rowOff>0</xdr:rowOff>
    </xdr:to>
    <xdr:sp macro="" textlink="">
      <xdr:nvSpPr>
        <xdr:cNvPr id="57133" name="Line 160"/>
        <xdr:cNvSpPr>
          <a:spLocks noChangeShapeType="1"/>
        </xdr:cNvSpPr>
      </xdr:nvSpPr>
      <xdr:spPr>
        <a:xfrm>
          <a:off x="10058400" y="12659360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66</xdr:row>
      <xdr:rowOff>0</xdr:rowOff>
    </xdr:from>
    <xdr:to xmlns:xdr="http://schemas.openxmlformats.org/drawingml/2006/spreadsheetDrawing">
      <xdr:col>48</xdr:col>
      <xdr:colOff>0</xdr:colOff>
      <xdr:row>76</xdr:row>
      <xdr:rowOff>0</xdr:rowOff>
    </xdr:to>
    <xdr:sp macro="" textlink="">
      <xdr:nvSpPr>
        <xdr:cNvPr id="57134" name="Rectangle 161" descr="紙ふぶき (小)"/>
        <xdr:cNvSpPr>
          <a:spLocks noChangeArrowheads="1"/>
        </xdr:cNvSpPr>
      </xdr:nvSpPr>
      <xdr:spPr>
        <a:xfrm>
          <a:off x="805815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66</xdr:row>
      <xdr:rowOff>0</xdr:rowOff>
    </xdr:from>
    <xdr:to xmlns:xdr="http://schemas.openxmlformats.org/drawingml/2006/spreadsheetDrawing">
      <xdr:col>52</xdr:col>
      <xdr:colOff>0</xdr:colOff>
      <xdr:row>73</xdr:row>
      <xdr:rowOff>0</xdr:rowOff>
    </xdr:to>
    <xdr:sp macro="" textlink="">
      <xdr:nvSpPr>
        <xdr:cNvPr id="57135" name="Rectangle 162" descr="紙ふぶき (大)"/>
        <xdr:cNvSpPr>
          <a:spLocks noChangeArrowheads="1"/>
        </xdr:cNvSpPr>
      </xdr:nvSpPr>
      <xdr:spPr>
        <a:xfrm>
          <a:off x="8858250" y="12659360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73</xdr:row>
      <xdr:rowOff>0</xdr:rowOff>
    </xdr:from>
    <xdr:to xmlns:xdr="http://schemas.openxmlformats.org/drawingml/2006/spreadsheetDrawing">
      <xdr:col>52</xdr:col>
      <xdr:colOff>0</xdr:colOff>
      <xdr:row>76</xdr:row>
      <xdr:rowOff>0</xdr:rowOff>
    </xdr:to>
    <xdr:sp macro="" textlink="">
      <xdr:nvSpPr>
        <xdr:cNvPr id="57136" name="Rectangle 163" descr="紙ふぶき (小)"/>
        <xdr:cNvSpPr>
          <a:spLocks noChangeArrowheads="1"/>
        </xdr:cNvSpPr>
      </xdr:nvSpPr>
      <xdr:spPr>
        <a:xfrm>
          <a:off x="8858250" y="13726160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61</xdr:row>
      <xdr:rowOff>0</xdr:rowOff>
    </xdr:from>
    <xdr:to xmlns:xdr="http://schemas.openxmlformats.org/drawingml/2006/spreadsheetDrawing">
      <xdr:col>20</xdr:col>
      <xdr:colOff>0</xdr:colOff>
      <xdr:row>72</xdr:row>
      <xdr:rowOff>0</xdr:rowOff>
    </xdr:to>
    <xdr:sp macro="" textlink="">
      <xdr:nvSpPr>
        <xdr:cNvPr id="57137" name="Line 172"/>
        <xdr:cNvSpPr>
          <a:spLocks noChangeShapeType="1"/>
        </xdr:cNvSpPr>
      </xdr:nvSpPr>
      <xdr:spPr>
        <a:xfrm>
          <a:off x="3790950" y="12027535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61</xdr:row>
      <xdr:rowOff>0</xdr:rowOff>
    </xdr:from>
    <xdr:to xmlns:xdr="http://schemas.openxmlformats.org/drawingml/2006/spreadsheetDrawing">
      <xdr:col>16</xdr:col>
      <xdr:colOff>0</xdr:colOff>
      <xdr:row>62</xdr:row>
      <xdr:rowOff>0</xdr:rowOff>
    </xdr:to>
    <xdr:sp macro="" textlink="">
      <xdr:nvSpPr>
        <xdr:cNvPr id="57138" name="Rectangle 177" descr="紙ふぶき (小)"/>
        <xdr:cNvSpPr>
          <a:spLocks noChangeArrowheads="1"/>
        </xdr:cNvSpPr>
      </xdr:nvSpPr>
      <xdr:spPr>
        <a:xfrm>
          <a:off x="219075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61</xdr:row>
      <xdr:rowOff>0</xdr:rowOff>
    </xdr:from>
    <xdr:to xmlns:xdr="http://schemas.openxmlformats.org/drawingml/2006/spreadsheetDrawing">
      <xdr:col>12</xdr:col>
      <xdr:colOff>0</xdr:colOff>
      <xdr:row>65</xdr:row>
      <xdr:rowOff>126365</xdr:rowOff>
    </xdr:to>
    <xdr:sp macro="" textlink="">
      <xdr:nvSpPr>
        <xdr:cNvPr id="57139" name="Rectangle 177" descr="紙ふぶき (小)"/>
        <xdr:cNvSpPr>
          <a:spLocks noChangeArrowheads="1"/>
        </xdr:cNvSpPr>
      </xdr:nvSpPr>
      <xdr:spPr>
        <a:xfrm>
          <a:off x="139065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61</xdr:row>
      <xdr:rowOff>0</xdr:rowOff>
    </xdr:from>
    <xdr:to xmlns:xdr="http://schemas.openxmlformats.org/drawingml/2006/spreadsheetDrawing">
      <xdr:col>20</xdr:col>
      <xdr:colOff>0</xdr:colOff>
      <xdr:row>61</xdr:row>
      <xdr:rowOff>0</xdr:rowOff>
    </xdr:to>
    <xdr:sp macro="" textlink="">
      <xdr:nvSpPr>
        <xdr:cNvPr id="57140" name="Line 164"/>
        <xdr:cNvSpPr>
          <a:spLocks noChangeShapeType="1"/>
        </xdr:cNvSpPr>
      </xdr:nvSpPr>
      <xdr:spPr>
        <a:xfrm>
          <a:off x="299085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61</xdr:row>
      <xdr:rowOff>0</xdr:rowOff>
    </xdr:from>
    <xdr:to xmlns:xdr="http://schemas.openxmlformats.org/drawingml/2006/spreadsheetDrawing">
      <xdr:col>19</xdr:col>
      <xdr:colOff>0</xdr:colOff>
      <xdr:row>66</xdr:row>
      <xdr:rowOff>0</xdr:rowOff>
    </xdr:to>
    <xdr:sp macro="" textlink="">
      <xdr:nvSpPr>
        <xdr:cNvPr id="57141" name="Line 172"/>
        <xdr:cNvSpPr>
          <a:spLocks noChangeShapeType="1"/>
        </xdr:cNvSpPr>
      </xdr:nvSpPr>
      <xdr:spPr>
        <a:xfrm>
          <a:off x="359092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62</xdr:row>
      <xdr:rowOff>0</xdr:rowOff>
    </xdr:from>
    <xdr:to xmlns:xdr="http://schemas.openxmlformats.org/drawingml/2006/spreadsheetDrawing">
      <xdr:col>16</xdr:col>
      <xdr:colOff>0</xdr:colOff>
      <xdr:row>64</xdr:row>
      <xdr:rowOff>0</xdr:rowOff>
    </xdr:to>
    <xdr:sp macro="" textlink="">
      <xdr:nvSpPr>
        <xdr:cNvPr id="57142" name="Rectangle 177" descr="紙ふぶき (小)"/>
        <xdr:cNvSpPr>
          <a:spLocks noChangeArrowheads="1"/>
        </xdr:cNvSpPr>
      </xdr:nvSpPr>
      <xdr:spPr>
        <a:xfrm>
          <a:off x="219075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64</xdr:row>
      <xdr:rowOff>0</xdr:rowOff>
    </xdr:from>
    <xdr:to xmlns:xdr="http://schemas.openxmlformats.org/drawingml/2006/spreadsheetDrawing">
      <xdr:col>16</xdr:col>
      <xdr:colOff>0</xdr:colOff>
      <xdr:row>66</xdr:row>
      <xdr:rowOff>0</xdr:rowOff>
    </xdr:to>
    <xdr:sp macro="" textlink="">
      <xdr:nvSpPr>
        <xdr:cNvPr id="57143" name="Rectangle 177" descr="紙ふぶき (小)"/>
        <xdr:cNvSpPr>
          <a:spLocks noChangeArrowheads="1"/>
        </xdr:cNvSpPr>
      </xdr:nvSpPr>
      <xdr:spPr>
        <a:xfrm>
          <a:off x="219075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61</xdr:row>
      <xdr:rowOff>0</xdr:rowOff>
    </xdr:from>
    <xdr:to xmlns:xdr="http://schemas.openxmlformats.org/drawingml/2006/spreadsheetDrawing">
      <xdr:col>34</xdr:col>
      <xdr:colOff>0</xdr:colOff>
      <xdr:row>62</xdr:row>
      <xdr:rowOff>0</xdr:rowOff>
    </xdr:to>
    <xdr:sp macro="" textlink="">
      <xdr:nvSpPr>
        <xdr:cNvPr id="57144" name="Rectangle 177" descr="紙ふぶき (小)"/>
        <xdr:cNvSpPr>
          <a:spLocks noChangeArrowheads="1"/>
        </xdr:cNvSpPr>
      </xdr:nvSpPr>
      <xdr:spPr>
        <a:xfrm>
          <a:off x="552450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61</xdr:row>
      <xdr:rowOff>0</xdr:rowOff>
    </xdr:from>
    <xdr:to xmlns:xdr="http://schemas.openxmlformats.org/drawingml/2006/spreadsheetDrawing">
      <xdr:col>30</xdr:col>
      <xdr:colOff>0</xdr:colOff>
      <xdr:row>65</xdr:row>
      <xdr:rowOff>126365</xdr:rowOff>
    </xdr:to>
    <xdr:sp macro="" textlink="">
      <xdr:nvSpPr>
        <xdr:cNvPr id="57145" name="Rectangle 177" descr="紙ふぶき (小)"/>
        <xdr:cNvSpPr>
          <a:spLocks noChangeArrowheads="1"/>
        </xdr:cNvSpPr>
      </xdr:nvSpPr>
      <xdr:spPr>
        <a:xfrm>
          <a:off x="472440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61</xdr:row>
      <xdr:rowOff>0</xdr:rowOff>
    </xdr:from>
    <xdr:to xmlns:xdr="http://schemas.openxmlformats.org/drawingml/2006/spreadsheetDrawing">
      <xdr:col>38</xdr:col>
      <xdr:colOff>0</xdr:colOff>
      <xdr:row>61</xdr:row>
      <xdr:rowOff>0</xdr:rowOff>
    </xdr:to>
    <xdr:sp macro="" textlink="">
      <xdr:nvSpPr>
        <xdr:cNvPr id="57146" name="Line 164"/>
        <xdr:cNvSpPr>
          <a:spLocks noChangeShapeType="1"/>
        </xdr:cNvSpPr>
      </xdr:nvSpPr>
      <xdr:spPr>
        <a:xfrm>
          <a:off x="632460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61</xdr:row>
      <xdr:rowOff>0</xdr:rowOff>
    </xdr:from>
    <xdr:to xmlns:xdr="http://schemas.openxmlformats.org/drawingml/2006/spreadsheetDrawing">
      <xdr:col>37</xdr:col>
      <xdr:colOff>0</xdr:colOff>
      <xdr:row>66</xdr:row>
      <xdr:rowOff>0</xdr:rowOff>
    </xdr:to>
    <xdr:sp macro="" textlink="">
      <xdr:nvSpPr>
        <xdr:cNvPr id="57147" name="Line 172"/>
        <xdr:cNvSpPr>
          <a:spLocks noChangeShapeType="1"/>
        </xdr:cNvSpPr>
      </xdr:nvSpPr>
      <xdr:spPr>
        <a:xfrm>
          <a:off x="692467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62</xdr:row>
      <xdr:rowOff>0</xdr:rowOff>
    </xdr:from>
    <xdr:to xmlns:xdr="http://schemas.openxmlformats.org/drawingml/2006/spreadsheetDrawing">
      <xdr:col>34</xdr:col>
      <xdr:colOff>0</xdr:colOff>
      <xdr:row>64</xdr:row>
      <xdr:rowOff>0</xdr:rowOff>
    </xdr:to>
    <xdr:sp macro="" textlink="">
      <xdr:nvSpPr>
        <xdr:cNvPr id="57148" name="Rectangle 177" descr="紙ふぶき (小)"/>
        <xdr:cNvSpPr>
          <a:spLocks noChangeArrowheads="1"/>
        </xdr:cNvSpPr>
      </xdr:nvSpPr>
      <xdr:spPr>
        <a:xfrm>
          <a:off x="552450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64</xdr:row>
      <xdr:rowOff>0</xdr:rowOff>
    </xdr:from>
    <xdr:to xmlns:xdr="http://schemas.openxmlformats.org/drawingml/2006/spreadsheetDrawing">
      <xdr:col>34</xdr:col>
      <xdr:colOff>0</xdr:colOff>
      <xdr:row>66</xdr:row>
      <xdr:rowOff>0</xdr:rowOff>
    </xdr:to>
    <xdr:sp macro="" textlink="">
      <xdr:nvSpPr>
        <xdr:cNvPr id="57149" name="Rectangle 177" descr="紙ふぶき (小)"/>
        <xdr:cNvSpPr>
          <a:spLocks noChangeArrowheads="1"/>
        </xdr:cNvSpPr>
      </xdr:nvSpPr>
      <xdr:spPr>
        <a:xfrm>
          <a:off x="552450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61</xdr:row>
      <xdr:rowOff>0</xdr:rowOff>
    </xdr:from>
    <xdr:to xmlns:xdr="http://schemas.openxmlformats.org/drawingml/2006/spreadsheetDrawing">
      <xdr:col>52</xdr:col>
      <xdr:colOff>0</xdr:colOff>
      <xdr:row>62</xdr:row>
      <xdr:rowOff>0</xdr:rowOff>
    </xdr:to>
    <xdr:sp macro="" textlink="">
      <xdr:nvSpPr>
        <xdr:cNvPr id="57150" name="Rectangle 177" descr="紙ふぶき (小)"/>
        <xdr:cNvSpPr>
          <a:spLocks noChangeArrowheads="1"/>
        </xdr:cNvSpPr>
      </xdr:nvSpPr>
      <xdr:spPr>
        <a:xfrm>
          <a:off x="885825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61</xdr:row>
      <xdr:rowOff>0</xdr:rowOff>
    </xdr:from>
    <xdr:to xmlns:xdr="http://schemas.openxmlformats.org/drawingml/2006/spreadsheetDrawing">
      <xdr:col>48</xdr:col>
      <xdr:colOff>0</xdr:colOff>
      <xdr:row>65</xdr:row>
      <xdr:rowOff>126365</xdr:rowOff>
    </xdr:to>
    <xdr:sp macro="" textlink="">
      <xdr:nvSpPr>
        <xdr:cNvPr id="57151" name="Rectangle 177" descr="紙ふぶき (小)"/>
        <xdr:cNvSpPr>
          <a:spLocks noChangeArrowheads="1"/>
        </xdr:cNvSpPr>
      </xdr:nvSpPr>
      <xdr:spPr>
        <a:xfrm>
          <a:off x="805815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61</xdr:row>
      <xdr:rowOff>0</xdr:rowOff>
    </xdr:from>
    <xdr:to xmlns:xdr="http://schemas.openxmlformats.org/drawingml/2006/spreadsheetDrawing">
      <xdr:col>56</xdr:col>
      <xdr:colOff>0</xdr:colOff>
      <xdr:row>61</xdr:row>
      <xdr:rowOff>0</xdr:rowOff>
    </xdr:to>
    <xdr:sp macro="" textlink="">
      <xdr:nvSpPr>
        <xdr:cNvPr id="57152" name="Line 164"/>
        <xdr:cNvSpPr>
          <a:spLocks noChangeShapeType="1"/>
        </xdr:cNvSpPr>
      </xdr:nvSpPr>
      <xdr:spPr>
        <a:xfrm>
          <a:off x="965835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61</xdr:row>
      <xdr:rowOff>0</xdr:rowOff>
    </xdr:from>
    <xdr:to xmlns:xdr="http://schemas.openxmlformats.org/drawingml/2006/spreadsheetDrawing">
      <xdr:col>55</xdr:col>
      <xdr:colOff>0</xdr:colOff>
      <xdr:row>66</xdr:row>
      <xdr:rowOff>0</xdr:rowOff>
    </xdr:to>
    <xdr:sp macro="" textlink="">
      <xdr:nvSpPr>
        <xdr:cNvPr id="57153" name="Line 172"/>
        <xdr:cNvSpPr>
          <a:spLocks noChangeShapeType="1"/>
        </xdr:cNvSpPr>
      </xdr:nvSpPr>
      <xdr:spPr>
        <a:xfrm>
          <a:off x="1025842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62</xdr:row>
      <xdr:rowOff>0</xdr:rowOff>
    </xdr:from>
    <xdr:to xmlns:xdr="http://schemas.openxmlformats.org/drawingml/2006/spreadsheetDrawing">
      <xdr:col>52</xdr:col>
      <xdr:colOff>0</xdr:colOff>
      <xdr:row>64</xdr:row>
      <xdr:rowOff>0</xdr:rowOff>
    </xdr:to>
    <xdr:sp macro="" textlink="">
      <xdr:nvSpPr>
        <xdr:cNvPr id="57154" name="Rectangle 177" descr="紙ふぶき (小)"/>
        <xdr:cNvSpPr>
          <a:spLocks noChangeArrowheads="1"/>
        </xdr:cNvSpPr>
      </xdr:nvSpPr>
      <xdr:spPr>
        <a:xfrm>
          <a:off x="885825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64</xdr:row>
      <xdr:rowOff>0</xdr:rowOff>
    </xdr:from>
    <xdr:to xmlns:xdr="http://schemas.openxmlformats.org/drawingml/2006/spreadsheetDrawing">
      <xdr:col>52</xdr:col>
      <xdr:colOff>0</xdr:colOff>
      <xdr:row>66</xdr:row>
      <xdr:rowOff>0</xdr:rowOff>
    </xdr:to>
    <xdr:sp macro="" textlink="">
      <xdr:nvSpPr>
        <xdr:cNvPr id="57155" name="Rectangle 177" descr="紙ふぶき (小)"/>
        <xdr:cNvSpPr>
          <a:spLocks noChangeArrowheads="1"/>
        </xdr:cNvSpPr>
      </xdr:nvSpPr>
      <xdr:spPr>
        <a:xfrm>
          <a:off x="885825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61</xdr:row>
      <xdr:rowOff>0</xdr:rowOff>
    </xdr:from>
    <xdr:to xmlns:xdr="http://schemas.openxmlformats.org/drawingml/2006/spreadsheetDrawing">
      <xdr:col>70</xdr:col>
      <xdr:colOff>0</xdr:colOff>
      <xdr:row>62</xdr:row>
      <xdr:rowOff>0</xdr:rowOff>
    </xdr:to>
    <xdr:sp macro="" textlink="">
      <xdr:nvSpPr>
        <xdr:cNvPr id="57156" name="Rectangle 177" descr="紙ふぶき (小)"/>
        <xdr:cNvSpPr>
          <a:spLocks noChangeArrowheads="1"/>
        </xdr:cNvSpPr>
      </xdr:nvSpPr>
      <xdr:spPr>
        <a:xfrm>
          <a:off x="1219200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61</xdr:row>
      <xdr:rowOff>0</xdr:rowOff>
    </xdr:from>
    <xdr:to xmlns:xdr="http://schemas.openxmlformats.org/drawingml/2006/spreadsheetDrawing">
      <xdr:col>66</xdr:col>
      <xdr:colOff>0</xdr:colOff>
      <xdr:row>65</xdr:row>
      <xdr:rowOff>126365</xdr:rowOff>
    </xdr:to>
    <xdr:sp macro="" textlink="">
      <xdr:nvSpPr>
        <xdr:cNvPr id="57157" name="Rectangle 177" descr="紙ふぶき (小)"/>
        <xdr:cNvSpPr>
          <a:spLocks noChangeArrowheads="1"/>
        </xdr:cNvSpPr>
      </xdr:nvSpPr>
      <xdr:spPr>
        <a:xfrm>
          <a:off x="1139190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61</xdr:row>
      <xdr:rowOff>0</xdr:rowOff>
    </xdr:from>
    <xdr:to xmlns:xdr="http://schemas.openxmlformats.org/drawingml/2006/spreadsheetDrawing">
      <xdr:col>74</xdr:col>
      <xdr:colOff>0</xdr:colOff>
      <xdr:row>61</xdr:row>
      <xdr:rowOff>0</xdr:rowOff>
    </xdr:to>
    <xdr:sp macro="" textlink="">
      <xdr:nvSpPr>
        <xdr:cNvPr id="57158" name="Line 164"/>
        <xdr:cNvSpPr>
          <a:spLocks noChangeShapeType="1"/>
        </xdr:cNvSpPr>
      </xdr:nvSpPr>
      <xdr:spPr>
        <a:xfrm>
          <a:off x="1299210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61</xdr:row>
      <xdr:rowOff>0</xdr:rowOff>
    </xdr:from>
    <xdr:to xmlns:xdr="http://schemas.openxmlformats.org/drawingml/2006/spreadsheetDrawing">
      <xdr:col>73</xdr:col>
      <xdr:colOff>0</xdr:colOff>
      <xdr:row>66</xdr:row>
      <xdr:rowOff>0</xdr:rowOff>
    </xdr:to>
    <xdr:sp macro="" textlink="">
      <xdr:nvSpPr>
        <xdr:cNvPr id="57159" name="Line 172"/>
        <xdr:cNvSpPr>
          <a:spLocks noChangeShapeType="1"/>
        </xdr:cNvSpPr>
      </xdr:nvSpPr>
      <xdr:spPr>
        <a:xfrm>
          <a:off x="1359217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62</xdr:row>
      <xdr:rowOff>0</xdr:rowOff>
    </xdr:from>
    <xdr:to xmlns:xdr="http://schemas.openxmlformats.org/drawingml/2006/spreadsheetDrawing">
      <xdr:col>70</xdr:col>
      <xdr:colOff>0</xdr:colOff>
      <xdr:row>64</xdr:row>
      <xdr:rowOff>0</xdr:rowOff>
    </xdr:to>
    <xdr:sp macro="" textlink="">
      <xdr:nvSpPr>
        <xdr:cNvPr id="57160" name="Rectangle 177" descr="紙ふぶき (小)"/>
        <xdr:cNvSpPr>
          <a:spLocks noChangeArrowheads="1"/>
        </xdr:cNvSpPr>
      </xdr:nvSpPr>
      <xdr:spPr>
        <a:xfrm>
          <a:off x="1219200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64</xdr:row>
      <xdr:rowOff>0</xdr:rowOff>
    </xdr:from>
    <xdr:to xmlns:xdr="http://schemas.openxmlformats.org/drawingml/2006/spreadsheetDrawing">
      <xdr:col>70</xdr:col>
      <xdr:colOff>0</xdr:colOff>
      <xdr:row>66</xdr:row>
      <xdr:rowOff>0</xdr:rowOff>
    </xdr:to>
    <xdr:sp macro="" textlink="">
      <xdr:nvSpPr>
        <xdr:cNvPr id="57161" name="Rectangle 177" descr="紙ふぶき (小)"/>
        <xdr:cNvSpPr>
          <a:spLocks noChangeArrowheads="1"/>
        </xdr:cNvSpPr>
      </xdr:nvSpPr>
      <xdr:spPr>
        <a:xfrm>
          <a:off x="1219200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61</xdr:row>
      <xdr:rowOff>0</xdr:rowOff>
    </xdr:from>
    <xdr:to xmlns:xdr="http://schemas.openxmlformats.org/drawingml/2006/spreadsheetDrawing">
      <xdr:col>38</xdr:col>
      <xdr:colOff>0</xdr:colOff>
      <xdr:row>73</xdr:row>
      <xdr:rowOff>0</xdr:rowOff>
    </xdr:to>
    <xdr:sp macro="" textlink="">
      <xdr:nvSpPr>
        <xdr:cNvPr id="57162" name="Line 172"/>
        <xdr:cNvSpPr>
          <a:spLocks noChangeShapeType="1"/>
        </xdr:cNvSpPr>
      </xdr:nvSpPr>
      <xdr:spPr>
        <a:xfrm>
          <a:off x="7124700" y="12027535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61</xdr:row>
      <xdr:rowOff>0</xdr:rowOff>
    </xdr:from>
    <xdr:to xmlns:xdr="http://schemas.openxmlformats.org/drawingml/2006/spreadsheetDrawing">
      <xdr:col>56</xdr:col>
      <xdr:colOff>0</xdr:colOff>
      <xdr:row>73</xdr:row>
      <xdr:rowOff>0</xdr:rowOff>
    </xdr:to>
    <xdr:sp macro="" textlink="">
      <xdr:nvSpPr>
        <xdr:cNvPr id="57163" name="Line 172"/>
        <xdr:cNvSpPr>
          <a:spLocks noChangeShapeType="1"/>
        </xdr:cNvSpPr>
      </xdr:nvSpPr>
      <xdr:spPr>
        <a:xfrm>
          <a:off x="10458450" y="12027535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61</xdr:row>
      <xdr:rowOff>0</xdr:rowOff>
    </xdr:from>
    <xdr:to xmlns:xdr="http://schemas.openxmlformats.org/drawingml/2006/spreadsheetDrawing">
      <xdr:col>74</xdr:col>
      <xdr:colOff>0</xdr:colOff>
      <xdr:row>74</xdr:row>
      <xdr:rowOff>0</xdr:rowOff>
    </xdr:to>
    <xdr:sp macro="" textlink="">
      <xdr:nvSpPr>
        <xdr:cNvPr id="57164" name="Line 172"/>
        <xdr:cNvSpPr>
          <a:spLocks noChangeShapeType="1"/>
        </xdr:cNvSpPr>
      </xdr:nvSpPr>
      <xdr:spPr>
        <a:xfrm>
          <a:off x="13792200" y="12027535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120</xdr:row>
      <xdr:rowOff>0</xdr:rowOff>
    </xdr:from>
    <xdr:to xmlns:xdr="http://schemas.openxmlformats.org/drawingml/2006/spreadsheetDrawing">
      <xdr:col>73</xdr:col>
      <xdr:colOff>0</xdr:colOff>
      <xdr:row>120</xdr:row>
      <xdr:rowOff>0</xdr:rowOff>
    </xdr:to>
    <xdr:sp macro="" textlink="">
      <xdr:nvSpPr>
        <xdr:cNvPr id="57165" name="Line 25"/>
        <xdr:cNvSpPr>
          <a:spLocks noChangeShapeType="1"/>
        </xdr:cNvSpPr>
      </xdr:nvSpPr>
      <xdr:spPr>
        <a:xfrm>
          <a:off x="1299210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130</xdr:row>
      <xdr:rowOff>0</xdr:rowOff>
    </xdr:from>
    <xdr:to xmlns:xdr="http://schemas.openxmlformats.org/drawingml/2006/spreadsheetDrawing">
      <xdr:col>73</xdr:col>
      <xdr:colOff>0</xdr:colOff>
      <xdr:row>130</xdr:row>
      <xdr:rowOff>0</xdr:rowOff>
    </xdr:to>
    <xdr:sp macro="" textlink="">
      <xdr:nvSpPr>
        <xdr:cNvPr id="57166" name="Line 27"/>
        <xdr:cNvSpPr>
          <a:spLocks noChangeShapeType="1"/>
        </xdr:cNvSpPr>
      </xdr:nvSpPr>
      <xdr:spPr>
        <a:xfrm>
          <a:off x="1299210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120</xdr:row>
      <xdr:rowOff>0</xdr:rowOff>
    </xdr:from>
    <xdr:to xmlns:xdr="http://schemas.openxmlformats.org/drawingml/2006/spreadsheetDrawing">
      <xdr:col>62</xdr:col>
      <xdr:colOff>0</xdr:colOff>
      <xdr:row>120</xdr:row>
      <xdr:rowOff>0</xdr:rowOff>
    </xdr:to>
    <xdr:sp macro="" textlink="">
      <xdr:nvSpPr>
        <xdr:cNvPr id="57167" name="Line 28"/>
        <xdr:cNvSpPr>
          <a:spLocks noChangeShapeType="1"/>
        </xdr:cNvSpPr>
      </xdr:nvSpPr>
      <xdr:spPr>
        <a:xfrm flipH="1">
          <a:off x="1119187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130</xdr:row>
      <xdr:rowOff>0</xdr:rowOff>
    </xdr:from>
    <xdr:to xmlns:xdr="http://schemas.openxmlformats.org/drawingml/2006/spreadsheetDrawing">
      <xdr:col>62</xdr:col>
      <xdr:colOff>0</xdr:colOff>
      <xdr:row>130</xdr:row>
      <xdr:rowOff>0</xdr:rowOff>
    </xdr:to>
    <xdr:sp macro="" textlink="">
      <xdr:nvSpPr>
        <xdr:cNvPr id="57168" name="Line 29"/>
        <xdr:cNvSpPr>
          <a:spLocks noChangeShapeType="1"/>
        </xdr:cNvSpPr>
      </xdr:nvSpPr>
      <xdr:spPr>
        <a:xfrm flipH="1">
          <a:off x="1119187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120</xdr:row>
      <xdr:rowOff>0</xdr:rowOff>
    </xdr:from>
    <xdr:to xmlns:xdr="http://schemas.openxmlformats.org/drawingml/2006/spreadsheetDrawing">
      <xdr:col>61</xdr:col>
      <xdr:colOff>0</xdr:colOff>
      <xdr:row>130</xdr:row>
      <xdr:rowOff>0</xdr:rowOff>
    </xdr:to>
    <xdr:sp macro="" textlink="">
      <xdr:nvSpPr>
        <xdr:cNvPr id="57169" name="Line 30"/>
        <xdr:cNvSpPr>
          <a:spLocks noChangeShapeType="1"/>
        </xdr:cNvSpPr>
      </xdr:nvSpPr>
      <xdr:spPr>
        <a:xfrm>
          <a:off x="1119187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126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57170" name="Line 31"/>
        <xdr:cNvSpPr>
          <a:spLocks noChangeShapeType="1"/>
        </xdr:cNvSpPr>
      </xdr:nvSpPr>
      <xdr:spPr>
        <a:xfrm>
          <a:off x="12992100" y="239617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126</xdr:row>
      <xdr:rowOff>0</xdr:rowOff>
    </xdr:from>
    <xdr:to xmlns:xdr="http://schemas.openxmlformats.org/drawingml/2006/spreadsheetDrawing">
      <xdr:col>72</xdr:col>
      <xdr:colOff>0</xdr:colOff>
      <xdr:row>128</xdr:row>
      <xdr:rowOff>0</xdr:rowOff>
    </xdr:to>
    <xdr:sp macro="" textlink="">
      <xdr:nvSpPr>
        <xdr:cNvPr id="57171" name="Line 32"/>
        <xdr:cNvSpPr>
          <a:spLocks noChangeShapeType="1"/>
        </xdr:cNvSpPr>
      </xdr:nvSpPr>
      <xdr:spPr>
        <a:xfrm>
          <a:off x="13392150" y="239617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128</xdr:row>
      <xdr:rowOff>0</xdr:rowOff>
    </xdr:from>
    <xdr:to xmlns:xdr="http://schemas.openxmlformats.org/drawingml/2006/spreadsheetDrawing">
      <xdr:col>74</xdr:col>
      <xdr:colOff>0</xdr:colOff>
      <xdr:row>128</xdr:row>
      <xdr:rowOff>0</xdr:rowOff>
    </xdr:to>
    <xdr:sp macro="" textlink="">
      <xdr:nvSpPr>
        <xdr:cNvPr id="57172" name="Line 33"/>
        <xdr:cNvSpPr>
          <a:spLocks noChangeShapeType="1"/>
        </xdr:cNvSpPr>
      </xdr:nvSpPr>
      <xdr:spPr>
        <a:xfrm>
          <a:off x="12992100" y="242665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120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57173" name="Line 34"/>
        <xdr:cNvSpPr>
          <a:spLocks noChangeShapeType="1"/>
        </xdr:cNvSpPr>
      </xdr:nvSpPr>
      <xdr:spPr>
        <a:xfrm>
          <a:off x="13592175" y="2304732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128</xdr:row>
      <xdr:rowOff>0</xdr:rowOff>
    </xdr:from>
    <xdr:to xmlns:xdr="http://schemas.openxmlformats.org/drawingml/2006/spreadsheetDrawing">
      <xdr:col>73</xdr:col>
      <xdr:colOff>0</xdr:colOff>
      <xdr:row>130</xdr:row>
      <xdr:rowOff>0</xdr:rowOff>
    </xdr:to>
    <xdr:sp macro="" textlink="">
      <xdr:nvSpPr>
        <xdr:cNvPr id="57174" name="Line 35"/>
        <xdr:cNvSpPr>
          <a:spLocks noChangeShapeType="1"/>
        </xdr:cNvSpPr>
      </xdr:nvSpPr>
      <xdr:spPr>
        <a:xfrm flipV="1">
          <a:off x="13592175" y="242665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120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57175" name="Line 52"/>
        <xdr:cNvSpPr>
          <a:spLocks noChangeShapeType="1"/>
        </xdr:cNvSpPr>
      </xdr:nvSpPr>
      <xdr:spPr>
        <a:xfrm>
          <a:off x="13392150" y="2304732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120</xdr:row>
      <xdr:rowOff>0</xdr:rowOff>
    </xdr:from>
    <xdr:to xmlns:xdr="http://schemas.openxmlformats.org/drawingml/2006/spreadsheetDrawing">
      <xdr:col>66</xdr:col>
      <xdr:colOff>0</xdr:colOff>
      <xdr:row>130</xdr:row>
      <xdr:rowOff>0</xdr:rowOff>
    </xdr:to>
    <xdr:sp macro="" textlink="">
      <xdr:nvSpPr>
        <xdr:cNvPr id="57176" name="Rectangle 67" descr="紙ふぶき (小)"/>
        <xdr:cNvSpPr>
          <a:spLocks noChangeArrowheads="1"/>
        </xdr:cNvSpPr>
      </xdr:nvSpPr>
      <xdr:spPr>
        <a:xfrm>
          <a:off x="1139190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120</xdr:row>
      <xdr:rowOff>0</xdr:rowOff>
    </xdr:from>
    <xdr:to xmlns:xdr="http://schemas.openxmlformats.org/drawingml/2006/spreadsheetDrawing">
      <xdr:col>70</xdr:col>
      <xdr:colOff>0</xdr:colOff>
      <xdr:row>128</xdr:row>
      <xdr:rowOff>0</xdr:rowOff>
    </xdr:to>
    <xdr:sp macro="" textlink="">
      <xdr:nvSpPr>
        <xdr:cNvPr id="57177" name="Rectangle 68" descr="紙ふぶき (大)"/>
        <xdr:cNvSpPr>
          <a:spLocks noChangeArrowheads="1"/>
        </xdr:cNvSpPr>
      </xdr:nvSpPr>
      <xdr:spPr>
        <a:xfrm>
          <a:off x="12192000" y="2304732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128</xdr:row>
      <xdr:rowOff>0</xdr:rowOff>
    </xdr:from>
    <xdr:to xmlns:xdr="http://schemas.openxmlformats.org/drawingml/2006/spreadsheetDrawing">
      <xdr:col>70</xdr:col>
      <xdr:colOff>0</xdr:colOff>
      <xdr:row>130</xdr:row>
      <xdr:rowOff>0</xdr:rowOff>
    </xdr:to>
    <xdr:sp macro="" textlink="">
      <xdr:nvSpPr>
        <xdr:cNvPr id="57178" name="Rectangle 69" descr="紙ふぶき (小)"/>
        <xdr:cNvSpPr>
          <a:spLocks noChangeArrowheads="1"/>
        </xdr:cNvSpPr>
      </xdr:nvSpPr>
      <xdr:spPr>
        <a:xfrm>
          <a:off x="12192000" y="2426652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120</xdr:row>
      <xdr:rowOff>0</xdr:rowOff>
    </xdr:from>
    <xdr:to xmlns:xdr="http://schemas.openxmlformats.org/drawingml/2006/spreadsheetDrawing">
      <xdr:col>37</xdr:col>
      <xdr:colOff>0</xdr:colOff>
      <xdr:row>120</xdr:row>
      <xdr:rowOff>0</xdr:rowOff>
    </xdr:to>
    <xdr:sp macro="" textlink="">
      <xdr:nvSpPr>
        <xdr:cNvPr id="57179" name="Line 150"/>
        <xdr:cNvSpPr>
          <a:spLocks noChangeShapeType="1"/>
        </xdr:cNvSpPr>
      </xdr:nvSpPr>
      <xdr:spPr>
        <a:xfrm>
          <a:off x="632460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130</xdr:row>
      <xdr:rowOff>0</xdr:rowOff>
    </xdr:from>
    <xdr:to xmlns:xdr="http://schemas.openxmlformats.org/drawingml/2006/spreadsheetDrawing">
      <xdr:col>37</xdr:col>
      <xdr:colOff>0</xdr:colOff>
      <xdr:row>130</xdr:row>
      <xdr:rowOff>0</xdr:rowOff>
    </xdr:to>
    <xdr:sp macro="" textlink="">
      <xdr:nvSpPr>
        <xdr:cNvPr id="57180" name="Line 151"/>
        <xdr:cNvSpPr>
          <a:spLocks noChangeShapeType="1"/>
        </xdr:cNvSpPr>
      </xdr:nvSpPr>
      <xdr:spPr>
        <a:xfrm>
          <a:off x="632460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120</xdr:row>
      <xdr:rowOff>0</xdr:rowOff>
    </xdr:from>
    <xdr:to xmlns:xdr="http://schemas.openxmlformats.org/drawingml/2006/spreadsheetDrawing">
      <xdr:col>26</xdr:col>
      <xdr:colOff>0</xdr:colOff>
      <xdr:row>120</xdr:row>
      <xdr:rowOff>0</xdr:rowOff>
    </xdr:to>
    <xdr:sp macro="" textlink="">
      <xdr:nvSpPr>
        <xdr:cNvPr id="57181" name="Line 152"/>
        <xdr:cNvSpPr>
          <a:spLocks noChangeShapeType="1"/>
        </xdr:cNvSpPr>
      </xdr:nvSpPr>
      <xdr:spPr>
        <a:xfrm flipH="1">
          <a:off x="452437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130</xdr:row>
      <xdr:rowOff>0</xdr:rowOff>
    </xdr:from>
    <xdr:to xmlns:xdr="http://schemas.openxmlformats.org/drawingml/2006/spreadsheetDrawing">
      <xdr:col>26</xdr:col>
      <xdr:colOff>0</xdr:colOff>
      <xdr:row>130</xdr:row>
      <xdr:rowOff>0</xdr:rowOff>
    </xdr:to>
    <xdr:sp macro="" textlink="">
      <xdr:nvSpPr>
        <xdr:cNvPr id="57182" name="Line 153"/>
        <xdr:cNvSpPr>
          <a:spLocks noChangeShapeType="1"/>
        </xdr:cNvSpPr>
      </xdr:nvSpPr>
      <xdr:spPr>
        <a:xfrm flipH="1">
          <a:off x="452437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120</xdr:row>
      <xdr:rowOff>0</xdr:rowOff>
    </xdr:from>
    <xdr:to xmlns:xdr="http://schemas.openxmlformats.org/drawingml/2006/spreadsheetDrawing">
      <xdr:col>25</xdr:col>
      <xdr:colOff>0</xdr:colOff>
      <xdr:row>130</xdr:row>
      <xdr:rowOff>0</xdr:rowOff>
    </xdr:to>
    <xdr:sp macro="" textlink="">
      <xdr:nvSpPr>
        <xdr:cNvPr id="57183" name="Line 154"/>
        <xdr:cNvSpPr>
          <a:spLocks noChangeShapeType="1"/>
        </xdr:cNvSpPr>
      </xdr:nvSpPr>
      <xdr:spPr>
        <a:xfrm>
          <a:off x="452437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125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57184" name="Line 155"/>
        <xdr:cNvSpPr>
          <a:spLocks noChangeShapeType="1"/>
        </xdr:cNvSpPr>
      </xdr:nvSpPr>
      <xdr:spPr>
        <a:xfrm>
          <a:off x="6324600" y="238093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125</xdr:row>
      <xdr:rowOff>0</xdr:rowOff>
    </xdr:from>
    <xdr:to xmlns:xdr="http://schemas.openxmlformats.org/drawingml/2006/spreadsheetDrawing">
      <xdr:col>36</xdr:col>
      <xdr:colOff>0</xdr:colOff>
      <xdr:row>127</xdr:row>
      <xdr:rowOff>0</xdr:rowOff>
    </xdr:to>
    <xdr:sp macro="" textlink="">
      <xdr:nvSpPr>
        <xdr:cNvPr id="57185" name="Line 156"/>
        <xdr:cNvSpPr>
          <a:spLocks noChangeShapeType="1"/>
        </xdr:cNvSpPr>
      </xdr:nvSpPr>
      <xdr:spPr>
        <a:xfrm>
          <a:off x="6724650" y="238093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127</xdr:row>
      <xdr:rowOff>0</xdr:rowOff>
    </xdr:from>
    <xdr:to xmlns:xdr="http://schemas.openxmlformats.org/drawingml/2006/spreadsheetDrawing">
      <xdr:col>38</xdr:col>
      <xdr:colOff>0</xdr:colOff>
      <xdr:row>127</xdr:row>
      <xdr:rowOff>0</xdr:rowOff>
    </xdr:to>
    <xdr:sp macro="" textlink="">
      <xdr:nvSpPr>
        <xdr:cNvPr id="57186" name="Line 157"/>
        <xdr:cNvSpPr>
          <a:spLocks noChangeShapeType="1"/>
        </xdr:cNvSpPr>
      </xdr:nvSpPr>
      <xdr:spPr>
        <a:xfrm>
          <a:off x="6324600" y="241141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120</xdr:row>
      <xdr:rowOff>0</xdr:rowOff>
    </xdr:from>
    <xdr:to xmlns:xdr="http://schemas.openxmlformats.org/drawingml/2006/spreadsheetDrawing">
      <xdr:col>37</xdr:col>
      <xdr:colOff>0</xdr:colOff>
      <xdr:row>127</xdr:row>
      <xdr:rowOff>0</xdr:rowOff>
    </xdr:to>
    <xdr:sp macro="" textlink="">
      <xdr:nvSpPr>
        <xdr:cNvPr id="57187" name="Line 158"/>
        <xdr:cNvSpPr>
          <a:spLocks noChangeShapeType="1"/>
        </xdr:cNvSpPr>
      </xdr:nvSpPr>
      <xdr:spPr>
        <a:xfrm>
          <a:off x="6924675" y="2304732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127</xdr:row>
      <xdr:rowOff>0</xdr:rowOff>
    </xdr:from>
    <xdr:to xmlns:xdr="http://schemas.openxmlformats.org/drawingml/2006/spreadsheetDrawing">
      <xdr:col>37</xdr:col>
      <xdr:colOff>0</xdr:colOff>
      <xdr:row>130</xdr:row>
      <xdr:rowOff>0</xdr:rowOff>
    </xdr:to>
    <xdr:sp macro="" textlink="">
      <xdr:nvSpPr>
        <xdr:cNvPr id="57188" name="Line 159"/>
        <xdr:cNvSpPr>
          <a:spLocks noChangeShapeType="1"/>
        </xdr:cNvSpPr>
      </xdr:nvSpPr>
      <xdr:spPr>
        <a:xfrm flipV="1">
          <a:off x="6924675" y="2411412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120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57189" name="Line 160"/>
        <xdr:cNvSpPr>
          <a:spLocks noChangeShapeType="1"/>
        </xdr:cNvSpPr>
      </xdr:nvSpPr>
      <xdr:spPr>
        <a:xfrm>
          <a:off x="6724650" y="2304732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120</xdr:row>
      <xdr:rowOff>0</xdr:rowOff>
    </xdr:from>
    <xdr:to xmlns:xdr="http://schemas.openxmlformats.org/drawingml/2006/spreadsheetDrawing">
      <xdr:col>30</xdr:col>
      <xdr:colOff>0</xdr:colOff>
      <xdr:row>130</xdr:row>
      <xdr:rowOff>0</xdr:rowOff>
    </xdr:to>
    <xdr:sp macro="" textlink="">
      <xdr:nvSpPr>
        <xdr:cNvPr id="57190" name="Rectangle 161" descr="紙ふぶき (小)"/>
        <xdr:cNvSpPr>
          <a:spLocks noChangeArrowheads="1"/>
        </xdr:cNvSpPr>
      </xdr:nvSpPr>
      <xdr:spPr>
        <a:xfrm>
          <a:off x="472440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120</xdr:row>
      <xdr:rowOff>0</xdr:rowOff>
    </xdr:from>
    <xdr:to xmlns:xdr="http://schemas.openxmlformats.org/drawingml/2006/spreadsheetDrawing">
      <xdr:col>34</xdr:col>
      <xdr:colOff>0</xdr:colOff>
      <xdr:row>127</xdr:row>
      <xdr:rowOff>0</xdr:rowOff>
    </xdr:to>
    <xdr:sp macro="" textlink="">
      <xdr:nvSpPr>
        <xdr:cNvPr id="57191" name="Rectangle 162" descr="紙ふぶき (大)"/>
        <xdr:cNvSpPr>
          <a:spLocks noChangeArrowheads="1"/>
        </xdr:cNvSpPr>
      </xdr:nvSpPr>
      <xdr:spPr>
        <a:xfrm>
          <a:off x="5524500" y="2304732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127</xdr:row>
      <xdr:rowOff>0</xdr:rowOff>
    </xdr:from>
    <xdr:to xmlns:xdr="http://schemas.openxmlformats.org/drawingml/2006/spreadsheetDrawing">
      <xdr:col>34</xdr:col>
      <xdr:colOff>0</xdr:colOff>
      <xdr:row>130</xdr:row>
      <xdr:rowOff>0</xdr:rowOff>
    </xdr:to>
    <xdr:sp macro="" textlink="">
      <xdr:nvSpPr>
        <xdr:cNvPr id="57192" name="Rectangle 163" descr="紙ふぶき (小)"/>
        <xdr:cNvSpPr>
          <a:spLocks noChangeArrowheads="1"/>
        </xdr:cNvSpPr>
      </xdr:nvSpPr>
      <xdr:spPr>
        <a:xfrm>
          <a:off x="5524500" y="2411412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120</xdr:row>
      <xdr:rowOff>0</xdr:rowOff>
    </xdr:from>
    <xdr:to xmlns:xdr="http://schemas.openxmlformats.org/drawingml/2006/spreadsheetDrawing">
      <xdr:col>19</xdr:col>
      <xdr:colOff>0</xdr:colOff>
      <xdr:row>120</xdr:row>
      <xdr:rowOff>0</xdr:rowOff>
    </xdr:to>
    <xdr:sp macro="" textlink="">
      <xdr:nvSpPr>
        <xdr:cNvPr id="57193" name="Line 164"/>
        <xdr:cNvSpPr>
          <a:spLocks noChangeShapeType="1"/>
        </xdr:cNvSpPr>
      </xdr:nvSpPr>
      <xdr:spPr>
        <a:xfrm>
          <a:off x="299085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130</xdr:row>
      <xdr:rowOff>0</xdr:rowOff>
    </xdr:from>
    <xdr:to xmlns:xdr="http://schemas.openxmlformats.org/drawingml/2006/spreadsheetDrawing">
      <xdr:col>19</xdr:col>
      <xdr:colOff>0</xdr:colOff>
      <xdr:row>130</xdr:row>
      <xdr:rowOff>0</xdr:rowOff>
    </xdr:to>
    <xdr:sp macro="" textlink="">
      <xdr:nvSpPr>
        <xdr:cNvPr id="57194" name="Line 165"/>
        <xdr:cNvSpPr>
          <a:spLocks noChangeShapeType="1"/>
        </xdr:cNvSpPr>
      </xdr:nvSpPr>
      <xdr:spPr>
        <a:xfrm>
          <a:off x="299085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120</xdr:row>
      <xdr:rowOff>0</xdr:rowOff>
    </xdr:from>
    <xdr:to xmlns:xdr="http://schemas.openxmlformats.org/drawingml/2006/spreadsheetDrawing">
      <xdr:col>8</xdr:col>
      <xdr:colOff>0</xdr:colOff>
      <xdr:row>120</xdr:row>
      <xdr:rowOff>0</xdr:rowOff>
    </xdr:to>
    <xdr:sp macro="" textlink="">
      <xdr:nvSpPr>
        <xdr:cNvPr id="57195" name="Line 166"/>
        <xdr:cNvSpPr>
          <a:spLocks noChangeShapeType="1"/>
        </xdr:cNvSpPr>
      </xdr:nvSpPr>
      <xdr:spPr>
        <a:xfrm flipH="1">
          <a:off x="119062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130</xdr:row>
      <xdr:rowOff>0</xdr:rowOff>
    </xdr:from>
    <xdr:to xmlns:xdr="http://schemas.openxmlformats.org/drawingml/2006/spreadsheetDrawing">
      <xdr:col>8</xdr:col>
      <xdr:colOff>0</xdr:colOff>
      <xdr:row>130</xdr:row>
      <xdr:rowOff>0</xdr:rowOff>
    </xdr:to>
    <xdr:sp macro="" textlink="">
      <xdr:nvSpPr>
        <xdr:cNvPr id="57196" name="Line 167"/>
        <xdr:cNvSpPr>
          <a:spLocks noChangeShapeType="1"/>
        </xdr:cNvSpPr>
      </xdr:nvSpPr>
      <xdr:spPr>
        <a:xfrm flipH="1">
          <a:off x="119062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120</xdr:row>
      <xdr:rowOff>0</xdr:rowOff>
    </xdr:from>
    <xdr:to xmlns:xdr="http://schemas.openxmlformats.org/drawingml/2006/spreadsheetDrawing">
      <xdr:col>7</xdr:col>
      <xdr:colOff>0</xdr:colOff>
      <xdr:row>130</xdr:row>
      <xdr:rowOff>0</xdr:rowOff>
    </xdr:to>
    <xdr:sp macro="" textlink="">
      <xdr:nvSpPr>
        <xdr:cNvPr id="57197" name="Line 168"/>
        <xdr:cNvSpPr>
          <a:spLocks noChangeShapeType="1"/>
        </xdr:cNvSpPr>
      </xdr:nvSpPr>
      <xdr:spPr>
        <a:xfrm>
          <a:off x="119062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124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57198" name="Line 169"/>
        <xdr:cNvSpPr>
          <a:spLocks noChangeShapeType="1"/>
        </xdr:cNvSpPr>
      </xdr:nvSpPr>
      <xdr:spPr>
        <a:xfrm>
          <a:off x="2990850" y="236569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124</xdr:row>
      <xdr:rowOff>0</xdr:rowOff>
    </xdr:from>
    <xdr:to xmlns:xdr="http://schemas.openxmlformats.org/drawingml/2006/spreadsheetDrawing">
      <xdr:col>18</xdr:col>
      <xdr:colOff>0</xdr:colOff>
      <xdr:row>126</xdr:row>
      <xdr:rowOff>0</xdr:rowOff>
    </xdr:to>
    <xdr:sp macro="" textlink="">
      <xdr:nvSpPr>
        <xdr:cNvPr id="57199" name="Line 170"/>
        <xdr:cNvSpPr>
          <a:spLocks noChangeShapeType="1"/>
        </xdr:cNvSpPr>
      </xdr:nvSpPr>
      <xdr:spPr>
        <a:xfrm>
          <a:off x="3390900" y="236569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126</xdr:row>
      <xdr:rowOff>0</xdr:rowOff>
    </xdr:from>
    <xdr:to xmlns:xdr="http://schemas.openxmlformats.org/drawingml/2006/spreadsheetDrawing">
      <xdr:col>20</xdr:col>
      <xdr:colOff>0</xdr:colOff>
      <xdr:row>126</xdr:row>
      <xdr:rowOff>0</xdr:rowOff>
    </xdr:to>
    <xdr:sp macro="" textlink="">
      <xdr:nvSpPr>
        <xdr:cNvPr id="57200" name="Line 171"/>
        <xdr:cNvSpPr>
          <a:spLocks noChangeShapeType="1"/>
        </xdr:cNvSpPr>
      </xdr:nvSpPr>
      <xdr:spPr>
        <a:xfrm>
          <a:off x="3009900" y="2396172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120</xdr:row>
      <xdr:rowOff>0</xdr:rowOff>
    </xdr:from>
    <xdr:to xmlns:xdr="http://schemas.openxmlformats.org/drawingml/2006/spreadsheetDrawing">
      <xdr:col>19</xdr:col>
      <xdr:colOff>0</xdr:colOff>
      <xdr:row>126</xdr:row>
      <xdr:rowOff>0</xdr:rowOff>
    </xdr:to>
    <xdr:sp macro="" textlink="">
      <xdr:nvSpPr>
        <xdr:cNvPr id="57201" name="Line 172"/>
        <xdr:cNvSpPr>
          <a:spLocks noChangeShapeType="1"/>
        </xdr:cNvSpPr>
      </xdr:nvSpPr>
      <xdr:spPr>
        <a:xfrm>
          <a:off x="3590925" y="2304732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126</xdr:row>
      <xdr:rowOff>0</xdr:rowOff>
    </xdr:from>
    <xdr:to xmlns:xdr="http://schemas.openxmlformats.org/drawingml/2006/spreadsheetDrawing">
      <xdr:col>19</xdr:col>
      <xdr:colOff>0</xdr:colOff>
      <xdr:row>130</xdr:row>
      <xdr:rowOff>0</xdr:rowOff>
    </xdr:to>
    <xdr:sp macro="" textlink="">
      <xdr:nvSpPr>
        <xdr:cNvPr id="57202" name="Line 173"/>
        <xdr:cNvSpPr>
          <a:spLocks noChangeShapeType="1"/>
        </xdr:cNvSpPr>
      </xdr:nvSpPr>
      <xdr:spPr>
        <a:xfrm flipV="1">
          <a:off x="3590925" y="2396172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120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57203" name="Line 174"/>
        <xdr:cNvSpPr>
          <a:spLocks noChangeShapeType="1"/>
        </xdr:cNvSpPr>
      </xdr:nvSpPr>
      <xdr:spPr>
        <a:xfrm>
          <a:off x="3390900" y="2304732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120</xdr:row>
      <xdr:rowOff>0</xdr:rowOff>
    </xdr:from>
    <xdr:to xmlns:xdr="http://schemas.openxmlformats.org/drawingml/2006/spreadsheetDrawing">
      <xdr:col>12</xdr:col>
      <xdr:colOff>0</xdr:colOff>
      <xdr:row>130</xdr:row>
      <xdr:rowOff>0</xdr:rowOff>
    </xdr:to>
    <xdr:sp macro="" textlink="">
      <xdr:nvSpPr>
        <xdr:cNvPr id="57204" name="Rectangle 175" descr="紙ふぶき (小)"/>
        <xdr:cNvSpPr>
          <a:spLocks noChangeArrowheads="1"/>
        </xdr:cNvSpPr>
      </xdr:nvSpPr>
      <xdr:spPr>
        <a:xfrm>
          <a:off x="139065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120</xdr:row>
      <xdr:rowOff>0</xdr:rowOff>
    </xdr:from>
    <xdr:to xmlns:xdr="http://schemas.openxmlformats.org/drawingml/2006/spreadsheetDrawing">
      <xdr:col>16</xdr:col>
      <xdr:colOff>0</xdr:colOff>
      <xdr:row>126</xdr:row>
      <xdr:rowOff>0</xdr:rowOff>
    </xdr:to>
    <xdr:sp macro="" textlink="">
      <xdr:nvSpPr>
        <xdr:cNvPr id="57205" name="Rectangle 176" descr="紙ふぶき (大)"/>
        <xdr:cNvSpPr>
          <a:spLocks noChangeArrowheads="1"/>
        </xdr:cNvSpPr>
      </xdr:nvSpPr>
      <xdr:spPr>
        <a:xfrm>
          <a:off x="2190750" y="2304732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126</xdr:row>
      <xdr:rowOff>0</xdr:rowOff>
    </xdr:from>
    <xdr:to xmlns:xdr="http://schemas.openxmlformats.org/drawingml/2006/spreadsheetDrawing">
      <xdr:col>16</xdr:col>
      <xdr:colOff>0</xdr:colOff>
      <xdr:row>130</xdr:row>
      <xdr:rowOff>0</xdr:rowOff>
    </xdr:to>
    <xdr:sp macro="" textlink="">
      <xdr:nvSpPr>
        <xdr:cNvPr id="57206" name="Rectangle 177" descr="紙ふぶき (小)"/>
        <xdr:cNvSpPr>
          <a:spLocks noChangeArrowheads="1"/>
        </xdr:cNvSpPr>
      </xdr:nvSpPr>
      <xdr:spPr>
        <a:xfrm>
          <a:off x="2190750" y="2396172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120</xdr:row>
      <xdr:rowOff>0</xdr:rowOff>
    </xdr:from>
    <xdr:to xmlns:xdr="http://schemas.openxmlformats.org/drawingml/2006/spreadsheetDrawing">
      <xdr:col>55</xdr:col>
      <xdr:colOff>0</xdr:colOff>
      <xdr:row>120</xdr:row>
      <xdr:rowOff>0</xdr:rowOff>
    </xdr:to>
    <xdr:sp macro="" textlink="">
      <xdr:nvSpPr>
        <xdr:cNvPr id="57207" name="Line 150"/>
        <xdr:cNvSpPr>
          <a:spLocks noChangeShapeType="1"/>
        </xdr:cNvSpPr>
      </xdr:nvSpPr>
      <xdr:spPr>
        <a:xfrm>
          <a:off x="965835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130</xdr:row>
      <xdr:rowOff>0</xdr:rowOff>
    </xdr:from>
    <xdr:to xmlns:xdr="http://schemas.openxmlformats.org/drawingml/2006/spreadsheetDrawing">
      <xdr:col>55</xdr:col>
      <xdr:colOff>0</xdr:colOff>
      <xdr:row>130</xdr:row>
      <xdr:rowOff>0</xdr:rowOff>
    </xdr:to>
    <xdr:sp macro="" textlink="">
      <xdr:nvSpPr>
        <xdr:cNvPr id="57208" name="Line 151"/>
        <xdr:cNvSpPr>
          <a:spLocks noChangeShapeType="1"/>
        </xdr:cNvSpPr>
      </xdr:nvSpPr>
      <xdr:spPr>
        <a:xfrm>
          <a:off x="965835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120</xdr:row>
      <xdr:rowOff>0</xdr:rowOff>
    </xdr:from>
    <xdr:to xmlns:xdr="http://schemas.openxmlformats.org/drawingml/2006/spreadsheetDrawing">
      <xdr:col>44</xdr:col>
      <xdr:colOff>0</xdr:colOff>
      <xdr:row>120</xdr:row>
      <xdr:rowOff>0</xdr:rowOff>
    </xdr:to>
    <xdr:sp macro="" textlink="">
      <xdr:nvSpPr>
        <xdr:cNvPr id="57209" name="Line 152"/>
        <xdr:cNvSpPr>
          <a:spLocks noChangeShapeType="1"/>
        </xdr:cNvSpPr>
      </xdr:nvSpPr>
      <xdr:spPr>
        <a:xfrm flipH="1">
          <a:off x="785812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130</xdr:row>
      <xdr:rowOff>0</xdr:rowOff>
    </xdr:from>
    <xdr:to xmlns:xdr="http://schemas.openxmlformats.org/drawingml/2006/spreadsheetDrawing">
      <xdr:col>44</xdr:col>
      <xdr:colOff>0</xdr:colOff>
      <xdr:row>130</xdr:row>
      <xdr:rowOff>0</xdr:rowOff>
    </xdr:to>
    <xdr:sp macro="" textlink="">
      <xdr:nvSpPr>
        <xdr:cNvPr id="57210" name="Line 153"/>
        <xdr:cNvSpPr>
          <a:spLocks noChangeShapeType="1"/>
        </xdr:cNvSpPr>
      </xdr:nvSpPr>
      <xdr:spPr>
        <a:xfrm flipH="1">
          <a:off x="785812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120</xdr:row>
      <xdr:rowOff>0</xdr:rowOff>
    </xdr:from>
    <xdr:to xmlns:xdr="http://schemas.openxmlformats.org/drawingml/2006/spreadsheetDrawing">
      <xdr:col>43</xdr:col>
      <xdr:colOff>0</xdr:colOff>
      <xdr:row>130</xdr:row>
      <xdr:rowOff>0</xdr:rowOff>
    </xdr:to>
    <xdr:sp macro="" textlink="">
      <xdr:nvSpPr>
        <xdr:cNvPr id="57211" name="Line 154"/>
        <xdr:cNvSpPr>
          <a:spLocks noChangeShapeType="1"/>
        </xdr:cNvSpPr>
      </xdr:nvSpPr>
      <xdr:spPr>
        <a:xfrm>
          <a:off x="785812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125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57212" name="Line 155"/>
        <xdr:cNvSpPr>
          <a:spLocks noChangeShapeType="1"/>
        </xdr:cNvSpPr>
      </xdr:nvSpPr>
      <xdr:spPr>
        <a:xfrm>
          <a:off x="9658350" y="238093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125</xdr:row>
      <xdr:rowOff>0</xdr:rowOff>
    </xdr:from>
    <xdr:to xmlns:xdr="http://schemas.openxmlformats.org/drawingml/2006/spreadsheetDrawing">
      <xdr:col>54</xdr:col>
      <xdr:colOff>0</xdr:colOff>
      <xdr:row>127</xdr:row>
      <xdr:rowOff>0</xdr:rowOff>
    </xdr:to>
    <xdr:sp macro="" textlink="">
      <xdr:nvSpPr>
        <xdr:cNvPr id="57213" name="Line 156"/>
        <xdr:cNvSpPr>
          <a:spLocks noChangeShapeType="1"/>
        </xdr:cNvSpPr>
      </xdr:nvSpPr>
      <xdr:spPr>
        <a:xfrm>
          <a:off x="10058400" y="238093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127</xdr:row>
      <xdr:rowOff>0</xdr:rowOff>
    </xdr:from>
    <xdr:to xmlns:xdr="http://schemas.openxmlformats.org/drawingml/2006/spreadsheetDrawing">
      <xdr:col>56</xdr:col>
      <xdr:colOff>0</xdr:colOff>
      <xdr:row>127</xdr:row>
      <xdr:rowOff>0</xdr:rowOff>
    </xdr:to>
    <xdr:sp macro="" textlink="">
      <xdr:nvSpPr>
        <xdr:cNvPr id="57214" name="Line 157"/>
        <xdr:cNvSpPr>
          <a:spLocks noChangeShapeType="1"/>
        </xdr:cNvSpPr>
      </xdr:nvSpPr>
      <xdr:spPr>
        <a:xfrm>
          <a:off x="9658350" y="241141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120</xdr:row>
      <xdr:rowOff>0</xdr:rowOff>
    </xdr:from>
    <xdr:to xmlns:xdr="http://schemas.openxmlformats.org/drawingml/2006/spreadsheetDrawing">
      <xdr:col>55</xdr:col>
      <xdr:colOff>0</xdr:colOff>
      <xdr:row>127</xdr:row>
      <xdr:rowOff>0</xdr:rowOff>
    </xdr:to>
    <xdr:sp macro="" textlink="">
      <xdr:nvSpPr>
        <xdr:cNvPr id="57215" name="Line 158"/>
        <xdr:cNvSpPr>
          <a:spLocks noChangeShapeType="1"/>
        </xdr:cNvSpPr>
      </xdr:nvSpPr>
      <xdr:spPr>
        <a:xfrm>
          <a:off x="10258425" y="2304732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127</xdr:row>
      <xdr:rowOff>0</xdr:rowOff>
    </xdr:from>
    <xdr:to xmlns:xdr="http://schemas.openxmlformats.org/drawingml/2006/spreadsheetDrawing">
      <xdr:col>55</xdr:col>
      <xdr:colOff>0</xdr:colOff>
      <xdr:row>130</xdr:row>
      <xdr:rowOff>0</xdr:rowOff>
    </xdr:to>
    <xdr:sp macro="" textlink="">
      <xdr:nvSpPr>
        <xdr:cNvPr id="57216" name="Line 159"/>
        <xdr:cNvSpPr>
          <a:spLocks noChangeShapeType="1"/>
        </xdr:cNvSpPr>
      </xdr:nvSpPr>
      <xdr:spPr>
        <a:xfrm flipV="1">
          <a:off x="10258425" y="2411412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120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57217" name="Line 160"/>
        <xdr:cNvSpPr>
          <a:spLocks noChangeShapeType="1"/>
        </xdr:cNvSpPr>
      </xdr:nvSpPr>
      <xdr:spPr>
        <a:xfrm>
          <a:off x="10058400" y="2304732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120</xdr:row>
      <xdr:rowOff>0</xdr:rowOff>
    </xdr:from>
    <xdr:to xmlns:xdr="http://schemas.openxmlformats.org/drawingml/2006/spreadsheetDrawing">
      <xdr:col>48</xdr:col>
      <xdr:colOff>0</xdr:colOff>
      <xdr:row>130</xdr:row>
      <xdr:rowOff>0</xdr:rowOff>
    </xdr:to>
    <xdr:sp macro="" textlink="">
      <xdr:nvSpPr>
        <xdr:cNvPr id="57218" name="Rectangle 161" descr="紙ふぶき (小)"/>
        <xdr:cNvSpPr>
          <a:spLocks noChangeArrowheads="1"/>
        </xdr:cNvSpPr>
      </xdr:nvSpPr>
      <xdr:spPr>
        <a:xfrm>
          <a:off x="805815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120</xdr:row>
      <xdr:rowOff>0</xdr:rowOff>
    </xdr:from>
    <xdr:to xmlns:xdr="http://schemas.openxmlformats.org/drawingml/2006/spreadsheetDrawing">
      <xdr:col>52</xdr:col>
      <xdr:colOff>0</xdr:colOff>
      <xdr:row>127</xdr:row>
      <xdr:rowOff>0</xdr:rowOff>
    </xdr:to>
    <xdr:sp macro="" textlink="">
      <xdr:nvSpPr>
        <xdr:cNvPr id="57219" name="Rectangle 162" descr="紙ふぶき (大)"/>
        <xdr:cNvSpPr>
          <a:spLocks noChangeArrowheads="1"/>
        </xdr:cNvSpPr>
      </xdr:nvSpPr>
      <xdr:spPr>
        <a:xfrm>
          <a:off x="8858250" y="2304732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127</xdr:row>
      <xdr:rowOff>0</xdr:rowOff>
    </xdr:from>
    <xdr:to xmlns:xdr="http://schemas.openxmlformats.org/drawingml/2006/spreadsheetDrawing">
      <xdr:col>52</xdr:col>
      <xdr:colOff>0</xdr:colOff>
      <xdr:row>130</xdr:row>
      <xdr:rowOff>0</xdr:rowOff>
    </xdr:to>
    <xdr:sp macro="" textlink="">
      <xdr:nvSpPr>
        <xdr:cNvPr id="57220" name="Rectangle 163" descr="紙ふぶき (小)"/>
        <xdr:cNvSpPr>
          <a:spLocks noChangeArrowheads="1"/>
        </xdr:cNvSpPr>
      </xdr:nvSpPr>
      <xdr:spPr>
        <a:xfrm>
          <a:off x="8858250" y="2411412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115</xdr:row>
      <xdr:rowOff>0</xdr:rowOff>
    </xdr:from>
    <xdr:to xmlns:xdr="http://schemas.openxmlformats.org/drawingml/2006/spreadsheetDrawing">
      <xdr:col>20</xdr:col>
      <xdr:colOff>0</xdr:colOff>
      <xdr:row>126</xdr:row>
      <xdr:rowOff>0</xdr:rowOff>
    </xdr:to>
    <xdr:sp macro="" textlink="">
      <xdr:nvSpPr>
        <xdr:cNvPr id="57221" name="Line 172"/>
        <xdr:cNvSpPr>
          <a:spLocks noChangeShapeType="1"/>
        </xdr:cNvSpPr>
      </xdr:nvSpPr>
      <xdr:spPr>
        <a:xfrm>
          <a:off x="3790950" y="2241550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115</xdr:row>
      <xdr:rowOff>0</xdr:rowOff>
    </xdr:from>
    <xdr:to xmlns:xdr="http://schemas.openxmlformats.org/drawingml/2006/spreadsheetDrawing">
      <xdr:col>16</xdr:col>
      <xdr:colOff>0</xdr:colOff>
      <xdr:row>116</xdr:row>
      <xdr:rowOff>0</xdr:rowOff>
    </xdr:to>
    <xdr:sp macro="" textlink="">
      <xdr:nvSpPr>
        <xdr:cNvPr id="57222" name="Rectangle 177" descr="紙ふぶき (小)"/>
        <xdr:cNvSpPr>
          <a:spLocks noChangeArrowheads="1"/>
        </xdr:cNvSpPr>
      </xdr:nvSpPr>
      <xdr:spPr>
        <a:xfrm>
          <a:off x="219075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115</xdr:row>
      <xdr:rowOff>0</xdr:rowOff>
    </xdr:from>
    <xdr:to xmlns:xdr="http://schemas.openxmlformats.org/drawingml/2006/spreadsheetDrawing">
      <xdr:col>12</xdr:col>
      <xdr:colOff>0</xdr:colOff>
      <xdr:row>119</xdr:row>
      <xdr:rowOff>126365</xdr:rowOff>
    </xdr:to>
    <xdr:sp macro="" textlink="">
      <xdr:nvSpPr>
        <xdr:cNvPr id="57223" name="Rectangle 177" descr="紙ふぶき (小)"/>
        <xdr:cNvSpPr>
          <a:spLocks noChangeArrowheads="1"/>
        </xdr:cNvSpPr>
      </xdr:nvSpPr>
      <xdr:spPr>
        <a:xfrm>
          <a:off x="139065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115</xdr:row>
      <xdr:rowOff>0</xdr:rowOff>
    </xdr:from>
    <xdr:to xmlns:xdr="http://schemas.openxmlformats.org/drawingml/2006/spreadsheetDrawing">
      <xdr:col>20</xdr:col>
      <xdr:colOff>0</xdr:colOff>
      <xdr:row>115</xdr:row>
      <xdr:rowOff>0</xdr:rowOff>
    </xdr:to>
    <xdr:sp macro="" textlink="">
      <xdr:nvSpPr>
        <xdr:cNvPr id="57224" name="Line 164"/>
        <xdr:cNvSpPr>
          <a:spLocks noChangeShapeType="1"/>
        </xdr:cNvSpPr>
      </xdr:nvSpPr>
      <xdr:spPr>
        <a:xfrm>
          <a:off x="299085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115</xdr:row>
      <xdr:rowOff>0</xdr:rowOff>
    </xdr:from>
    <xdr:to xmlns:xdr="http://schemas.openxmlformats.org/drawingml/2006/spreadsheetDrawing">
      <xdr:col>19</xdr:col>
      <xdr:colOff>0</xdr:colOff>
      <xdr:row>120</xdr:row>
      <xdr:rowOff>0</xdr:rowOff>
    </xdr:to>
    <xdr:sp macro="" textlink="">
      <xdr:nvSpPr>
        <xdr:cNvPr id="57225" name="Line 172"/>
        <xdr:cNvSpPr>
          <a:spLocks noChangeShapeType="1"/>
        </xdr:cNvSpPr>
      </xdr:nvSpPr>
      <xdr:spPr>
        <a:xfrm>
          <a:off x="359092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116</xdr:row>
      <xdr:rowOff>0</xdr:rowOff>
    </xdr:from>
    <xdr:to xmlns:xdr="http://schemas.openxmlformats.org/drawingml/2006/spreadsheetDrawing">
      <xdr:col>16</xdr:col>
      <xdr:colOff>0</xdr:colOff>
      <xdr:row>118</xdr:row>
      <xdr:rowOff>0</xdr:rowOff>
    </xdr:to>
    <xdr:sp macro="" textlink="">
      <xdr:nvSpPr>
        <xdr:cNvPr id="57226" name="Rectangle 177" descr="紙ふぶき (小)"/>
        <xdr:cNvSpPr>
          <a:spLocks noChangeArrowheads="1"/>
        </xdr:cNvSpPr>
      </xdr:nvSpPr>
      <xdr:spPr>
        <a:xfrm>
          <a:off x="219075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118</xdr:row>
      <xdr:rowOff>0</xdr:rowOff>
    </xdr:from>
    <xdr:to xmlns:xdr="http://schemas.openxmlformats.org/drawingml/2006/spreadsheetDrawing">
      <xdr:col>16</xdr:col>
      <xdr:colOff>0</xdr:colOff>
      <xdr:row>120</xdr:row>
      <xdr:rowOff>0</xdr:rowOff>
    </xdr:to>
    <xdr:sp macro="" textlink="">
      <xdr:nvSpPr>
        <xdr:cNvPr id="57227" name="Rectangle 177" descr="紙ふぶき (小)"/>
        <xdr:cNvSpPr>
          <a:spLocks noChangeArrowheads="1"/>
        </xdr:cNvSpPr>
      </xdr:nvSpPr>
      <xdr:spPr>
        <a:xfrm>
          <a:off x="219075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115</xdr:row>
      <xdr:rowOff>0</xdr:rowOff>
    </xdr:from>
    <xdr:to xmlns:xdr="http://schemas.openxmlformats.org/drawingml/2006/spreadsheetDrawing">
      <xdr:col>34</xdr:col>
      <xdr:colOff>0</xdr:colOff>
      <xdr:row>116</xdr:row>
      <xdr:rowOff>0</xdr:rowOff>
    </xdr:to>
    <xdr:sp macro="" textlink="">
      <xdr:nvSpPr>
        <xdr:cNvPr id="57228" name="Rectangle 177" descr="紙ふぶき (小)"/>
        <xdr:cNvSpPr>
          <a:spLocks noChangeArrowheads="1"/>
        </xdr:cNvSpPr>
      </xdr:nvSpPr>
      <xdr:spPr>
        <a:xfrm>
          <a:off x="552450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115</xdr:row>
      <xdr:rowOff>0</xdr:rowOff>
    </xdr:from>
    <xdr:to xmlns:xdr="http://schemas.openxmlformats.org/drawingml/2006/spreadsheetDrawing">
      <xdr:col>30</xdr:col>
      <xdr:colOff>0</xdr:colOff>
      <xdr:row>119</xdr:row>
      <xdr:rowOff>126365</xdr:rowOff>
    </xdr:to>
    <xdr:sp macro="" textlink="">
      <xdr:nvSpPr>
        <xdr:cNvPr id="57229" name="Rectangle 177" descr="紙ふぶき (小)"/>
        <xdr:cNvSpPr>
          <a:spLocks noChangeArrowheads="1"/>
        </xdr:cNvSpPr>
      </xdr:nvSpPr>
      <xdr:spPr>
        <a:xfrm>
          <a:off x="472440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115</xdr:row>
      <xdr:rowOff>0</xdr:rowOff>
    </xdr:from>
    <xdr:to xmlns:xdr="http://schemas.openxmlformats.org/drawingml/2006/spreadsheetDrawing">
      <xdr:col>38</xdr:col>
      <xdr:colOff>0</xdr:colOff>
      <xdr:row>115</xdr:row>
      <xdr:rowOff>0</xdr:rowOff>
    </xdr:to>
    <xdr:sp macro="" textlink="">
      <xdr:nvSpPr>
        <xdr:cNvPr id="57230" name="Line 164"/>
        <xdr:cNvSpPr>
          <a:spLocks noChangeShapeType="1"/>
        </xdr:cNvSpPr>
      </xdr:nvSpPr>
      <xdr:spPr>
        <a:xfrm>
          <a:off x="632460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115</xdr:row>
      <xdr:rowOff>0</xdr:rowOff>
    </xdr:from>
    <xdr:to xmlns:xdr="http://schemas.openxmlformats.org/drawingml/2006/spreadsheetDrawing">
      <xdr:col>37</xdr:col>
      <xdr:colOff>0</xdr:colOff>
      <xdr:row>120</xdr:row>
      <xdr:rowOff>0</xdr:rowOff>
    </xdr:to>
    <xdr:sp macro="" textlink="">
      <xdr:nvSpPr>
        <xdr:cNvPr id="57231" name="Line 172"/>
        <xdr:cNvSpPr>
          <a:spLocks noChangeShapeType="1"/>
        </xdr:cNvSpPr>
      </xdr:nvSpPr>
      <xdr:spPr>
        <a:xfrm>
          <a:off x="692467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116</xdr:row>
      <xdr:rowOff>0</xdr:rowOff>
    </xdr:from>
    <xdr:to xmlns:xdr="http://schemas.openxmlformats.org/drawingml/2006/spreadsheetDrawing">
      <xdr:col>34</xdr:col>
      <xdr:colOff>0</xdr:colOff>
      <xdr:row>118</xdr:row>
      <xdr:rowOff>0</xdr:rowOff>
    </xdr:to>
    <xdr:sp macro="" textlink="">
      <xdr:nvSpPr>
        <xdr:cNvPr id="57232" name="Rectangle 177" descr="紙ふぶき (小)"/>
        <xdr:cNvSpPr>
          <a:spLocks noChangeArrowheads="1"/>
        </xdr:cNvSpPr>
      </xdr:nvSpPr>
      <xdr:spPr>
        <a:xfrm>
          <a:off x="552450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118</xdr:row>
      <xdr:rowOff>0</xdr:rowOff>
    </xdr:from>
    <xdr:to xmlns:xdr="http://schemas.openxmlformats.org/drawingml/2006/spreadsheetDrawing">
      <xdr:col>34</xdr:col>
      <xdr:colOff>0</xdr:colOff>
      <xdr:row>120</xdr:row>
      <xdr:rowOff>0</xdr:rowOff>
    </xdr:to>
    <xdr:sp macro="" textlink="">
      <xdr:nvSpPr>
        <xdr:cNvPr id="57233" name="Rectangle 177" descr="紙ふぶき (小)"/>
        <xdr:cNvSpPr>
          <a:spLocks noChangeArrowheads="1"/>
        </xdr:cNvSpPr>
      </xdr:nvSpPr>
      <xdr:spPr>
        <a:xfrm>
          <a:off x="552450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115</xdr:row>
      <xdr:rowOff>0</xdr:rowOff>
    </xdr:from>
    <xdr:to xmlns:xdr="http://schemas.openxmlformats.org/drawingml/2006/spreadsheetDrawing">
      <xdr:col>52</xdr:col>
      <xdr:colOff>0</xdr:colOff>
      <xdr:row>116</xdr:row>
      <xdr:rowOff>0</xdr:rowOff>
    </xdr:to>
    <xdr:sp macro="" textlink="">
      <xdr:nvSpPr>
        <xdr:cNvPr id="57234" name="Rectangle 177" descr="紙ふぶき (小)"/>
        <xdr:cNvSpPr>
          <a:spLocks noChangeArrowheads="1"/>
        </xdr:cNvSpPr>
      </xdr:nvSpPr>
      <xdr:spPr>
        <a:xfrm>
          <a:off x="885825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115</xdr:row>
      <xdr:rowOff>0</xdr:rowOff>
    </xdr:from>
    <xdr:to xmlns:xdr="http://schemas.openxmlformats.org/drawingml/2006/spreadsheetDrawing">
      <xdr:col>48</xdr:col>
      <xdr:colOff>0</xdr:colOff>
      <xdr:row>119</xdr:row>
      <xdr:rowOff>126365</xdr:rowOff>
    </xdr:to>
    <xdr:sp macro="" textlink="">
      <xdr:nvSpPr>
        <xdr:cNvPr id="57235" name="Rectangle 177" descr="紙ふぶき (小)"/>
        <xdr:cNvSpPr>
          <a:spLocks noChangeArrowheads="1"/>
        </xdr:cNvSpPr>
      </xdr:nvSpPr>
      <xdr:spPr>
        <a:xfrm>
          <a:off x="805815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115</xdr:row>
      <xdr:rowOff>0</xdr:rowOff>
    </xdr:from>
    <xdr:to xmlns:xdr="http://schemas.openxmlformats.org/drawingml/2006/spreadsheetDrawing">
      <xdr:col>56</xdr:col>
      <xdr:colOff>0</xdr:colOff>
      <xdr:row>115</xdr:row>
      <xdr:rowOff>0</xdr:rowOff>
    </xdr:to>
    <xdr:sp macro="" textlink="">
      <xdr:nvSpPr>
        <xdr:cNvPr id="57236" name="Line 164"/>
        <xdr:cNvSpPr>
          <a:spLocks noChangeShapeType="1"/>
        </xdr:cNvSpPr>
      </xdr:nvSpPr>
      <xdr:spPr>
        <a:xfrm>
          <a:off x="965835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115</xdr:row>
      <xdr:rowOff>0</xdr:rowOff>
    </xdr:from>
    <xdr:to xmlns:xdr="http://schemas.openxmlformats.org/drawingml/2006/spreadsheetDrawing">
      <xdr:col>55</xdr:col>
      <xdr:colOff>0</xdr:colOff>
      <xdr:row>120</xdr:row>
      <xdr:rowOff>0</xdr:rowOff>
    </xdr:to>
    <xdr:sp macro="" textlink="">
      <xdr:nvSpPr>
        <xdr:cNvPr id="57237" name="Line 172"/>
        <xdr:cNvSpPr>
          <a:spLocks noChangeShapeType="1"/>
        </xdr:cNvSpPr>
      </xdr:nvSpPr>
      <xdr:spPr>
        <a:xfrm>
          <a:off x="1025842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116</xdr:row>
      <xdr:rowOff>0</xdr:rowOff>
    </xdr:from>
    <xdr:to xmlns:xdr="http://schemas.openxmlformats.org/drawingml/2006/spreadsheetDrawing">
      <xdr:col>52</xdr:col>
      <xdr:colOff>0</xdr:colOff>
      <xdr:row>118</xdr:row>
      <xdr:rowOff>0</xdr:rowOff>
    </xdr:to>
    <xdr:sp macro="" textlink="">
      <xdr:nvSpPr>
        <xdr:cNvPr id="57238" name="Rectangle 177" descr="紙ふぶき (小)"/>
        <xdr:cNvSpPr>
          <a:spLocks noChangeArrowheads="1"/>
        </xdr:cNvSpPr>
      </xdr:nvSpPr>
      <xdr:spPr>
        <a:xfrm>
          <a:off x="885825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118</xdr:row>
      <xdr:rowOff>0</xdr:rowOff>
    </xdr:from>
    <xdr:to xmlns:xdr="http://schemas.openxmlformats.org/drawingml/2006/spreadsheetDrawing">
      <xdr:col>52</xdr:col>
      <xdr:colOff>0</xdr:colOff>
      <xdr:row>120</xdr:row>
      <xdr:rowOff>0</xdr:rowOff>
    </xdr:to>
    <xdr:sp macro="" textlink="">
      <xdr:nvSpPr>
        <xdr:cNvPr id="57239" name="Rectangle 177" descr="紙ふぶき (小)"/>
        <xdr:cNvSpPr>
          <a:spLocks noChangeArrowheads="1"/>
        </xdr:cNvSpPr>
      </xdr:nvSpPr>
      <xdr:spPr>
        <a:xfrm>
          <a:off x="885825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115</xdr:row>
      <xdr:rowOff>0</xdr:rowOff>
    </xdr:from>
    <xdr:to xmlns:xdr="http://schemas.openxmlformats.org/drawingml/2006/spreadsheetDrawing">
      <xdr:col>70</xdr:col>
      <xdr:colOff>0</xdr:colOff>
      <xdr:row>116</xdr:row>
      <xdr:rowOff>0</xdr:rowOff>
    </xdr:to>
    <xdr:sp macro="" textlink="">
      <xdr:nvSpPr>
        <xdr:cNvPr id="57240" name="Rectangle 177" descr="紙ふぶき (小)"/>
        <xdr:cNvSpPr>
          <a:spLocks noChangeArrowheads="1"/>
        </xdr:cNvSpPr>
      </xdr:nvSpPr>
      <xdr:spPr>
        <a:xfrm>
          <a:off x="1219200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115</xdr:row>
      <xdr:rowOff>0</xdr:rowOff>
    </xdr:from>
    <xdr:to xmlns:xdr="http://schemas.openxmlformats.org/drawingml/2006/spreadsheetDrawing">
      <xdr:col>66</xdr:col>
      <xdr:colOff>0</xdr:colOff>
      <xdr:row>119</xdr:row>
      <xdr:rowOff>126365</xdr:rowOff>
    </xdr:to>
    <xdr:sp macro="" textlink="">
      <xdr:nvSpPr>
        <xdr:cNvPr id="57241" name="Rectangle 177" descr="紙ふぶき (小)"/>
        <xdr:cNvSpPr>
          <a:spLocks noChangeArrowheads="1"/>
        </xdr:cNvSpPr>
      </xdr:nvSpPr>
      <xdr:spPr>
        <a:xfrm>
          <a:off x="1139190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115</xdr:row>
      <xdr:rowOff>0</xdr:rowOff>
    </xdr:from>
    <xdr:to xmlns:xdr="http://schemas.openxmlformats.org/drawingml/2006/spreadsheetDrawing">
      <xdr:col>74</xdr:col>
      <xdr:colOff>0</xdr:colOff>
      <xdr:row>115</xdr:row>
      <xdr:rowOff>0</xdr:rowOff>
    </xdr:to>
    <xdr:sp macro="" textlink="">
      <xdr:nvSpPr>
        <xdr:cNvPr id="57242" name="Line 164"/>
        <xdr:cNvSpPr>
          <a:spLocks noChangeShapeType="1"/>
        </xdr:cNvSpPr>
      </xdr:nvSpPr>
      <xdr:spPr>
        <a:xfrm>
          <a:off x="1299210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115</xdr:row>
      <xdr:rowOff>0</xdr:rowOff>
    </xdr:from>
    <xdr:to xmlns:xdr="http://schemas.openxmlformats.org/drawingml/2006/spreadsheetDrawing">
      <xdr:col>73</xdr:col>
      <xdr:colOff>0</xdr:colOff>
      <xdr:row>120</xdr:row>
      <xdr:rowOff>0</xdr:rowOff>
    </xdr:to>
    <xdr:sp macro="" textlink="">
      <xdr:nvSpPr>
        <xdr:cNvPr id="57243" name="Line 172"/>
        <xdr:cNvSpPr>
          <a:spLocks noChangeShapeType="1"/>
        </xdr:cNvSpPr>
      </xdr:nvSpPr>
      <xdr:spPr>
        <a:xfrm>
          <a:off x="1359217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116</xdr:row>
      <xdr:rowOff>0</xdr:rowOff>
    </xdr:from>
    <xdr:to xmlns:xdr="http://schemas.openxmlformats.org/drawingml/2006/spreadsheetDrawing">
      <xdr:col>70</xdr:col>
      <xdr:colOff>0</xdr:colOff>
      <xdr:row>118</xdr:row>
      <xdr:rowOff>0</xdr:rowOff>
    </xdr:to>
    <xdr:sp macro="" textlink="">
      <xdr:nvSpPr>
        <xdr:cNvPr id="57244" name="Rectangle 177" descr="紙ふぶき (小)"/>
        <xdr:cNvSpPr>
          <a:spLocks noChangeArrowheads="1"/>
        </xdr:cNvSpPr>
      </xdr:nvSpPr>
      <xdr:spPr>
        <a:xfrm>
          <a:off x="1219200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118</xdr:row>
      <xdr:rowOff>0</xdr:rowOff>
    </xdr:from>
    <xdr:to xmlns:xdr="http://schemas.openxmlformats.org/drawingml/2006/spreadsheetDrawing">
      <xdr:col>70</xdr:col>
      <xdr:colOff>0</xdr:colOff>
      <xdr:row>120</xdr:row>
      <xdr:rowOff>0</xdr:rowOff>
    </xdr:to>
    <xdr:sp macro="" textlink="">
      <xdr:nvSpPr>
        <xdr:cNvPr id="57245" name="Rectangle 177" descr="紙ふぶき (小)"/>
        <xdr:cNvSpPr>
          <a:spLocks noChangeArrowheads="1"/>
        </xdr:cNvSpPr>
      </xdr:nvSpPr>
      <xdr:spPr>
        <a:xfrm>
          <a:off x="1219200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115</xdr:row>
      <xdr:rowOff>0</xdr:rowOff>
    </xdr:from>
    <xdr:to xmlns:xdr="http://schemas.openxmlformats.org/drawingml/2006/spreadsheetDrawing">
      <xdr:col>38</xdr:col>
      <xdr:colOff>0</xdr:colOff>
      <xdr:row>127</xdr:row>
      <xdr:rowOff>0</xdr:rowOff>
    </xdr:to>
    <xdr:sp macro="" textlink="">
      <xdr:nvSpPr>
        <xdr:cNvPr id="57246" name="Line 172"/>
        <xdr:cNvSpPr>
          <a:spLocks noChangeShapeType="1"/>
        </xdr:cNvSpPr>
      </xdr:nvSpPr>
      <xdr:spPr>
        <a:xfrm>
          <a:off x="7124700" y="2241550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115</xdr:row>
      <xdr:rowOff>0</xdr:rowOff>
    </xdr:from>
    <xdr:to xmlns:xdr="http://schemas.openxmlformats.org/drawingml/2006/spreadsheetDrawing">
      <xdr:col>56</xdr:col>
      <xdr:colOff>0</xdr:colOff>
      <xdr:row>127</xdr:row>
      <xdr:rowOff>0</xdr:rowOff>
    </xdr:to>
    <xdr:sp macro="" textlink="">
      <xdr:nvSpPr>
        <xdr:cNvPr id="57247" name="Line 172"/>
        <xdr:cNvSpPr>
          <a:spLocks noChangeShapeType="1"/>
        </xdr:cNvSpPr>
      </xdr:nvSpPr>
      <xdr:spPr>
        <a:xfrm>
          <a:off x="10458450" y="2241550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115</xdr:row>
      <xdr:rowOff>0</xdr:rowOff>
    </xdr:from>
    <xdr:to xmlns:xdr="http://schemas.openxmlformats.org/drawingml/2006/spreadsheetDrawing">
      <xdr:col>74</xdr:col>
      <xdr:colOff>0</xdr:colOff>
      <xdr:row>128</xdr:row>
      <xdr:rowOff>0</xdr:rowOff>
    </xdr:to>
    <xdr:sp macro="" textlink="">
      <xdr:nvSpPr>
        <xdr:cNvPr id="57248" name="Line 172"/>
        <xdr:cNvSpPr>
          <a:spLocks noChangeShapeType="1"/>
        </xdr:cNvSpPr>
      </xdr:nvSpPr>
      <xdr:spPr>
        <a:xfrm>
          <a:off x="13792200" y="2241550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70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3913" name="Line 25"/>
        <xdr:cNvSpPr>
          <a:spLocks noChangeShapeType="1"/>
        </xdr:cNvSpPr>
      </xdr:nvSpPr>
      <xdr:spPr>
        <a:xfrm>
          <a:off x="129921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22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3914" name="Line 27"/>
        <xdr:cNvSpPr>
          <a:spLocks noChangeShapeType="1"/>
        </xdr:cNvSpPr>
      </xdr:nvSpPr>
      <xdr:spPr>
        <a:xfrm>
          <a:off x="129921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62</xdr:col>
      <xdr:colOff>0</xdr:colOff>
      <xdr:row>12</xdr:row>
      <xdr:rowOff>0</xdr:rowOff>
    </xdr:to>
    <xdr:sp macro="" textlink="">
      <xdr:nvSpPr>
        <xdr:cNvPr id="63915" name="Line 28"/>
        <xdr:cNvSpPr>
          <a:spLocks noChangeShapeType="1"/>
        </xdr:cNvSpPr>
      </xdr:nvSpPr>
      <xdr:spPr>
        <a:xfrm flipH="1">
          <a:off x="111918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22</xdr:row>
      <xdr:rowOff>0</xdr:rowOff>
    </xdr:from>
    <xdr:to xmlns:xdr="http://schemas.openxmlformats.org/drawingml/2006/spreadsheetDrawing">
      <xdr:col>62</xdr:col>
      <xdr:colOff>0</xdr:colOff>
      <xdr:row>22</xdr:row>
      <xdr:rowOff>0</xdr:rowOff>
    </xdr:to>
    <xdr:sp macro="" textlink="">
      <xdr:nvSpPr>
        <xdr:cNvPr id="63916" name="Line 29"/>
        <xdr:cNvSpPr>
          <a:spLocks noChangeShapeType="1"/>
        </xdr:cNvSpPr>
      </xdr:nvSpPr>
      <xdr:spPr>
        <a:xfrm flipH="1">
          <a:off x="111918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61</xdr:col>
      <xdr:colOff>0</xdr:colOff>
      <xdr:row>22</xdr:row>
      <xdr:rowOff>0</xdr:rowOff>
    </xdr:to>
    <xdr:sp macro="" textlink="">
      <xdr:nvSpPr>
        <xdr:cNvPr id="63917" name="Line 30"/>
        <xdr:cNvSpPr>
          <a:spLocks noChangeShapeType="1"/>
        </xdr:cNvSpPr>
      </xdr:nvSpPr>
      <xdr:spPr>
        <a:xfrm>
          <a:off x="111918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3918" name="Line 31"/>
        <xdr:cNvSpPr>
          <a:spLocks noChangeShapeType="1"/>
        </xdr:cNvSpPr>
      </xdr:nvSpPr>
      <xdr:spPr>
        <a:xfrm>
          <a:off x="12992100" y="3185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20</xdr:row>
      <xdr:rowOff>0</xdr:rowOff>
    </xdr:to>
    <xdr:sp macro="" textlink="">
      <xdr:nvSpPr>
        <xdr:cNvPr id="63919" name="Line 32"/>
        <xdr:cNvSpPr>
          <a:spLocks noChangeShapeType="1"/>
        </xdr:cNvSpPr>
      </xdr:nvSpPr>
      <xdr:spPr>
        <a:xfrm>
          <a:off x="13392150" y="3185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20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3920" name="Line 33"/>
        <xdr:cNvSpPr>
          <a:spLocks noChangeShapeType="1"/>
        </xdr:cNvSpPr>
      </xdr:nvSpPr>
      <xdr:spPr>
        <a:xfrm>
          <a:off x="12992100" y="3490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20</xdr:row>
      <xdr:rowOff>0</xdr:rowOff>
    </xdr:to>
    <xdr:sp macro="" textlink="">
      <xdr:nvSpPr>
        <xdr:cNvPr id="63921" name="Line 34"/>
        <xdr:cNvSpPr>
          <a:spLocks noChangeShapeType="1"/>
        </xdr:cNvSpPr>
      </xdr:nvSpPr>
      <xdr:spPr>
        <a:xfrm>
          <a:off x="13592175" y="22713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20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3922" name="Line 35"/>
        <xdr:cNvSpPr>
          <a:spLocks noChangeShapeType="1"/>
        </xdr:cNvSpPr>
      </xdr:nvSpPr>
      <xdr:spPr>
        <a:xfrm flipV="1">
          <a:off x="13592175" y="3490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3923" name="Line 52"/>
        <xdr:cNvSpPr>
          <a:spLocks noChangeShapeType="1"/>
        </xdr:cNvSpPr>
      </xdr:nvSpPr>
      <xdr:spPr>
        <a:xfrm>
          <a:off x="13392150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</xdr:row>
      <xdr:rowOff>0</xdr:rowOff>
    </xdr:from>
    <xdr:to xmlns:xdr="http://schemas.openxmlformats.org/drawingml/2006/spreadsheetDrawing">
      <xdr:col>66</xdr:col>
      <xdr:colOff>0</xdr:colOff>
      <xdr:row>22</xdr:row>
      <xdr:rowOff>0</xdr:rowOff>
    </xdr:to>
    <xdr:sp macro="" textlink="">
      <xdr:nvSpPr>
        <xdr:cNvPr id="63924" name="Rectangle 67" descr="紙ふぶき (小)"/>
        <xdr:cNvSpPr>
          <a:spLocks noChangeArrowheads="1"/>
        </xdr:cNvSpPr>
      </xdr:nvSpPr>
      <xdr:spPr>
        <a:xfrm>
          <a:off x="113919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</xdr:row>
      <xdr:rowOff>0</xdr:rowOff>
    </xdr:from>
    <xdr:to xmlns:xdr="http://schemas.openxmlformats.org/drawingml/2006/spreadsheetDrawing">
      <xdr:col>70</xdr:col>
      <xdr:colOff>0</xdr:colOff>
      <xdr:row>20</xdr:row>
      <xdr:rowOff>0</xdr:rowOff>
    </xdr:to>
    <xdr:sp macro="" textlink="">
      <xdr:nvSpPr>
        <xdr:cNvPr id="63925" name="Rectangle 68" descr="紙ふぶき (大)"/>
        <xdr:cNvSpPr>
          <a:spLocks noChangeArrowheads="1"/>
        </xdr:cNvSpPr>
      </xdr:nvSpPr>
      <xdr:spPr>
        <a:xfrm>
          <a:off x="12192000" y="22713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20</xdr:row>
      <xdr:rowOff>0</xdr:rowOff>
    </xdr:from>
    <xdr:to xmlns:xdr="http://schemas.openxmlformats.org/drawingml/2006/spreadsheetDrawing">
      <xdr:col>70</xdr:col>
      <xdr:colOff>0</xdr:colOff>
      <xdr:row>22</xdr:row>
      <xdr:rowOff>0</xdr:rowOff>
    </xdr:to>
    <xdr:sp macro="" textlink="">
      <xdr:nvSpPr>
        <xdr:cNvPr id="63926" name="Rectangle 69" descr="紙ふぶき (小)"/>
        <xdr:cNvSpPr>
          <a:spLocks noChangeArrowheads="1"/>
        </xdr:cNvSpPr>
      </xdr:nvSpPr>
      <xdr:spPr>
        <a:xfrm>
          <a:off x="12192000" y="34905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3927" name="Line 150"/>
        <xdr:cNvSpPr>
          <a:spLocks noChangeShapeType="1"/>
        </xdr:cNvSpPr>
      </xdr:nvSpPr>
      <xdr:spPr>
        <a:xfrm>
          <a:off x="63246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22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3928" name="Line 151"/>
        <xdr:cNvSpPr>
          <a:spLocks noChangeShapeType="1"/>
        </xdr:cNvSpPr>
      </xdr:nvSpPr>
      <xdr:spPr>
        <a:xfrm>
          <a:off x="63246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26</xdr:col>
      <xdr:colOff>0</xdr:colOff>
      <xdr:row>12</xdr:row>
      <xdr:rowOff>0</xdr:rowOff>
    </xdr:to>
    <xdr:sp macro="" textlink="">
      <xdr:nvSpPr>
        <xdr:cNvPr id="63929" name="Line 152"/>
        <xdr:cNvSpPr>
          <a:spLocks noChangeShapeType="1"/>
        </xdr:cNvSpPr>
      </xdr:nvSpPr>
      <xdr:spPr>
        <a:xfrm flipH="1">
          <a:off x="45243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22</xdr:row>
      <xdr:rowOff>0</xdr:rowOff>
    </xdr:from>
    <xdr:to xmlns:xdr="http://schemas.openxmlformats.org/drawingml/2006/spreadsheetDrawing">
      <xdr:col>26</xdr:col>
      <xdr:colOff>0</xdr:colOff>
      <xdr:row>22</xdr:row>
      <xdr:rowOff>0</xdr:rowOff>
    </xdr:to>
    <xdr:sp macro="" textlink="">
      <xdr:nvSpPr>
        <xdr:cNvPr id="63930" name="Line 153"/>
        <xdr:cNvSpPr>
          <a:spLocks noChangeShapeType="1"/>
        </xdr:cNvSpPr>
      </xdr:nvSpPr>
      <xdr:spPr>
        <a:xfrm flipH="1">
          <a:off x="45243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25</xdr:col>
      <xdr:colOff>0</xdr:colOff>
      <xdr:row>22</xdr:row>
      <xdr:rowOff>0</xdr:rowOff>
    </xdr:to>
    <xdr:sp macro="" textlink="">
      <xdr:nvSpPr>
        <xdr:cNvPr id="63931" name="Line 154"/>
        <xdr:cNvSpPr>
          <a:spLocks noChangeShapeType="1"/>
        </xdr:cNvSpPr>
      </xdr:nvSpPr>
      <xdr:spPr>
        <a:xfrm>
          <a:off x="45243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3932" name="Line 155"/>
        <xdr:cNvSpPr>
          <a:spLocks noChangeShapeType="1"/>
        </xdr:cNvSpPr>
      </xdr:nvSpPr>
      <xdr:spPr>
        <a:xfrm>
          <a:off x="632460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19</xdr:row>
      <xdr:rowOff>0</xdr:rowOff>
    </xdr:to>
    <xdr:sp macro="" textlink="">
      <xdr:nvSpPr>
        <xdr:cNvPr id="63933" name="Line 156"/>
        <xdr:cNvSpPr>
          <a:spLocks noChangeShapeType="1"/>
        </xdr:cNvSpPr>
      </xdr:nvSpPr>
      <xdr:spPr>
        <a:xfrm>
          <a:off x="672465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19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3934" name="Line 157"/>
        <xdr:cNvSpPr>
          <a:spLocks noChangeShapeType="1"/>
        </xdr:cNvSpPr>
      </xdr:nvSpPr>
      <xdr:spPr>
        <a:xfrm>
          <a:off x="632460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19</xdr:row>
      <xdr:rowOff>0</xdr:rowOff>
    </xdr:to>
    <xdr:sp macro="" textlink="">
      <xdr:nvSpPr>
        <xdr:cNvPr id="63935" name="Line 158"/>
        <xdr:cNvSpPr>
          <a:spLocks noChangeShapeType="1"/>
        </xdr:cNvSpPr>
      </xdr:nvSpPr>
      <xdr:spPr>
        <a:xfrm>
          <a:off x="692467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19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3936" name="Line 159"/>
        <xdr:cNvSpPr>
          <a:spLocks noChangeShapeType="1"/>
        </xdr:cNvSpPr>
      </xdr:nvSpPr>
      <xdr:spPr>
        <a:xfrm flipV="1">
          <a:off x="692467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3937" name="Line 160"/>
        <xdr:cNvSpPr>
          <a:spLocks noChangeShapeType="1"/>
        </xdr:cNvSpPr>
      </xdr:nvSpPr>
      <xdr:spPr>
        <a:xfrm>
          <a:off x="672465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</xdr:row>
      <xdr:rowOff>0</xdr:rowOff>
    </xdr:from>
    <xdr:to xmlns:xdr="http://schemas.openxmlformats.org/drawingml/2006/spreadsheetDrawing">
      <xdr:col>30</xdr:col>
      <xdr:colOff>0</xdr:colOff>
      <xdr:row>22</xdr:row>
      <xdr:rowOff>0</xdr:rowOff>
    </xdr:to>
    <xdr:sp macro="" textlink="">
      <xdr:nvSpPr>
        <xdr:cNvPr id="63938" name="Rectangle 161" descr="紙ふぶき (小)"/>
        <xdr:cNvSpPr>
          <a:spLocks noChangeArrowheads="1"/>
        </xdr:cNvSpPr>
      </xdr:nvSpPr>
      <xdr:spPr>
        <a:xfrm>
          <a:off x="47244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</xdr:row>
      <xdr:rowOff>0</xdr:rowOff>
    </xdr:from>
    <xdr:to xmlns:xdr="http://schemas.openxmlformats.org/drawingml/2006/spreadsheetDrawing">
      <xdr:col>34</xdr:col>
      <xdr:colOff>0</xdr:colOff>
      <xdr:row>19</xdr:row>
      <xdr:rowOff>0</xdr:rowOff>
    </xdr:to>
    <xdr:sp macro="" textlink="">
      <xdr:nvSpPr>
        <xdr:cNvPr id="63939" name="Rectangle 162" descr="紙ふぶき (大)"/>
        <xdr:cNvSpPr>
          <a:spLocks noChangeArrowheads="1"/>
        </xdr:cNvSpPr>
      </xdr:nvSpPr>
      <xdr:spPr>
        <a:xfrm>
          <a:off x="552450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19</xdr:row>
      <xdr:rowOff>0</xdr:rowOff>
    </xdr:from>
    <xdr:to xmlns:xdr="http://schemas.openxmlformats.org/drawingml/2006/spreadsheetDrawing">
      <xdr:col>34</xdr:col>
      <xdr:colOff>0</xdr:colOff>
      <xdr:row>22</xdr:row>
      <xdr:rowOff>0</xdr:rowOff>
    </xdr:to>
    <xdr:sp macro="" textlink="">
      <xdr:nvSpPr>
        <xdr:cNvPr id="63940" name="Rectangle 163" descr="紙ふぶき (小)"/>
        <xdr:cNvSpPr>
          <a:spLocks noChangeArrowheads="1"/>
        </xdr:cNvSpPr>
      </xdr:nvSpPr>
      <xdr:spPr>
        <a:xfrm>
          <a:off x="552450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3941" name="Line 164"/>
        <xdr:cNvSpPr>
          <a:spLocks noChangeShapeType="1"/>
        </xdr:cNvSpPr>
      </xdr:nvSpPr>
      <xdr:spPr>
        <a:xfrm>
          <a:off x="29908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22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3942" name="Line 165"/>
        <xdr:cNvSpPr>
          <a:spLocks noChangeShapeType="1"/>
        </xdr:cNvSpPr>
      </xdr:nvSpPr>
      <xdr:spPr>
        <a:xfrm>
          <a:off x="29908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8</xdr:col>
      <xdr:colOff>0</xdr:colOff>
      <xdr:row>12</xdr:row>
      <xdr:rowOff>0</xdr:rowOff>
    </xdr:to>
    <xdr:sp macro="" textlink="">
      <xdr:nvSpPr>
        <xdr:cNvPr id="63943" name="Line 166"/>
        <xdr:cNvSpPr>
          <a:spLocks noChangeShapeType="1"/>
        </xdr:cNvSpPr>
      </xdr:nvSpPr>
      <xdr:spPr>
        <a:xfrm flipH="1">
          <a:off x="11906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22</xdr:row>
      <xdr:rowOff>0</xdr:rowOff>
    </xdr:from>
    <xdr:to xmlns:xdr="http://schemas.openxmlformats.org/drawingml/2006/spreadsheetDrawing">
      <xdr:col>8</xdr:col>
      <xdr:colOff>0</xdr:colOff>
      <xdr:row>22</xdr:row>
      <xdr:rowOff>0</xdr:rowOff>
    </xdr:to>
    <xdr:sp macro="" textlink="">
      <xdr:nvSpPr>
        <xdr:cNvPr id="63944" name="Line 167"/>
        <xdr:cNvSpPr>
          <a:spLocks noChangeShapeType="1"/>
        </xdr:cNvSpPr>
      </xdr:nvSpPr>
      <xdr:spPr>
        <a:xfrm flipH="1">
          <a:off x="11906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7</xdr:col>
      <xdr:colOff>0</xdr:colOff>
      <xdr:row>22</xdr:row>
      <xdr:rowOff>0</xdr:rowOff>
    </xdr:to>
    <xdr:sp macro="" textlink="">
      <xdr:nvSpPr>
        <xdr:cNvPr id="63945" name="Line 168"/>
        <xdr:cNvSpPr>
          <a:spLocks noChangeShapeType="1"/>
        </xdr:cNvSpPr>
      </xdr:nvSpPr>
      <xdr:spPr>
        <a:xfrm>
          <a:off x="11906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3946" name="Line 169"/>
        <xdr:cNvSpPr>
          <a:spLocks noChangeShapeType="1"/>
        </xdr:cNvSpPr>
      </xdr:nvSpPr>
      <xdr:spPr>
        <a:xfrm>
          <a:off x="2990850" y="28809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18</xdr:row>
      <xdr:rowOff>0</xdr:rowOff>
    </xdr:to>
    <xdr:sp macro="" textlink="">
      <xdr:nvSpPr>
        <xdr:cNvPr id="63947" name="Line 170"/>
        <xdr:cNvSpPr>
          <a:spLocks noChangeShapeType="1"/>
        </xdr:cNvSpPr>
      </xdr:nvSpPr>
      <xdr:spPr>
        <a:xfrm>
          <a:off x="3390900" y="2880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18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3948" name="Line 171"/>
        <xdr:cNvSpPr>
          <a:spLocks noChangeShapeType="1"/>
        </xdr:cNvSpPr>
      </xdr:nvSpPr>
      <xdr:spPr>
        <a:xfrm>
          <a:off x="3009900" y="31857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18</xdr:row>
      <xdr:rowOff>0</xdr:rowOff>
    </xdr:to>
    <xdr:sp macro="" textlink="">
      <xdr:nvSpPr>
        <xdr:cNvPr id="63949" name="Line 172"/>
        <xdr:cNvSpPr>
          <a:spLocks noChangeShapeType="1"/>
        </xdr:cNvSpPr>
      </xdr:nvSpPr>
      <xdr:spPr>
        <a:xfrm>
          <a:off x="3590925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18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3950" name="Line 173"/>
        <xdr:cNvSpPr>
          <a:spLocks noChangeShapeType="1"/>
        </xdr:cNvSpPr>
      </xdr:nvSpPr>
      <xdr:spPr>
        <a:xfrm flipV="1">
          <a:off x="3590925" y="3185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3951" name="Line 174"/>
        <xdr:cNvSpPr>
          <a:spLocks noChangeShapeType="1"/>
        </xdr:cNvSpPr>
      </xdr:nvSpPr>
      <xdr:spPr>
        <a:xfrm>
          <a:off x="3390900" y="22713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</xdr:row>
      <xdr:rowOff>0</xdr:rowOff>
    </xdr:from>
    <xdr:to xmlns:xdr="http://schemas.openxmlformats.org/drawingml/2006/spreadsheetDrawing">
      <xdr:col>12</xdr:col>
      <xdr:colOff>0</xdr:colOff>
      <xdr:row>22</xdr:row>
      <xdr:rowOff>0</xdr:rowOff>
    </xdr:to>
    <xdr:sp macro="" textlink="">
      <xdr:nvSpPr>
        <xdr:cNvPr id="63952" name="Rectangle 175" descr="紙ふぶき (小)"/>
        <xdr:cNvSpPr>
          <a:spLocks noChangeArrowheads="1"/>
        </xdr:cNvSpPr>
      </xdr:nvSpPr>
      <xdr:spPr>
        <a:xfrm>
          <a:off x="13906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</xdr:row>
      <xdr:rowOff>0</xdr:rowOff>
    </xdr:from>
    <xdr:to xmlns:xdr="http://schemas.openxmlformats.org/drawingml/2006/spreadsheetDrawing">
      <xdr:col>16</xdr:col>
      <xdr:colOff>0</xdr:colOff>
      <xdr:row>18</xdr:row>
      <xdr:rowOff>0</xdr:rowOff>
    </xdr:to>
    <xdr:sp macro="" textlink="">
      <xdr:nvSpPr>
        <xdr:cNvPr id="63953" name="Rectangle 176" descr="紙ふぶき (大)"/>
        <xdr:cNvSpPr>
          <a:spLocks noChangeArrowheads="1"/>
        </xdr:cNvSpPr>
      </xdr:nvSpPr>
      <xdr:spPr>
        <a:xfrm>
          <a:off x="2190750" y="22713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18</xdr:row>
      <xdr:rowOff>0</xdr:rowOff>
    </xdr:from>
    <xdr:to xmlns:xdr="http://schemas.openxmlformats.org/drawingml/2006/spreadsheetDrawing">
      <xdr:col>16</xdr:col>
      <xdr:colOff>0</xdr:colOff>
      <xdr:row>22</xdr:row>
      <xdr:rowOff>0</xdr:rowOff>
    </xdr:to>
    <xdr:sp macro="" textlink="">
      <xdr:nvSpPr>
        <xdr:cNvPr id="63954" name="Rectangle 177" descr="紙ふぶき (小)"/>
        <xdr:cNvSpPr>
          <a:spLocks noChangeArrowheads="1"/>
        </xdr:cNvSpPr>
      </xdr:nvSpPr>
      <xdr:spPr>
        <a:xfrm>
          <a:off x="2190750" y="31857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3955" name="Line 150"/>
        <xdr:cNvSpPr>
          <a:spLocks noChangeShapeType="1"/>
        </xdr:cNvSpPr>
      </xdr:nvSpPr>
      <xdr:spPr>
        <a:xfrm>
          <a:off x="96583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22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3956" name="Line 151"/>
        <xdr:cNvSpPr>
          <a:spLocks noChangeShapeType="1"/>
        </xdr:cNvSpPr>
      </xdr:nvSpPr>
      <xdr:spPr>
        <a:xfrm>
          <a:off x="96583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44</xdr:col>
      <xdr:colOff>0</xdr:colOff>
      <xdr:row>12</xdr:row>
      <xdr:rowOff>0</xdr:rowOff>
    </xdr:to>
    <xdr:sp macro="" textlink="">
      <xdr:nvSpPr>
        <xdr:cNvPr id="63957" name="Line 152"/>
        <xdr:cNvSpPr>
          <a:spLocks noChangeShapeType="1"/>
        </xdr:cNvSpPr>
      </xdr:nvSpPr>
      <xdr:spPr>
        <a:xfrm flipH="1">
          <a:off x="78581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22</xdr:row>
      <xdr:rowOff>0</xdr:rowOff>
    </xdr:from>
    <xdr:to xmlns:xdr="http://schemas.openxmlformats.org/drawingml/2006/spreadsheetDrawing">
      <xdr:col>44</xdr:col>
      <xdr:colOff>0</xdr:colOff>
      <xdr:row>22</xdr:row>
      <xdr:rowOff>0</xdr:rowOff>
    </xdr:to>
    <xdr:sp macro="" textlink="">
      <xdr:nvSpPr>
        <xdr:cNvPr id="63958" name="Line 153"/>
        <xdr:cNvSpPr>
          <a:spLocks noChangeShapeType="1"/>
        </xdr:cNvSpPr>
      </xdr:nvSpPr>
      <xdr:spPr>
        <a:xfrm flipH="1">
          <a:off x="78581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43</xdr:col>
      <xdr:colOff>0</xdr:colOff>
      <xdr:row>22</xdr:row>
      <xdr:rowOff>0</xdr:rowOff>
    </xdr:to>
    <xdr:sp macro="" textlink="">
      <xdr:nvSpPr>
        <xdr:cNvPr id="63959" name="Line 154"/>
        <xdr:cNvSpPr>
          <a:spLocks noChangeShapeType="1"/>
        </xdr:cNvSpPr>
      </xdr:nvSpPr>
      <xdr:spPr>
        <a:xfrm>
          <a:off x="78581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3960" name="Line 155"/>
        <xdr:cNvSpPr>
          <a:spLocks noChangeShapeType="1"/>
        </xdr:cNvSpPr>
      </xdr:nvSpPr>
      <xdr:spPr>
        <a:xfrm>
          <a:off x="965835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19</xdr:row>
      <xdr:rowOff>0</xdr:rowOff>
    </xdr:to>
    <xdr:sp macro="" textlink="">
      <xdr:nvSpPr>
        <xdr:cNvPr id="63961" name="Line 156"/>
        <xdr:cNvSpPr>
          <a:spLocks noChangeShapeType="1"/>
        </xdr:cNvSpPr>
      </xdr:nvSpPr>
      <xdr:spPr>
        <a:xfrm>
          <a:off x="1005840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19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3962" name="Line 157"/>
        <xdr:cNvSpPr>
          <a:spLocks noChangeShapeType="1"/>
        </xdr:cNvSpPr>
      </xdr:nvSpPr>
      <xdr:spPr>
        <a:xfrm>
          <a:off x="965835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19</xdr:row>
      <xdr:rowOff>0</xdr:rowOff>
    </xdr:to>
    <xdr:sp macro="" textlink="">
      <xdr:nvSpPr>
        <xdr:cNvPr id="63963" name="Line 158"/>
        <xdr:cNvSpPr>
          <a:spLocks noChangeShapeType="1"/>
        </xdr:cNvSpPr>
      </xdr:nvSpPr>
      <xdr:spPr>
        <a:xfrm>
          <a:off x="1025842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19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3964" name="Line 159"/>
        <xdr:cNvSpPr>
          <a:spLocks noChangeShapeType="1"/>
        </xdr:cNvSpPr>
      </xdr:nvSpPr>
      <xdr:spPr>
        <a:xfrm flipV="1">
          <a:off x="1025842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3965" name="Line 160"/>
        <xdr:cNvSpPr>
          <a:spLocks noChangeShapeType="1"/>
        </xdr:cNvSpPr>
      </xdr:nvSpPr>
      <xdr:spPr>
        <a:xfrm>
          <a:off x="1005840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</xdr:row>
      <xdr:rowOff>0</xdr:rowOff>
    </xdr:from>
    <xdr:to xmlns:xdr="http://schemas.openxmlformats.org/drawingml/2006/spreadsheetDrawing">
      <xdr:col>48</xdr:col>
      <xdr:colOff>0</xdr:colOff>
      <xdr:row>22</xdr:row>
      <xdr:rowOff>0</xdr:rowOff>
    </xdr:to>
    <xdr:sp macro="" textlink="">
      <xdr:nvSpPr>
        <xdr:cNvPr id="63966" name="Rectangle 161" descr="紙ふぶき (小)"/>
        <xdr:cNvSpPr>
          <a:spLocks noChangeArrowheads="1"/>
        </xdr:cNvSpPr>
      </xdr:nvSpPr>
      <xdr:spPr>
        <a:xfrm>
          <a:off x="80581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</xdr:row>
      <xdr:rowOff>0</xdr:rowOff>
    </xdr:from>
    <xdr:to xmlns:xdr="http://schemas.openxmlformats.org/drawingml/2006/spreadsheetDrawing">
      <xdr:col>52</xdr:col>
      <xdr:colOff>0</xdr:colOff>
      <xdr:row>19</xdr:row>
      <xdr:rowOff>0</xdr:rowOff>
    </xdr:to>
    <xdr:sp macro="" textlink="">
      <xdr:nvSpPr>
        <xdr:cNvPr id="63967" name="Rectangle 162" descr="紙ふぶき (大)"/>
        <xdr:cNvSpPr>
          <a:spLocks noChangeArrowheads="1"/>
        </xdr:cNvSpPr>
      </xdr:nvSpPr>
      <xdr:spPr>
        <a:xfrm>
          <a:off x="885825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19</xdr:row>
      <xdr:rowOff>0</xdr:rowOff>
    </xdr:from>
    <xdr:to xmlns:xdr="http://schemas.openxmlformats.org/drawingml/2006/spreadsheetDrawing">
      <xdr:col>52</xdr:col>
      <xdr:colOff>0</xdr:colOff>
      <xdr:row>22</xdr:row>
      <xdr:rowOff>0</xdr:rowOff>
    </xdr:to>
    <xdr:sp macro="" textlink="">
      <xdr:nvSpPr>
        <xdr:cNvPr id="63968" name="Rectangle 163" descr="紙ふぶき (小)"/>
        <xdr:cNvSpPr>
          <a:spLocks noChangeArrowheads="1"/>
        </xdr:cNvSpPr>
      </xdr:nvSpPr>
      <xdr:spPr>
        <a:xfrm>
          <a:off x="885825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7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3969" name="Line 172"/>
        <xdr:cNvSpPr>
          <a:spLocks noChangeShapeType="1"/>
        </xdr:cNvSpPr>
      </xdr:nvSpPr>
      <xdr:spPr>
        <a:xfrm>
          <a:off x="3790950" y="16395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</xdr:row>
      <xdr:rowOff>0</xdr:rowOff>
    </xdr:from>
    <xdr:to xmlns:xdr="http://schemas.openxmlformats.org/drawingml/2006/spreadsheetDrawing">
      <xdr:col>16</xdr:col>
      <xdr:colOff>0</xdr:colOff>
      <xdr:row>8</xdr:row>
      <xdr:rowOff>0</xdr:rowOff>
    </xdr:to>
    <xdr:sp macro="" textlink="">
      <xdr:nvSpPr>
        <xdr:cNvPr id="63970" name="Rectangle 177" descr="紙ふぶき (小)"/>
        <xdr:cNvSpPr>
          <a:spLocks noChangeArrowheads="1"/>
        </xdr:cNvSpPr>
      </xdr:nvSpPr>
      <xdr:spPr>
        <a:xfrm>
          <a:off x="21907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0</xdr:rowOff>
    </xdr:from>
    <xdr:to xmlns:xdr="http://schemas.openxmlformats.org/drawingml/2006/spreadsheetDrawing">
      <xdr:col>12</xdr:col>
      <xdr:colOff>0</xdr:colOff>
      <xdr:row>11</xdr:row>
      <xdr:rowOff>126365</xdr:rowOff>
    </xdr:to>
    <xdr:sp macro="" textlink="">
      <xdr:nvSpPr>
        <xdr:cNvPr id="63971" name="Rectangle 177" descr="紙ふぶき (小)"/>
        <xdr:cNvSpPr>
          <a:spLocks noChangeArrowheads="1"/>
        </xdr:cNvSpPr>
      </xdr:nvSpPr>
      <xdr:spPr>
        <a:xfrm>
          <a:off x="13906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</xdr:row>
      <xdr:rowOff>0</xdr:rowOff>
    </xdr:from>
    <xdr:to xmlns:xdr="http://schemas.openxmlformats.org/drawingml/2006/spreadsheetDrawing">
      <xdr:col>20</xdr:col>
      <xdr:colOff>0</xdr:colOff>
      <xdr:row>7</xdr:row>
      <xdr:rowOff>0</xdr:rowOff>
    </xdr:to>
    <xdr:sp macro="" textlink="">
      <xdr:nvSpPr>
        <xdr:cNvPr id="63972" name="Line 164"/>
        <xdr:cNvSpPr>
          <a:spLocks noChangeShapeType="1"/>
        </xdr:cNvSpPr>
      </xdr:nvSpPr>
      <xdr:spPr>
        <a:xfrm>
          <a:off x="29908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3973" name="Line 172"/>
        <xdr:cNvSpPr>
          <a:spLocks noChangeShapeType="1"/>
        </xdr:cNvSpPr>
      </xdr:nvSpPr>
      <xdr:spPr>
        <a:xfrm>
          <a:off x="35909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8</xdr:row>
      <xdr:rowOff>0</xdr:rowOff>
    </xdr:from>
    <xdr:to xmlns:xdr="http://schemas.openxmlformats.org/drawingml/2006/spreadsheetDrawing">
      <xdr:col>16</xdr:col>
      <xdr:colOff>0</xdr:colOff>
      <xdr:row>10</xdr:row>
      <xdr:rowOff>0</xdr:rowOff>
    </xdr:to>
    <xdr:sp macro="" textlink="">
      <xdr:nvSpPr>
        <xdr:cNvPr id="63974" name="Rectangle 177" descr="紙ふぶき (小)"/>
        <xdr:cNvSpPr>
          <a:spLocks noChangeArrowheads="1"/>
        </xdr:cNvSpPr>
      </xdr:nvSpPr>
      <xdr:spPr>
        <a:xfrm>
          <a:off x="21907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10</xdr:row>
      <xdr:rowOff>0</xdr:rowOff>
    </xdr:from>
    <xdr:to xmlns:xdr="http://schemas.openxmlformats.org/drawingml/2006/spreadsheetDrawing">
      <xdr:col>16</xdr:col>
      <xdr:colOff>0</xdr:colOff>
      <xdr:row>12</xdr:row>
      <xdr:rowOff>0</xdr:rowOff>
    </xdr:to>
    <xdr:sp macro="" textlink="">
      <xdr:nvSpPr>
        <xdr:cNvPr id="63975" name="Rectangle 177" descr="紙ふぶき (小)"/>
        <xdr:cNvSpPr>
          <a:spLocks noChangeArrowheads="1"/>
        </xdr:cNvSpPr>
      </xdr:nvSpPr>
      <xdr:spPr>
        <a:xfrm>
          <a:off x="21907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</xdr:row>
      <xdr:rowOff>0</xdr:rowOff>
    </xdr:from>
    <xdr:to xmlns:xdr="http://schemas.openxmlformats.org/drawingml/2006/spreadsheetDrawing">
      <xdr:col>34</xdr:col>
      <xdr:colOff>0</xdr:colOff>
      <xdr:row>8</xdr:row>
      <xdr:rowOff>0</xdr:rowOff>
    </xdr:to>
    <xdr:sp macro="" textlink="">
      <xdr:nvSpPr>
        <xdr:cNvPr id="63976" name="Rectangle 177" descr="紙ふぶき (小)"/>
        <xdr:cNvSpPr>
          <a:spLocks noChangeArrowheads="1"/>
        </xdr:cNvSpPr>
      </xdr:nvSpPr>
      <xdr:spPr>
        <a:xfrm>
          <a:off x="55245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7</xdr:row>
      <xdr:rowOff>0</xdr:rowOff>
    </xdr:from>
    <xdr:to xmlns:xdr="http://schemas.openxmlformats.org/drawingml/2006/spreadsheetDrawing">
      <xdr:col>30</xdr:col>
      <xdr:colOff>0</xdr:colOff>
      <xdr:row>11</xdr:row>
      <xdr:rowOff>126365</xdr:rowOff>
    </xdr:to>
    <xdr:sp macro="" textlink="">
      <xdr:nvSpPr>
        <xdr:cNvPr id="63977" name="Rectangle 177" descr="紙ふぶき (小)"/>
        <xdr:cNvSpPr>
          <a:spLocks noChangeArrowheads="1"/>
        </xdr:cNvSpPr>
      </xdr:nvSpPr>
      <xdr:spPr>
        <a:xfrm>
          <a:off x="47244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7</xdr:row>
      <xdr:rowOff>0</xdr:rowOff>
    </xdr:to>
    <xdr:sp macro="" textlink="">
      <xdr:nvSpPr>
        <xdr:cNvPr id="63978" name="Line 164"/>
        <xdr:cNvSpPr>
          <a:spLocks noChangeShapeType="1"/>
        </xdr:cNvSpPr>
      </xdr:nvSpPr>
      <xdr:spPr>
        <a:xfrm>
          <a:off x="63246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3979" name="Line 172"/>
        <xdr:cNvSpPr>
          <a:spLocks noChangeShapeType="1"/>
        </xdr:cNvSpPr>
      </xdr:nvSpPr>
      <xdr:spPr>
        <a:xfrm>
          <a:off x="69246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8</xdr:row>
      <xdr:rowOff>0</xdr:rowOff>
    </xdr:from>
    <xdr:to xmlns:xdr="http://schemas.openxmlformats.org/drawingml/2006/spreadsheetDrawing">
      <xdr:col>34</xdr:col>
      <xdr:colOff>0</xdr:colOff>
      <xdr:row>10</xdr:row>
      <xdr:rowOff>0</xdr:rowOff>
    </xdr:to>
    <xdr:sp macro="" textlink="">
      <xdr:nvSpPr>
        <xdr:cNvPr id="63980" name="Rectangle 177" descr="紙ふぶき (小)"/>
        <xdr:cNvSpPr>
          <a:spLocks noChangeArrowheads="1"/>
        </xdr:cNvSpPr>
      </xdr:nvSpPr>
      <xdr:spPr>
        <a:xfrm>
          <a:off x="55245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10</xdr:row>
      <xdr:rowOff>0</xdr:rowOff>
    </xdr:from>
    <xdr:to xmlns:xdr="http://schemas.openxmlformats.org/drawingml/2006/spreadsheetDrawing">
      <xdr:col>34</xdr:col>
      <xdr:colOff>0</xdr:colOff>
      <xdr:row>12</xdr:row>
      <xdr:rowOff>0</xdr:rowOff>
    </xdr:to>
    <xdr:sp macro="" textlink="">
      <xdr:nvSpPr>
        <xdr:cNvPr id="63981" name="Rectangle 177" descr="紙ふぶき (小)"/>
        <xdr:cNvSpPr>
          <a:spLocks noChangeArrowheads="1"/>
        </xdr:cNvSpPr>
      </xdr:nvSpPr>
      <xdr:spPr>
        <a:xfrm>
          <a:off x="55245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</xdr:row>
      <xdr:rowOff>0</xdr:rowOff>
    </xdr:from>
    <xdr:to xmlns:xdr="http://schemas.openxmlformats.org/drawingml/2006/spreadsheetDrawing">
      <xdr:col>52</xdr:col>
      <xdr:colOff>0</xdr:colOff>
      <xdr:row>8</xdr:row>
      <xdr:rowOff>0</xdr:rowOff>
    </xdr:to>
    <xdr:sp macro="" textlink="">
      <xdr:nvSpPr>
        <xdr:cNvPr id="63982" name="Rectangle 177" descr="紙ふぶき (小)"/>
        <xdr:cNvSpPr>
          <a:spLocks noChangeArrowheads="1"/>
        </xdr:cNvSpPr>
      </xdr:nvSpPr>
      <xdr:spPr>
        <a:xfrm>
          <a:off x="88582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7</xdr:row>
      <xdr:rowOff>0</xdr:rowOff>
    </xdr:from>
    <xdr:to xmlns:xdr="http://schemas.openxmlformats.org/drawingml/2006/spreadsheetDrawing">
      <xdr:col>48</xdr:col>
      <xdr:colOff>0</xdr:colOff>
      <xdr:row>11</xdr:row>
      <xdr:rowOff>126365</xdr:rowOff>
    </xdr:to>
    <xdr:sp macro="" textlink="">
      <xdr:nvSpPr>
        <xdr:cNvPr id="63983" name="Rectangle 177" descr="紙ふぶき (小)"/>
        <xdr:cNvSpPr>
          <a:spLocks noChangeArrowheads="1"/>
        </xdr:cNvSpPr>
      </xdr:nvSpPr>
      <xdr:spPr>
        <a:xfrm>
          <a:off x="80581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7</xdr:row>
      <xdr:rowOff>0</xdr:rowOff>
    </xdr:to>
    <xdr:sp macro="" textlink="">
      <xdr:nvSpPr>
        <xdr:cNvPr id="63984" name="Line 164"/>
        <xdr:cNvSpPr>
          <a:spLocks noChangeShapeType="1"/>
        </xdr:cNvSpPr>
      </xdr:nvSpPr>
      <xdr:spPr>
        <a:xfrm>
          <a:off x="96583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3985" name="Line 172"/>
        <xdr:cNvSpPr>
          <a:spLocks noChangeShapeType="1"/>
        </xdr:cNvSpPr>
      </xdr:nvSpPr>
      <xdr:spPr>
        <a:xfrm>
          <a:off x="102584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8</xdr:row>
      <xdr:rowOff>0</xdr:rowOff>
    </xdr:from>
    <xdr:to xmlns:xdr="http://schemas.openxmlformats.org/drawingml/2006/spreadsheetDrawing">
      <xdr:col>52</xdr:col>
      <xdr:colOff>0</xdr:colOff>
      <xdr:row>10</xdr:row>
      <xdr:rowOff>0</xdr:rowOff>
    </xdr:to>
    <xdr:sp macro="" textlink="">
      <xdr:nvSpPr>
        <xdr:cNvPr id="63986" name="Rectangle 177" descr="紙ふぶき (小)"/>
        <xdr:cNvSpPr>
          <a:spLocks noChangeArrowheads="1"/>
        </xdr:cNvSpPr>
      </xdr:nvSpPr>
      <xdr:spPr>
        <a:xfrm>
          <a:off x="88582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10</xdr:row>
      <xdr:rowOff>0</xdr:rowOff>
    </xdr:from>
    <xdr:to xmlns:xdr="http://schemas.openxmlformats.org/drawingml/2006/spreadsheetDrawing">
      <xdr:col>52</xdr:col>
      <xdr:colOff>0</xdr:colOff>
      <xdr:row>12</xdr:row>
      <xdr:rowOff>0</xdr:rowOff>
    </xdr:to>
    <xdr:sp macro="" textlink="">
      <xdr:nvSpPr>
        <xdr:cNvPr id="63987" name="Rectangle 177" descr="紙ふぶき (小)"/>
        <xdr:cNvSpPr>
          <a:spLocks noChangeArrowheads="1"/>
        </xdr:cNvSpPr>
      </xdr:nvSpPr>
      <xdr:spPr>
        <a:xfrm>
          <a:off x="88582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</xdr:row>
      <xdr:rowOff>0</xdr:rowOff>
    </xdr:from>
    <xdr:to xmlns:xdr="http://schemas.openxmlformats.org/drawingml/2006/spreadsheetDrawing">
      <xdr:col>70</xdr:col>
      <xdr:colOff>0</xdr:colOff>
      <xdr:row>8</xdr:row>
      <xdr:rowOff>0</xdr:rowOff>
    </xdr:to>
    <xdr:sp macro="" textlink="">
      <xdr:nvSpPr>
        <xdr:cNvPr id="63988" name="Rectangle 177" descr="紙ふぶき (小)"/>
        <xdr:cNvSpPr>
          <a:spLocks noChangeArrowheads="1"/>
        </xdr:cNvSpPr>
      </xdr:nvSpPr>
      <xdr:spPr>
        <a:xfrm>
          <a:off x="121920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7</xdr:row>
      <xdr:rowOff>0</xdr:rowOff>
    </xdr:from>
    <xdr:to xmlns:xdr="http://schemas.openxmlformats.org/drawingml/2006/spreadsheetDrawing">
      <xdr:col>66</xdr:col>
      <xdr:colOff>0</xdr:colOff>
      <xdr:row>11</xdr:row>
      <xdr:rowOff>126365</xdr:rowOff>
    </xdr:to>
    <xdr:sp macro="" textlink="">
      <xdr:nvSpPr>
        <xdr:cNvPr id="63989" name="Rectangle 177" descr="紙ふぶき (小)"/>
        <xdr:cNvSpPr>
          <a:spLocks noChangeArrowheads="1"/>
        </xdr:cNvSpPr>
      </xdr:nvSpPr>
      <xdr:spPr>
        <a:xfrm>
          <a:off x="113919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7</xdr:row>
      <xdr:rowOff>0</xdr:rowOff>
    </xdr:to>
    <xdr:sp macro="" textlink="">
      <xdr:nvSpPr>
        <xdr:cNvPr id="63990" name="Line 164"/>
        <xdr:cNvSpPr>
          <a:spLocks noChangeShapeType="1"/>
        </xdr:cNvSpPr>
      </xdr:nvSpPr>
      <xdr:spPr>
        <a:xfrm>
          <a:off x="129921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3991" name="Line 172"/>
        <xdr:cNvSpPr>
          <a:spLocks noChangeShapeType="1"/>
        </xdr:cNvSpPr>
      </xdr:nvSpPr>
      <xdr:spPr>
        <a:xfrm>
          <a:off x="135921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8</xdr:row>
      <xdr:rowOff>0</xdr:rowOff>
    </xdr:from>
    <xdr:to xmlns:xdr="http://schemas.openxmlformats.org/drawingml/2006/spreadsheetDrawing">
      <xdr:col>70</xdr:col>
      <xdr:colOff>0</xdr:colOff>
      <xdr:row>10</xdr:row>
      <xdr:rowOff>0</xdr:rowOff>
    </xdr:to>
    <xdr:sp macro="" textlink="">
      <xdr:nvSpPr>
        <xdr:cNvPr id="63992" name="Rectangle 177" descr="紙ふぶき (小)"/>
        <xdr:cNvSpPr>
          <a:spLocks noChangeArrowheads="1"/>
        </xdr:cNvSpPr>
      </xdr:nvSpPr>
      <xdr:spPr>
        <a:xfrm>
          <a:off x="121920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10</xdr:row>
      <xdr:rowOff>0</xdr:rowOff>
    </xdr:from>
    <xdr:to xmlns:xdr="http://schemas.openxmlformats.org/drawingml/2006/spreadsheetDrawing">
      <xdr:col>70</xdr:col>
      <xdr:colOff>0</xdr:colOff>
      <xdr:row>12</xdr:row>
      <xdr:rowOff>0</xdr:rowOff>
    </xdr:to>
    <xdr:sp macro="" textlink="">
      <xdr:nvSpPr>
        <xdr:cNvPr id="63993" name="Rectangle 177" descr="紙ふぶき (小)"/>
        <xdr:cNvSpPr>
          <a:spLocks noChangeArrowheads="1"/>
        </xdr:cNvSpPr>
      </xdr:nvSpPr>
      <xdr:spPr>
        <a:xfrm>
          <a:off x="121920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3994" name="Line 172"/>
        <xdr:cNvSpPr>
          <a:spLocks noChangeShapeType="1"/>
        </xdr:cNvSpPr>
      </xdr:nvSpPr>
      <xdr:spPr>
        <a:xfrm>
          <a:off x="712470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3995" name="Line 172"/>
        <xdr:cNvSpPr>
          <a:spLocks noChangeShapeType="1"/>
        </xdr:cNvSpPr>
      </xdr:nvSpPr>
      <xdr:spPr>
        <a:xfrm>
          <a:off x="1045845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3996" name="Line 172"/>
        <xdr:cNvSpPr>
          <a:spLocks noChangeShapeType="1"/>
        </xdr:cNvSpPr>
      </xdr:nvSpPr>
      <xdr:spPr>
        <a:xfrm>
          <a:off x="13792200" y="16395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66</xdr:row>
      <xdr:rowOff>0</xdr:rowOff>
    </xdr:from>
    <xdr:to xmlns:xdr="http://schemas.openxmlformats.org/drawingml/2006/spreadsheetDrawing">
      <xdr:col>73</xdr:col>
      <xdr:colOff>0</xdr:colOff>
      <xdr:row>66</xdr:row>
      <xdr:rowOff>0</xdr:rowOff>
    </xdr:to>
    <xdr:sp macro="" textlink="">
      <xdr:nvSpPr>
        <xdr:cNvPr id="63997" name="Line 25"/>
        <xdr:cNvSpPr>
          <a:spLocks noChangeShapeType="1"/>
        </xdr:cNvSpPr>
      </xdr:nvSpPr>
      <xdr:spPr>
        <a:xfrm>
          <a:off x="1299210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76</xdr:row>
      <xdr:rowOff>0</xdr:rowOff>
    </xdr:from>
    <xdr:to xmlns:xdr="http://schemas.openxmlformats.org/drawingml/2006/spreadsheetDrawing">
      <xdr:col>73</xdr:col>
      <xdr:colOff>0</xdr:colOff>
      <xdr:row>76</xdr:row>
      <xdr:rowOff>0</xdr:rowOff>
    </xdr:to>
    <xdr:sp macro="" textlink="">
      <xdr:nvSpPr>
        <xdr:cNvPr id="63998" name="Line 27"/>
        <xdr:cNvSpPr>
          <a:spLocks noChangeShapeType="1"/>
        </xdr:cNvSpPr>
      </xdr:nvSpPr>
      <xdr:spPr>
        <a:xfrm>
          <a:off x="1299210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66</xdr:row>
      <xdr:rowOff>0</xdr:rowOff>
    </xdr:from>
    <xdr:to xmlns:xdr="http://schemas.openxmlformats.org/drawingml/2006/spreadsheetDrawing">
      <xdr:col>62</xdr:col>
      <xdr:colOff>0</xdr:colOff>
      <xdr:row>66</xdr:row>
      <xdr:rowOff>0</xdr:rowOff>
    </xdr:to>
    <xdr:sp macro="" textlink="">
      <xdr:nvSpPr>
        <xdr:cNvPr id="63999" name="Line 28"/>
        <xdr:cNvSpPr>
          <a:spLocks noChangeShapeType="1"/>
        </xdr:cNvSpPr>
      </xdr:nvSpPr>
      <xdr:spPr>
        <a:xfrm flipH="1">
          <a:off x="1119187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76</xdr:row>
      <xdr:rowOff>0</xdr:rowOff>
    </xdr:from>
    <xdr:to xmlns:xdr="http://schemas.openxmlformats.org/drawingml/2006/spreadsheetDrawing">
      <xdr:col>62</xdr:col>
      <xdr:colOff>0</xdr:colOff>
      <xdr:row>76</xdr:row>
      <xdr:rowOff>0</xdr:rowOff>
    </xdr:to>
    <xdr:sp macro="" textlink="">
      <xdr:nvSpPr>
        <xdr:cNvPr id="64000" name="Line 29"/>
        <xdr:cNvSpPr>
          <a:spLocks noChangeShapeType="1"/>
        </xdr:cNvSpPr>
      </xdr:nvSpPr>
      <xdr:spPr>
        <a:xfrm flipH="1">
          <a:off x="1119187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66</xdr:row>
      <xdr:rowOff>0</xdr:rowOff>
    </xdr:from>
    <xdr:to xmlns:xdr="http://schemas.openxmlformats.org/drawingml/2006/spreadsheetDrawing">
      <xdr:col>61</xdr:col>
      <xdr:colOff>0</xdr:colOff>
      <xdr:row>76</xdr:row>
      <xdr:rowOff>0</xdr:rowOff>
    </xdr:to>
    <xdr:sp macro="" textlink="">
      <xdr:nvSpPr>
        <xdr:cNvPr id="64001" name="Line 30"/>
        <xdr:cNvSpPr>
          <a:spLocks noChangeShapeType="1"/>
        </xdr:cNvSpPr>
      </xdr:nvSpPr>
      <xdr:spPr>
        <a:xfrm>
          <a:off x="1119187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72</xdr:row>
      <xdr:rowOff>0</xdr:rowOff>
    </xdr:from>
    <xdr:to xmlns:xdr="http://schemas.openxmlformats.org/drawingml/2006/spreadsheetDrawing">
      <xdr:col>72</xdr:col>
      <xdr:colOff>0</xdr:colOff>
      <xdr:row>72</xdr:row>
      <xdr:rowOff>0</xdr:rowOff>
    </xdr:to>
    <xdr:sp macro="" textlink="">
      <xdr:nvSpPr>
        <xdr:cNvPr id="64002" name="Line 31"/>
        <xdr:cNvSpPr>
          <a:spLocks noChangeShapeType="1"/>
        </xdr:cNvSpPr>
      </xdr:nvSpPr>
      <xdr:spPr>
        <a:xfrm>
          <a:off x="12992100" y="135737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72</xdr:row>
      <xdr:rowOff>0</xdr:rowOff>
    </xdr:from>
    <xdr:to xmlns:xdr="http://schemas.openxmlformats.org/drawingml/2006/spreadsheetDrawing">
      <xdr:col>72</xdr:col>
      <xdr:colOff>0</xdr:colOff>
      <xdr:row>74</xdr:row>
      <xdr:rowOff>0</xdr:rowOff>
    </xdr:to>
    <xdr:sp macro="" textlink="">
      <xdr:nvSpPr>
        <xdr:cNvPr id="64003" name="Line 32"/>
        <xdr:cNvSpPr>
          <a:spLocks noChangeShapeType="1"/>
        </xdr:cNvSpPr>
      </xdr:nvSpPr>
      <xdr:spPr>
        <a:xfrm>
          <a:off x="13392150" y="135737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74</xdr:row>
      <xdr:rowOff>0</xdr:rowOff>
    </xdr:from>
    <xdr:to xmlns:xdr="http://schemas.openxmlformats.org/drawingml/2006/spreadsheetDrawing">
      <xdr:col>74</xdr:col>
      <xdr:colOff>0</xdr:colOff>
      <xdr:row>74</xdr:row>
      <xdr:rowOff>0</xdr:rowOff>
    </xdr:to>
    <xdr:sp macro="" textlink="">
      <xdr:nvSpPr>
        <xdr:cNvPr id="64004" name="Line 33"/>
        <xdr:cNvSpPr>
          <a:spLocks noChangeShapeType="1"/>
        </xdr:cNvSpPr>
      </xdr:nvSpPr>
      <xdr:spPr>
        <a:xfrm>
          <a:off x="12992100" y="138785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66</xdr:row>
      <xdr:rowOff>0</xdr:rowOff>
    </xdr:from>
    <xdr:to xmlns:xdr="http://schemas.openxmlformats.org/drawingml/2006/spreadsheetDrawing">
      <xdr:col>73</xdr:col>
      <xdr:colOff>0</xdr:colOff>
      <xdr:row>74</xdr:row>
      <xdr:rowOff>0</xdr:rowOff>
    </xdr:to>
    <xdr:sp macro="" textlink="">
      <xdr:nvSpPr>
        <xdr:cNvPr id="64005" name="Line 34"/>
        <xdr:cNvSpPr>
          <a:spLocks noChangeShapeType="1"/>
        </xdr:cNvSpPr>
      </xdr:nvSpPr>
      <xdr:spPr>
        <a:xfrm>
          <a:off x="13592175" y="12659360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74</xdr:row>
      <xdr:rowOff>0</xdr:rowOff>
    </xdr:from>
    <xdr:to xmlns:xdr="http://schemas.openxmlformats.org/drawingml/2006/spreadsheetDrawing">
      <xdr:col>73</xdr:col>
      <xdr:colOff>0</xdr:colOff>
      <xdr:row>76</xdr:row>
      <xdr:rowOff>0</xdr:rowOff>
    </xdr:to>
    <xdr:sp macro="" textlink="">
      <xdr:nvSpPr>
        <xdr:cNvPr id="64006" name="Line 35"/>
        <xdr:cNvSpPr>
          <a:spLocks noChangeShapeType="1"/>
        </xdr:cNvSpPr>
      </xdr:nvSpPr>
      <xdr:spPr>
        <a:xfrm flipV="1">
          <a:off x="13592175" y="138785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66</xdr:row>
      <xdr:rowOff>0</xdr:rowOff>
    </xdr:from>
    <xdr:to xmlns:xdr="http://schemas.openxmlformats.org/drawingml/2006/spreadsheetDrawing">
      <xdr:col>72</xdr:col>
      <xdr:colOff>0</xdr:colOff>
      <xdr:row>72</xdr:row>
      <xdr:rowOff>0</xdr:rowOff>
    </xdr:to>
    <xdr:sp macro="" textlink="">
      <xdr:nvSpPr>
        <xdr:cNvPr id="64007" name="Line 52"/>
        <xdr:cNvSpPr>
          <a:spLocks noChangeShapeType="1"/>
        </xdr:cNvSpPr>
      </xdr:nvSpPr>
      <xdr:spPr>
        <a:xfrm>
          <a:off x="13392150" y="12659360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66</xdr:row>
      <xdr:rowOff>0</xdr:rowOff>
    </xdr:from>
    <xdr:to xmlns:xdr="http://schemas.openxmlformats.org/drawingml/2006/spreadsheetDrawing">
      <xdr:col>66</xdr:col>
      <xdr:colOff>0</xdr:colOff>
      <xdr:row>76</xdr:row>
      <xdr:rowOff>0</xdr:rowOff>
    </xdr:to>
    <xdr:sp macro="" textlink="">
      <xdr:nvSpPr>
        <xdr:cNvPr id="64008" name="Rectangle 67" descr="紙ふぶき (小)"/>
        <xdr:cNvSpPr>
          <a:spLocks noChangeArrowheads="1"/>
        </xdr:cNvSpPr>
      </xdr:nvSpPr>
      <xdr:spPr>
        <a:xfrm>
          <a:off x="1139190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66</xdr:row>
      <xdr:rowOff>0</xdr:rowOff>
    </xdr:from>
    <xdr:to xmlns:xdr="http://schemas.openxmlformats.org/drawingml/2006/spreadsheetDrawing">
      <xdr:col>70</xdr:col>
      <xdr:colOff>0</xdr:colOff>
      <xdr:row>74</xdr:row>
      <xdr:rowOff>0</xdr:rowOff>
    </xdr:to>
    <xdr:sp macro="" textlink="">
      <xdr:nvSpPr>
        <xdr:cNvPr id="64009" name="Rectangle 68" descr="紙ふぶき (大)"/>
        <xdr:cNvSpPr>
          <a:spLocks noChangeArrowheads="1"/>
        </xdr:cNvSpPr>
      </xdr:nvSpPr>
      <xdr:spPr>
        <a:xfrm>
          <a:off x="12192000" y="12659360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74</xdr:row>
      <xdr:rowOff>0</xdr:rowOff>
    </xdr:from>
    <xdr:to xmlns:xdr="http://schemas.openxmlformats.org/drawingml/2006/spreadsheetDrawing">
      <xdr:col>70</xdr:col>
      <xdr:colOff>0</xdr:colOff>
      <xdr:row>76</xdr:row>
      <xdr:rowOff>0</xdr:rowOff>
    </xdr:to>
    <xdr:sp macro="" textlink="">
      <xdr:nvSpPr>
        <xdr:cNvPr id="64010" name="Rectangle 69" descr="紙ふぶき (小)"/>
        <xdr:cNvSpPr>
          <a:spLocks noChangeArrowheads="1"/>
        </xdr:cNvSpPr>
      </xdr:nvSpPr>
      <xdr:spPr>
        <a:xfrm>
          <a:off x="12192000" y="13878560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66</xdr:row>
      <xdr:rowOff>0</xdr:rowOff>
    </xdr:from>
    <xdr:to xmlns:xdr="http://schemas.openxmlformats.org/drawingml/2006/spreadsheetDrawing">
      <xdr:col>37</xdr:col>
      <xdr:colOff>0</xdr:colOff>
      <xdr:row>66</xdr:row>
      <xdr:rowOff>0</xdr:rowOff>
    </xdr:to>
    <xdr:sp macro="" textlink="">
      <xdr:nvSpPr>
        <xdr:cNvPr id="64011" name="Line 150"/>
        <xdr:cNvSpPr>
          <a:spLocks noChangeShapeType="1"/>
        </xdr:cNvSpPr>
      </xdr:nvSpPr>
      <xdr:spPr>
        <a:xfrm>
          <a:off x="632460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76</xdr:row>
      <xdr:rowOff>0</xdr:rowOff>
    </xdr:from>
    <xdr:to xmlns:xdr="http://schemas.openxmlformats.org/drawingml/2006/spreadsheetDrawing">
      <xdr:col>37</xdr:col>
      <xdr:colOff>0</xdr:colOff>
      <xdr:row>76</xdr:row>
      <xdr:rowOff>0</xdr:rowOff>
    </xdr:to>
    <xdr:sp macro="" textlink="">
      <xdr:nvSpPr>
        <xdr:cNvPr id="64012" name="Line 151"/>
        <xdr:cNvSpPr>
          <a:spLocks noChangeShapeType="1"/>
        </xdr:cNvSpPr>
      </xdr:nvSpPr>
      <xdr:spPr>
        <a:xfrm>
          <a:off x="632460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66</xdr:row>
      <xdr:rowOff>0</xdr:rowOff>
    </xdr:from>
    <xdr:to xmlns:xdr="http://schemas.openxmlformats.org/drawingml/2006/spreadsheetDrawing">
      <xdr:col>26</xdr:col>
      <xdr:colOff>0</xdr:colOff>
      <xdr:row>66</xdr:row>
      <xdr:rowOff>0</xdr:rowOff>
    </xdr:to>
    <xdr:sp macro="" textlink="">
      <xdr:nvSpPr>
        <xdr:cNvPr id="64013" name="Line 152"/>
        <xdr:cNvSpPr>
          <a:spLocks noChangeShapeType="1"/>
        </xdr:cNvSpPr>
      </xdr:nvSpPr>
      <xdr:spPr>
        <a:xfrm flipH="1">
          <a:off x="452437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76</xdr:row>
      <xdr:rowOff>0</xdr:rowOff>
    </xdr:from>
    <xdr:to xmlns:xdr="http://schemas.openxmlformats.org/drawingml/2006/spreadsheetDrawing">
      <xdr:col>26</xdr:col>
      <xdr:colOff>0</xdr:colOff>
      <xdr:row>76</xdr:row>
      <xdr:rowOff>0</xdr:rowOff>
    </xdr:to>
    <xdr:sp macro="" textlink="">
      <xdr:nvSpPr>
        <xdr:cNvPr id="64014" name="Line 153"/>
        <xdr:cNvSpPr>
          <a:spLocks noChangeShapeType="1"/>
        </xdr:cNvSpPr>
      </xdr:nvSpPr>
      <xdr:spPr>
        <a:xfrm flipH="1">
          <a:off x="452437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66</xdr:row>
      <xdr:rowOff>0</xdr:rowOff>
    </xdr:from>
    <xdr:to xmlns:xdr="http://schemas.openxmlformats.org/drawingml/2006/spreadsheetDrawing">
      <xdr:col>25</xdr:col>
      <xdr:colOff>0</xdr:colOff>
      <xdr:row>76</xdr:row>
      <xdr:rowOff>0</xdr:rowOff>
    </xdr:to>
    <xdr:sp macro="" textlink="">
      <xdr:nvSpPr>
        <xdr:cNvPr id="64015" name="Line 154"/>
        <xdr:cNvSpPr>
          <a:spLocks noChangeShapeType="1"/>
        </xdr:cNvSpPr>
      </xdr:nvSpPr>
      <xdr:spPr>
        <a:xfrm>
          <a:off x="452437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71</xdr:row>
      <xdr:rowOff>0</xdr:rowOff>
    </xdr:from>
    <xdr:to xmlns:xdr="http://schemas.openxmlformats.org/drawingml/2006/spreadsheetDrawing">
      <xdr:col>36</xdr:col>
      <xdr:colOff>0</xdr:colOff>
      <xdr:row>71</xdr:row>
      <xdr:rowOff>0</xdr:rowOff>
    </xdr:to>
    <xdr:sp macro="" textlink="">
      <xdr:nvSpPr>
        <xdr:cNvPr id="64016" name="Line 155"/>
        <xdr:cNvSpPr>
          <a:spLocks noChangeShapeType="1"/>
        </xdr:cNvSpPr>
      </xdr:nvSpPr>
      <xdr:spPr>
        <a:xfrm>
          <a:off x="6324600" y="134213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71</xdr:row>
      <xdr:rowOff>0</xdr:rowOff>
    </xdr:from>
    <xdr:to xmlns:xdr="http://schemas.openxmlformats.org/drawingml/2006/spreadsheetDrawing">
      <xdr:col>36</xdr:col>
      <xdr:colOff>0</xdr:colOff>
      <xdr:row>73</xdr:row>
      <xdr:rowOff>0</xdr:rowOff>
    </xdr:to>
    <xdr:sp macro="" textlink="">
      <xdr:nvSpPr>
        <xdr:cNvPr id="64017" name="Line 156"/>
        <xdr:cNvSpPr>
          <a:spLocks noChangeShapeType="1"/>
        </xdr:cNvSpPr>
      </xdr:nvSpPr>
      <xdr:spPr>
        <a:xfrm>
          <a:off x="6724650" y="134213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73</xdr:row>
      <xdr:rowOff>0</xdr:rowOff>
    </xdr:from>
    <xdr:to xmlns:xdr="http://schemas.openxmlformats.org/drawingml/2006/spreadsheetDrawing">
      <xdr:col>38</xdr:col>
      <xdr:colOff>0</xdr:colOff>
      <xdr:row>73</xdr:row>
      <xdr:rowOff>0</xdr:rowOff>
    </xdr:to>
    <xdr:sp macro="" textlink="">
      <xdr:nvSpPr>
        <xdr:cNvPr id="64018" name="Line 157"/>
        <xdr:cNvSpPr>
          <a:spLocks noChangeShapeType="1"/>
        </xdr:cNvSpPr>
      </xdr:nvSpPr>
      <xdr:spPr>
        <a:xfrm>
          <a:off x="6324600" y="137261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66</xdr:row>
      <xdr:rowOff>0</xdr:rowOff>
    </xdr:from>
    <xdr:to xmlns:xdr="http://schemas.openxmlformats.org/drawingml/2006/spreadsheetDrawing">
      <xdr:col>37</xdr:col>
      <xdr:colOff>0</xdr:colOff>
      <xdr:row>73</xdr:row>
      <xdr:rowOff>0</xdr:rowOff>
    </xdr:to>
    <xdr:sp macro="" textlink="">
      <xdr:nvSpPr>
        <xdr:cNvPr id="64019" name="Line 158"/>
        <xdr:cNvSpPr>
          <a:spLocks noChangeShapeType="1"/>
        </xdr:cNvSpPr>
      </xdr:nvSpPr>
      <xdr:spPr>
        <a:xfrm>
          <a:off x="6924675" y="12659360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73</xdr:row>
      <xdr:rowOff>0</xdr:rowOff>
    </xdr:from>
    <xdr:to xmlns:xdr="http://schemas.openxmlformats.org/drawingml/2006/spreadsheetDrawing">
      <xdr:col>37</xdr:col>
      <xdr:colOff>0</xdr:colOff>
      <xdr:row>76</xdr:row>
      <xdr:rowOff>0</xdr:rowOff>
    </xdr:to>
    <xdr:sp macro="" textlink="">
      <xdr:nvSpPr>
        <xdr:cNvPr id="64020" name="Line 159"/>
        <xdr:cNvSpPr>
          <a:spLocks noChangeShapeType="1"/>
        </xdr:cNvSpPr>
      </xdr:nvSpPr>
      <xdr:spPr>
        <a:xfrm flipV="1">
          <a:off x="6924675" y="13726160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66</xdr:row>
      <xdr:rowOff>0</xdr:rowOff>
    </xdr:from>
    <xdr:to xmlns:xdr="http://schemas.openxmlformats.org/drawingml/2006/spreadsheetDrawing">
      <xdr:col>36</xdr:col>
      <xdr:colOff>0</xdr:colOff>
      <xdr:row>71</xdr:row>
      <xdr:rowOff>0</xdr:rowOff>
    </xdr:to>
    <xdr:sp macro="" textlink="">
      <xdr:nvSpPr>
        <xdr:cNvPr id="64021" name="Line 160"/>
        <xdr:cNvSpPr>
          <a:spLocks noChangeShapeType="1"/>
        </xdr:cNvSpPr>
      </xdr:nvSpPr>
      <xdr:spPr>
        <a:xfrm>
          <a:off x="6724650" y="12659360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66</xdr:row>
      <xdr:rowOff>0</xdr:rowOff>
    </xdr:from>
    <xdr:to xmlns:xdr="http://schemas.openxmlformats.org/drawingml/2006/spreadsheetDrawing">
      <xdr:col>30</xdr:col>
      <xdr:colOff>0</xdr:colOff>
      <xdr:row>76</xdr:row>
      <xdr:rowOff>0</xdr:rowOff>
    </xdr:to>
    <xdr:sp macro="" textlink="">
      <xdr:nvSpPr>
        <xdr:cNvPr id="64022" name="Rectangle 161" descr="紙ふぶき (小)"/>
        <xdr:cNvSpPr>
          <a:spLocks noChangeArrowheads="1"/>
        </xdr:cNvSpPr>
      </xdr:nvSpPr>
      <xdr:spPr>
        <a:xfrm>
          <a:off x="472440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66</xdr:row>
      <xdr:rowOff>0</xdr:rowOff>
    </xdr:from>
    <xdr:to xmlns:xdr="http://schemas.openxmlformats.org/drawingml/2006/spreadsheetDrawing">
      <xdr:col>34</xdr:col>
      <xdr:colOff>0</xdr:colOff>
      <xdr:row>73</xdr:row>
      <xdr:rowOff>0</xdr:rowOff>
    </xdr:to>
    <xdr:sp macro="" textlink="">
      <xdr:nvSpPr>
        <xdr:cNvPr id="64023" name="Rectangle 162" descr="紙ふぶき (大)"/>
        <xdr:cNvSpPr>
          <a:spLocks noChangeArrowheads="1"/>
        </xdr:cNvSpPr>
      </xdr:nvSpPr>
      <xdr:spPr>
        <a:xfrm>
          <a:off x="5524500" y="12659360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73</xdr:row>
      <xdr:rowOff>0</xdr:rowOff>
    </xdr:from>
    <xdr:to xmlns:xdr="http://schemas.openxmlformats.org/drawingml/2006/spreadsheetDrawing">
      <xdr:col>34</xdr:col>
      <xdr:colOff>0</xdr:colOff>
      <xdr:row>76</xdr:row>
      <xdr:rowOff>0</xdr:rowOff>
    </xdr:to>
    <xdr:sp macro="" textlink="">
      <xdr:nvSpPr>
        <xdr:cNvPr id="64024" name="Rectangle 163" descr="紙ふぶき (小)"/>
        <xdr:cNvSpPr>
          <a:spLocks noChangeArrowheads="1"/>
        </xdr:cNvSpPr>
      </xdr:nvSpPr>
      <xdr:spPr>
        <a:xfrm>
          <a:off x="5524500" y="13726160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66</xdr:row>
      <xdr:rowOff>0</xdr:rowOff>
    </xdr:from>
    <xdr:to xmlns:xdr="http://schemas.openxmlformats.org/drawingml/2006/spreadsheetDrawing">
      <xdr:col>19</xdr:col>
      <xdr:colOff>0</xdr:colOff>
      <xdr:row>66</xdr:row>
      <xdr:rowOff>0</xdr:rowOff>
    </xdr:to>
    <xdr:sp macro="" textlink="">
      <xdr:nvSpPr>
        <xdr:cNvPr id="64025" name="Line 164"/>
        <xdr:cNvSpPr>
          <a:spLocks noChangeShapeType="1"/>
        </xdr:cNvSpPr>
      </xdr:nvSpPr>
      <xdr:spPr>
        <a:xfrm>
          <a:off x="299085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76</xdr:row>
      <xdr:rowOff>0</xdr:rowOff>
    </xdr:from>
    <xdr:to xmlns:xdr="http://schemas.openxmlformats.org/drawingml/2006/spreadsheetDrawing">
      <xdr:col>19</xdr:col>
      <xdr:colOff>0</xdr:colOff>
      <xdr:row>76</xdr:row>
      <xdr:rowOff>0</xdr:rowOff>
    </xdr:to>
    <xdr:sp macro="" textlink="">
      <xdr:nvSpPr>
        <xdr:cNvPr id="64026" name="Line 165"/>
        <xdr:cNvSpPr>
          <a:spLocks noChangeShapeType="1"/>
        </xdr:cNvSpPr>
      </xdr:nvSpPr>
      <xdr:spPr>
        <a:xfrm>
          <a:off x="299085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66</xdr:row>
      <xdr:rowOff>0</xdr:rowOff>
    </xdr:from>
    <xdr:to xmlns:xdr="http://schemas.openxmlformats.org/drawingml/2006/spreadsheetDrawing">
      <xdr:col>8</xdr:col>
      <xdr:colOff>0</xdr:colOff>
      <xdr:row>66</xdr:row>
      <xdr:rowOff>0</xdr:rowOff>
    </xdr:to>
    <xdr:sp macro="" textlink="">
      <xdr:nvSpPr>
        <xdr:cNvPr id="64027" name="Line 166"/>
        <xdr:cNvSpPr>
          <a:spLocks noChangeShapeType="1"/>
        </xdr:cNvSpPr>
      </xdr:nvSpPr>
      <xdr:spPr>
        <a:xfrm flipH="1">
          <a:off x="119062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76</xdr:row>
      <xdr:rowOff>0</xdr:rowOff>
    </xdr:from>
    <xdr:to xmlns:xdr="http://schemas.openxmlformats.org/drawingml/2006/spreadsheetDrawing">
      <xdr:col>8</xdr:col>
      <xdr:colOff>0</xdr:colOff>
      <xdr:row>76</xdr:row>
      <xdr:rowOff>0</xdr:rowOff>
    </xdr:to>
    <xdr:sp macro="" textlink="">
      <xdr:nvSpPr>
        <xdr:cNvPr id="64028" name="Line 167"/>
        <xdr:cNvSpPr>
          <a:spLocks noChangeShapeType="1"/>
        </xdr:cNvSpPr>
      </xdr:nvSpPr>
      <xdr:spPr>
        <a:xfrm flipH="1">
          <a:off x="119062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66</xdr:row>
      <xdr:rowOff>0</xdr:rowOff>
    </xdr:from>
    <xdr:to xmlns:xdr="http://schemas.openxmlformats.org/drawingml/2006/spreadsheetDrawing">
      <xdr:col>7</xdr:col>
      <xdr:colOff>0</xdr:colOff>
      <xdr:row>76</xdr:row>
      <xdr:rowOff>0</xdr:rowOff>
    </xdr:to>
    <xdr:sp macro="" textlink="">
      <xdr:nvSpPr>
        <xdr:cNvPr id="64029" name="Line 168"/>
        <xdr:cNvSpPr>
          <a:spLocks noChangeShapeType="1"/>
        </xdr:cNvSpPr>
      </xdr:nvSpPr>
      <xdr:spPr>
        <a:xfrm>
          <a:off x="119062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70</xdr:row>
      <xdr:rowOff>0</xdr:rowOff>
    </xdr:from>
    <xdr:to xmlns:xdr="http://schemas.openxmlformats.org/drawingml/2006/spreadsheetDrawing">
      <xdr:col>18</xdr:col>
      <xdr:colOff>0</xdr:colOff>
      <xdr:row>70</xdr:row>
      <xdr:rowOff>0</xdr:rowOff>
    </xdr:to>
    <xdr:sp macro="" textlink="">
      <xdr:nvSpPr>
        <xdr:cNvPr id="64030" name="Line 169"/>
        <xdr:cNvSpPr>
          <a:spLocks noChangeShapeType="1"/>
        </xdr:cNvSpPr>
      </xdr:nvSpPr>
      <xdr:spPr>
        <a:xfrm>
          <a:off x="2990850" y="132689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70</xdr:row>
      <xdr:rowOff>0</xdr:rowOff>
    </xdr:from>
    <xdr:to xmlns:xdr="http://schemas.openxmlformats.org/drawingml/2006/spreadsheetDrawing">
      <xdr:col>18</xdr:col>
      <xdr:colOff>0</xdr:colOff>
      <xdr:row>72</xdr:row>
      <xdr:rowOff>0</xdr:rowOff>
    </xdr:to>
    <xdr:sp macro="" textlink="">
      <xdr:nvSpPr>
        <xdr:cNvPr id="64031" name="Line 170"/>
        <xdr:cNvSpPr>
          <a:spLocks noChangeShapeType="1"/>
        </xdr:cNvSpPr>
      </xdr:nvSpPr>
      <xdr:spPr>
        <a:xfrm>
          <a:off x="3390900" y="132689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72</xdr:row>
      <xdr:rowOff>0</xdr:rowOff>
    </xdr:from>
    <xdr:to xmlns:xdr="http://schemas.openxmlformats.org/drawingml/2006/spreadsheetDrawing">
      <xdr:col>20</xdr:col>
      <xdr:colOff>0</xdr:colOff>
      <xdr:row>72</xdr:row>
      <xdr:rowOff>0</xdr:rowOff>
    </xdr:to>
    <xdr:sp macro="" textlink="">
      <xdr:nvSpPr>
        <xdr:cNvPr id="64032" name="Line 171"/>
        <xdr:cNvSpPr>
          <a:spLocks noChangeShapeType="1"/>
        </xdr:cNvSpPr>
      </xdr:nvSpPr>
      <xdr:spPr>
        <a:xfrm>
          <a:off x="3009900" y="13573760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66</xdr:row>
      <xdr:rowOff>0</xdr:rowOff>
    </xdr:from>
    <xdr:to xmlns:xdr="http://schemas.openxmlformats.org/drawingml/2006/spreadsheetDrawing">
      <xdr:col>19</xdr:col>
      <xdr:colOff>0</xdr:colOff>
      <xdr:row>72</xdr:row>
      <xdr:rowOff>0</xdr:rowOff>
    </xdr:to>
    <xdr:sp macro="" textlink="">
      <xdr:nvSpPr>
        <xdr:cNvPr id="64033" name="Line 172"/>
        <xdr:cNvSpPr>
          <a:spLocks noChangeShapeType="1"/>
        </xdr:cNvSpPr>
      </xdr:nvSpPr>
      <xdr:spPr>
        <a:xfrm>
          <a:off x="3590925" y="12659360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72</xdr:row>
      <xdr:rowOff>0</xdr:rowOff>
    </xdr:from>
    <xdr:to xmlns:xdr="http://schemas.openxmlformats.org/drawingml/2006/spreadsheetDrawing">
      <xdr:col>19</xdr:col>
      <xdr:colOff>0</xdr:colOff>
      <xdr:row>76</xdr:row>
      <xdr:rowOff>0</xdr:rowOff>
    </xdr:to>
    <xdr:sp macro="" textlink="">
      <xdr:nvSpPr>
        <xdr:cNvPr id="64034" name="Line 173"/>
        <xdr:cNvSpPr>
          <a:spLocks noChangeShapeType="1"/>
        </xdr:cNvSpPr>
      </xdr:nvSpPr>
      <xdr:spPr>
        <a:xfrm flipV="1">
          <a:off x="3590925" y="1357376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66</xdr:row>
      <xdr:rowOff>0</xdr:rowOff>
    </xdr:from>
    <xdr:to xmlns:xdr="http://schemas.openxmlformats.org/drawingml/2006/spreadsheetDrawing">
      <xdr:col>18</xdr:col>
      <xdr:colOff>0</xdr:colOff>
      <xdr:row>70</xdr:row>
      <xdr:rowOff>0</xdr:rowOff>
    </xdr:to>
    <xdr:sp macro="" textlink="">
      <xdr:nvSpPr>
        <xdr:cNvPr id="64035" name="Line 174"/>
        <xdr:cNvSpPr>
          <a:spLocks noChangeShapeType="1"/>
        </xdr:cNvSpPr>
      </xdr:nvSpPr>
      <xdr:spPr>
        <a:xfrm>
          <a:off x="3390900" y="12659360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66</xdr:row>
      <xdr:rowOff>0</xdr:rowOff>
    </xdr:from>
    <xdr:to xmlns:xdr="http://schemas.openxmlformats.org/drawingml/2006/spreadsheetDrawing">
      <xdr:col>12</xdr:col>
      <xdr:colOff>0</xdr:colOff>
      <xdr:row>76</xdr:row>
      <xdr:rowOff>0</xdr:rowOff>
    </xdr:to>
    <xdr:sp macro="" textlink="">
      <xdr:nvSpPr>
        <xdr:cNvPr id="64036" name="Rectangle 175" descr="紙ふぶき (小)"/>
        <xdr:cNvSpPr>
          <a:spLocks noChangeArrowheads="1"/>
        </xdr:cNvSpPr>
      </xdr:nvSpPr>
      <xdr:spPr>
        <a:xfrm>
          <a:off x="139065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66</xdr:row>
      <xdr:rowOff>0</xdr:rowOff>
    </xdr:from>
    <xdr:to xmlns:xdr="http://schemas.openxmlformats.org/drawingml/2006/spreadsheetDrawing">
      <xdr:col>16</xdr:col>
      <xdr:colOff>0</xdr:colOff>
      <xdr:row>72</xdr:row>
      <xdr:rowOff>0</xdr:rowOff>
    </xdr:to>
    <xdr:sp macro="" textlink="">
      <xdr:nvSpPr>
        <xdr:cNvPr id="64037" name="Rectangle 176" descr="紙ふぶき (大)"/>
        <xdr:cNvSpPr>
          <a:spLocks noChangeArrowheads="1"/>
        </xdr:cNvSpPr>
      </xdr:nvSpPr>
      <xdr:spPr>
        <a:xfrm>
          <a:off x="2190750" y="12659360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72</xdr:row>
      <xdr:rowOff>0</xdr:rowOff>
    </xdr:from>
    <xdr:to xmlns:xdr="http://schemas.openxmlformats.org/drawingml/2006/spreadsheetDrawing">
      <xdr:col>16</xdr:col>
      <xdr:colOff>0</xdr:colOff>
      <xdr:row>76</xdr:row>
      <xdr:rowOff>0</xdr:rowOff>
    </xdr:to>
    <xdr:sp macro="" textlink="">
      <xdr:nvSpPr>
        <xdr:cNvPr id="64038" name="Rectangle 177" descr="紙ふぶき (小)"/>
        <xdr:cNvSpPr>
          <a:spLocks noChangeArrowheads="1"/>
        </xdr:cNvSpPr>
      </xdr:nvSpPr>
      <xdr:spPr>
        <a:xfrm>
          <a:off x="2190750" y="13573760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66</xdr:row>
      <xdr:rowOff>0</xdr:rowOff>
    </xdr:from>
    <xdr:to xmlns:xdr="http://schemas.openxmlformats.org/drawingml/2006/spreadsheetDrawing">
      <xdr:col>55</xdr:col>
      <xdr:colOff>0</xdr:colOff>
      <xdr:row>66</xdr:row>
      <xdr:rowOff>0</xdr:rowOff>
    </xdr:to>
    <xdr:sp macro="" textlink="">
      <xdr:nvSpPr>
        <xdr:cNvPr id="64039" name="Line 150"/>
        <xdr:cNvSpPr>
          <a:spLocks noChangeShapeType="1"/>
        </xdr:cNvSpPr>
      </xdr:nvSpPr>
      <xdr:spPr>
        <a:xfrm>
          <a:off x="9658350" y="12659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76</xdr:row>
      <xdr:rowOff>0</xdr:rowOff>
    </xdr:from>
    <xdr:to xmlns:xdr="http://schemas.openxmlformats.org/drawingml/2006/spreadsheetDrawing">
      <xdr:col>55</xdr:col>
      <xdr:colOff>0</xdr:colOff>
      <xdr:row>76</xdr:row>
      <xdr:rowOff>0</xdr:rowOff>
    </xdr:to>
    <xdr:sp macro="" textlink="">
      <xdr:nvSpPr>
        <xdr:cNvPr id="64040" name="Line 151"/>
        <xdr:cNvSpPr>
          <a:spLocks noChangeShapeType="1"/>
        </xdr:cNvSpPr>
      </xdr:nvSpPr>
      <xdr:spPr>
        <a:xfrm>
          <a:off x="9658350" y="14183360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66</xdr:row>
      <xdr:rowOff>0</xdr:rowOff>
    </xdr:from>
    <xdr:to xmlns:xdr="http://schemas.openxmlformats.org/drawingml/2006/spreadsheetDrawing">
      <xdr:col>44</xdr:col>
      <xdr:colOff>0</xdr:colOff>
      <xdr:row>66</xdr:row>
      <xdr:rowOff>0</xdr:rowOff>
    </xdr:to>
    <xdr:sp macro="" textlink="">
      <xdr:nvSpPr>
        <xdr:cNvPr id="64041" name="Line 152"/>
        <xdr:cNvSpPr>
          <a:spLocks noChangeShapeType="1"/>
        </xdr:cNvSpPr>
      </xdr:nvSpPr>
      <xdr:spPr>
        <a:xfrm flipH="1">
          <a:off x="7858125" y="12659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76</xdr:row>
      <xdr:rowOff>0</xdr:rowOff>
    </xdr:from>
    <xdr:to xmlns:xdr="http://schemas.openxmlformats.org/drawingml/2006/spreadsheetDrawing">
      <xdr:col>44</xdr:col>
      <xdr:colOff>0</xdr:colOff>
      <xdr:row>76</xdr:row>
      <xdr:rowOff>0</xdr:rowOff>
    </xdr:to>
    <xdr:sp macro="" textlink="">
      <xdr:nvSpPr>
        <xdr:cNvPr id="64042" name="Line 153"/>
        <xdr:cNvSpPr>
          <a:spLocks noChangeShapeType="1"/>
        </xdr:cNvSpPr>
      </xdr:nvSpPr>
      <xdr:spPr>
        <a:xfrm flipH="1">
          <a:off x="7858125" y="14183360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66</xdr:row>
      <xdr:rowOff>0</xdr:rowOff>
    </xdr:from>
    <xdr:to xmlns:xdr="http://schemas.openxmlformats.org/drawingml/2006/spreadsheetDrawing">
      <xdr:col>43</xdr:col>
      <xdr:colOff>0</xdr:colOff>
      <xdr:row>76</xdr:row>
      <xdr:rowOff>0</xdr:rowOff>
    </xdr:to>
    <xdr:sp macro="" textlink="">
      <xdr:nvSpPr>
        <xdr:cNvPr id="64043" name="Line 154"/>
        <xdr:cNvSpPr>
          <a:spLocks noChangeShapeType="1"/>
        </xdr:cNvSpPr>
      </xdr:nvSpPr>
      <xdr:spPr>
        <a:xfrm>
          <a:off x="7858125" y="12659360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71</xdr:row>
      <xdr:rowOff>0</xdr:rowOff>
    </xdr:from>
    <xdr:to xmlns:xdr="http://schemas.openxmlformats.org/drawingml/2006/spreadsheetDrawing">
      <xdr:col>54</xdr:col>
      <xdr:colOff>0</xdr:colOff>
      <xdr:row>71</xdr:row>
      <xdr:rowOff>0</xdr:rowOff>
    </xdr:to>
    <xdr:sp macro="" textlink="">
      <xdr:nvSpPr>
        <xdr:cNvPr id="64044" name="Line 155"/>
        <xdr:cNvSpPr>
          <a:spLocks noChangeShapeType="1"/>
        </xdr:cNvSpPr>
      </xdr:nvSpPr>
      <xdr:spPr>
        <a:xfrm>
          <a:off x="9658350" y="13421360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71</xdr:row>
      <xdr:rowOff>0</xdr:rowOff>
    </xdr:from>
    <xdr:to xmlns:xdr="http://schemas.openxmlformats.org/drawingml/2006/spreadsheetDrawing">
      <xdr:col>54</xdr:col>
      <xdr:colOff>0</xdr:colOff>
      <xdr:row>73</xdr:row>
      <xdr:rowOff>0</xdr:rowOff>
    </xdr:to>
    <xdr:sp macro="" textlink="">
      <xdr:nvSpPr>
        <xdr:cNvPr id="64045" name="Line 156"/>
        <xdr:cNvSpPr>
          <a:spLocks noChangeShapeType="1"/>
        </xdr:cNvSpPr>
      </xdr:nvSpPr>
      <xdr:spPr>
        <a:xfrm>
          <a:off x="10058400" y="13421360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73</xdr:row>
      <xdr:rowOff>0</xdr:rowOff>
    </xdr:from>
    <xdr:to xmlns:xdr="http://schemas.openxmlformats.org/drawingml/2006/spreadsheetDrawing">
      <xdr:col>56</xdr:col>
      <xdr:colOff>0</xdr:colOff>
      <xdr:row>73</xdr:row>
      <xdr:rowOff>0</xdr:rowOff>
    </xdr:to>
    <xdr:sp macro="" textlink="">
      <xdr:nvSpPr>
        <xdr:cNvPr id="64046" name="Line 157"/>
        <xdr:cNvSpPr>
          <a:spLocks noChangeShapeType="1"/>
        </xdr:cNvSpPr>
      </xdr:nvSpPr>
      <xdr:spPr>
        <a:xfrm>
          <a:off x="9658350" y="1372616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66</xdr:row>
      <xdr:rowOff>0</xdr:rowOff>
    </xdr:from>
    <xdr:to xmlns:xdr="http://schemas.openxmlformats.org/drawingml/2006/spreadsheetDrawing">
      <xdr:col>55</xdr:col>
      <xdr:colOff>0</xdr:colOff>
      <xdr:row>73</xdr:row>
      <xdr:rowOff>0</xdr:rowOff>
    </xdr:to>
    <xdr:sp macro="" textlink="">
      <xdr:nvSpPr>
        <xdr:cNvPr id="64047" name="Line 158"/>
        <xdr:cNvSpPr>
          <a:spLocks noChangeShapeType="1"/>
        </xdr:cNvSpPr>
      </xdr:nvSpPr>
      <xdr:spPr>
        <a:xfrm>
          <a:off x="10258425" y="12659360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73</xdr:row>
      <xdr:rowOff>0</xdr:rowOff>
    </xdr:from>
    <xdr:to xmlns:xdr="http://schemas.openxmlformats.org/drawingml/2006/spreadsheetDrawing">
      <xdr:col>55</xdr:col>
      <xdr:colOff>0</xdr:colOff>
      <xdr:row>76</xdr:row>
      <xdr:rowOff>0</xdr:rowOff>
    </xdr:to>
    <xdr:sp macro="" textlink="">
      <xdr:nvSpPr>
        <xdr:cNvPr id="64048" name="Line 159"/>
        <xdr:cNvSpPr>
          <a:spLocks noChangeShapeType="1"/>
        </xdr:cNvSpPr>
      </xdr:nvSpPr>
      <xdr:spPr>
        <a:xfrm flipV="1">
          <a:off x="10258425" y="13726160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66</xdr:row>
      <xdr:rowOff>0</xdr:rowOff>
    </xdr:from>
    <xdr:to xmlns:xdr="http://schemas.openxmlformats.org/drawingml/2006/spreadsheetDrawing">
      <xdr:col>54</xdr:col>
      <xdr:colOff>0</xdr:colOff>
      <xdr:row>71</xdr:row>
      <xdr:rowOff>0</xdr:rowOff>
    </xdr:to>
    <xdr:sp macro="" textlink="">
      <xdr:nvSpPr>
        <xdr:cNvPr id="64049" name="Line 160"/>
        <xdr:cNvSpPr>
          <a:spLocks noChangeShapeType="1"/>
        </xdr:cNvSpPr>
      </xdr:nvSpPr>
      <xdr:spPr>
        <a:xfrm>
          <a:off x="10058400" y="12659360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66</xdr:row>
      <xdr:rowOff>0</xdr:rowOff>
    </xdr:from>
    <xdr:to xmlns:xdr="http://schemas.openxmlformats.org/drawingml/2006/spreadsheetDrawing">
      <xdr:col>48</xdr:col>
      <xdr:colOff>0</xdr:colOff>
      <xdr:row>76</xdr:row>
      <xdr:rowOff>0</xdr:rowOff>
    </xdr:to>
    <xdr:sp macro="" textlink="">
      <xdr:nvSpPr>
        <xdr:cNvPr id="64050" name="Rectangle 161" descr="紙ふぶき (小)"/>
        <xdr:cNvSpPr>
          <a:spLocks noChangeArrowheads="1"/>
        </xdr:cNvSpPr>
      </xdr:nvSpPr>
      <xdr:spPr>
        <a:xfrm>
          <a:off x="8058150" y="12659360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66</xdr:row>
      <xdr:rowOff>0</xdr:rowOff>
    </xdr:from>
    <xdr:to xmlns:xdr="http://schemas.openxmlformats.org/drawingml/2006/spreadsheetDrawing">
      <xdr:col>52</xdr:col>
      <xdr:colOff>0</xdr:colOff>
      <xdr:row>73</xdr:row>
      <xdr:rowOff>0</xdr:rowOff>
    </xdr:to>
    <xdr:sp macro="" textlink="">
      <xdr:nvSpPr>
        <xdr:cNvPr id="64051" name="Rectangle 162" descr="紙ふぶき (大)"/>
        <xdr:cNvSpPr>
          <a:spLocks noChangeArrowheads="1"/>
        </xdr:cNvSpPr>
      </xdr:nvSpPr>
      <xdr:spPr>
        <a:xfrm>
          <a:off x="8858250" y="12659360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73</xdr:row>
      <xdr:rowOff>0</xdr:rowOff>
    </xdr:from>
    <xdr:to xmlns:xdr="http://schemas.openxmlformats.org/drawingml/2006/spreadsheetDrawing">
      <xdr:col>52</xdr:col>
      <xdr:colOff>0</xdr:colOff>
      <xdr:row>76</xdr:row>
      <xdr:rowOff>0</xdr:rowOff>
    </xdr:to>
    <xdr:sp macro="" textlink="">
      <xdr:nvSpPr>
        <xdr:cNvPr id="64052" name="Rectangle 163" descr="紙ふぶき (小)"/>
        <xdr:cNvSpPr>
          <a:spLocks noChangeArrowheads="1"/>
        </xdr:cNvSpPr>
      </xdr:nvSpPr>
      <xdr:spPr>
        <a:xfrm>
          <a:off x="8858250" y="13726160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61</xdr:row>
      <xdr:rowOff>0</xdr:rowOff>
    </xdr:from>
    <xdr:to xmlns:xdr="http://schemas.openxmlformats.org/drawingml/2006/spreadsheetDrawing">
      <xdr:col>20</xdr:col>
      <xdr:colOff>0</xdr:colOff>
      <xdr:row>72</xdr:row>
      <xdr:rowOff>0</xdr:rowOff>
    </xdr:to>
    <xdr:sp macro="" textlink="">
      <xdr:nvSpPr>
        <xdr:cNvPr id="64053" name="Line 172"/>
        <xdr:cNvSpPr>
          <a:spLocks noChangeShapeType="1"/>
        </xdr:cNvSpPr>
      </xdr:nvSpPr>
      <xdr:spPr>
        <a:xfrm>
          <a:off x="3790950" y="12027535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61</xdr:row>
      <xdr:rowOff>0</xdr:rowOff>
    </xdr:from>
    <xdr:to xmlns:xdr="http://schemas.openxmlformats.org/drawingml/2006/spreadsheetDrawing">
      <xdr:col>16</xdr:col>
      <xdr:colOff>0</xdr:colOff>
      <xdr:row>62</xdr:row>
      <xdr:rowOff>0</xdr:rowOff>
    </xdr:to>
    <xdr:sp macro="" textlink="">
      <xdr:nvSpPr>
        <xdr:cNvPr id="64054" name="Rectangle 177" descr="紙ふぶき (小)"/>
        <xdr:cNvSpPr>
          <a:spLocks noChangeArrowheads="1"/>
        </xdr:cNvSpPr>
      </xdr:nvSpPr>
      <xdr:spPr>
        <a:xfrm>
          <a:off x="219075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61</xdr:row>
      <xdr:rowOff>0</xdr:rowOff>
    </xdr:from>
    <xdr:to xmlns:xdr="http://schemas.openxmlformats.org/drawingml/2006/spreadsheetDrawing">
      <xdr:col>12</xdr:col>
      <xdr:colOff>0</xdr:colOff>
      <xdr:row>65</xdr:row>
      <xdr:rowOff>126365</xdr:rowOff>
    </xdr:to>
    <xdr:sp macro="" textlink="">
      <xdr:nvSpPr>
        <xdr:cNvPr id="64055" name="Rectangle 177" descr="紙ふぶき (小)"/>
        <xdr:cNvSpPr>
          <a:spLocks noChangeArrowheads="1"/>
        </xdr:cNvSpPr>
      </xdr:nvSpPr>
      <xdr:spPr>
        <a:xfrm>
          <a:off x="139065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61</xdr:row>
      <xdr:rowOff>0</xdr:rowOff>
    </xdr:from>
    <xdr:to xmlns:xdr="http://schemas.openxmlformats.org/drawingml/2006/spreadsheetDrawing">
      <xdr:col>20</xdr:col>
      <xdr:colOff>0</xdr:colOff>
      <xdr:row>61</xdr:row>
      <xdr:rowOff>0</xdr:rowOff>
    </xdr:to>
    <xdr:sp macro="" textlink="">
      <xdr:nvSpPr>
        <xdr:cNvPr id="64056" name="Line 164"/>
        <xdr:cNvSpPr>
          <a:spLocks noChangeShapeType="1"/>
        </xdr:cNvSpPr>
      </xdr:nvSpPr>
      <xdr:spPr>
        <a:xfrm>
          <a:off x="299085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61</xdr:row>
      <xdr:rowOff>0</xdr:rowOff>
    </xdr:from>
    <xdr:to xmlns:xdr="http://schemas.openxmlformats.org/drawingml/2006/spreadsheetDrawing">
      <xdr:col>19</xdr:col>
      <xdr:colOff>0</xdr:colOff>
      <xdr:row>66</xdr:row>
      <xdr:rowOff>0</xdr:rowOff>
    </xdr:to>
    <xdr:sp macro="" textlink="">
      <xdr:nvSpPr>
        <xdr:cNvPr id="64057" name="Line 172"/>
        <xdr:cNvSpPr>
          <a:spLocks noChangeShapeType="1"/>
        </xdr:cNvSpPr>
      </xdr:nvSpPr>
      <xdr:spPr>
        <a:xfrm>
          <a:off x="359092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62</xdr:row>
      <xdr:rowOff>0</xdr:rowOff>
    </xdr:from>
    <xdr:to xmlns:xdr="http://schemas.openxmlformats.org/drawingml/2006/spreadsheetDrawing">
      <xdr:col>16</xdr:col>
      <xdr:colOff>0</xdr:colOff>
      <xdr:row>64</xdr:row>
      <xdr:rowOff>0</xdr:rowOff>
    </xdr:to>
    <xdr:sp macro="" textlink="">
      <xdr:nvSpPr>
        <xdr:cNvPr id="64058" name="Rectangle 177" descr="紙ふぶき (小)"/>
        <xdr:cNvSpPr>
          <a:spLocks noChangeArrowheads="1"/>
        </xdr:cNvSpPr>
      </xdr:nvSpPr>
      <xdr:spPr>
        <a:xfrm>
          <a:off x="219075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64</xdr:row>
      <xdr:rowOff>0</xdr:rowOff>
    </xdr:from>
    <xdr:to xmlns:xdr="http://schemas.openxmlformats.org/drawingml/2006/spreadsheetDrawing">
      <xdr:col>16</xdr:col>
      <xdr:colOff>0</xdr:colOff>
      <xdr:row>66</xdr:row>
      <xdr:rowOff>0</xdr:rowOff>
    </xdr:to>
    <xdr:sp macro="" textlink="">
      <xdr:nvSpPr>
        <xdr:cNvPr id="64059" name="Rectangle 177" descr="紙ふぶき (小)"/>
        <xdr:cNvSpPr>
          <a:spLocks noChangeArrowheads="1"/>
        </xdr:cNvSpPr>
      </xdr:nvSpPr>
      <xdr:spPr>
        <a:xfrm>
          <a:off x="219075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61</xdr:row>
      <xdr:rowOff>0</xdr:rowOff>
    </xdr:from>
    <xdr:to xmlns:xdr="http://schemas.openxmlformats.org/drawingml/2006/spreadsheetDrawing">
      <xdr:col>34</xdr:col>
      <xdr:colOff>0</xdr:colOff>
      <xdr:row>62</xdr:row>
      <xdr:rowOff>0</xdr:rowOff>
    </xdr:to>
    <xdr:sp macro="" textlink="">
      <xdr:nvSpPr>
        <xdr:cNvPr id="64060" name="Rectangle 177" descr="紙ふぶき (小)"/>
        <xdr:cNvSpPr>
          <a:spLocks noChangeArrowheads="1"/>
        </xdr:cNvSpPr>
      </xdr:nvSpPr>
      <xdr:spPr>
        <a:xfrm>
          <a:off x="552450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61</xdr:row>
      <xdr:rowOff>0</xdr:rowOff>
    </xdr:from>
    <xdr:to xmlns:xdr="http://schemas.openxmlformats.org/drawingml/2006/spreadsheetDrawing">
      <xdr:col>30</xdr:col>
      <xdr:colOff>0</xdr:colOff>
      <xdr:row>65</xdr:row>
      <xdr:rowOff>126365</xdr:rowOff>
    </xdr:to>
    <xdr:sp macro="" textlink="">
      <xdr:nvSpPr>
        <xdr:cNvPr id="64061" name="Rectangle 177" descr="紙ふぶき (小)"/>
        <xdr:cNvSpPr>
          <a:spLocks noChangeArrowheads="1"/>
        </xdr:cNvSpPr>
      </xdr:nvSpPr>
      <xdr:spPr>
        <a:xfrm>
          <a:off x="472440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61</xdr:row>
      <xdr:rowOff>0</xdr:rowOff>
    </xdr:from>
    <xdr:to xmlns:xdr="http://schemas.openxmlformats.org/drawingml/2006/spreadsheetDrawing">
      <xdr:col>38</xdr:col>
      <xdr:colOff>0</xdr:colOff>
      <xdr:row>61</xdr:row>
      <xdr:rowOff>0</xdr:rowOff>
    </xdr:to>
    <xdr:sp macro="" textlink="">
      <xdr:nvSpPr>
        <xdr:cNvPr id="64062" name="Line 164"/>
        <xdr:cNvSpPr>
          <a:spLocks noChangeShapeType="1"/>
        </xdr:cNvSpPr>
      </xdr:nvSpPr>
      <xdr:spPr>
        <a:xfrm>
          <a:off x="632460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61</xdr:row>
      <xdr:rowOff>0</xdr:rowOff>
    </xdr:from>
    <xdr:to xmlns:xdr="http://schemas.openxmlformats.org/drawingml/2006/spreadsheetDrawing">
      <xdr:col>37</xdr:col>
      <xdr:colOff>0</xdr:colOff>
      <xdr:row>66</xdr:row>
      <xdr:rowOff>0</xdr:rowOff>
    </xdr:to>
    <xdr:sp macro="" textlink="">
      <xdr:nvSpPr>
        <xdr:cNvPr id="64063" name="Line 172"/>
        <xdr:cNvSpPr>
          <a:spLocks noChangeShapeType="1"/>
        </xdr:cNvSpPr>
      </xdr:nvSpPr>
      <xdr:spPr>
        <a:xfrm>
          <a:off x="692467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62</xdr:row>
      <xdr:rowOff>0</xdr:rowOff>
    </xdr:from>
    <xdr:to xmlns:xdr="http://schemas.openxmlformats.org/drawingml/2006/spreadsheetDrawing">
      <xdr:col>34</xdr:col>
      <xdr:colOff>0</xdr:colOff>
      <xdr:row>64</xdr:row>
      <xdr:rowOff>0</xdr:rowOff>
    </xdr:to>
    <xdr:sp macro="" textlink="">
      <xdr:nvSpPr>
        <xdr:cNvPr id="64064" name="Rectangle 177" descr="紙ふぶき (小)"/>
        <xdr:cNvSpPr>
          <a:spLocks noChangeArrowheads="1"/>
        </xdr:cNvSpPr>
      </xdr:nvSpPr>
      <xdr:spPr>
        <a:xfrm>
          <a:off x="552450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64</xdr:row>
      <xdr:rowOff>0</xdr:rowOff>
    </xdr:from>
    <xdr:to xmlns:xdr="http://schemas.openxmlformats.org/drawingml/2006/spreadsheetDrawing">
      <xdr:col>34</xdr:col>
      <xdr:colOff>0</xdr:colOff>
      <xdr:row>66</xdr:row>
      <xdr:rowOff>0</xdr:rowOff>
    </xdr:to>
    <xdr:sp macro="" textlink="">
      <xdr:nvSpPr>
        <xdr:cNvPr id="64065" name="Rectangle 177" descr="紙ふぶき (小)"/>
        <xdr:cNvSpPr>
          <a:spLocks noChangeArrowheads="1"/>
        </xdr:cNvSpPr>
      </xdr:nvSpPr>
      <xdr:spPr>
        <a:xfrm>
          <a:off x="552450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61</xdr:row>
      <xdr:rowOff>0</xdr:rowOff>
    </xdr:from>
    <xdr:to xmlns:xdr="http://schemas.openxmlformats.org/drawingml/2006/spreadsheetDrawing">
      <xdr:col>52</xdr:col>
      <xdr:colOff>0</xdr:colOff>
      <xdr:row>62</xdr:row>
      <xdr:rowOff>0</xdr:rowOff>
    </xdr:to>
    <xdr:sp macro="" textlink="">
      <xdr:nvSpPr>
        <xdr:cNvPr id="64066" name="Rectangle 177" descr="紙ふぶき (小)"/>
        <xdr:cNvSpPr>
          <a:spLocks noChangeArrowheads="1"/>
        </xdr:cNvSpPr>
      </xdr:nvSpPr>
      <xdr:spPr>
        <a:xfrm>
          <a:off x="885825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61</xdr:row>
      <xdr:rowOff>0</xdr:rowOff>
    </xdr:from>
    <xdr:to xmlns:xdr="http://schemas.openxmlformats.org/drawingml/2006/spreadsheetDrawing">
      <xdr:col>48</xdr:col>
      <xdr:colOff>0</xdr:colOff>
      <xdr:row>65</xdr:row>
      <xdr:rowOff>126365</xdr:rowOff>
    </xdr:to>
    <xdr:sp macro="" textlink="">
      <xdr:nvSpPr>
        <xdr:cNvPr id="64067" name="Rectangle 177" descr="紙ふぶき (小)"/>
        <xdr:cNvSpPr>
          <a:spLocks noChangeArrowheads="1"/>
        </xdr:cNvSpPr>
      </xdr:nvSpPr>
      <xdr:spPr>
        <a:xfrm>
          <a:off x="805815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61</xdr:row>
      <xdr:rowOff>0</xdr:rowOff>
    </xdr:from>
    <xdr:to xmlns:xdr="http://schemas.openxmlformats.org/drawingml/2006/spreadsheetDrawing">
      <xdr:col>56</xdr:col>
      <xdr:colOff>0</xdr:colOff>
      <xdr:row>61</xdr:row>
      <xdr:rowOff>0</xdr:rowOff>
    </xdr:to>
    <xdr:sp macro="" textlink="">
      <xdr:nvSpPr>
        <xdr:cNvPr id="64068" name="Line 164"/>
        <xdr:cNvSpPr>
          <a:spLocks noChangeShapeType="1"/>
        </xdr:cNvSpPr>
      </xdr:nvSpPr>
      <xdr:spPr>
        <a:xfrm>
          <a:off x="965835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61</xdr:row>
      <xdr:rowOff>0</xdr:rowOff>
    </xdr:from>
    <xdr:to xmlns:xdr="http://schemas.openxmlformats.org/drawingml/2006/spreadsheetDrawing">
      <xdr:col>55</xdr:col>
      <xdr:colOff>0</xdr:colOff>
      <xdr:row>66</xdr:row>
      <xdr:rowOff>0</xdr:rowOff>
    </xdr:to>
    <xdr:sp macro="" textlink="">
      <xdr:nvSpPr>
        <xdr:cNvPr id="64069" name="Line 172"/>
        <xdr:cNvSpPr>
          <a:spLocks noChangeShapeType="1"/>
        </xdr:cNvSpPr>
      </xdr:nvSpPr>
      <xdr:spPr>
        <a:xfrm>
          <a:off x="1025842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62</xdr:row>
      <xdr:rowOff>0</xdr:rowOff>
    </xdr:from>
    <xdr:to xmlns:xdr="http://schemas.openxmlformats.org/drawingml/2006/spreadsheetDrawing">
      <xdr:col>52</xdr:col>
      <xdr:colOff>0</xdr:colOff>
      <xdr:row>64</xdr:row>
      <xdr:rowOff>0</xdr:rowOff>
    </xdr:to>
    <xdr:sp macro="" textlink="">
      <xdr:nvSpPr>
        <xdr:cNvPr id="64070" name="Rectangle 177" descr="紙ふぶき (小)"/>
        <xdr:cNvSpPr>
          <a:spLocks noChangeArrowheads="1"/>
        </xdr:cNvSpPr>
      </xdr:nvSpPr>
      <xdr:spPr>
        <a:xfrm>
          <a:off x="885825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64</xdr:row>
      <xdr:rowOff>0</xdr:rowOff>
    </xdr:from>
    <xdr:to xmlns:xdr="http://schemas.openxmlformats.org/drawingml/2006/spreadsheetDrawing">
      <xdr:col>52</xdr:col>
      <xdr:colOff>0</xdr:colOff>
      <xdr:row>66</xdr:row>
      <xdr:rowOff>0</xdr:rowOff>
    </xdr:to>
    <xdr:sp macro="" textlink="">
      <xdr:nvSpPr>
        <xdr:cNvPr id="64071" name="Rectangle 177" descr="紙ふぶき (小)"/>
        <xdr:cNvSpPr>
          <a:spLocks noChangeArrowheads="1"/>
        </xdr:cNvSpPr>
      </xdr:nvSpPr>
      <xdr:spPr>
        <a:xfrm>
          <a:off x="885825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61</xdr:row>
      <xdr:rowOff>0</xdr:rowOff>
    </xdr:from>
    <xdr:to xmlns:xdr="http://schemas.openxmlformats.org/drawingml/2006/spreadsheetDrawing">
      <xdr:col>70</xdr:col>
      <xdr:colOff>0</xdr:colOff>
      <xdr:row>62</xdr:row>
      <xdr:rowOff>0</xdr:rowOff>
    </xdr:to>
    <xdr:sp macro="" textlink="">
      <xdr:nvSpPr>
        <xdr:cNvPr id="64072" name="Rectangle 177" descr="紙ふぶき (小)"/>
        <xdr:cNvSpPr>
          <a:spLocks noChangeArrowheads="1"/>
        </xdr:cNvSpPr>
      </xdr:nvSpPr>
      <xdr:spPr>
        <a:xfrm>
          <a:off x="12192000" y="12027535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61</xdr:row>
      <xdr:rowOff>0</xdr:rowOff>
    </xdr:from>
    <xdr:to xmlns:xdr="http://schemas.openxmlformats.org/drawingml/2006/spreadsheetDrawing">
      <xdr:col>66</xdr:col>
      <xdr:colOff>0</xdr:colOff>
      <xdr:row>65</xdr:row>
      <xdr:rowOff>126365</xdr:rowOff>
    </xdr:to>
    <xdr:sp macro="" textlink="">
      <xdr:nvSpPr>
        <xdr:cNvPr id="64073" name="Rectangle 177" descr="紙ふぶき (小)"/>
        <xdr:cNvSpPr>
          <a:spLocks noChangeArrowheads="1"/>
        </xdr:cNvSpPr>
      </xdr:nvSpPr>
      <xdr:spPr>
        <a:xfrm>
          <a:off x="11391900" y="12027535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61</xdr:row>
      <xdr:rowOff>0</xdr:rowOff>
    </xdr:from>
    <xdr:to xmlns:xdr="http://schemas.openxmlformats.org/drawingml/2006/spreadsheetDrawing">
      <xdr:col>74</xdr:col>
      <xdr:colOff>0</xdr:colOff>
      <xdr:row>61</xdr:row>
      <xdr:rowOff>0</xdr:rowOff>
    </xdr:to>
    <xdr:sp macro="" textlink="">
      <xdr:nvSpPr>
        <xdr:cNvPr id="64074" name="Line 164"/>
        <xdr:cNvSpPr>
          <a:spLocks noChangeShapeType="1"/>
        </xdr:cNvSpPr>
      </xdr:nvSpPr>
      <xdr:spPr>
        <a:xfrm>
          <a:off x="12992100" y="1202753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61</xdr:row>
      <xdr:rowOff>0</xdr:rowOff>
    </xdr:from>
    <xdr:to xmlns:xdr="http://schemas.openxmlformats.org/drawingml/2006/spreadsheetDrawing">
      <xdr:col>73</xdr:col>
      <xdr:colOff>0</xdr:colOff>
      <xdr:row>66</xdr:row>
      <xdr:rowOff>0</xdr:rowOff>
    </xdr:to>
    <xdr:sp macro="" textlink="">
      <xdr:nvSpPr>
        <xdr:cNvPr id="64075" name="Line 172"/>
        <xdr:cNvSpPr>
          <a:spLocks noChangeShapeType="1"/>
        </xdr:cNvSpPr>
      </xdr:nvSpPr>
      <xdr:spPr>
        <a:xfrm>
          <a:off x="13592175" y="12027535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62</xdr:row>
      <xdr:rowOff>0</xdr:rowOff>
    </xdr:from>
    <xdr:to xmlns:xdr="http://schemas.openxmlformats.org/drawingml/2006/spreadsheetDrawing">
      <xdr:col>70</xdr:col>
      <xdr:colOff>0</xdr:colOff>
      <xdr:row>64</xdr:row>
      <xdr:rowOff>0</xdr:rowOff>
    </xdr:to>
    <xdr:sp macro="" textlink="">
      <xdr:nvSpPr>
        <xdr:cNvPr id="64076" name="Rectangle 177" descr="紙ふぶき (小)"/>
        <xdr:cNvSpPr>
          <a:spLocks noChangeArrowheads="1"/>
        </xdr:cNvSpPr>
      </xdr:nvSpPr>
      <xdr:spPr>
        <a:xfrm>
          <a:off x="12192000" y="1215390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64</xdr:row>
      <xdr:rowOff>0</xdr:rowOff>
    </xdr:from>
    <xdr:to xmlns:xdr="http://schemas.openxmlformats.org/drawingml/2006/spreadsheetDrawing">
      <xdr:col>70</xdr:col>
      <xdr:colOff>0</xdr:colOff>
      <xdr:row>66</xdr:row>
      <xdr:rowOff>0</xdr:rowOff>
    </xdr:to>
    <xdr:sp macro="" textlink="">
      <xdr:nvSpPr>
        <xdr:cNvPr id="64077" name="Rectangle 177" descr="紙ふぶき (小)"/>
        <xdr:cNvSpPr>
          <a:spLocks noChangeArrowheads="1"/>
        </xdr:cNvSpPr>
      </xdr:nvSpPr>
      <xdr:spPr>
        <a:xfrm>
          <a:off x="12192000" y="12406630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61</xdr:row>
      <xdr:rowOff>0</xdr:rowOff>
    </xdr:from>
    <xdr:to xmlns:xdr="http://schemas.openxmlformats.org/drawingml/2006/spreadsheetDrawing">
      <xdr:col>38</xdr:col>
      <xdr:colOff>0</xdr:colOff>
      <xdr:row>73</xdr:row>
      <xdr:rowOff>0</xdr:rowOff>
    </xdr:to>
    <xdr:sp macro="" textlink="">
      <xdr:nvSpPr>
        <xdr:cNvPr id="64078" name="Line 172"/>
        <xdr:cNvSpPr>
          <a:spLocks noChangeShapeType="1"/>
        </xdr:cNvSpPr>
      </xdr:nvSpPr>
      <xdr:spPr>
        <a:xfrm>
          <a:off x="7124700" y="12027535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61</xdr:row>
      <xdr:rowOff>0</xdr:rowOff>
    </xdr:from>
    <xdr:to xmlns:xdr="http://schemas.openxmlformats.org/drawingml/2006/spreadsheetDrawing">
      <xdr:col>56</xdr:col>
      <xdr:colOff>0</xdr:colOff>
      <xdr:row>73</xdr:row>
      <xdr:rowOff>0</xdr:rowOff>
    </xdr:to>
    <xdr:sp macro="" textlink="">
      <xdr:nvSpPr>
        <xdr:cNvPr id="64079" name="Line 172"/>
        <xdr:cNvSpPr>
          <a:spLocks noChangeShapeType="1"/>
        </xdr:cNvSpPr>
      </xdr:nvSpPr>
      <xdr:spPr>
        <a:xfrm>
          <a:off x="10458450" y="12027535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61</xdr:row>
      <xdr:rowOff>0</xdr:rowOff>
    </xdr:from>
    <xdr:to xmlns:xdr="http://schemas.openxmlformats.org/drawingml/2006/spreadsheetDrawing">
      <xdr:col>74</xdr:col>
      <xdr:colOff>0</xdr:colOff>
      <xdr:row>74</xdr:row>
      <xdr:rowOff>0</xdr:rowOff>
    </xdr:to>
    <xdr:sp macro="" textlink="">
      <xdr:nvSpPr>
        <xdr:cNvPr id="64080" name="Line 172"/>
        <xdr:cNvSpPr>
          <a:spLocks noChangeShapeType="1"/>
        </xdr:cNvSpPr>
      </xdr:nvSpPr>
      <xdr:spPr>
        <a:xfrm>
          <a:off x="13792200" y="12027535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120</xdr:row>
      <xdr:rowOff>0</xdr:rowOff>
    </xdr:from>
    <xdr:to xmlns:xdr="http://schemas.openxmlformats.org/drawingml/2006/spreadsheetDrawing">
      <xdr:col>73</xdr:col>
      <xdr:colOff>0</xdr:colOff>
      <xdr:row>120</xdr:row>
      <xdr:rowOff>0</xdr:rowOff>
    </xdr:to>
    <xdr:sp macro="" textlink="">
      <xdr:nvSpPr>
        <xdr:cNvPr id="64081" name="Line 25"/>
        <xdr:cNvSpPr>
          <a:spLocks noChangeShapeType="1"/>
        </xdr:cNvSpPr>
      </xdr:nvSpPr>
      <xdr:spPr>
        <a:xfrm>
          <a:off x="1299210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130</xdr:row>
      <xdr:rowOff>0</xdr:rowOff>
    </xdr:from>
    <xdr:to xmlns:xdr="http://schemas.openxmlformats.org/drawingml/2006/spreadsheetDrawing">
      <xdr:col>73</xdr:col>
      <xdr:colOff>0</xdr:colOff>
      <xdr:row>130</xdr:row>
      <xdr:rowOff>0</xdr:rowOff>
    </xdr:to>
    <xdr:sp macro="" textlink="">
      <xdr:nvSpPr>
        <xdr:cNvPr id="64082" name="Line 27"/>
        <xdr:cNvSpPr>
          <a:spLocks noChangeShapeType="1"/>
        </xdr:cNvSpPr>
      </xdr:nvSpPr>
      <xdr:spPr>
        <a:xfrm>
          <a:off x="1299210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120</xdr:row>
      <xdr:rowOff>0</xdr:rowOff>
    </xdr:from>
    <xdr:to xmlns:xdr="http://schemas.openxmlformats.org/drawingml/2006/spreadsheetDrawing">
      <xdr:col>62</xdr:col>
      <xdr:colOff>0</xdr:colOff>
      <xdr:row>120</xdr:row>
      <xdr:rowOff>0</xdr:rowOff>
    </xdr:to>
    <xdr:sp macro="" textlink="">
      <xdr:nvSpPr>
        <xdr:cNvPr id="64083" name="Line 28"/>
        <xdr:cNvSpPr>
          <a:spLocks noChangeShapeType="1"/>
        </xdr:cNvSpPr>
      </xdr:nvSpPr>
      <xdr:spPr>
        <a:xfrm flipH="1">
          <a:off x="1119187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130</xdr:row>
      <xdr:rowOff>0</xdr:rowOff>
    </xdr:from>
    <xdr:to xmlns:xdr="http://schemas.openxmlformats.org/drawingml/2006/spreadsheetDrawing">
      <xdr:col>62</xdr:col>
      <xdr:colOff>0</xdr:colOff>
      <xdr:row>130</xdr:row>
      <xdr:rowOff>0</xdr:rowOff>
    </xdr:to>
    <xdr:sp macro="" textlink="">
      <xdr:nvSpPr>
        <xdr:cNvPr id="64084" name="Line 29"/>
        <xdr:cNvSpPr>
          <a:spLocks noChangeShapeType="1"/>
        </xdr:cNvSpPr>
      </xdr:nvSpPr>
      <xdr:spPr>
        <a:xfrm flipH="1">
          <a:off x="1119187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120</xdr:row>
      <xdr:rowOff>0</xdr:rowOff>
    </xdr:from>
    <xdr:to xmlns:xdr="http://schemas.openxmlformats.org/drawingml/2006/spreadsheetDrawing">
      <xdr:col>61</xdr:col>
      <xdr:colOff>0</xdr:colOff>
      <xdr:row>130</xdr:row>
      <xdr:rowOff>0</xdr:rowOff>
    </xdr:to>
    <xdr:sp macro="" textlink="">
      <xdr:nvSpPr>
        <xdr:cNvPr id="64085" name="Line 30"/>
        <xdr:cNvSpPr>
          <a:spLocks noChangeShapeType="1"/>
        </xdr:cNvSpPr>
      </xdr:nvSpPr>
      <xdr:spPr>
        <a:xfrm>
          <a:off x="1119187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126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64086" name="Line 31"/>
        <xdr:cNvSpPr>
          <a:spLocks noChangeShapeType="1"/>
        </xdr:cNvSpPr>
      </xdr:nvSpPr>
      <xdr:spPr>
        <a:xfrm>
          <a:off x="12992100" y="239617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126</xdr:row>
      <xdr:rowOff>0</xdr:rowOff>
    </xdr:from>
    <xdr:to xmlns:xdr="http://schemas.openxmlformats.org/drawingml/2006/spreadsheetDrawing">
      <xdr:col>72</xdr:col>
      <xdr:colOff>0</xdr:colOff>
      <xdr:row>128</xdr:row>
      <xdr:rowOff>0</xdr:rowOff>
    </xdr:to>
    <xdr:sp macro="" textlink="">
      <xdr:nvSpPr>
        <xdr:cNvPr id="64087" name="Line 32"/>
        <xdr:cNvSpPr>
          <a:spLocks noChangeShapeType="1"/>
        </xdr:cNvSpPr>
      </xdr:nvSpPr>
      <xdr:spPr>
        <a:xfrm>
          <a:off x="13392150" y="239617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128</xdr:row>
      <xdr:rowOff>0</xdr:rowOff>
    </xdr:from>
    <xdr:to xmlns:xdr="http://schemas.openxmlformats.org/drawingml/2006/spreadsheetDrawing">
      <xdr:col>74</xdr:col>
      <xdr:colOff>0</xdr:colOff>
      <xdr:row>128</xdr:row>
      <xdr:rowOff>0</xdr:rowOff>
    </xdr:to>
    <xdr:sp macro="" textlink="">
      <xdr:nvSpPr>
        <xdr:cNvPr id="64088" name="Line 33"/>
        <xdr:cNvSpPr>
          <a:spLocks noChangeShapeType="1"/>
        </xdr:cNvSpPr>
      </xdr:nvSpPr>
      <xdr:spPr>
        <a:xfrm>
          <a:off x="12992100" y="242665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120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64089" name="Line 34"/>
        <xdr:cNvSpPr>
          <a:spLocks noChangeShapeType="1"/>
        </xdr:cNvSpPr>
      </xdr:nvSpPr>
      <xdr:spPr>
        <a:xfrm>
          <a:off x="13592175" y="2304732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128</xdr:row>
      <xdr:rowOff>0</xdr:rowOff>
    </xdr:from>
    <xdr:to xmlns:xdr="http://schemas.openxmlformats.org/drawingml/2006/spreadsheetDrawing">
      <xdr:col>73</xdr:col>
      <xdr:colOff>0</xdr:colOff>
      <xdr:row>130</xdr:row>
      <xdr:rowOff>0</xdr:rowOff>
    </xdr:to>
    <xdr:sp macro="" textlink="">
      <xdr:nvSpPr>
        <xdr:cNvPr id="64090" name="Line 35"/>
        <xdr:cNvSpPr>
          <a:spLocks noChangeShapeType="1"/>
        </xdr:cNvSpPr>
      </xdr:nvSpPr>
      <xdr:spPr>
        <a:xfrm flipV="1">
          <a:off x="13592175" y="242665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120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64091" name="Line 52"/>
        <xdr:cNvSpPr>
          <a:spLocks noChangeShapeType="1"/>
        </xdr:cNvSpPr>
      </xdr:nvSpPr>
      <xdr:spPr>
        <a:xfrm>
          <a:off x="13392150" y="2304732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120</xdr:row>
      <xdr:rowOff>0</xdr:rowOff>
    </xdr:from>
    <xdr:to xmlns:xdr="http://schemas.openxmlformats.org/drawingml/2006/spreadsheetDrawing">
      <xdr:col>66</xdr:col>
      <xdr:colOff>0</xdr:colOff>
      <xdr:row>130</xdr:row>
      <xdr:rowOff>0</xdr:rowOff>
    </xdr:to>
    <xdr:sp macro="" textlink="">
      <xdr:nvSpPr>
        <xdr:cNvPr id="64092" name="Rectangle 67" descr="紙ふぶき (小)"/>
        <xdr:cNvSpPr>
          <a:spLocks noChangeArrowheads="1"/>
        </xdr:cNvSpPr>
      </xdr:nvSpPr>
      <xdr:spPr>
        <a:xfrm>
          <a:off x="1139190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120</xdr:row>
      <xdr:rowOff>0</xdr:rowOff>
    </xdr:from>
    <xdr:to xmlns:xdr="http://schemas.openxmlformats.org/drawingml/2006/spreadsheetDrawing">
      <xdr:col>70</xdr:col>
      <xdr:colOff>0</xdr:colOff>
      <xdr:row>128</xdr:row>
      <xdr:rowOff>0</xdr:rowOff>
    </xdr:to>
    <xdr:sp macro="" textlink="">
      <xdr:nvSpPr>
        <xdr:cNvPr id="64093" name="Rectangle 68" descr="紙ふぶき (大)"/>
        <xdr:cNvSpPr>
          <a:spLocks noChangeArrowheads="1"/>
        </xdr:cNvSpPr>
      </xdr:nvSpPr>
      <xdr:spPr>
        <a:xfrm>
          <a:off x="12192000" y="2304732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128</xdr:row>
      <xdr:rowOff>0</xdr:rowOff>
    </xdr:from>
    <xdr:to xmlns:xdr="http://schemas.openxmlformats.org/drawingml/2006/spreadsheetDrawing">
      <xdr:col>70</xdr:col>
      <xdr:colOff>0</xdr:colOff>
      <xdr:row>130</xdr:row>
      <xdr:rowOff>0</xdr:rowOff>
    </xdr:to>
    <xdr:sp macro="" textlink="">
      <xdr:nvSpPr>
        <xdr:cNvPr id="64094" name="Rectangle 69" descr="紙ふぶき (小)"/>
        <xdr:cNvSpPr>
          <a:spLocks noChangeArrowheads="1"/>
        </xdr:cNvSpPr>
      </xdr:nvSpPr>
      <xdr:spPr>
        <a:xfrm>
          <a:off x="12192000" y="2426652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120</xdr:row>
      <xdr:rowOff>0</xdr:rowOff>
    </xdr:from>
    <xdr:to xmlns:xdr="http://schemas.openxmlformats.org/drawingml/2006/spreadsheetDrawing">
      <xdr:col>37</xdr:col>
      <xdr:colOff>0</xdr:colOff>
      <xdr:row>120</xdr:row>
      <xdr:rowOff>0</xdr:rowOff>
    </xdr:to>
    <xdr:sp macro="" textlink="">
      <xdr:nvSpPr>
        <xdr:cNvPr id="64095" name="Line 150"/>
        <xdr:cNvSpPr>
          <a:spLocks noChangeShapeType="1"/>
        </xdr:cNvSpPr>
      </xdr:nvSpPr>
      <xdr:spPr>
        <a:xfrm>
          <a:off x="632460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130</xdr:row>
      <xdr:rowOff>0</xdr:rowOff>
    </xdr:from>
    <xdr:to xmlns:xdr="http://schemas.openxmlformats.org/drawingml/2006/spreadsheetDrawing">
      <xdr:col>37</xdr:col>
      <xdr:colOff>0</xdr:colOff>
      <xdr:row>130</xdr:row>
      <xdr:rowOff>0</xdr:rowOff>
    </xdr:to>
    <xdr:sp macro="" textlink="">
      <xdr:nvSpPr>
        <xdr:cNvPr id="64096" name="Line 151"/>
        <xdr:cNvSpPr>
          <a:spLocks noChangeShapeType="1"/>
        </xdr:cNvSpPr>
      </xdr:nvSpPr>
      <xdr:spPr>
        <a:xfrm>
          <a:off x="632460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120</xdr:row>
      <xdr:rowOff>0</xdr:rowOff>
    </xdr:from>
    <xdr:to xmlns:xdr="http://schemas.openxmlformats.org/drawingml/2006/spreadsheetDrawing">
      <xdr:col>26</xdr:col>
      <xdr:colOff>0</xdr:colOff>
      <xdr:row>120</xdr:row>
      <xdr:rowOff>0</xdr:rowOff>
    </xdr:to>
    <xdr:sp macro="" textlink="">
      <xdr:nvSpPr>
        <xdr:cNvPr id="64097" name="Line 152"/>
        <xdr:cNvSpPr>
          <a:spLocks noChangeShapeType="1"/>
        </xdr:cNvSpPr>
      </xdr:nvSpPr>
      <xdr:spPr>
        <a:xfrm flipH="1">
          <a:off x="452437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130</xdr:row>
      <xdr:rowOff>0</xdr:rowOff>
    </xdr:from>
    <xdr:to xmlns:xdr="http://schemas.openxmlformats.org/drawingml/2006/spreadsheetDrawing">
      <xdr:col>26</xdr:col>
      <xdr:colOff>0</xdr:colOff>
      <xdr:row>130</xdr:row>
      <xdr:rowOff>0</xdr:rowOff>
    </xdr:to>
    <xdr:sp macro="" textlink="">
      <xdr:nvSpPr>
        <xdr:cNvPr id="64098" name="Line 153"/>
        <xdr:cNvSpPr>
          <a:spLocks noChangeShapeType="1"/>
        </xdr:cNvSpPr>
      </xdr:nvSpPr>
      <xdr:spPr>
        <a:xfrm flipH="1">
          <a:off x="452437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120</xdr:row>
      <xdr:rowOff>0</xdr:rowOff>
    </xdr:from>
    <xdr:to xmlns:xdr="http://schemas.openxmlformats.org/drawingml/2006/spreadsheetDrawing">
      <xdr:col>25</xdr:col>
      <xdr:colOff>0</xdr:colOff>
      <xdr:row>130</xdr:row>
      <xdr:rowOff>0</xdr:rowOff>
    </xdr:to>
    <xdr:sp macro="" textlink="">
      <xdr:nvSpPr>
        <xdr:cNvPr id="64099" name="Line 154"/>
        <xdr:cNvSpPr>
          <a:spLocks noChangeShapeType="1"/>
        </xdr:cNvSpPr>
      </xdr:nvSpPr>
      <xdr:spPr>
        <a:xfrm>
          <a:off x="452437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125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64100" name="Line 155"/>
        <xdr:cNvSpPr>
          <a:spLocks noChangeShapeType="1"/>
        </xdr:cNvSpPr>
      </xdr:nvSpPr>
      <xdr:spPr>
        <a:xfrm>
          <a:off x="6324600" y="238093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125</xdr:row>
      <xdr:rowOff>0</xdr:rowOff>
    </xdr:from>
    <xdr:to xmlns:xdr="http://schemas.openxmlformats.org/drawingml/2006/spreadsheetDrawing">
      <xdr:col>36</xdr:col>
      <xdr:colOff>0</xdr:colOff>
      <xdr:row>127</xdr:row>
      <xdr:rowOff>0</xdr:rowOff>
    </xdr:to>
    <xdr:sp macro="" textlink="">
      <xdr:nvSpPr>
        <xdr:cNvPr id="64101" name="Line 156"/>
        <xdr:cNvSpPr>
          <a:spLocks noChangeShapeType="1"/>
        </xdr:cNvSpPr>
      </xdr:nvSpPr>
      <xdr:spPr>
        <a:xfrm>
          <a:off x="6724650" y="238093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127</xdr:row>
      <xdr:rowOff>0</xdr:rowOff>
    </xdr:from>
    <xdr:to xmlns:xdr="http://schemas.openxmlformats.org/drawingml/2006/spreadsheetDrawing">
      <xdr:col>38</xdr:col>
      <xdr:colOff>0</xdr:colOff>
      <xdr:row>127</xdr:row>
      <xdr:rowOff>0</xdr:rowOff>
    </xdr:to>
    <xdr:sp macro="" textlink="">
      <xdr:nvSpPr>
        <xdr:cNvPr id="64102" name="Line 157"/>
        <xdr:cNvSpPr>
          <a:spLocks noChangeShapeType="1"/>
        </xdr:cNvSpPr>
      </xdr:nvSpPr>
      <xdr:spPr>
        <a:xfrm>
          <a:off x="6324600" y="241141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120</xdr:row>
      <xdr:rowOff>0</xdr:rowOff>
    </xdr:from>
    <xdr:to xmlns:xdr="http://schemas.openxmlformats.org/drawingml/2006/spreadsheetDrawing">
      <xdr:col>37</xdr:col>
      <xdr:colOff>0</xdr:colOff>
      <xdr:row>127</xdr:row>
      <xdr:rowOff>0</xdr:rowOff>
    </xdr:to>
    <xdr:sp macro="" textlink="">
      <xdr:nvSpPr>
        <xdr:cNvPr id="64103" name="Line 158"/>
        <xdr:cNvSpPr>
          <a:spLocks noChangeShapeType="1"/>
        </xdr:cNvSpPr>
      </xdr:nvSpPr>
      <xdr:spPr>
        <a:xfrm>
          <a:off x="6924675" y="2304732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127</xdr:row>
      <xdr:rowOff>0</xdr:rowOff>
    </xdr:from>
    <xdr:to xmlns:xdr="http://schemas.openxmlformats.org/drawingml/2006/spreadsheetDrawing">
      <xdr:col>37</xdr:col>
      <xdr:colOff>0</xdr:colOff>
      <xdr:row>130</xdr:row>
      <xdr:rowOff>0</xdr:rowOff>
    </xdr:to>
    <xdr:sp macro="" textlink="">
      <xdr:nvSpPr>
        <xdr:cNvPr id="64104" name="Line 159"/>
        <xdr:cNvSpPr>
          <a:spLocks noChangeShapeType="1"/>
        </xdr:cNvSpPr>
      </xdr:nvSpPr>
      <xdr:spPr>
        <a:xfrm flipV="1">
          <a:off x="6924675" y="2411412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120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64105" name="Line 160"/>
        <xdr:cNvSpPr>
          <a:spLocks noChangeShapeType="1"/>
        </xdr:cNvSpPr>
      </xdr:nvSpPr>
      <xdr:spPr>
        <a:xfrm>
          <a:off x="6724650" y="2304732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120</xdr:row>
      <xdr:rowOff>0</xdr:rowOff>
    </xdr:from>
    <xdr:to xmlns:xdr="http://schemas.openxmlformats.org/drawingml/2006/spreadsheetDrawing">
      <xdr:col>30</xdr:col>
      <xdr:colOff>0</xdr:colOff>
      <xdr:row>130</xdr:row>
      <xdr:rowOff>0</xdr:rowOff>
    </xdr:to>
    <xdr:sp macro="" textlink="">
      <xdr:nvSpPr>
        <xdr:cNvPr id="64106" name="Rectangle 161" descr="紙ふぶき (小)"/>
        <xdr:cNvSpPr>
          <a:spLocks noChangeArrowheads="1"/>
        </xdr:cNvSpPr>
      </xdr:nvSpPr>
      <xdr:spPr>
        <a:xfrm>
          <a:off x="472440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120</xdr:row>
      <xdr:rowOff>0</xdr:rowOff>
    </xdr:from>
    <xdr:to xmlns:xdr="http://schemas.openxmlformats.org/drawingml/2006/spreadsheetDrawing">
      <xdr:col>34</xdr:col>
      <xdr:colOff>0</xdr:colOff>
      <xdr:row>127</xdr:row>
      <xdr:rowOff>0</xdr:rowOff>
    </xdr:to>
    <xdr:sp macro="" textlink="">
      <xdr:nvSpPr>
        <xdr:cNvPr id="64107" name="Rectangle 162" descr="紙ふぶき (大)"/>
        <xdr:cNvSpPr>
          <a:spLocks noChangeArrowheads="1"/>
        </xdr:cNvSpPr>
      </xdr:nvSpPr>
      <xdr:spPr>
        <a:xfrm>
          <a:off x="5524500" y="2304732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127</xdr:row>
      <xdr:rowOff>0</xdr:rowOff>
    </xdr:from>
    <xdr:to xmlns:xdr="http://schemas.openxmlformats.org/drawingml/2006/spreadsheetDrawing">
      <xdr:col>34</xdr:col>
      <xdr:colOff>0</xdr:colOff>
      <xdr:row>130</xdr:row>
      <xdr:rowOff>0</xdr:rowOff>
    </xdr:to>
    <xdr:sp macro="" textlink="">
      <xdr:nvSpPr>
        <xdr:cNvPr id="64108" name="Rectangle 163" descr="紙ふぶき (小)"/>
        <xdr:cNvSpPr>
          <a:spLocks noChangeArrowheads="1"/>
        </xdr:cNvSpPr>
      </xdr:nvSpPr>
      <xdr:spPr>
        <a:xfrm>
          <a:off x="5524500" y="2411412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120</xdr:row>
      <xdr:rowOff>0</xdr:rowOff>
    </xdr:from>
    <xdr:to xmlns:xdr="http://schemas.openxmlformats.org/drawingml/2006/spreadsheetDrawing">
      <xdr:col>19</xdr:col>
      <xdr:colOff>0</xdr:colOff>
      <xdr:row>120</xdr:row>
      <xdr:rowOff>0</xdr:rowOff>
    </xdr:to>
    <xdr:sp macro="" textlink="">
      <xdr:nvSpPr>
        <xdr:cNvPr id="64109" name="Line 164"/>
        <xdr:cNvSpPr>
          <a:spLocks noChangeShapeType="1"/>
        </xdr:cNvSpPr>
      </xdr:nvSpPr>
      <xdr:spPr>
        <a:xfrm>
          <a:off x="299085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130</xdr:row>
      <xdr:rowOff>0</xdr:rowOff>
    </xdr:from>
    <xdr:to xmlns:xdr="http://schemas.openxmlformats.org/drawingml/2006/spreadsheetDrawing">
      <xdr:col>19</xdr:col>
      <xdr:colOff>0</xdr:colOff>
      <xdr:row>130</xdr:row>
      <xdr:rowOff>0</xdr:rowOff>
    </xdr:to>
    <xdr:sp macro="" textlink="">
      <xdr:nvSpPr>
        <xdr:cNvPr id="64110" name="Line 165"/>
        <xdr:cNvSpPr>
          <a:spLocks noChangeShapeType="1"/>
        </xdr:cNvSpPr>
      </xdr:nvSpPr>
      <xdr:spPr>
        <a:xfrm>
          <a:off x="299085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120</xdr:row>
      <xdr:rowOff>0</xdr:rowOff>
    </xdr:from>
    <xdr:to xmlns:xdr="http://schemas.openxmlformats.org/drawingml/2006/spreadsheetDrawing">
      <xdr:col>8</xdr:col>
      <xdr:colOff>0</xdr:colOff>
      <xdr:row>120</xdr:row>
      <xdr:rowOff>0</xdr:rowOff>
    </xdr:to>
    <xdr:sp macro="" textlink="">
      <xdr:nvSpPr>
        <xdr:cNvPr id="64111" name="Line 166"/>
        <xdr:cNvSpPr>
          <a:spLocks noChangeShapeType="1"/>
        </xdr:cNvSpPr>
      </xdr:nvSpPr>
      <xdr:spPr>
        <a:xfrm flipH="1">
          <a:off x="119062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130</xdr:row>
      <xdr:rowOff>0</xdr:rowOff>
    </xdr:from>
    <xdr:to xmlns:xdr="http://schemas.openxmlformats.org/drawingml/2006/spreadsheetDrawing">
      <xdr:col>8</xdr:col>
      <xdr:colOff>0</xdr:colOff>
      <xdr:row>130</xdr:row>
      <xdr:rowOff>0</xdr:rowOff>
    </xdr:to>
    <xdr:sp macro="" textlink="">
      <xdr:nvSpPr>
        <xdr:cNvPr id="64112" name="Line 167"/>
        <xdr:cNvSpPr>
          <a:spLocks noChangeShapeType="1"/>
        </xdr:cNvSpPr>
      </xdr:nvSpPr>
      <xdr:spPr>
        <a:xfrm flipH="1">
          <a:off x="119062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120</xdr:row>
      <xdr:rowOff>0</xdr:rowOff>
    </xdr:from>
    <xdr:to xmlns:xdr="http://schemas.openxmlformats.org/drawingml/2006/spreadsheetDrawing">
      <xdr:col>7</xdr:col>
      <xdr:colOff>0</xdr:colOff>
      <xdr:row>130</xdr:row>
      <xdr:rowOff>0</xdr:rowOff>
    </xdr:to>
    <xdr:sp macro="" textlink="">
      <xdr:nvSpPr>
        <xdr:cNvPr id="64113" name="Line 168"/>
        <xdr:cNvSpPr>
          <a:spLocks noChangeShapeType="1"/>
        </xdr:cNvSpPr>
      </xdr:nvSpPr>
      <xdr:spPr>
        <a:xfrm>
          <a:off x="119062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124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64114" name="Line 169"/>
        <xdr:cNvSpPr>
          <a:spLocks noChangeShapeType="1"/>
        </xdr:cNvSpPr>
      </xdr:nvSpPr>
      <xdr:spPr>
        <a:xfrm>
          <a:off x="2990850" y="236569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124</xdr:row>
      <xdr:rowOff>0</xdr:rowOff>
    </xdr:from>
    <xdr:to xmlns:xdr="http://schemas.openxmlformats.org/drawingml/2006/spreadsheetDrawing">
      <xdr:col>18</xdr:col>
      <xdr:colOff>0</xdr:colOff>
      <xdr:row>126</xdr:row>
      <xdr:rowOff>0</xdr:rowOff>
    </xdr:to>
    <xdr:sp macro="" textlink="">
      <xdr:nvSpPr>
        <xdr:cNvPr id="64115" name="Line 170"/>
        <xdr:cNvSpPr>
          <a:spLocks noChangeShapeType="1"/>
        </xdr:cNvSpPr>
      </xdr:nvSpPr>
      <xdr:spPr>
        <a:xfrm>
          <a:off x="3390900" y="236569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126</xdr:row>
      <xdr:rowOff>0</xdr:rowOff>
    </xdr:from>
    <xdr:to xmlns:xdr="http://schemas.openxmlformats.org/drawingml/2006/spreadsheetDrawing">
      <xdr:col>20</xdr:col>
      <xdr:colOff>0</xdr:colOff>
      <xdr:row>126</xdr:row>
      <xdr:rowOff>0</xdr:rowOff>
    </xdr:to>
    <xdr:sp macro="" textlink="">
      <xdr:nvSpPr>
        <xdr:cNvPr id="64116" name="Line 171"/>
        <xdr:cNvSpPr>
          <a:spLocks noChangeShapeType="1"/>
        </xdr:cNvSpPr>
      </xdr:nvSpPr>
      <xdr:spPr>
        <a:xfrm>
          <a:off x="3009900" y="2396172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120</xdr:row>
      <xdr:rowOff>0</xdr:rowOff>
    </xdr:from>
    <xdr:to xmlns:xdr="http://schemas.openxmlformats.org/drawingml/2006/spreadsheetDrawing">
      <xdr:col>19</xdr:col>
      <xdr:colOff>0</xdr:colOff>
      <xdr:row>126</xdr:row>
      <xdr:rowOff>0</xdr:rowOff>
    </xdr:to>
    <xdr:sp macro="" textlink="">
      <xdr:nvSpPr>
        <xdr:cNvPr id="64117" name="Line 172"/>
        <xdr:cNvSpPr>
          <a:spLocks noChangeShapeType="1"/>
        </xdr:cNvSpPr>
      </xdr:nvSpPr>
      <xdr:spPr>
        <a:xfrm>
          <a:off x="3590925" y="2304732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126</xdr:row>
      <xdr:rowOff>0</xdr:rowOff>
    </xdr:from>
    <xdr:to xmlns:xdr="http://schemas.openxmlformats.org/drawingml/2006/spreadsheetDrawing">
      <xdr:col>19</xdr:col>
      <xdr:colOff>0</xdr:colOff>
      <xdr:row>130</xdr:row>
      <xdr:rowOff>0</xdr:rowOff>
    </xdr:to>
    <xdr:sp macro="" textlink="">
      <xdr:nvSpPr>
        <xdr:cNvPr id="64118" name="Line 173"/>
        <xdr:cNvSpPr>
          <a:spLocks noChangeShapeType="1"/>
        </xdr:cNvSpPr>
      </xdr:nvSpPr>
      <xdr:spPr>
        <a:xfrm flipV="1">
          <a:off x="3590925" y="2396172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120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64119" name="Line 174"/>
        <xdr:cNvSpPr>
          <a:spLocks noChangeShapeType="1"/>
        </xdr:cNvSpPr>
      </xdr:nvSpPr>
      <xdr:spPr>
        <a:xfrm>
          <a:off x="3390900" y="2304732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120</xdr:row>
      <xdr:rowOff>0</xdr:rowOff>
    </xdr:from>
    <xdr:to xmlns:xdr="http://schemas.openxmlformats.org/drawingml/2006/spreadsheetDrawing">
      <xdr:col>12</xdr:col>
      <xdr:colOff>0</xdr:colOff>
      <xdr:row>130</xdr:row>
      <xdr:rowOff>0</xdr:rowOff>
    </xdr:to>
    <xdr:sp macro="" textlink="">
      <xdr:nvSpPr>
        <xdr:cNvPr id="64120" name="Rectangle 175" descr="紙ふぶき (小)"/>
        <xdr:cNvSpPr>
          <a:spLocks noChangeArrowheads="1"/>
        </xdr:cNvSpPr>
      </xdr:nvSpPr>
      <xdr:spPr>
        <a:xfrm>
          <a:off x="139065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120</xdr:row>
      <xdr:rowOff>0</xdr:rowOff>
    </xdr:from>
    <xdr:to xmlns:xdr="http://schemas.openxmlformats.org/drawingml/2006/spreadsheetDrawing">
      <xdr:col>16</xdr:col>
      <xdr:colOff>0</xdr:colOff>
      <xdr:row>126</xdr:row>
      <xdr:rowOff>0</xdr:rowOff>
    </xdr:to>
    <xdr:sp macro="" textlink="">
      <xdr:nvSpPr>
        <xdr:cNvPr id="64121" name="Rectangle 176" descr="紙ふぶき (大)"/>
        <xdr:cNvSpPr>
          <a:spLocks noChangeArrowheads="1"/>
        </xdr:cNvSpPr>
      </xdr:nvSpPr>
      <xdr:spPr>
        <a:xfrm>
          <a:off x="2190750" y="2304732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126</xdr:row>
      <xdr:rowOff>0</xdr:rowOff>
    </xdr:from>
    <xdr:to xmlns:xdr="http://schemas.openxmlformats.org/drawingml/2006/spreadsheetDrawing">
      <xdr:col>16</xdr:col>
      <xdr:colOff>0</xdr:colOff>
      <xdr:row>130</xdr:row>
      <xdr:rowOff>0</xdr:rowOff>
    </xdr:to>
    <xdr:sp macro="" textlink="">
      <xdr:nvSpPr>
        <xdr:cNvPr id="64122" name="Rectangle 177" descr="紙ふぶき (小)"/>
        <xdr:cNvSpPr>
          <a:spLocks noChangeArrowheads="1"/>
        </xdr:cNvSpPr>
      </xdr:nvSpPr>
      <xdr:spPr>
        <a:xfrm>
          <a:off x="2190750" y="2396172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120</xdr:row>
      <xdr:rowOff>0</xdr:rowOff>
    </xdr:from>
    <xdr:to xmlns:xdr="http://schemas.openxmlformats.org/drawingml/2006/spreadsheetDrawing">
      <xdr:col>55</xdr:col>
      <xdr:colOff>0</xdr:colOff>
      <xdr:row>120</xdr:row>
      <xdr:rowOff>0</xdr:rowOff>
    </xdr:to>
    <xdr:sp macro="" textlink="">
      <xdr:nvSpPr>
        <xdr:cNvPr id="64123" name="Line 150"/>
        <xdr:cNvSpPr>
          <a:spLocks noChangeShapeType="1"/>
        </xdr:cNvSpPr>
      </xdr:nvSpPr>
      <xdr:spPr>
        <a:xfrm>
          <a:off x="9658350" y="23047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130</xdr:row>
      <xdr:rowOff>0</xdr:rowOff>
    </xdr:from>
    <xdr:to xmlns:xdr="http://schemas.openxmlformats.org/drawingml/2006/spreadsheetDrawing">
      <xdr:col>55</xdr:col>
      <xdr:colOff>0</xdr:colOff>
      <xdr:row>130</xdr:row>
      <xdr:rowOff>0</xdr:rowOff>
    </xdr:to>
    <xdr:sp macro="" textlink="">
      <xdr:nvSpPr>
        <xdr:cNvPr id="64124" name="Line 151"/>
        <xdr:cNvSpPr>
          <a:spLocks noChangeShapeType="1"/>
        </xdr:cNvSpPr>
      </xdr:nvSpPr>
      <xdr:spPr>
        <a:xfrm>
          <a:off x="9658350" y="2457132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120</xdr:row>
      <xdr:rowOff>0</xdr:rowOff>
    </xdr:from>
    <xdr:to xmlns:xdr="http://schemas.openxmlformats.org/drawingml/2006/spreadsheetDrawing">
      <xdr:col>44</xdr:col>
      <xdr:colOff>0</xdr:colOff>
      <xdr:row>120</xdr:row>
      <xdr:rowOff>0</xdr:rowOff>
    </xdr:to>
    <xdr:sp macro="" textlink="">
      <xdr:nvSpPr>
        <xdr:cNvPr id="64125" name="Line 152"/>
        <xdr:cNvSpPr>
          <a:spLocks noChangeShapeType="1"/>
        </xdr:cNvSpPr>
      </xdr:nvSpPr>
      <xdr:spPr>
        <a:xfrm flipH="1">
          <a:off x="7858125" y="23047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130</xdr:row>
      <xdr:rowOff>0</xdr:rowOff>
    </xdr:from>
    <xdr:to xmlns:xdr="http://schemas.openxmlformats.org/drawingml/2006/spreadsheetDrawing">
      <xdr:col>44</xdr:col>
      <xdr:colOff>0</xdr:colOff>
      <xdr:row>130</xdr:row>
      <xdr:rowOff>0</xdr:rowOff>
    </xdr:to>
    <xdr:sp macro="" textlink="">
      <xdr:nvSpPr>
        <xdr:cNvPr id="64126" name="Line 153"/>
        <xdr:cNvSpPr>
          <a:spLocks noChangeShapeType="1"/>
        </xdr:cNvSpPr>
      </xdr:nvSpPr>
      <xdr:spPr>
        <a:xfrm flipH="1">
          <a:off x="7858125" y="2457132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120</xdr:row>
      <xdr:rowOff>0</xdr:rowOff>
    </xdr:from>
    <xdr:to xmlns:xdr="http://schemas.openxmlformats.org/drawingml/2006/spreadsheetDrawing">
      <xdr:col>43</xdr:col>
      <xdr:colOff>0</xdr:colOff>
      <xdr:row>130</xdr:row>
      <xdr:rowOff>0</xdr:rowOff>
    </xdr:to>
    <xdr:sp macro="" textlink="">
      <xdr:nvSpPr>
        <xdr:cNvPr id="64127" name="Line 154"/>
        <xdr:cNvSpPr>
          <a:spLocks noChangeShapeType="1"/>
        </xdr:cNvSpPr>
      </xdr:nvSpPr>
      <xdr:spPr>
        <a:xfrm>
          <a:off x="7858125" y="2304732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125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64128" name="Line 155"/>
        <xdr:cNvSpPr>
          <a:spLocks noChangeShapeType="1"/>
        </xdr:cNvSpPr>
      </xdr:nvSpPr>
      <xdr:spPr>
        <a:xfrm>
          <a:off x="9658350" y="2380932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125</xdr:row>
      <xdr:rowOff>0</xdr:rowOff>
    </xdr:from>
    <xdr:to xmlns:xdr="http://schemas.openxmlformats.org/drawingml/2006/spreadsheetDrawing">
      <xdr:col>54</xdr:col>
      <xdr:colOff>0</xdr:colOff>
      <xdr:row>127</xdr:row>
      <xdr:rowOff>0</xdr:rowOff>
    </xdr:to>
    <xdr:sp macro="" textlink="">
      <xdr:nvSpPr>
        <xdr:cNvPr id="64129" name="Line 156"/>
        <xdr:cNvSpPr>
          <a:spLocks noChangeShapeType="1"/>
        </xdr:cNvSpPr>
      </xdr:nvSpPr>
      <xdr:spPr>
        <a:xfrm>
          <a:off x="10058400" y="2380932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127</xdr:row>
      <xdr:rowOff>0</xdr:rowOff>
    </xdr:from>
    <xdr:to xmlns:xdr="http://schemas.openxmlformats.org/drawingml/2006/spreadsheetDrawing">
      <xdr:col>56</xdr:col>
      <xdr:colOff>0</xdr:colOff>
      <xdr:row>127</xdr:row>
      <xdr:rowOff>0</xdr:rowOff>
    </xdr:to>
    <xdr:sp macro="" textlink="">
      <xdr:nvSpPr>
        <xdr:cNvPr id="64130" name="Line 157"/>
        <xdr:cNvSpPr>
          <a:spLocks noChangeShapeType="1"/>
        </xdr:cNvSpPr>
      </xdr:nvSpPr>
      <xdr:spPr>
        <a:xfrm>
          <a:off x="9658350" y="2411412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120</xdr:row>
      <xdr:rowOff>0</xdr:rowOff>
    </xdr:from>
    <xdr:to xmlns:xdr="http://schemas.openxmlformats.org/drawingml/2006/spreadsheetDrawing">
      <xdr:col>55</xdr:col>
      <xdr:colOff>0</xdr:colOff>
      <xdr:row>127</xdr:row>
      <xdr:rowOff>0</xdr:rowOff>
    </xdr:to>
    <xdr:sp macro="" textlink="">
      <xdr:nvSpPr>
        <xdr:cNvPr id="64131" name="Line 158"/>
        <xdr:cNvSpPr>
          <a:spLocks noChangeShapeType="1"/>
        </xdr:cNvSpPr>
      </xdr:nvSpPr>
      <xdr:spPr>
        <a:xfrm>
          <a:off x="10258425" y="2304732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127</xdr:row>
      <xdr:rowOff>0</xdr:rowOff>
    </xdr:from>
    <xdr:to xmlns:xdr="http://schemas.openxmlformats.org/drawingml/2006/spreadsheetDrawing">
      <xdr:col>55</xdr:col>
      <xdr:colOff>0</xdr:colOff>
      <xdr:row>130</xdr:row>
      <xdr:rowOff>0</xdr:rowOff>
    </xdr:to>
    <xdr:sp macro="" textlink="">
      <xdr:nvSpPr>
        <xdr:cNvPr id="64132" name="Line 159"/>
        <xdr:cNvSpPr>
          <a:spLocks noChangeShapeType="1"/>
        </xdr:cNvSpPr>
      </xdr:nvSpPr>
      <xdr:spPr>
        <a:xfrm flipV="1">
          <a:off x="10258425" y="2411412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120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64133" name="Line 160"/>
        <xdr:cNvSpPr>
          <a:spLocks noChangeShapeType="1"/>
        </xdr:cNvSpPr>
      </xdr:nvSpPr>
      <xdr:spPr>
        <a:xfrm>
          <a:off x="10058400" y="2304732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120</xdr:row>
      <xdr:rowOff>0</xdr:rowOff>
    </xdr:from>
    <xdr:to xmlns:xdr="http://schemas.openxmlformats.org/drawingml/2006/spreadsheetDrawing">
      <xdr:col>48</xdr:col>
      <xdr:colOff>0</xdr:colOff>
      <xdr:row>130</xdr:row>
      <xdr:rowOff>0</xdr:rowOff>
    </xdr:to>
    <xdr:sp macro="" textlink="">
      <xdr:nvSpPr>
        <xdr:cNvPr id="64134" name="Rectangle 161" descr="紙ふぶき (小)"/>
        <xdr:cNvSpPr>
          <a:spLocks noChangeArrowheads="1"/>
        </xdr:cNvSpPr>
      </xdr:nvSpPr>
      <xdr:spPr>
        <a:xfrm>
          <a:off x="8058150" y="2304732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120</xdr:row>
      <xdr:rowOff>0</xdr:rowOff>
    </xdr:from>
    <xdr:to xmlns:xdr="http://schemas.openxmlformats.org/drawingml/2006/spreadsheetDrawing">
      <xdr:col>52</xdr:col>
      <xdr:colOff>0</xdr:colOff>
      <xdr:row>127</xdr:row>
      <xdr:rowOff>0</xdr:rowOff>
    </xdr:to>
    <xdr:sp macro="" textlink="">
      <xdr:nvSpPr>
        <xdr:cNvPr id="64135" name="Rectangle 162" descr="紙ふぶき (大)"/>
        <xdr:cNvSpPr>
          <a:spLocks noChangeArrowheads="1"/>
        </xdr:cNvSpPr>
      </xdr:nvSpPr>
      <xdr:spPr>
        <a:xfrm>
          <a:off x="8858250" y="2304732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127</xdr:row>
      <xdr:rowOff>0</xdr:rowOff>
    </xdr:from>
    <xdr:to xmlns:xdr="http://schemas.openxmlformats.org/drawingml/2006/spreadsheetDrawing">
      <xdr:col>52</xdr:col>
      <xdr:colOff>0</xdr:colOff>
      <xdr:row>130</xdr:row>
      <xdr:rowOff>0</xdr:rowOff>
    </xdr:to>
    <xdr:sp macro="" textlink="">
      <xdr:nvSpPr>
        <xdr:cNvPr id="64136" name="Rectangle 163" descr="紙ふぶき (小)"/>
        <xdr:cNvSpPr>
          <a:spLocks noChangeArrowheads="1"/>
        </xdr:cNvSpPr>
      </xdr:nvSpPr>
      <xdr:spPr>
        <a:xfrm>
          <a:off x="8858250" y="2411412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115</xdr:row>
      <xdr:rowOff>0</xdr:rowOff>
    </xdr:from>
    <xdr:to xmlns:xdr="http://schemas.openxmlformats.org/drawingml/2006/spreadsheetDrawing">
      <xdr:col>20</xdr:col>
      <xdr:colOff>0</xdr:colOff>
      <xdr:row>126</xdr:row>
      <xdr:rowOff>0</xdr:rowOff>
    </xdr:to>
    <xdr:sp macro="" textlink="">
      <xdr:nvSpPr>
        <xdr:cNvPr id="64137" name="Line 172"/>
        <xdr:cNvSpPr>
          <a:spLocks noChangeShapeType="1"/>
        </xdr:cNvSpPr>
      </xdr:nvSpPr>
      <xdr:spPr>
        <a:xfrm>
          <a:off x="3790950" y="2241550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115</xdr:row>
      <xdr:rowOff>0</xdr:rowOff>
    </xdr:from>
    <xdr:to xmlns:xdr="http://schemas.openxmlformats.org/drawingml/2006/spreadsheetDrawing">
      <xdr:col>16</xdr:col>
      <xdr:colOff>0</xdr:colOff>
      <xdr:row>116</xdr:row>
      <xdr:rowOff>0</xdr:rowOff>
    </xdr:to>
    <xdr:sp macro="" textlink="">
      <xdr:nvSpPr>
        <xdr:cNvPr id="64138" name="Rectangle 177" descr="紙ふぶき (小)"/>
        <xdr:cNvSpPr>
          <a:spLocks noChangeArrowheads="1"/>
        </xdr:cNvSpPr>
      </xdr:nvSpPr>
      <xdr:spPr>
        <a:xfrm>
          <a:off x="219075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115</xdr:row>
      <xdr:rowOff>0</xdr:rowOff>
    </xdr:from>
    <xdr:to xmlns:xdr="http://schemas.openxmlformats.org/drawingml/2006/spreadsheetDrawing">
      <xdr:col>12</xdr:col>
      <xdr:colOff>0</xdr:colOff>
      <xdr:row>119</xdr:row>
      <xdr:rowOff>126365</xdr:rowOff>
    </xdr:to>
    <xdr:sp macro="" textlink="">
      <xdr:nvSpPr>
        <xdr:cNvPr id="64139" name="Rectangle 177" descr="紙ふぶき (小)"/>
        <xdr:cNvSpPr>
          <a:spLocks noChangeArrowheads="1"/>
        </xdr:cNvSpPr>
      </xdr:nvSpPr>
      <xdr:spPr>
        <a:xfrm>
          <a:off x="139065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115</xdr:row>
      <xdr:rowOff>0</xdr:rowOff>
    </xdr:from>
    <xdr:to xmlns:xdr="http://schemas.openxmlformats.org/drawingml/2006/spreadsheetDrawing">
      <xdr:col>20</xdr:col>
      <xdr:colOff>0</xdr:colOff>
      <xdr:row>115</xdr:row>
      <xdr:rowOff>0</xdr:rowOff>
    </xdr:to>
    <xdr:sp macro="" textlink="">
      <xdr:nvSpPr>
        <xdr:cNvPr id="64140" name="Line 164"/>
        <xdr:cNvSpPr>
          <a:spLocks noChangeShapeType="1"/>
        </xdr:cNvSpPr>
      </xdr:nvSpPr>
      <xdr:spPr>
        <a:xfrm>
          <a:off x="299085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115</xdr:row>
      <xdr:rowOff>0</xdr:rowOff>
    </xdr:from>
    <xdr:to xmlns:xdr="http://schemas.openxmlformats.org/drawingml/2006/spreadsheetDrawing">
      <xdr:col>19</xdr:col>
      <xdr:colOff>0</xdr:colOff>
      <xdr:row>120</xdr:row>
      <xdr:rowOff>0</xdr:rowOff>
    </xdr:to>
    <xdr:sp macro="" textlink="">
      <xdr:nvSpPr>
        <xdr:cNvPr id="64141" name="Line 172"/>
        <xdr:cNvSpPr>
          <a:spLocks noChangeShapeType="1"/>
        </xdr:cNvSpPr>
      </xdr:nvSpPr>
      <xdr:spPr>
        <a:xfrm>
          <a:off x="359092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116</xdr:row>
      <xdr:rowOff>0</xdr:rowOff>
    </xdr:from>
    <xdr:to xmlns:xdr="http://schemas.openxmlformats.org/drawingml/2006/spreadsheetDrawing">
      <xdr:col>16</xdr:col>
      <xdr:colOff>0</xdr:colOff>
      <xdr:row>118</xdr:row>
      <xdr:rowOff>0</xdr:rowOff>
    </xdr:to>
    <xdr:sp macro="" textlink="">
      <xdr:nvSpPr>
        <xdr:cNvPr id="64142" name="Rectangle 177" descr="紙ふぶき (小)"/>
        <xdr:cNvSpPr>
          <a:spLocks noChangeArrowheads="1"/>
        </xdr:cNvSpPr>
      </xdr:nvSpPr>
      <xdr:spPr>
        <a:xfrm>
          <a:off x="219075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118</xdr:row>
      <xdr:rowOff>0</xdr:rowOff>
    </xdr:from>
    <xdr:to xmlns:xdr="http://schemas.openxmlformats.org/drawingml/2006/spreadsheetDrawing">
      <xdr:col>16</xdr:col>
      <xdr:colOff>0</xdr:colOff>
      <xdr:row>120</xdr:row>
      <xdr:rowOff>0</xdr:rowOff>
    </xdr:to>
    <xdr:sp macro="" textlink="">
      <xdr:nvSpPr>
        <xdr:cNvPr id="64143" name="Rectangle 177" descr="紙ふぶき (小)"/>
        <xdr:cNvSpPr>
          <a:spLocks noChangeArrowheads="1"/>
        </xdr:cNvSpPr>
      </xdr:nvSpPr>
      <xdr:spPr>
        <a:xfrm>
          <a:off x="219075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115</xdr:row>
      <xdr:rowOff>0</xdr:rowOff>
    </xdr:from>
    <xdr:to xmlns:xdr="http://schemas.openxmlformats.org/drawingml/2006/spreadsheetDrawing">
      <xdr:col>34</xdr:col>
      <xdr:colOff>0</xdr:colOff>
      <xdr:row>116</xdr:row>
      <xdr:rowOff>0</xdr:rowOff>
    </xdr:to>
    <xdr:sp macro="" textlink="">
      <xdr:nvSpPr>
        <xdr:cNvPr id="64144" name="Rectangle 177" descr="紙ふぶき (小)"/>
        <xdr:cNvSpPr>
          <a:spLocks noChangeArrowheads="1"/>
        </xdr:cNvSpPr>
      </xdr:nvSpPr>
      <xdr:spPr>
        <a:xfrm>
          <a:off x="552450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115</xdr:row>
      <xdr:rowOff>0</xdr:rowOff>
    </xdr:from>
    <xdr:to xmlns:xdr="http://schemas.openxmlformats.org/drawingml/2006/spreadsheetDrawing">
      <xdr:col>30</xdr:col>
      <xdr:colOff>0</xdr:colOff>
      <xdr:row>119</xdr:row>
      <xdr:rowOff>126365</xdr:rowOff>
    </xdr:to>
    <xdr:sp macro="" textlink="">
      <xdr:nvSpPr>
        <xdr:cNvPr id="64145" name="Rectangle 177" descr="紙ふぶき (小)"/>
        <xdr:cNvSpPr>
          <a:spLocks noChangeArrowheads="1"/>
        </xdr:cNvSpPr>
      </xdr:nvSpPr>
      <xdr:spPr>
        <a:xfrm>
          <a:off x="472440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115</xdr:row>
      <xdr:rowOff>0</xdr:rowOff>
    </xdr:from>
    <xdr:to xmlns:xdr="http://schemas.openxmlformats.org/drawingml/2006/spreadsheetDrawing">
      <xdr:col>38</xdr:col>
      <xdr:colOff>0</xdr:colOff>
      <xdr:row>115</xdr:row>
      <xdr:rowOff>0</xdr:rowOff>
    </xdr:to>
    <xdr:sp macro="" textlink="">
      <xdr:nvSpPr>
        <xdr:cNvPr id="64146" name="Line 164"/>
        <xdr:cNvSpPr>
          <a:spLocks noChangeShapeType="1"/>
        </xdr:cNvSpPr>
      </xdr:nvSpPr>
      <xdr:spPr>
        <a:xfrm>
          <a:off x="632460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115</xdr:row>
      <xdr:rowOff>0</xdr:rowOff>
    </xdr:from>
    <xdr:to xmlns:xdr="http://schemas.openxmlformats.org/drawingml/2006/spreadsheetDrawing">
      <xdr:col>37</xdr:col>
      <xdr:colOff>0</xdr:colOff>
      <xdr:row>120</xdr:row>
      <xdr:rowOff>0</xdr:rowOff>
    </xdr:to>
    <xdr:sp macro="" textlink="">
      <xdr:nvSpPr>
        <xdr:cNvPr id="64147" name="Line 172"/>
        <xdr:cNvSpPr>
          <a:spLocks noChangeShapeType="1"/>
        </xdr:cNvSpPr>
      </xdr:nvSpPr>
      <xdr:spPr>
        <a:xfrm>
          <a:off x="692467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116</xdr:row>
      <xdr:rowOff>0</xdr:rowOff>
    </xdr:from>
    <xdr:to xmlns:xdr="http://schemas.openxmlformats.org/drawingml/2006/spreadsheetDrawing">
      <xdr:col>34</xdr:col>
      <xdr:colOff>0</xdr:colOff>
      <xdr:row>118</xdr:row>
      <xdr:rowOff>0</xdr:rowOff>
    </xdr:to>
    <xdr:sp macro="" textlink="">
      <xdr:nvSpPr>
        <xdr:cNvPr id="64148" name="Rectangle 177" descr="紙ふぶき (小)"/>
        <xdr:cNvSpPr>
          <a:spLocks noChangeArrowheads="1"/>
        </xdr:cNvSpPr>
      </xdr:nvSpPr>
      <xdr:spPr>
        <a:xfrm>
          <a:off x="552450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118</xdr:row>
      <xdr:rowOff>0</xdr:rowOff>
    </xdr:from>
    <xdr:to xmlns:xdr="http://schemas.openxmlformats.org/drawingml/2006/spreadsheetDrawing">
      <xdr:col>34</xdr:col>
      <xdr:colOff>0</xdr:colOff>
      <xdr:row>120</xdr:row>
      <xdr:rowOff>0</xdr:rowOff>
    </xdr:to>
    <xdr:sp macro="" textlink="">
      <xdr:nvSpPr>
        <xdr:cNvPr id="64149" name="Rectangle 177" descr="紙ふぶき (小)"/>
        <xdr:cNvSpPr>
          <a:spLocks noChangeArrowheads="1"/>
        </xdr:cNvSpPr>
      </xdr:nvSpPr>
      <xdr:spPr>
        <a:xfrm>
          <a:off x="552450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115</xdr:row>
      <xdr:rowOff>0</xdr:rowOff>
    </xdr:from>
    <xdr:to xmlns:xdr="http://schemas.openxmlformats.org/drawingml/2006/spreadsheetDrawing">
      <xdr:col>52</xdr:col>
      <xdr:colOff>0</xdr:colOff>
      <xdr:row>116</xdr:row>
      <xdr:rowOff>0</xdr:rowOff>
    </xdr:to>
    <xdr:sp macro="" textlink="">
      <xdr:nvSpPr>
        <xdr:cNvPr id="64150" name="Rectangle 177" descr="紙ふぶき (小)"/>
        <xdr:cNvSpPr>
          <a:spLocks noChangeArrowheads="1"/>
        </xdr:cNvSpPr>
      </xdr:nvSpPr>
      <xdr:spPr>
        <a:xfrm>
          <a:off x="885825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115</xdr:row>
      <xdr:rowOff>0</xdr:rowOff>
    </xdr:from>
    <xdr:to xmlns:xdr="http://schemas.openxmlformats.org/drawingml/2006/spreadsheetDrawing">
      <xdr:col>48</xdr:col>
      <xdr:colOff>0</xdr:colOff>
      <xdr:row>119</xdr:row>
      <xdr:rowOff>126365</xdr:rowOff>
    </xdr:to>
    <xdr:sp macro="" textlink="">
      <xdr:nvSpPr>
        <xdr:cNvPr id="64151" name="Rectangle 177" descr="紙ふぶき (小)"/>
        <xdr:cNvSpPr>
          <a:spLocks noChangeArrowheads="1"/>
        </xdr:cNvSpPr>
      </xdr:nvSpPr>
      <xdr:spPr>
        <a:xfrm>
          <a:off x="805815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115</xdr:row>
      <xdr:rowOff>0</xdr:rowOff>
    </xdr:from>
    <xdr:to xmlns:xdr="http://schemas.openxmlformats.org/drawingml/2006/spreadsheetDrawing">
      <xdr:col>56</xdr:col>
      <xdr:colOff>0</xdr:colOff>
      <xdr:row>115</xdr:row>
      <xdr:rowOff>0</xdr:rowOff>
    </xdr:to>
    <xdr:sp macro="" textlink="">
      <xdr:nvSpPr>
        <xdr:cNvPr id="64152" name="Line 164"/>
        <xdr:cNvSpPr>
          <a:spLocks noChangeShapeType="1"/>
        </xdr:cNvSpPr>
      </xdr:nvSpPr>
      <xdr:spPr>
        <a:xfrm>
          <a:off x="965835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115</xdr:row>
      <xdr:rowOff>0</xdr:rowOff>
    </xdr:from>
    <xdr:to xmlns:xdr="http://schemas.openxmlformats.org/drawingml/2006/spreadsheetDrawing">
      <xdr:col>55</xdr:col>
      <xdr:colOff>0</xdr:colOff>
      <xdr:row>120</xdr:row>
      <xdr:rowOff>0</xdr:rowOff>
    </xdr:to>
    <xdr:sp macro="" textlink="">
      <xdr:nvSpPr>
        <xdr:cNvPr id="64153" name="Line 172"/>
        <xdr:cNvSpPr>
          <a:spLocks noChangeShapeType="1"/>
        </xdr:cNvSpPr>
      </xdr:nvSpPr>
      <xdr:spPr>
        <a:xfrm>
          <a:off x="1025842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116</xdr:row>
      <xdr:rowOff>0</xdr:rowOff>
    </xdr:from>
    <xdr:to xmlns:xdr="http://schemas.openxmlformats.org/drawingml/2006/spreadsheetDrawing">
      <xdr:col>52</xdr:col>
      <xdr:colOff>0</xdr:colOff>
      <xdr:row>118</xdr:row>
      <xdr:rowOff>0</xdr:rowOff>
    </xdr:to>
    <xdr:sp macro="" textlink="">
      <xdr:nvSpPr>
        <xdr:cNvPr id="64154" name="Rectangle 177" descr="紙ふぶき (小)"/>
        <xdr:cNvSpPr>
          <a:spLocks noChangeArrowheads="1"/>
        </xdr:cNvSpPr>
      </xdr:nvSpPr>
      <xdr:spPr>
        <a:xfrm>
          <a:off x="885825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118</xdr:row>
      <xdr:rowOff>0</xdr:rowOff>
    </xdr:from>
    <xdr:to xmlns:xdr="http://schemas.openxmlformats.org/drawingml/2006/spreadsheetDrawing">
      <xdr:col>52</xdr:col>
      <xdr:colOff>0</xdr:colOff>
      <xdr:row>120</xdr:row>
      <xdr:rowOff>0</xdr:rowOff>
    </xdr:to>
    <xdr:sp macro="" textlink="">
      <xdr:nvSpPr>
        <xdr:cNvPr id="64155" name="Rectangle 177" descr="紙ふぶき (小)"/>
        <xdr:cNvSpPr>
          <a:spLocks noChangeArrowheads="1"/>
        </xdr:cNvSpPr>
      </xdr:nvSpPr>
      <xdr:spPr>
        <a:xfrm>
          <a:off x="885825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115</xdr:row>
      <xdr:rowOff>0</xdr:rowOff>
    </xdr:from>
    <xdr:to xmlns:xdr="http://schemas.openxmlformats.org/drawingml/2006/spreadsheetDrawing">
      <xdr:col>70</xdr:col>
      <xdr:colOff>0</xdr:colOff>
      <xdr:row>116</xdr:row>
      <xdr:rowOff>0</xdr:rowOff>
    </xdr:to>
    <xdr:sp macro="" textlink="">
      <xdr:nvSpPr>
        <xdr:cNvPr id="64156" name="Rectangle 177" descr="紙ふぶき (小)"/>
        <xdr:cNvSpPr>
          <a:spLocks noChangeArrowheads="1"/>
        </xdr:cNvSpPr>
      </xdr:nvSpPr>
      <xdr:spPr>
        <a:xfrm>
          <a:off x="12192000" y="2241550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115</xdr:row>
      <xdr:rowOff>0</xdr:rowOff>
    </xdr:from>
    <xdr:to xmlns:xdr="http://schemas.openxmlformats.org/drawingml/2006/spreadsheetDrawing">
      <xdr:col>66</xdr:col>
      <xdr:colOff>0</xdr:colOff>
      <xdr:row>119</xdr:row>
      <xdr:rowOff>126365</xdr:rowOff>
    </xdr:to>
    <xdr:sp macro="" textlink="">
      <xdr:nvSpPr>
        <xdr:cNvPr id="64157" name="Rectangle 177" descr="紙ふぶき (小)"/>
        <xdr:cNvSpPr>
          <a:spLocks noChangeArrowheads="1"/>
        </xdr:cNvSpPr>
      </xdr:nvSpPr>
      <xdr:spPr>
        <a:xfrm>
          <a:off x="11391900" y="2241550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115</xdr:row>
      <xdr:rowOff>0</xdr:rowOff>
    </xdr:from>
    <xdr:to xmlns:xdr="http://schemas.openxmlformats.org/drawingml/2006/spreadsheetDrawing">
      <xdr:col>74</xdr:col>
      <xdr:colOff>0</xdr:colOff>
      <xdr:row>115</xdr:row>
      <xdr:rowOff>0</xdr:rowOff>
    </xdr:to>
    <xdr:sp macro="" textlink="">
      <xdr:nvSpPr>
        <xdr:cNvPr id="64158" name="Line 164"/>
        <xdr:cNvSpPr>
          <a:spLocks noChangeShapeType="1"/>
        </xdr:cNvSpPr>
      </xdr:nvSpPr>
      <xdr:spPr>
        <a:xfrm>
          <a:off x="12992100" y="2241550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115</xdr:row>
      <xdr:rowOff>0</xdr:rowOff>
    </xdr:from>
    <xdr:to xmlns:xdr="http://schemas.openxmlformats.org/drawingml/2006/spreadsheetDrawing">
      <xdr:col>73</xdr:col>
      <xdr:colOff>0</xdr:colOff>
      <xdr:row>120</xdr:row>
      <xdr:rowOff>0</xdr:rowOff>
    </xdr:to>
    <xdr:sp macro="" textlink="">
      <xdr:nvSpPr>
        <xdr:cNvPr id="64159" name="Line 172"/>
        <xdr:cNvSpPr>
          <a:spLocks noChangeShapeType="1"/>
        </xdr:cNvSpPr>
      </xdr:nvSpPr>
      <xdr:spPr>
        <a:xfrm>
          <a:off x="13592175" y="2241550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116</xdr:row>
      <xdr:rowOff>0</xdr:rowOff>
    </xdr:from>
    <xdr:to xmlns:xdr="http://schemas.openxmlformats.org/drawingml/2006/spreadsheetDrawing">
      <xdr:col>70</xdr:col>
      <xdr:colOff>0</xdr:colOff>
      <xdr:row>118</xdr:row>
      <xdr:rowOff>0</xdr:rowOff>
    </xdr:to>
    <xdr:sp macro="" textlink="">
      <xdr:nvSpPr>
        <xdr:cNvPr id="64160" name="Rectangle 177" descr="紙ふぶき (小)"/>
        <xdr:cNvSpPr>
          <a:spLocks noChangeArrowheads="1"/>
        </xdr:cNvSpPr>
      </xdr:nvSpPr>
      <xdr:spPr>
        <a:xfrm>
          <a:off x="12192000" y="225418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118</xdr:row>
      <xdr:rowOff>0</xdr:rowOff>
    </xdr:from>
    <xdr:to xmlns:xdr="http://schemas.openxmlformats.org/drawingml/2006/spreadsheetDrawing">
      <xdr:col>70</xdr:col>
      <xdr:colOff>0</xdr:colOff>
      <xdr:row>120</xdr:row>
      <xdr:rowOff>0</xdr:rowOff>
    </xdr:to>
    <xdr:sp macro="" textlink="">
      <xdr:nvSpPr>
        <xdr:cNvPr id="64161" name="Rectangle 177" descr="紙ふぶき (小)"/>
        <xdr:cNvSpPr>
          <a:spLocks noChangeArrowheads="1"/>
        </xdr:cNvSpPr>
      </xdr:nvSpPr>
      <xdr:spPr>
        <a:xfrm>
          <a:off x="12192000" y="2279459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115</xdr:row>
      <xdr:rowOff>0</xdr:rowOff>
    </xdr:from>
    <xdr:to xmlns:xdr="http://schemas.openxmlformats.org/drawingml/2006/spreadsheetDrawing">
      <xdr:col>38</xdr:col>
      <xdr:colOff>0</xdr:colOff>
      <xdr:row>127</xdr:row>
      <xdr:rowOff>0</xdr:rowOff>
    </xdr:to>
    <xdr:sp macro="" textlink="">
      <xdr:nvSpPr>
        <xdr:cNvPr id="64162" name="Line 172"/>
        <xdr:cNvSpPr>
          <a:spLocks noChangeShapeType="1"/>
        </xdr:cNvSpPr>
      </xdr:nvSpPr>
      <xdr:spPr>
        <a:xfrm>
          <a:off x="7124700" y="2241550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115</xdr:row>
      <xdr:rowOff>0</xdr:rowOff>
    </xdr:from>
    <xdr:to xmlns:xdr="http://schemas.openxmlformats.org/drawingml/2006/spreadsheetDrawing">
      <xdr:col>56</xdr:col>
      <xdr:colOff>0</xdr:colOff>
      <xdr:row>127</xdr:row>
      <xdr:rowOff>0</xdr:rowOff>
    </xdr:to>
    <xdr:sp macro="" textlink="">
      <xdr:nvSpPr>
        <xdr:cNvPr id="64163" name="Line 172"/>
        <xdr:cNvSpPr>
          <a:spLocks noChangeShapeType="1"/>
        </xdr:cNvSpPr>
      </xdr:nvSpPr>
      <xdr:spPr>
        <a:xfrm>
          <a:off x="10458450" y="2241550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115</xdr:row>
      <xdr:rowOff>0</xdr:rowOff>
    </xdr:from>
    <xdr:to xmlns:xdr="http://schemas.openxmlformats.org/drawingml/2006/spreadsheetDrawing">
      <xdr:col>74</xdr:col>
      <xdr:colOff>0</xdr:colOff>
      <xdr:row>128</xdr:row>
      <xdr:rowOff>0</xdr:rowOff>
    </xdr:to>
    <xdr:sp macro="" textlink="">
      <xdr:nvSpPr>
        <xdr:cNvPr id="64164" name="Line 172"/>
        <xdr:cNvSpPr>
          <a:spLocks noChangeShapeType="1"/>
        </xdr:cNvSpPr>
      </xdr:nvSpPr>
      <xdr:spPr>
        <a:xfrm>
          <a:off x="13792200" y="2241550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70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5709" name="Line 25"/>
        <xdr:cNvSpPr>
          <a:spLocks noChangeShapeType="1"/>
        </xdr:cNvSpPr>
      </xdr:nvSpPr>
      <xdr:spPr>
        <a:xfrm>
          <a:off x="129921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22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5710" name="Line 27"/>
        <xdr:cNvSpPr>
          <a:spLocks noChangeShapeType="1"/>
        </xdr:cNvSpPr>
      </xdr:nvSpPr>
      <xdr:spPr>
        <a:xfrm>
          <a:off x="129921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62</xdr:col>
      <xdr:colOff>0</xdr:colOff>
      <xdr:row>12</xdr:row>
      <xdr:rowOff>0</xdr:rowOff>
    </xdr:to>
    <xdr:sp macro="" textlink="">
      <xdr:nvSpPr>
        <xdr:cNvPr id="65711" name="Line 28"/>
        <xdr:cNvSpPr>
          <a:spLocks noChangeShapeType="1"/>
        </xdr:cNvSpPr>
      </xdr:nvSpPr>
      <xdr:spPr>
        <a:xfrm flipH="1">
          <a:off x="111918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22</xdr:row>
      <xdr:rowOff>0</xdr:rowOff>
    </xdr:from>
    <xdr:to xmlns:xdr="http://schemas.openxmlformats.org/drawingml/2006/spreadsheetDrawing">
      <xdr:col>62</xdr:col>
      <xdr:colOff>0</xdr:colOff>
      <xdr:row>22</xdr:row>
      <xdr:rowOff>0</xdr:rowOff>
    </xdr:to>
    <xdr:sp macro="" textlink="">
      <xdr:nvSpPr>
        <xdr:cNvPr id="65712" name="Line 29"/>
        <xdr:cNvSpPr>
          <a:spLocks noChangeShapeType="1"/>
        </xdr:cNvSpPr>
      </xdr:nvSpPr>
      <xdr:spPr>
        <a:xfrm flipH="1">
          <a:off x="111918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61</xdr:col>
      <xdr:colOff>0</xdr:colOff>
      <xdr:row>22</xdr:row>
      <xdr:rowOff>0</xdr:rowOff>
    </xdr:to>
    <xdr:sp macro="" textlink="">
      <xdr:nvSpPr>
        <xdr:cNvPr id="65713" name="Line 30"/>
        <xdr:cNvSpPr>
          <a:spLocks noChangeShapeType="1"/>
        </xdr:cNvSpPr>
      </xdr:nvSpPr>
      <xdr:spPr>
        <a:xfrm>
          <a:off x="111918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5714" name="Line 31"/>
        <xdr:cNvSpPr>
          <a:spLocks noChangeShapeType="1"/>
        </xdr:cNvSpPr>
      </xdr:nvSpPr>
      <xdr:spPr>
        <a:xfrm>
          <a:off x="12992100" y="3185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20</xdr:row>
      <xdr:rowOff>0</xdr:rowOff>
    </xdr:to>
    <xdr:sp macro="" textlink="">
      <xdr:nvSpPr>
        <xdr:cNvPr id="65715" name="Line 32"/>
        <xdr:cNvSpPr>
          <a:spLocks noChangeShapeType="1"/>
        </xdr:cNvSpPr>
      </xdr:nvSpPr>
      <xdr:spPr>
        <a:xfrm>
          <a:off x="13392150" y="3185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20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5716" name="Line 33"/>
        <xdr:cNvSpPr>
          <a:spLocks noChangeShapeType="1"/>
        </xdr:cNvSpPr>
      </xdr:nvSpPr>
      <xdr:spPr>
        <a:xfrm>
          <a:off x="12992100" y="3490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20</xdr:row>
      <xdr:rowOff>0</xdr:rowOff>
    </xdr:to>
    <xdr:sp macro="" textlink="">
      <xdr:nvSpPr>
        <xdr:cNvPr id="65717" name="Line 34"/>
        <xdr:cNvSpPr>
          <a:spLocks noChangeShapeType="1"/>
        </xdr:cNvSpPr>
      </xdr:nvSpPr>
      <xdr:spPr>
        <a:xfrm>
          <a:off x="13592175" y="22713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20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5718" name="Line 35"/>
        <xdr:cNvSpPr>
          <a:spLocks noChangeShapeType="1"/>
        </xdr:cNvSpPr>
      </xdr:nvSpPr>
      <xdr:spPr>
        <a:xfrm flipV="1">
          <a:off x="13592175" y="3490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5719" name="Line 52"/>
        <xdr:cNvSpPr>
          <a:spLocks noChangeShapeType="1"/>
        </xdr:cNvSpPr>
      </xdr:nvSpPr>
      <xdr:spPr>
        <a:xfrm>
          <a:off x="13392150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</xdr:row>
      <xdr:rowOff>0</xdr:rowOff>
    </xdr:from>
    <xdr:to xmlns:xdr="http://schemas.openxmlformats.org/drawingml/2006/spreadsheetDrawing">
      <xdr:col>66</xdr:col>
      <xdr:colOff>0</xdr:colOff>
      <xdr:row>22</xdr:row>
      <xdr:rowOff>0</xdr:rowOff>
    </xdr:to>
    <xdr:sp macro="" textlink="">
      <xdr:nvSpPr>
        <xdr:cNvPr id="65720" name="Rectangle 67" descr="紙ふぶき (小)"/>
        <xdr:cNvSpPr>
          <a:spLocks noChangeArrowheads="1"/>
        </xdr:cNvSpPr>
      </xdr:nvSpPr>
      <xdr:spPr>
        <a:xfrm>
          <a:off x="113919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</xdr:row>
      <xdr:rowOff>0</xdr:rowOff>
    </xdr:from>
    <xdr:to xmlns:xdr="http://schemas.openxmlformats.org/drawingml/2006/spreadsheetDrawing">
      <xdr:col>70</xdr:col>
      <xdr:colOff>0</xdr:colOff>
      <xdr:row>20</xdr:row>
      <xdr:rowOff>0</xdr:rowOff>
    </xdr:to>
    <xdr:sp macro="" textlink="">
      <xdr:nvSpPr>
        <xdr:cNvPr id="65721" name="Rectangle 68" descr="紙ふぶき (大)"/>
        <xdr:cNvSpPr>
          <a:spLocks noChangeArrowheads="1"/>
        </xdr:cNvSpPr>
      </xdr:nvSpPr>
      <xdr:spPr>
        <a:xfrm>
          <a:off x="12192000" y="22713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20</xdr:row>
      <xdr:rowOff>0</xdr:rowOff>
    </xdr:from>
    <xdr:to xmlns:xdr="http://schemas.openxmlformats.org/drawingml/2006/spreadsheetDrawing">
      <xdr:col>70</xdr:col>
      <xdr:colOff>0</xdr:colOff>
      <xdr:row>22</xdr:row>
      <xdr:rowOff>0</xdr:rowOff>
    </xdr:to>
    <xdr:sp macro="" textlink="">
      <xdr:nvSpPr>
        <xdr:cNvPr id="65722" name="Rectangle 69" descr="紙ふぶき (小)"/>
        <xdr:cNvSpPr>
          <a:spLocks noChangeArrowheads="1"/>
        </xdr:cNvSpPr>
      </xdr:nvSpPr>
      <xdr:spPr>
        <a:xfrm>
          <a:off x="12192000" y="34905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5723" name="Line 150"/>
        <xdr:cNvSpPr>
          <a:spLocks noChangeShapeType="1"/>
        </xdr:cNvSpPr>
      </xdr:nvSpPr>
      <xdr:spPr>
        <a:xfrm>
          <a:off x="63246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22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5724" name="Line 151"/>
        <xdr:cNvSpPr>
          <a:spLocks noChangeShapeType="1"/>
        </xdr:cNvSpPr>
      </xdr:nvSpPr>
      <xdr:spPr>
        <a:xfrm>
          <a:off x="63246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26</xdr:col>
      <xdr:colOff>0</xdr:colOff>
      <xdr:row>12</xdr:row>
      <xdr:rowOff>0</xdr:rowOff>
    </xdr:to>
    <xdr:sp macro="" textlink="">
      <xdr:nvSpPr>
        <xdr:cNvPr id="65725" name="Line 152"/>
        <xdr:cNvSpPr>
          <a:spLocks noChangeShapeType="1"/>
        </xdr:cNvSpPr>
      </xdr:nvSpPr>
      <xdr:spPr>
        <a:xfrm flipH="1">
          <a:off x="45243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22</xdr:row>
      <xdr:rowOff>0</xdr:rowOff>
    </xdr:from>
    <xdr:to xmlns:xdr="http://schemas.openxmlformats.org/drawingml/2006/spreadsheetDrawing">
      <xdr:col>26</xdr:col>
      <xdr:colOff>0</xdr:colOff>
      <xdr:row>22</xdr:row>
      <xdr:rowOff>0</xdr:rowOff>
    </xdr:to>
    <xdr:sp macro="" textlink="">
      <xdr:nvSpPr>
        <xdr:cNvPr id="65726" name="Line 153"/>
        <xdr:cNvSpPr>
          <a:spLocks noChangeShapeType="1"/>
        </xdr:cNvSpPr>
      </xdr:nvSpPr>
      <xdr:spPr>
        <a:xfrm flipH="1">
          <a:off x="45243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25</xdr:col>
      <xdr:colOff>0</xdr:colOff>
      <xdr:row>22</xdr:row>
      <xdr:rowOff>0</xdr:rowOff>
    </xdr:to>
    <xdr:sp macro="" textlink="">
      <xdr:nvSpPr>
        <xdr:cNvPr id="65727" name="Line 154"/>
        <xdr:cNvSpPr>
          <a:spLocks noChangeShapeType="1"/>
        </xdr:cNvSpPr>
      </xdr:nvSpPr>
      <xdr:spPr>
        <a:xfrm>
          <a:off x="45243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5728" name="Line 155"/>
        <xdr:cNvSpPr>
          <a:spLocks noChangeShapeType="1"/>
        </xdr:cNvSpPr>
      </xdr:nvSpPr>
      <xdr:spPr>
        <a:xfrm>
          <a:off x="632460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19</xdr:row>
      <xdr:rowOff>0</xdr:rowOff>
    </xdr:to>
    <xdr:sp macro="" textlink="">
      <xdr:nvSpPr>
        <xdr:cNvPr id="65729" name="Line 156"/>
        <xdr:cNvSpPr>
          <a:spLocks noChangeShapeType="1"/>
        </xdr:cNvSpPr>
      </xdr:nvSpPr>
      <xdr:spPr>
        <a:xfrm>
          <a:off x="672465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19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5730" name="Line 157"/>
        <xdr:cNvSpPr>
          <a:spLocks noChangeShapeType="1"/>
        </xdr:cNvSpPr>
      </xdr:nvSpPr>
      <xdr:spPr>
        <a:xfrm>
          <a:off x="632460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19</xdr:row>
      <xdr:rowOff>0</xdr:rowOff>
    </xdr:to>
    <xdr:sp macro="" textlink="">
      <xdr:nvSpPr>
        <xdr:cNvPr id="65731" name="Line 158"/>
        <xdr:cNvSpPr>
          <a:spLocks noChangeShapeType="1"/>
        </xdr:cNvSpPr>
      </xdr:nvSpPr>
      <xdr:spPr>
        <a:xfrm>
          <a:off x="692467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19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5732" name="Line 159"/>
        <xdr:cNvSpPr>
          <a:spLocks noChangeShapeType="1"/>
        </xdr:cNvSpPr>
      </xdr:nvSpPr>
      <xdr:spPr>
        <a:xfrm flipV="1">
          <a:off x="692467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5733" name="Line 160"/>
        <xdr:cNvSpPr>
          <a:spLocks noChangeShapeType="1"/>
        </xdr:cNvSpPr>
      </xdr:nvSpPr>
      <xdr:spPr>
        <a:xfrm>
          <a:off x="672465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</xdr:row>
      <xdr:rowOff>0</xdr:rowOff>
    </xdr:from>
    <xdr:to xmlns:xdr="http://schemas.openxmlformats.org/drawingml/2006/spreadsheetDrawing">
      <xdr:col>30</xdr:col>
      <xdr:colOff>0</xdr:colOff>
      <xdr:row>22</xdr:row>
      <xdr:rowOff>0</xdr:rowOff>
    </xdr:to>
    <xdr:sp macro="" textlink="">
      <xdr:nvSpPr>
        <xdr:cNvPr id="65734" name="Rectangle 161" descr="紙ふぶき (小)"/>
        <xdr:cNvSpPr>
          <a:spLocks noChangeArrowheads="1"/>
        </xdr:cNvSpPr>
      </xdr:nvSpPr>
      <xdr:spPr>
        <a:xfrm>
          <a:off x="47244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</xdr:row>
      <xdr:rowOff>0</xdr:rowOff>
    </xdr:from>
    <xdr:to xmlns:xdr="http://schemas.openxmlformats.org/drawingml/2006/spreadsheetDrawing">
      <xdr:col>34</xdr:col>
      <xdr:colOff>0</xdr:colOff>
      <xdr:row>19</xdr:row>
      <xdr:rowOff>0</xdr:rowOff>
    </xdr:to>
    <xdr:sp macro="" textlink="">
      <xdr:nvSpPr>
        <xdr:cNvPr id="65735" name="Rectangle 162" descr="紙ふぶき (大)"/>
        <xdr:cNvSpPr>
          <a:spLocks noChangeArrowheads="1"/>
        </xdr:cNvSpPr>
      </xdr:nvSpPr>
      <xdr:spPr>
        <a:xfrm>
          <a:off x="552450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19</xdr:row>
      <xdr:rowOff>0</xdr:rowOff>
    </xdr:from>
    <xdr:to xmlns:xdr="http://schemas.openxmlformats.org/drawingml/2006/spreadsheetDrawing">
      <xdr:col>34</xdr:col>
      <xdr:colOff>0</xdr:colOff>
      <xdr:row>22</xdr:row>
      <xdr:rowOff>0</xdr:rowOff>
    </xdr:to>
    <xdr:sp macro="" textlink="">
      <xdr:nvSpPr>
        <xdr:cNvPr id="65736" name="Rectangle 163" descr="紙ふぶき (小)"/>
        <xdr:cNvSpPr>
          <a:spLocks noChangeArrowheads="1"/>
        </xdr:cNvSpPr>
      </xdr:nvSpPr>
      <xdr:spPr>
        <a:xfrm>
          <a:off x="552450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5737" name="Line 164"/>
        <xdr:cNvSpPr>
          <a:spLocks noChangeShapeType="1"/>
        </xdr:cNvSpPr>
      </xdr:nvSpPr>
      <xdr:spPr>
        <a:xfrm>
          <a:off x="29908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22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5738" name="Line 165"/>
        <xdr:cNvSpPr>
          <a:spLocks noChangeShapeType="1"/>
        </xdr:cNvSpPr>
      </xdr:nvSpPr>
      <xdr:spPr>
        <a:xfrm>
          <a:off x="29908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8</xdr:col>
      <xdr:colOff>0</xdr:colOff>
      <xdr:row>12</xdr:row>
      <xdr:rowOff>0</xdr:rowOff>
    </xdr:to>
    <xdr:sp macro="" textlink="">
      <xdr:nvSpPr>
        <xdr:cNvPr id="65739" name="Line 166"/>
        <xdr:cNvSpPr>
          <a:spLocks noChangeShapeType="1"/>
        </xdr:cNvSpPr>
      </xdr:nvSpPr>
      <xdr:spPr>
        <a:xfrm flipH="1">
          <a:off x="11906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22</xdr:row>
      <xdr:rowOff>0</xdr:rowOff>
    </xdr:from>
    <xdr:to xmlns:xdr="http://schemas.openxmlformats.org/drawingml/2006/spreadsheetDrawing">
      <xdr:col>8</xdr:col>
      <xdr:colOff>0</xdr:colOff>
      <xdr:row>22</xdr:row>
      <xdr:rowOff>0</xdr:rowOff>
    </xdr:to>
    <xdr:sp macro="" textlink="">
      <xdr:nvSpPr>
        <xdr:cNvPr id="65740" name="Line 167"/>
        <xdr:cNvSpPr>
          <a:spLocks noChangeShapeType="1"/>
        </xdr:cNvSpPr>
      </xdr:nvSpPr>
      <xdr:spPr>
        <a:xfrm flipH="1">
          <a:off x="11906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7</xdr:col>
      <xdr:colOff>0</xdr:colOff>
      <xdr:row>22</xdr:row>
      <xdr:rowOff>0</xdr:rowOff>
    </xdr:to>
    <xdr:sp macro="" textlink="">
      <xdr:nvSpPr>
        <xdr:cNvPr id="65741" name="Line 168"/>
        <xdr:cNvSpPr>
          <a:spLocks noChangeShapeType="1"/>
        </xdr:cNvSpPr>
      </xdr:nvSpPr>
      <xdr:spPr>
        <a:xfrm>
          <a:off x="11906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5742" name="Line 169"/>
        <xdr:cNvSpPr>
          <a:spLocks noChangeShapeType="1"/>
        </xdr:cNvSpPr>
      </xdr:nvSpPr>
      <xdr:spPr>
        <a:xfrm>
          <a:off x="2990850" y="28809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18</xdr:row>
      <xdr:rowOff>0</xdr:rowOff>
    </xdr:to>
    <xdr:sp macro="" textlink="">
      <xdr:nvSpPr>
        <xdr:cNvPr id="65743" name="Line 170"/>
        <xdr:cNvSpPr>
          <a:spLocks noChangeShapeType="1"/>
        </xdr:cNvSpPr>
      </xdr:nvSpPr>
      <xdr:spPr>
        <a:xfrm>
          <a:off x="3390900" y="2880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18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5744" name="Line 171"/>
        <xdr:cNvSpPr>
          <a:spLocks noChangeShapeType="1"/>
        </xdr:cNvSpPr>
      </xdr:nvSpPr>
      <xdr:spPr>
        <a:xfrm>
          <a:off x="3009900" y="31857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18</xdr:row>
      <xdr:rowOff>0</xdr:rowOff>
    </xdr:to>
    <xdr:sp macro="" textlink="">
      <xdr:nvSpPr>
        <xdr:cNvPr id="65745" name="Line 172"/>
        <xdr:cNvSpPr>
          <a:spLocks noChangeShapeType="1"/>
        </xdr:cNvSpPr>
      </xdr:nvSpPr>
      <xdr:spPr>
        <a:xfrm>
          <a:off x="3590925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18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5746" name="Line 173"/>
        <xdr:cNvSpPr>
          <a:spLocks noChangeShapeType="1"/>
        </xdr:cNvSpPr>
      </xdr:nvSpPr>
      <xdr:spPr>
        <a:xfrm flipV="1">
          <a:off x="3590925" y="3185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5747" name="Line 174"/>
        <xdr:cNvSpPr>
          <a:spLocks noChangeShapeType="1"/>
        </xdr:cNvSpPr>
      </xdr:nvSpPr>
      <xdr:spPr>
        <a:xfrm>
          <a:off x="3390900" y="22713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</xdr:row>
      <xdr:rowOff>0</xdr:rowOff>
    </xdr:from>
    <xdr:to xmlns:xdr="http://schemas.openxmlformats.org/drawingml/2006/spreadsheetDrawing">
      <xdr:col>12</xdr:col>
      <xdr:colOff>0</xdr:colOff>
      <xdr:row>22</xdr:row>
      <xdr:rowOff>0</xdr:rowOff>
    </xdr:to>
    <xdr:sp macro="" textlink="">
      <xdr:nvSpPr>
        <xdr:cNvPr id="65748" name="Rectangle 175" descr="紙ふぶき (小)"/>
        <xdr:cNvSpPr>
          <a:spLocks noChangeArrowheads="1"/>
        </xdr:cNvSpPr>
      </xdr:nvSpPr>
      <xdr:spPr>
        <a:xfrm>
          <a:off x="13906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</xdr:row>
      <xdr:rowOff>0</xdr:rowOff>
    </xdr:from>
    <xdr:to xmlns:xdr="http://schemas.openxmlformats.org/drawingml/2006/spreadsheetDrawing">
      <xdr:col>16</xdr:col>
      <xdr:colOff>0</xdr:colOff>
      <xdr:row>18</xdr:row>
      <xdr:rowOff>0</xdr:rowOff>
    </xdr:to>
    <xdr:sp macro="" textlink="">
      <xdr:nvSpPr>
        <xdr:cNvPr id="65749" name="Rectangle 176" descr="紙ふぶき (大)"/>
        <xdr:cNvSpPr>
          <a:spLocks noChangeArrowheads="1"/>
        </xdr:cNvSpPr>
      </xdr:nvSpPr>
      <xdr:spPr>
        <a:xfrm>
          <a:off x="2190750" y="22713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18</xdr:row>
      <xdr:rowOff>0</xdr:rowOff>
    </xdr:from>
    <xdr:to xmlns:xdr="http://schemas.openxmlformats.org/drawingml/2006/spreadsheetDrawing">
      <xdr:col>16</xdr:col>
      <xdr:colOff>0</xdr:colOff>
      <xdr:row>22</xdr:row>
      <xdr:rowOff>0</xdr:rowOff>
    </xdr:to>
    <xdr:sp macro="" textlink="">
      <xdr:nvSpPr>
        <xdr:cNvPr id="65750" name="Rectangle 177" descr="紙ふぶき (小)"/>
        <xdr:cNvSpPr>
          <a:spLocks noChangeArrowheads="1"/>
        </xdr:cNvSpPr>
      </xdr:nvSpPr>
      <xdr:spPr>
        <a:xfrm>
          <a:off x="2190750" y="31857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5751" name="Line 150"/>
        <xdr:cNvSpPr>
          <a:spLocks noChangeShapeType="1"/>
        </xdr:cNvSpPr>
      </xdr:nvSpPr>
      <xdr:spPr>
        <a:xfrm>
          <a:off x="96583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22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5752" name="Line 151"/>
        <xdr:cNvSpPr>
          <a:spLocks noChangeShapeType="1"/>
        </xdr:cNvSpPr>
      </xdr:nvSpPr>
      <xdr:spPr>
        <a:xfrm>
          <a:off x="96583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44</xdr:col>
      <xdr:colOff>0</xdr:colOff>
      <xdr:row>12</xdr:row>
      <xdr:rowOff>0</xdr:rowOff>
    </xdr:to>
    <xdr:sp macro="" textlink="">
      <xdr:nvSpPr>
        <xdr:cNvPr id="65753" name="Line 152"/>
        <xdr:cNvSpPr>
          <a:spLocks noChangeShapeType="1"/>
        </xdr:cNvSpPr>
      </xdr:nvSpPr>
      <xdr:spPr>
        <a:xfrm flipH="1">
          <a:off x="78581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22</xdr:row>
      <xdr:rowOff>0</xdr:rowOff>
    </xdr:from>
    <xdr:to xmlns:xdr="http://schemas.openxmlformats.org/drawingml/2006/spreadsheetDrawing">
      <xdr:col>44</xdr:col>
      <xdr:colOff>0</xdr:colOff>
      <xdr:row>22</xdr:row>
      <xdr:rowOff>0</xdr:rowOff>
    </xdr:to>
    <xdr:sp macro="" textlink="">
      <xdr:nvSpPr>
        <xdr:cNvPr id="65754" name="Line 153"/>
        <xdr:cNvSpPr>
          <a:spLocks noChangeShapeType="1"/>
        </xdr:cNvSpPr>
      </xdr:nvSpPr>
      <xdr:spPr>
        <a:xfrm flipH="1">
          <a:off x="78581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43</xdr:col>
      <xdr:colOff>0</xdr:colOff>
      <xdr:row>22</xdr:row>
      <xdr:rowOff>0</xdr:rowOff>
    </xdr:to>
    <xdr:sp macro="" textlink="">
      <xdr:nvSpPr>
        <xdr:cNvPr id="65755" name="Line 154"/>
        <xdr:cNvSpPr>
          <a:spLocks noChangeShapeType="1"/>
        </xdr:cNvSpPr>
      </xdr:nvSpPr>
      <xdr:spPr>
        <a:xfrm>
          <a:off x="78581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5756" name="Line 155"/>
        <xdr:cNvSpPr>
          <a:spLocks noChangeShapeType="1"/>
        </xdr:cNvSpPr>
      </xdr:nvSpPr>
      <xdr:spPr>
        <a:xfrm>
          <a:off x="965835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19</xdr:row>
      <xdr:rowOff>0</xdr:rowOff>
    </xdr:to>
    <xdr:sp macro="" textlink="">
      <xdr:nvSpPr>
        <xdr:cNvPr id="65757" name="Line 156"/>
        <xdr:cNvSpPr>
          <a:spLocks noChangeShapeType="1"/>
        </xdr:cNvSpPr>
      </xdr:nvSpPr>
      <xdr:spPr>
        <a:xfrm>
          <a:off x="1005840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19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5758" name="Line 157"/>
        <xdr:cNvSpPr>
          <a:spLocks noChangeShapeType="1"/>
        </xdr:cNvSpPr>
      </xdr:nvSpPr>
      <xdr:spPr>
        <a:xfrm>
          <a:off x="965835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19</xdr:row>
      <xdr:rowOff>0</xdr:rowOff>
    </xdr:to>
    <xdr:sp macro="" textlink="">
      <xdr:nvSpPr>
        <xdr:cNvPr id="65759" name="Line 158"/>
        <xdr:cNvSpPr>
          <a:spLocks noChangeShapeType="1"/>
        </xdr:cNvSpPr>
      </xdr:nvSpPr>
      <xdr:spPr>
        <a:xfrm>
          <a:off x="1025842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19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5760" name="Line 159"/>
        <xdr:cNvSpPr>
          <a:spLocks noChangeShapeType="1"/>
        </xdr:cNvSpPr>
      </xdr:nvSpPr>
      <xdr:spPr>
        <a:xfrm flipV="1">
          <a:off x="1025842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5761" name="Line 160"/>
        <xdr:cNvSpPr>
          <a:spLocks noChangeShapeType="1"/>
        </xdr:cNvSpPr>
      </xdr:nvSpPr>
      <xdr:spPr>
        <a:xfrm>
          <a:off x="1005840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</xdr:row>
      <xdr:rowOff>0</xdr:rowOff>
    </xdr:from>
    <xdr:to xmlns:xdr="http://schemas.openxmlformats.org/drawingml/2006/spreadsheetDrawing">
      <xdr:col>48</xdr:col>
      <xdr:colOff>0</xdr:colOff>
      <xdr:row>22</xdr:row>
      <xdr:rowOff>0</xdr:rowOff>
    </xdr:to>
    <xdr:sp macro="" textlink="">
      <xdr:nvSpPr>
        <xdr:cNvPr id="65762" name="Rectangle 161" descr="紙ふぶき (小)"/>
        <xdr:cNvSpPr>
          <a:spLocks noChangeArrowheads="1"/>
        </xdr:cNvSpPr>
      </xdr:nvSpPr>
      <xdr:spPr>
        <a:xfrm>
          <a:off x="80581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</xdr:row>
      <xdr:rowOff>0</xdr:rowOff>
    </xdr:from>
    <xdr:to xmlns:xdr="http://schemas.openxmlformats.org/drawingml/2006/spreadsheetDrawing">
      <xdr:col>52</xdr:col>
      <xdr:colOff>0</xdr:colOff>
      <xdr:row>19</xdr:row>
      <xdr:rowOff>0</xdr:rowOff>
    </xdr:to>
    <xdr:sp macro="" textlink="">
      <xdr:nvSpPr>
        <xdr:cNvPr id="65763" name="Rectangle 162" descr="紙ふぶき (大)"/>
        <xdr:cNvSpPr>
          <a:spLocks noChangeArrowheads="1"/>
        </xdr:cNvSpPr>
      </xdr:nvSpPr>
      <xdr:spPr>
        <a:xfrm>
          <a:off x="885825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19</xdr:row>
      <xdr:rowOff>0</xdr:rowOff>
    </xdr:from>
    <xdr:to xmlns:xdr="http://schemas.openxmlformats.org/drawingml/2006/spreadsheetDrawing">
      <xdr:col>52</xdr:col>
      <xdr:colOff>0</xdr:colOff>
      <xdr:row>22</xdr:row>
      <xdr:rowOff>0</xdr:rowOff>
    </xdr:to>
    <xdr:sp macro="" textlink="">
      <xdr:nvSpPr>
        <xdr:cNvPr id="65764" name="Rectangle 163" descr="紙ふぶき (小)"/>
        <xdr:cNvSpPr>
          <a:spLocks noChangeArrowheads="1"/>
        </xdr:cNvSpPr>
      </xdr:nvSpPr>
      <xdr:spPr>
        <a:xfrm>
          <a:off x="885825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7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5765" name="Line 172"/>
        <xdr:cNvSpPr>
          <a:spLocks noChangeShapeType="1"/>
        </xdr:cNvSpPr>
      </xdr:nvSpPr>
      <xdr:spPr>
        <a:xfrm>
          <a:off x="3790950" y="16395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</xdr:row>
      <xdr:rowOff>0</xdr:rowOff>
    </xdr:from>
    <xdr:to xmlns:xdr="http://schemas.openxmlformats.org/drawingml/2006/spreadsheetDrawing">
      <xdr:col>16</xdr:col>
      <xdr:colOff>0</xdr:colOff>
      <xdr:row>8</xdr:row>
      <xdr:rowOff>0</xdr:rowOff>
    </xdr:to>
    <xdr:sp macro="" textlink="">
      <xdr:nvSpPr>
        <xdr:cNvPr id="65766" name="Rectangle 177" descr="紙ふぶき (小)"/>
        <xdr:cNvSpPr>
          <a:spLocks noChangeArrowheads="1"/>
        </xdr:cNvSpPr>
      </xdr:nvSpPr>
      <xdr:spPr>
        <a:xfrm>
          <a:off x="21907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0</xdr:rowOff>
    </xdr:from>
    <xdr:to xmlns:xdr="http://schemas.openxmlformats.org/drawingml/2006/spreadsheetDrawing">
      <xdr:col>12</xdr:col>
      <xdr:colOff>0</xdr:colOff>
      <xdr:row>11</xdr:row>
      <xdr:rowOff>126365</xdr:rowOff>
    </xdr:to>
    <xdr:sp macro="" textlink="">
      <xdr:nvSpPr>
        <xdr:cNvPr id="65767" name="Rectangle 177" descr="紙ふぶき (小)"/>
        <xdr:cNvSpPr>
          <a:spLocks noChangeArrowheads="1"/>
        </xdr:cNvSpPr>
      </xdr:nvSpPr>
      <xdr:spPr>
        <a:xfrm>
          <a:off x="13906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</xdr:row>
      <xdr:rowOff>0</xdr:rowOff>
    </xdr:from>
    <xdr:to xmlns:xdr="http://schemas.openxmlformats.org/drawingml/2006/spreadsheetDrawing">
      <xdr:col>20</xdr:col>
      <xdr:colOff>0</xdr:colOff>
      <xdr:row>7</xdr:row>
      <xdr:rowOff>0</xdr:rowOff>
    </xdr:to>
    <xdr:sp macro="" textlink="">
      <xdr:nvSpPr>
        <xdr:cNvPr id="65768" name="Line 164"/>
        <xdr:cNvSpPr>
          <a:spLocks noChangeShapeType="1"/>
        </xdr:cNvSpPr>
      </xdr:nvSpPr>
      <xdr:spPr>
        <a:xfrm>
          <a:off x="29908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5769" name="Line 172"/>
        <xdr:cNvSpPr>
          <a:spLocks noChangeShapeType="1"/>
        </xdr:cNvSpPr>
      </xdr:nvSpPr>
      <xdr:spPr>
        <a:xfrm>
          <a:off x="35909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8</xdr:row>
      <xdr:rowOff>0</xdr:rowOff>
    </xdr:from>
    <xdr:to xmlns:xdr="http://schemas.openxmlformats.org/drawingml/2006/spreadsheetDrawing">
      <xdr:col>16</xdr:col>
      <xdr:colOff>0</xdr:colOff>
      <xdr:row>10</xdr:row>
      <xdr:rowOff>0</xdr:rowOff>
    </xdr:to>
    <xdr:sp macro="" textlink="">
      <xdr:nvSpPr>
        <xdr:cNvPr id="65770" name="Rectangle 177" descr="紙ふぶき (小)"/>
        <xdr:cNvSpPr>
          <a:spLocks noChangeArrowheads="1"/>
        </xdr:cNvSpPr>
      </xdr:nvSpPr>
      <xdr:spPr>
        <a:xfrm>
          <a:off x="21907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10</xdr:row>
      <xdr:rowOff>0</xdr:rowOff>
    </xdr:from>
    <xdr:to xmlns:xdr="http://schemas.openxmlformats.org/drawingml/2006/spreadsheetDrawing">
      <xdr:col>16</xdr:col>
      <xdr:colOff>0</xdr:colOff>
      <xdr:row>12</xdr:row>
      <xdr:rowOff>0</xdr:rowOff>
    </xdr:to>
    <xdr:sp macro="" textlink="">
      <xdr:nvSpPr>
        <xdr:cNvPr id="65771" name="Rectangle 177" descr="紙ふぶき (小)"/>
        <xdr:cNvSpPr>
          <a:spLocks noChangeArrowheads="1"/>
        </xdr:cNvSpPr>
      </xdr:nvSpPr>
      <xdr:spPr>
        <a:xfrm>
          <a:off x="21907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</xdr:row>
      <xdr:rowOff>0</xdr:rowOff>
    </xdr:from>
    <xdr:to xmlns:xdr="http://schemas.openxmlformats.org/drawingml/2006/spreadsheetDrawing">
      <xdr:col>34</xdr:col>
      <xdr:colOff>0</xdr:colOff>
      <xdr:row>8</xdr:row>
      <xdr:rowOff>0</xdr:rowOff>
    </xdr:to>
    <xdr:sp macro="" textlink="">
      <xdr:nvSpPr>
        <xdr:cNvPr id="65772" name="Rectangle 177" descr="紙ふぶき (小)"/>
        <xdr:cNvSpPr>
          <a:spLocks noChangeArrowheads="1"/>
        </xdr:cNvSpPr>
      </xdr:nvSpPr>
      <xdr:spPr>
        <a:xfrm>
          <a:off x="55245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7</xdr:row>
      <xdr:rowOff>0</xdr:rowOff>
    </xdr:from>
    <xdr:to xmlns:xdr="http://schemas.openxmlformats.org/drawingml/2006/spreadsheetDrawing">
      <xdr:col>30</xdr:col>
      <xdr:colOff>0</xdr:colOff>
      <xdr:row>11</xdr:row>
      <xdr:rowOff>126365</xdr:rowOff>
    </xdr:to>
    <xdr:sp macro="" textlink="">
      <xdr:nvSpPr>
        <xdr:cNvPr id="65773" name="Rectangle 177" descr="紙ふぶき (小)"/>
        <xdr:cNvSpPr>
          <a:spLocks noChangeArrowheads="1"/>
        </xdr:cNvSpPr>
      </xdr:nvSpPr>
      <xdr:spPr>
        <a:xfrm>
          <a:off x="47244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7</xdr:row>
      <xdr:rowOff>0</xdr:rowOff>
    </xdr:to>
    <xdr:sp macro="" textlink="">
      <xdr:nvSpPr>
        <xdr:cNvPr id="65774" name="Line 164"/>
        <xdr:cNvSpPr>
          <a:spLocks noChangeShapeType="1"/>
        </xdr:cNvSpPr>
      </xdr:nvSpPr>
      <xdr:spPr>
        <a:xfrm>
          <a:off x="63246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5775" name="Line 172"/>
        <xdr:cNvSpPr>
          <a:spLocks noChangeShapeType="1"/>
        </xdr:cNvSpPr>
      </xdr:nvSpPr>
      <xdr:spPr>
        <a:xfrm>
          <a:off x="69246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8</xdr:row>
      <xdr:rowOff>0</xdr:rowOff>
    </xdr:from>
    <xdr:to xmlns:xdr="http://schemas.openxmlformats.org/drawingml/2006/spreadsheetDrawing">
      <xdr:col>34</xdr:col>
      <xdr:colOff>0</xdr:colOff>
      <xdr:row>10</xdr:row>
      <xdr:rowOff>0</xdr:rowOff>
    </xdr:to>
    <xdr:sp macro="" textlink="">
      <xdr:nvSpPr>
        <xdr:cNvPr id="65776" name="Rectangle 177" descr="紙ふぶき (小)"/>
        <xdr:cNvSpPr>
          <a:spLocks noChangeArrowheads="1"/>
        </xdr:cNvSpPr>
      </xdr:nvSpPr>
      <xdr:spPr>
        <a:xfrm>
          <a:off x="55245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10</xdr:row>
      <xdr:rowOff>0</xdr:rowOff>
    </xdr:from>
    <xdr:to xmlns:xdr="http://schemas.openxmlformats.org/drawingml/2006/spreadsheetDrawing">
      <xdr:col>34</xdr:col>
      <xdr:colOff>0</xdr:colOff>
      <xdr:row>12</xdr:row>
      <xdr:rowOff>0</xdr:rowOff>
    </xdr:to>
    <xdr:sp macro="" textlink="">
      <xdr:nvSpPr>
        <xdr:cNvPr id="65777" name="Rectangle 177" descr="紙ふぶき (小)"/>
        <xdr:cNvSpPr>
          <a:spLocks noChangeArrowheads="1"/>
        </xdr:cNvSpPr>
      </xdr:nvSpPr>
      <xdr:spPr>
        <a:xfrm>
          <a:off x="55245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</xdr:row>
      <xdr:rowOff>0</xdr:rowOff>
    </xdr:from>
    <xdr:to xmlns:xdr="http://schemas.openxmlformats.org/drawingml/2006/spreadsheetDrawing">
      <xdr:col>52</xdr:col>
      <xdr:colOff>0</xdr:colOff>
      <xdr:row>8</xdr:row>
      <xdr:rowOff>0</xdr:rowOff>
    </xdr:to>
    <xdr:sp macro="" textlink="">
      <xdr:nvSpPr>
        <xdr:cNvPr id="65778" name="Rectangle 177" descr="紙ふぶき (小)"/>
        <xdr:cNvSpPr>
          <a:spLocks noChangeArrowheads="1"/>
        </xdr:cNvSpPr>
      </xdr:nvSpPr>
      <xdr:spPr>
        <a:xfrm>
          <a:off x="88582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7</xdr:row>
      <xdr:rowOff>0</xdr:rowOff>
    </xdr:from>
    <xdr:to xmlns:xdr="http://schemas.openxmlformats.org/drawingml/2006/spreadsheetDrawing">
      <xdr:col>48</xdr:col>
      <xdr:colOff>0</xdr:colOff>
      <xdr:row>11</xdr:row>
      <xdr:rowOff>126365</xdr:rowOff>
    </xdr:to>
    <xdr:sp macro="" textlink="">
      <xdr:nvSpPr>
        <xdr:cNvPr id="65779" name="Rectangle 177" descr="紙ふぶき (小)"/>
        <xdr:cNvSpPr>
          <a:spLocks noChangeArrowheads="1"/>
        </xdr:cNvSpPr>
      </xdr:nvSpPr>
      <xdr:spPr>
        <a:xfrm>
          <a:off x="80581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7</xdr:row>
      <xdr:rowOff>0</xdr:rowOff>
    </xdr:to>
    <xdr:sp macro="" textlink="">
      <xdr:nvSpPr>
        <xdr:cNvPr id="65780" name="Line 164"/>
        <xdr:cNvSpPr>
          <a:spLocks noChangeShapeType="1"/>
        </xdr:cNvSpPr>
      </xdr:nvSpPr>
      <xdr:spPr>
        <a:xfrm>
          <a:off x="96583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5781" name="Line 172"/>
        <xdr:cNvSpPr>
          <a:spLocks noChangeShapeType="1"/>
        </xdr:cNvSpPr>
      </xdr:nvSpPr>
      <xdr:spPr>
        <a:xfrm>
          <a:off x="102584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8</xdr:row>
      <xdr:rowOff>0</xdr:rowOff>
    </xdr:from>
    <xdr:to xmlns:xdr="http://schemas.openxmlformats.org/drawingml/2006/spreadsheetDrawing">
      <xdr:col>52</xdr:col>
      <xdr:colOff>0</xdr:colOff>
      <xdr:row>10</xdr:row>
      <xdr:rowOff>0</xdr:rowOff>
    </xdr:to>
    <xdr:sp macro="" textlink="">
      <xdr:nvSpPr>
        <xdr:cNvPr id="65782" name="Rectangle 177" descr="紙ふぶき (小)"/>
        <xdr:cNvSpPr>
          <a:spLocks noChangeArrowheads="1"/>
        </xdr:cNvSpPr>
      </xdr:nvSpPr>
      <xdr:spPr>
        <a:xfrm>
          <a:off x="88582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10</xdr:row>
      <xdr:rowOff>0</xdr:rowOff>
    </xdr:from>
    <xdr:to xmlns:xdr="http://schemas.openxmlformats.org/drawingml/2006/spreadsheetDrawing">
      <xdr:col>52</xdr:col>
      <xdr:colOff>0</xdr:colOff>
      <xdr:row>12</xdr:row>
      <xdr:rowOff>0</xdr:rowOff>
    </xdr:to>
    <xdr:sp macro="" textlink="">
      <xdr:nvSpPr>
        <xdr:cNvPr id="65783" name="Rectangle 177" descr="紙ふぶき (小)"/>
        <xdr:cNvSpPr>
          <a:spLocks noChangeArrowheads="1"/>
        </xdr:cNvSpPr>
      </xdr:nvSpPr>
      <xdr:spPr>
        <a:xfrm>
          <a:off x="88582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</xdr:row>
      <xdr:rowOff>0</xdr:rowOff>
    </xdr:from>
    <xdr:to xmlns:xdr="http://schemas.openxmlformats.org/drawingml/2006/spreadsheetDrawing">
      <xdr:col>70</xdr:col>
      <xdr:colOff>0</xdr:colOff>
      <xdr:row>8</xdr:row>
      <xdr:rowOff>0</xdr:rowOff>
    </xdr:to>
    <xdr:sp macro="" textlink="">
      <xdr:nvSpPr>
        <xdr:cNvPr id="65784" name="Rectangle 177" descr="紙ふぶき (小)"/>
        <xdr:cNvSpPr>
          <a:spLocks noChangeArrowheads="1"/>
        </xdr:cNvSpPr>
      </xdr:nvSpPr>
      <xdr:spPr>
        <a:xfrm>
          <a:off x="121920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7</xdr:row>
      <xdr:rowOff>0</xdr:rowOff>
    </xdr:from>
    <xdr:to xmlns:xdr="http://schemas.openxmlformats.org/drawingml/2006/spreadsheetDrawing">
      <xdr:col>66</xdr:col>
      <xdr:colOff>0</xdr:colOff>
      <xdr:row>11</xdr:row>
      <xdr:rowOff>126365</xdr:rowOff>
    </xdr:to>
    <xdr:sp macro="" textlink="">
      <xdr:nvSpPr>
        <xdr:cNvPr id="65785" name="Rectangle 177" descr="紙ふぶき (小)"/>
        <xdr:cNvSpPr>
          <a:spLocks noChangeArrowheads="1"/>
        </xdr:cNvSpPr>
      </xdr:nvSpPr>
      <xdr:spPr>
        <a:xfrm>
          <a:off x="113919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7</xdr:row>
      <xdr:rowOff>0</xdr:rowOff>
    </xdr:to>
    <xdr:sp macro="" textlink="">
      <xdr:nvSpPr>
        <xdr:cNvPr id="65786" name="Line 164"/>
        <xdr:cNvSpPr>
          <a:spLocks noChangeShapeType="1"/>
        </xdr:cNvSpPr>
      </xdr:nvSpPr>
      <xdr:spPr>
        <a:xfrm>
          <a:off x="129921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5787" name="Line 172"/>
        <xdr:cNvSpPr>
          <a:spLocks noChangeShapeType="1"/>
        </xdr:cNvSpPr>
      </xdr:nvSpPr>
      <xdr:spPr>
        <a:xfrm>
          <a:off x="135921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8</xdr:row>
      <xdr:rowOff>0</xdr:rowOff>
    </xdr:from>
    <xdr:to xmlns:xdr="http://schemas.openxmlformats.org/drawingml/2006/spreadsheetDrawing">
      <xdr:col>70</xdr:col>
      <xdr:colOff>0</xdr:colOff>
      <xdr:row>10</xdr:row>
      <xdr:rowOff>0</xdr:rowOff>
    </xdr:to>
    <xdr:sp macro="" textlink="">
      <xdr:nvSpPr>
        <xdr:cNvPr id="65788" name="Rectangle 177" descr="紙ふぶき (小)"/>
        <xdr:cNvSpPr>
          <a:spLocks noChangeArrowheads="1"/>
        </xdr:cNvSpPr>
      </xdr:nvSpPr>
      <xdr:spPr>
        <a:xfrm>
          <a:off x="121920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10</xdr:row>
      <xdr:rowOff>0</xdr:rowOff>
    </xdr:from>
    <xdr:to xmlns:xdr="http://schemas.openxmlformats.org/drawingml/2006/spreadsheetDrawing">
      <xdr:col>70</xdr:col>
      <xdr:colOff>0</xdr:colOff>
      <xdr:row>12</xdr:row>
      <xdr:rowOff>0</xdr:rowOff>
    </xdr:to>
    <xdr:sp macro="" textlink="">
      <xdr:nvSpPr>
        <xdr:cNvPr id="65789" name="Rectangle 177" descr="紙ふぶき (小)"/>
        <xdr:cNvSpPr>
          <a:spLocks noChangeArrowheads="1"/>
        </xdr:cNvSpPr>
      </xdr:nvSpPr>
      <xdr:spPr>
        <a:xfrm>
          <a:off x="121920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5790" name="Line 172"/>
        <xdr:cNvSpPr>
          <a:spLocks noChangeShapeType="1"/>
        </xdr:cNvSpPr>
      </xdr:nvSpPr>
      <xdr:spPr>
        <a:xfrm>
          <a:off x="712470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5791" name="Line 172"/>
        <xdr:cNvSpPr>
          <a:spLocks noChangeShapeType="1"/>
        </xdr:cNvSpPr>
      </xdr:nvSpPr>
      <xdr:spPr>
        <a:xfrm>
          <a:off x="1045845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5792" name="Line 172"/>
        <xdr:cNvSpPr>
          <a:spLocks noChangeShapeType="1"/>
        </xdr:cNvSpPr>
      </xdr:nvSpPr>
      <xdr:spPr>
        <a:xfrm>
          <a:off x="13792200" y="16395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65</xdr:row>
      <xdr:rowOff>0</xdr:rowOff>
    </xdr:from>
    <xdr:to xmlns:xdr="http://schemas.openxmlformats.org/drawingml/2006/spreadsheetDrawing">
      <xdr:col>73</xdr:col>
      <xdr:colOff>0</xdr:colOff>
      <xdr:row>65</xdr:row>
      <xdr:rowOff>0</xdr:rowOff>
    </xdr:to>
    <xdr:sp macro="" textlink="">
      <xdr:nvSpPr>
        <xdr:cNvPr id="65793" name="Line 25"/>
        <xdr:cNvSpPr>
          <a:spLocks noChangeShapeType="1"/>
        </xdr:cNvSpPr>
      </xdr:nvSpPr>
      <xdr:spPr>
        <a:xfrm>
          <a:off x="1299210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75</xdr:row>
      <xdr:rowOff>0</xdr:rowOff>
    </xdr:from>
    <xdr:to xmlns:xdr="http://schemas.openxmlformats.org/drawingml/2006/spreadsheetDrawing">
      <xdr:col>73</xdr:col>
      <xdr:colOff>0</xdr:colOff>
      <xdr:row>75</xdr:row>
      <xdr:rowOff>0</xdr:rowOff>
    </xdr:to>
    <xdr:sp macro="" textlink="">
      <xdr:nvSpPr>
        <xdr:cNvPr id="65794" name="Line 27"/>
        <xdr:cNvSpPr>
          <a:spLocks noChangeShapeType="1"/>
        </xdr:cNvSpPr>
      </xdr:nvSpPr>
      <xdr:spPr>
        <a:xfrm>
          <a:off x="1299210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65</xdr:row>
      <xdr:rowOff>0</xdr:rowOff>
    </xdr:from>
    <xdr:to xmlns:xdr="http://schemas.openxmlformats.org/drawingml/2006/spreadsheetDrawing">
      <xdr:col>62</xdr:col>
      <xdr:colOff>0</xdr:colOff>
      <xdr:row>65</xdr:row>
      <xdr:rowOff>0</xdr:rowOff>
    </xdr:to>
    <xdr:sp macro="" textlink="">
      <xdr:nvSpPr>
        <xdr:cNvPr id="65795" name="Line 28"/>
        <xdr:cNvSpPr>
          <a:spLocks noChangeShapeType="1"/>
        </xdr:cNvSpPr>
      </xdr:nvSpPr>
      <xdr:spPr>
        <a:xfrm flipH="1">
          <a:off x="1119187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75</xdr:row>
      <xdr:rowOff>0</xdr:rowOff>
    </xdr:from>
    <xdr:to xmlns:xdr="http://schemas.openxmlformats.org/drawingml/2006/spreadsheetDrawing">
      <xdr:col>62</xdr:col>
      <xdr:colOff>0</xdr:colOff>
      <xdr:row>75</xdr:row>
      <xdr:rowOff>0</xdr:rowOff>
    </xdr:to>
    <xdr:sp macro="" textlink="">
      <xdr:nvSpPr>
        <xdr:cNvPr id="65796" name="Line 29"/>
        <xdr:cNvSpPr>
          <a:spLocks noChangeShapeType="1"/>
        </xdr:cNvSpPr>
      </xdr:nvSpPr>
      <xdr:spPr>
        <a:xfrm flipH="1">
          <a:off x="1119187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65</xdr:row>
      <xdr:rowOff>0</xdr:rowOff>
    </xdr:from>
    <xdr:to xmlns:xdr="http://schemas.openxmlformats.org/drawingml/2006/spreadsheetDrawing">
      <xdr:col>61</xdr:col>
      <xdr:colOff>0</xdr:colOff>
      <xdr:row>75</xdr:row>
      <xdr:rowOff>0</xdr:rowOff>
    </xdr:to>
    <xdr:sp macro="" textlink="">
      <xdr:nvSpPr>
        <xdr:cNvPr id="65797" name="Line 30"/>
        <xdr:cNvSpPr>
          <a:spLocks noChangeShapeType="1"/>
        </xdr:cNvSpPr>
      </xdr:nvSpPr>
      <xdr:spPr>
        <a:xfrm>
          <a:off x="1119187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71</xdr:row>
      <xdr:rowOff>0</xdr:rowOff>
    </xdr:from>
    <xdr:to xmlns:xdr="http://schemas.openxmlformats.org/drawingml/2006/spreadsheetDrawing">
      <xdr:col>72</xdr:col>
      <xdr:colOff>0</xdr:colOff>
      <xdr:row>71</xdr:row>
      <xdr:rowOff>0</xdr:rowOff>
    </xdr:to>
    <xdr:sp macro="" textlink="">
      <xdr:nvSpPr>
        <xdr:cNvPr id="65798" name="Line 31"/>
        <xdr:cNvSpPr>
          <a:spLocks noChangeShapeType="1"/>
        </xdr:cNvSpPr>
      </xdr:nvSpPr>
      <xdr:spPr>
        <a:xfrm>
          <a:off x="12992100" y="13371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71</xdr:row>
      <xdr:rowOff>0</xdr:rowOff>
    </xdr:from>
    <xdr:to xmlns:xdr="http://schemas.openxmlformats.org/drawingml/2006/spreadsheetDrawing">
      <xdr:col>72</xdr:col>
      <xdr:colOff>0</xdr:colOff>
      <xdr:row>73</xdr:row>
      <xdr:rowOff>0</xdr:rowOff>
    </xdr:to>
    <xdr:sp macro="" textlink="">
      <xdr:nvSpPr>
        <xdr:cNvPr id="65799" name="Line 32"/>
        <xdr:cNvSpPr>
          <a:spLocks noChangeShapeType="1"/>
        </xdr:cNvSpPr>
      </xdr:nvSpPr>
      <xdr:spPr>
        <a:xfrm>
          <a:off x="13392150" y="13371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73</xdr:row>
      <xdr:rowOff>0</xdr:rowOff>
    </xdr:from>
    <xdr:to xmlns:xdr="http://schemas.openxmlformats.org/drawingml/2006/spreadsheetDrawing">
      <xdr:col>74</xdr:col>
      <xdr:colOff>0</xdr:colOff>
      <xdr:row>73</xdr:row>
      <xdr:rowOff>0</xdr:rowOff>
    </xdr:to>
    <xdr:sp macro="" textlink="">
      <xdr:nvSpPr>
        <xdr:cNvPr id="65800" name="Line 33"/>
        <xdr:cNvSpPr>
          <a:spLocks noChangeShapeType="1"/>
        </xdr:cNvSpPr>
      </xdr:nvSpPr>
      <xdr:spPr>
        <a:xfrm>
          <a:off x="12992100" y="13675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65</xdr:row>
      <xdr:rowOff>0</xdr:rowOff>
    </xdr:from>
    <xdr:to xmlns:xdr="http://schemas.openxmlformats.org/drawingml/2006/spreadsheetDrawing">
      <xdr:col>73</xdr:col>
      <xdr:colOff>0</xdr:colOff>
      <xdr:row>73</xdr:row>
      <xdr:rowOff>0</xdr:rowOff>
    </xdr:to>
    <xdr:sp macro="" textlink="">
      <xdr:nvSpPr>
        <xdr:cNvPr id="65801" name="Line 34"/>
        <xdr:cNvSpPr>
          <a:spLocks noChangeShapeType="1"/>
        </xdr:cNvSpPr>
      </xdr:nvSpPr>
      <xdr:spPr>
        <a:xfrm>
          <a:off x="13592175" y="124567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73</xdr:row>
      <xdr:rowOff>0</xdr:rowOff>
    </xdr:from>
    <xdr:to xmlns:xdr="http://schemas.openxmlformats.org/drawingml/2006/spreadsheetDrawing">
      <xdr:col>73</xdr:col>
      <xdr:colOff>0</xdr:colOff>
      <xdr:row>75</xdr:row>
      <xdr:rowOff>0</xdr:rowOff>
    </xdr:to>
    <xdr:sp macro="" textlink="">
      <xdr:nvSpPr>
        <xdr:cNvPr id="65802" name="Line 35"/>
        <xdr:cNvSpPr>
          <a:spLocks noChangeShapeType="1"/>
        </xdr:cNvSpPr>
      </xdr:nvSpPr>
      <xdr:spPr>
        <a:xfrm flipV="1">
          <a:off x="13592175" y="13675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65</xdr:row>
      <xdr:rowOff>0</xdr:rowOff>
    </xdr:from>
    <xdr:to xmlns:xdr="http://schemas.openxmlformats.org/drawingml/2006/spreadsheetDrawing">
      <xdr:col>72</xdr:col>
      <xdr:colOff>0</xdr:colOff>
      <xdr:row>71</xdr:row>
      <xdr:rowOff>0</xdr:rowOff>
    </xdr:to>
    <xdr:sp macro="" textlink="">
      <xdr:nvSpPr>
        <xdr:cNvPr id="65803" name="Line 52"/>
        <xdr:cNvSpPr>
          <a:spLocks noChangeShapeType="1"/>
        </xdr:cNvSpPr>
      </xdr:nvSpPr>
      <xdr:spPr>
        <a:xfrm>
          <a:off x="13392150" y="124567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65</xdr:row>
      <xdr:rowOff>0</xdr:rowOff>
    </xdr:from>
    <xdr:to xmlns:xdr="http://schemas.openxmlformats.org/drawingml/2006/spreadsheetDrawing">
      <xdr:col>66</xdr:col>
      <xdr:colOff>0</xdr:colOff>
      <xdr:row>75</xdr:row>
      <xdr:rowOff>0</xdr:rowOff>
    </xdr:to>
    <xdr:sp macro="" textlink="">
      <xdr:nvSpPr>
        <xdr:cNvPr id="65804" name="Rectangle 67" descr="紙ふぶき (小)"/>
        <xdr:cNvSpPr>
          <a:spLocks noChangeArrowheads="1"/>
        </xdr:cNvSpPr>
      </xdr:nvSpPr>
      <xdr:spPr>
        <a:xfrm>
          <a:off x="1139190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65</xdr:row>
      <xdr:rowOff>0</xdr:rowOff>
    </xdr:from>
    <xdr:to xmlns:xdr="http://schemas.openxmlformats.org/drawingml/2006/spreadsheetDrawing">
      <xdr:col>70</xdr:col>
      <xdr:colOff>0</xdr:colOff>
      <xdr:row>73</xdr:row>
      <xdr:rowOff>0</xdr:rowOff>
    </xdr:to>
    <xdr:sp macro="" textlink="">
      <xdr:nvSpPr>
        <xdr:cNvPr id="65805" name="Rectangle 68" descr="紙ふぶき (大)"/>
        <xdr:cNvSpPr>
          <a:spLocks noChangeArrowheads="1"/>
        </xdr:cNvSpPr>
      </xdr:nvSpPr>
      <xdr:spPr>
        <a:xfrm>
          <a:off x="12192000" y="124567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73</xdr:row>
      <xdr:rowOff>0</xdr:rowOff>
    </xdr:from>
    <xdr:to xmlns:xdr="http://schemas.openxmlformats.org/drawingml/2006/spreadsheetDrawing">
      <xdr:col>70</xdr:col>
      <xdr:colOff>0</xdr:colOff>
      <xdr:row>75</xdr:row>
      <xdr:rowOff>0</xdr:rowOff>
    </xdr:to>
    <xdr:sp macro="" textlink="">
      <xdr:nvSpPr>
        <xdr:cNvPr id="65806" name="Rectangle 69" descr="紙ふぶき (小)"/>
        <xdr:cNvSpPr>
          <a:spLocks noChangeArrowheads="1"/>
        </xdr:cNvSpPr>
      </xdr:nvSpPr>
      <xdr:spPr>
        <a:xfrm>
          <a:off x="12192000" y="136759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65</xdr:row>
      <xdr:rowOff>0</xdr:rowOff>
    </xdr:from>
    <xdr:to xmlns:xdr="http://schemas.openxmlformats.org/drawingml/2006/spreadsheetDrawing">
      <xdr:col>37</xdr:col>
      <xdr:colOff>0</xdr:colOff>
      <xdr:row>65</xdr:row>
      <xdr:rowOff>0</xdr:rowOff>
    </xdr:to>
    <xdr:sp macro="" textlink="">
      <xdr:nvSpPr>
        <xdr:cNvPr id="65807" name="Line 150"/>
        <xdr:cNvSpPr>
          <a:spLocks noChangeShapeType="1"/>
        </xdr:cNvSpPr>
      </xdr:nvSpPr>
      <xdr:spPr>
        <a:xfrm>
          <a:off x="632460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75</xdr:row>
      <xdr:rowOff>0</xdr:rowOff>
    </xdr:from>
    <xdr:to xmlns:xdr="http://schemas.openxmlformats.org/drawingml/2006/spreadsheetDrawing">
      <xdr:col>37</xdr:col>
      <xdr:colOff>0</xdr:colOff>
      <xdr:row>75</xdr:row>
      <xdr:rowOff>0</xdr:rowOff>
    </xdr:to>
    <xdr:sp macro="" textlink="">
      <xdr:nvSpPr>
        <xdr:cNvPr id="65808" name="Line 151"/>
        <xdr:cNvSpPr>
          <a:spLocks noChangeShapeType="1"/>
        </xdr:cNvSpPr>
      </xdr:nvSpPr>
      <xdr:spPr>
        <a:xfrm>
          <a:off x="632460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65</xdr:row>
      <xdr:rowOff>0</xdr:rowOff>
    </xdr:from>
    <xdr:to xmlns:xdr="http://schemas.openxmlformats.org/drawingml/2006/spreadsheetDrawing">
      <xdr:col>26</xdr:col>
      <xdr:colOff>0</xdr:colOff>
      <xdr:row>65</xdr:row>
      <xdr:rowOff>0</xdr:rowOff>
    </xdr:to>
    <xdr:sp macro="" textlink="">
      <xdr:nvSpPr>
        <xdr:cNvPr id="65809" name="Line 152"/>
        <xdr:cNvSpPr>
          <a:spLocks noChangeShapeType="1"/>
        </xdr:cNvSpPr>
      </xdr:nvSpPr>
      <xdr:spPr>
        <a:xfrm flipH="1">
          <a:off x="452437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75</xdr:row>
      <xdr:rowOff>0</xdr:rowOff>
    </xdr:from>
    <xdr:to xmlns:xdr="http://schemas.openxmlformats.org/drawingml/2006/spreadsheetDrawing">
      <xdr:col>26</xdr:col>
      <xdr:colOff>0</xdr:colOff>
      <xdr:row>75</xdr:row>
      <xdr:rowOff>0</xdr:rowOff>
    </xdr:to>
    <xdr:sp macro="" textlink="">
      <xdr:nvSpPr>
        <xdr:cNvPr id="65810" name="Line 153"/>
        <xdr:cNvSpPr>
          <a:spLocks noChangeShapeType="1"/>
        </xdr:cNvSpPr>
      </xdr:nvSpPr>
      <xdr:spPr>
        <a:xfrm flipH="1">
          <a:off x="452437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65</xdr:row>
      <xdr:rowOff>0</xdr:rowOff>
    </xdr:from>
    <xdr:to xmlns:xdr="http://schemas.openxmlformats.org/drawingml/2006/spreadsheetDrawing">
      <xdr:col>25</xdr:col>
      <xdr:colOff>0</xdr:colOff>
      <xdr:row>75</xdr:row>
      <xdr:rowOff>0</xdr:rowOff>
    </xdr:to>
    <xdr:sp macro="" textlink="">
      <xdr:nvSpPr>
        <xdr:cNvPr id="65811" name="Line 154"/>
        <xdr:cNvSpPr>
          <a:spLocks noChangeShapeType="1"/>
        </xdr:cNvSpPr>
      </xdr:nvSpPr>
      <xdr:spPr>
        <a:xfrm>
          <a:off x="452437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70</xdr:row>
      <xdr:rowOff>0</xdr:rowOff>
    </xdr:from>
    <xdr:to xmlns:xdr="http://schemas.openxmlformats.org/drawingml/2006/spreadsheetDrawing">
      <xdr:col>36</xdr:col>
      <xdr:colOff>0</xdr:colOff>
      <xdr:row>70</xdr:row>
      <xdr:rowOff>0</xdr:rowOff>
    </xdr:to>
    <xdr:sp macro="" textlink="">
      <xdr:nvSpPr>
        <xdr:cNvPr id="65812" name="Line 155"/>
        <xdr:cNvSpPr>
          <a:spLocks noChangeShapeType="1"/>
        </xdr:cNvSpPr>
      </xdr:nvSpPr>
      <xdr:spPr>
        <a:xfrm>
          <a:off x="6324600" y="13218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70</xdr:row>
      <xdr:rowOff>0</xdr:rowOff>
    </xdr:from>
    <xdr:to xmlns:xdr="http://schemas.openxmlformats.org/drawingml/2006/spreadsheetDrawing">
      <xdr:col>36</xdr:col>
      <xdr:colOff>0</xdr:colOff>
      <xdr:row>72</xdr:row>
      <xdr:rowOff>0</xdr:rowOff>
    </xdr:to>
    <xdr:sp macro="" textlink="">
      <xdr:nvSpPr>
        <xdr:cNvPr id="65813" name="Line 156"/>
        <xdr:cNvSpPr>
          <a:spLocks noChangeShapeType="1"/>
        </xdr:cNvSpPr>
      </xdr:nvSpPr>
      <xdr:spPr>
        <a:xfrm>
          <a:off x="6724650" y="13218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72</xdr:row>
      <xdr:rowOff>0</xdr:rowOff>
    </xdr:from>
    <xdr:to xmlns:xdr="http://schemas.openxmlformats.org/drawingml/2006/spreadsheetDrawing">
      <xdr:col>38</xdr:col>
      <xdr:colOff>0</xdr:colOff>
      <xdr:row>72</xdr:row>
      <xdr:rowOff>0</xdr:rowOff>
    </xdr:to>
    <xdr:sp macro="" textlink="">
      <xdr:nvSpPr>
        <xdr:cNvPr id="65814" name="Line 157"/>
        <xdr:cNvSpPr>
          <a:spLocks noChangeShapeType="1"/>
        </xdr:cNvSpPr>
      </xdr:nvSpPr>
      <xdr:spPr>
        <a:xfrm>
          <a:off x="6324600" y="13523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65</xdr:row>
      <xdr:rowOff>0</xdr:rowOff>
    </xdr:from>
    <xdr:to xmlns:xdr="http://schemas.openxmlformats.org/drawingml/2006/spreadsheetDrawing">
      <xdr:col>37</xdr:col>
      <xdr:colOff>0</xdr:colOff>
      <xdr:row>72</xdr:row>
      <xdr:rowOff>0</xdr:rowOff>
    </xdr:to>
    <xdr:sp macro="" textlink="">
      <xdr:nvSpPr>
        <xdr:cNvPr id="65815" name="Line 158"/>
        <xdr:cNvSpPr>
          <a:spLocks noChangeShapeType="1"/>
        </xdr:cNvSpPr>
      </xdr:nvSpPr>
      <xdr:spPr>
        <a:xfrm>
          <a:off x="6924675" y="124567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72</xdr:row>
      <xdr:rowOff>0</xdr:rowOff>
    </xdr:from>
    <xdr:to xmlns:xdr="http://schemas.openxmlformats.org/drawingml/2006/spreadsheetDrawing">
      <xdr:col>37</xdr:col>
      <xdr:colOff>0</xdr:colOff>
      <xdr:row>75</xdr:row>
      <xdr:rowOff>0</xdr:rowOff>
    </xdr:to>
    <xdr:sp macro="" textlink="">
      <xdr:nvSpPr>
        <xdr:cNvPr id="65816" name="Line 159"/>
        <xdr:cNvSpPr>
          <a:spLocks noChangeShapeType="1"/>
        </xdr:cNvSpPr>
      </xdr:nvSpPr>
      <xdr:spPr>
        <a:xfrm flipV="1">
          <a:off x="6924675" y="135235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65</xdr:row>
      <xdr:rowOff>0</xdr:rowOff>
    </xdr:from>
    <xdr:to xmlns:xdr="http://schemas.openxmlformats.org/drawingml/2006/spreadsheetDrawing">
      <xdr:col>36</xdr:col>
      <xdr:colOff>0</xdr:colOff>
      <xdr:row>70</xdr:row>
      <xdr:rowOff>0</xdr:rowOff>
    </xdr:to>
    <xdr:sp macro="" textlink="">
      <xdr:nvSpPr>
        <xdr:cNvPr id="65817" name="Line 160"/>
        <xdr:cNvSpPr>
          <a:spLocks noChangeShapeType="1"/>
        </xdr:cNvSpPr>
      </xdr:nvSpPr>
      <xdr:spPr>
        <a:xfrm>
          <a:off x="6724650" y="124567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65</xdr:row>
      <xdr:rowOff>0</xdr:rowOff>
    </xdr:from>
    <xdr:to xmlns:xdr="http://schemas.openxmlformats.org/drawingml/2006/spreadsheetDrawing">
      <xdr:col>30</xdr:col>
      <xdr:colOff>0</xdr:colOff>
      <xdr:row>75</xdr:row>
      <xdr:rowOff>0</xdr:rowOff>
    </xdr:to>
    <xdr:sp macro="" textlink="">
      <xdr:nvSpPr>
        <xdr:cNvPr id="65818" name="Rectangle 161" descr="紙ふぶき (小)"/>
        <xdr:cNvSpPr>
          <a:spLocks noChangeArrowheads="1"/>
        </xdr:cNvSpPr>
      </xdr:nvSpPr>
      <xdr:spPr>
        <a:xfrm>
          <a:off x="472440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65</xdr:row>
      <xdr:rowOff>0</xdr:rowOff>
    </xdr:from>
    <xdr:to xmlns:xdr="http://schemas.openxmlformats.org/drawingml/2006/spreadsheetDrawing">
      <xdr:col>34</xdr:col>
      <xdr:colOff>0</xdr:colOff>
      <xdr:row>72</xdr:row>
      <xdr:rowOff>0</xdr:rowOff>
    </xdr:to>
    <xdr:sp macro="" textlink="">
      <xdr:nvSpPr>
        <xdr:cNvPr id="65819" name="Rectangle 162" descr="紙ふぶき (大)"/>
        <xdr:cNvSpPr>
          <a:spLocks noChangeArrowheads="1"/>
        </xdr:cNvSpPr>
      </xdr:nvSpPr>
      <xdr:spPr>
        <a:xfrm>
          <a:off x="5524500" y="124567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72</xdr:row>
      <xdr:rowOff>0</xdr:rowOff>
    </xdr:from>
    <xdr:to xmlns:xdr="http://schemas.openxmlformats.org/drawingml/2006/spreadsheetDrawing">
      <xdr:col>34</xdr:col>
      <xdr:colOff>0</xdr:colOff>
      <xdr:row>75</xdr:row>
      <xdr:rowOff>0</xdr:rowOff>
    </xdr:to>
    <xdr:sp macro="" textlink="">
      <xdr:nvSpPr>
        <xdr:cNvPr id="65820" name="Rectangle 163" descr="紙ふぶき (小)"/>
        <xdr:cNvSpPr>
          <a:spLocks noChangeArrowheads="1"/>
        </xdr:cNvSpPr>
      </xdr:nvSpPr>
      <xdr:spPr>
        <a:xfrm>
          <a:off x="5524500" y="135235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65</xdr:row>
      <xdr:rowOff>0</xdr:rowOff>
    </xdr:from>
    <xdr:to xmlns:xdr="http://schemas.openxmlformats.org/drawingml/2006/spreadsheetDrawing">
      <xdr:col>19</xdr:col>
      <xdr:colOff>0</xdr:colOff>
      <xdr:row>65</xdr:row>
      <xdr:rowOff>0</xdr:rowOff>
    </xdr:to>
    <xdr:sp macro="" textlink="">
      <xdr:nvSpPr>
        <xdr:cNvPr id="65821" name="Line 164"/>
        <xdr:cNvSpPr>
          <a:spLocks noChangeShapeType="1"/>
        </xdr:cNvSpPr>
      </xdr:nvSpPr>
      <xdr:spPr>
        <a:xfrm>
          <a:off x="299085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75</xdr:row>
      <xdr:rowOff>0</xdr:rowOff>
    </xdr:from>
    <xdr:to xmlns:xdr="http://schemas.openxmlformats.org/drawingml/2006/spreadsheetDrawing">
      <xdr:col>19</xdr:col>
      <xdr:colOff>0</xdr:colOff>
      <xdr:row>75</xdr:row>
      <xdr:rowOff>0</xdr:rowOff>
    </xdr:to>
    <xdr:sp macro="" textlink="">
      <xdr:nvSpPr>
        <xdr:cNvPr id="65822" name="Line 165"/>
        <xdr:cNvSpPr>
          <a:spLocks noChangeShapeType="1"/>
        </xdr:cNvSpPr>
      </xdr:nvSpPr>
      <xdr:spPr>
        <a:xfrm>
          <a:off x="299085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65</xdr:row>
      <xdr:rowOff>0</xdr:rowOff>
    </xdr:from>
    <xdr:to xmlns:xdr="http://schemas.openxmlformats.org/drawingml/2006/spreadsheetDrawing">
      <xdr:col>8</xdr:col>
      <xdr:colOff>0</xdr:colOff>
      <xdr:row>65</xdr:row>
      <xdr:rowOff>0</xdr:rowOff>
    </xdr:to>
    <xdr:sp macro="" textlink="">
      <xdr:nvSpPr>
        <xdr:cNvPr id="65823" name="Line 166"/>
        <xdr:cNvSpPr>
          <a:spLocks noChangeShapeType="1"/>
        </xdr:cNvSpPr>
      </xdr:nvSpPr>
      <xdr:spPr>
        <a:xfrm flipH="1">
          <a:off x="119062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75</xdr:row>
      <xdr:rowOff>0</xdr:rowOff>
    </xdr:from>
    <xdr:to xmlns:xdr="http://schemas.openxmlformats.org/drawingml/2006/spreadsheetDrawing">
      <xdr:col>8</xdr:col>
      <xdr:colOff>0</xdr:colOff>
      <xdr:row>75</xdr:row>
      <xdr:rowOff>0</xdr:rowOff>
    </xdr:to>
    <xdr:sp macro="" textlink="">
      <xdr:nvSpPr>
        <xdr:cNvPr id="65824" name="Line 167"/>
        <xdr:cNvSpPr>
          <a:spLocks noChangeShapeType="1"/>
        </xdr:cNvSpPr>
      </xdr:nvSpPr>
      <xdr:spPr>
        <a:xfrm flipH="1">
          <a:off x="119062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65</xdr:row>
      <xdr:rowOff>0</xdr:rowOff>
    </xdr:from>
    <xdr:to xmlns:xdr="http://schemas.openxmlformats.org/drawingml/2006/spreadsheetDrawing">
      <xdr:col>7</xdr:col>
      <xdr:colOff>0</xdr:colOff>
      <xdr:row>75</xdr:row>
      <xdr:rowOff>0</xdr:rowOff>
    </xdr:to>
    <xdr:sp macro="" textlink="">
      <xdr:nvSpPr>
        <xdr:cNvPr id="65825" name="Line 168"/>
        <xdr:cNvSpPr>
          <a:spLocks noChangeShapeType="1"/>
        </xdr:cNvSpPr>
      </xdr:nvSpPr>
      <xdr:spPr>
        <a:xfrm>
          <a:off x="119062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69</xdr:row>
      <xdr:rowOff>0</xdr:rowOff>
    </xdr:from>
    <xdr:to xmlns:xdr="http://schemas.openxmlformats.org/drawingml/2006/spreadsheetDrawing">
      <xdr:col>18</xdr:col>
      <xdr:colOff>0</xdr:colOff>
      <xdr:row>69</xdr:row>
      <xdr:rowOff>0</xdr:rowOff>
    </xdr:to>
    <xdr:sp macro="" textlink="">
      <xdr:nvSpPr>
        <xdr:cNvPr id="65826" name="Line 169"/>
        <xdr:cNvSpPr>
          <a:spLocks noChangeShapeType="1"/>
        </xdr:cNvSpPr>
      </xdr:nvSpPr>
      <xdr:spPr>
        <a:xfrm>
          <a:off x="2990850" y="13066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69</xdr:row>
      <xdr:rowOff>0</xdr:rowOff>
    </xdr:from>
    <xdr:to xmlns:xdr="http://schemas.openxmlformats.org/drawingml/2006/spreadsheetDrawing">
      <xdr:col>18</xdr:col>
      <xdr:colOff>0</xdr:colOff>
      <xdr:row>71</xdr:row>
      <xdr:rowOff>0</xdr:rowOff>
    </xdr:to>
    <xdr:sp macro="" textlink="">
      <xdr:nvSpPr>
        <xdr:cNvPr id="65827" name="Line 170"/>
        <xdr:cNvSpPr>
          <a:spLocks noChangeShapeType="1"/>
        </xdr:cNvSpPr>
      </xdr:nvSpPr>
      <xdr:spPr>
        <a:xfrm>
          <a:off x="3390900" y="13066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71</xdr:row>
      <xdr:rowOff>0</xdr:rowOff>
    </xdr:from>
    <xdr:to xmlns:xdr="http://schemas.openxmlformats.org/drawingml/2006/spreadsheetDrawing">
      <xdr:col>20</xdr:col>
      <xdr:colOff>0</xdr:colOff>
      <xdr:row>71</xdr:row>
      <xdr:rowOff>0</xdr:rowOff>
    </xdr:to>
    <xdr:sp macro="" textlink="">
      <xdr:nvSpPr>
        <xdr:cNvPr id="65828" name="Line 171"/>
        <xdr:cNvSpPr>
          <a:spLocks noChangeShapeType="1"/>
        </xdr:cNvSpPr>
      </xdr:nvSpPr>
      <xdr:spPr>
        <a:xfrm>
          <a:off x="3009900" y="133711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65</xdr:row>
      <xdr:rowOff>0</xdr:rowOff>
    </xdr:from>
    <xdr:to xmlns:xdr="http://schemas.openxmlformats.org/drawingml/2006/spreadsheetDrawing">
      <xdr:col>19</xdr:col>
      <xdr:colOff>0</xdr:colOff>
      <xdr:row>71</xdr:row>
      <xdr:rowOff>0</xdr:rowOff>
    </xdr:to>
    <xdr:sp macro="" textlink="">
      <xdr:nvSpPr>
        <xdr:cNvPr id="65829" name="Line 172"/>
        <xdr:cNvSpPr>
          <a:spLocks noChangeShapeType="1"/>
        </xdr:cNvSpPr>
      </xdr:nvSpPr>
      <xdr:spPr>
        <a:xfrm>
          <a:off x="3590925" y="124567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71</xdr:row>
      <xdr:rowOff>0</xdr:rowOff>
    </xdr:from>
    <xdr:to xmlns:xdr="http://schemas.openxmlformats.org/drawingml/2006/spreadsheetDrawing">
      <xdr:col>19</xdr:col>
      <xdr:colOff>0</xdr:colOff>
      <xdr:row>75</xdr:row>
      <xdr:rowOff>0</xdr:rowOff>
    </xdr:to>
    <xdr:sp macro="" textlink="">
      <xdr:nvSpPr>
        <xdr:cNvPr id="65830" name="Line 173"/>
        <xdr:cNvSpPr>
          <a:spLocks noChangeShapeType="1"/>
        </xdr:cNvSpPr>
      </xdr:nvSpPr>
      <xdr:spPr>
        <a:xfrm flipV="1">
          <a:off x="3590925" y="133711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65</xdr:row>
      <xdr:rowOff>0</xdr:rowOff>
    </xdr:from>
    <xdr:to xmlns:xdr="http://schemas.openxmlformats.org/drawingml/2006/spreadsheetDrawing">
      <xdr:col>18</xdr:col>
      <xdr:colOff>0</xdr:colOff>
      <xdr:row>69</xdr:row>
      <xdr:rowOff>0</xdr:rowOff>
    </xdr:to>
    <xdr:sp macro="" textlink="">
      <xdr:nvSpPr>
        <xdr:cNvPr id="65831" name="Line 174"/>
        <xdr:cNvSpPr>
          <a:spLocks noChangeShapeType="1"/>
        </xdr:cNvSpPr>
      </xdr:nvSpPr>
      <xdr:spPr>
        <a:xfrm>
          <a:off x="3390900" y="12456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65</xdr:row>
      <xdr:rowOff>0</xdr:rowOff>
    </xdr:from>
    <xdr:to xmlns:xdr="http://schemas.openxmlformats.org/drawingml/2006/spreadsheetDrawing">
      <xdr:col>12</xdr:col>
      <xdr:colOff>0</xdr:colOff>
      <xdr:row>75</xdr:row>
      <xdr:rowOff>0</xdr:rowOff>
    </xdr:to>
    <xdr:sp macro="" textlink="">
      <xdr:nvSpPr>
        <xdr:cNvPr id="65832" name="Rectangle 175" descr="紙ふぶき (小)"/>
        <xdr:cNvSpPr>
          <a:spLocks noChangeArrowheads="1"/>
        </xdr:cNvSpPr>
      </xdr:nvSpPr>
      <xdr:spPr>
        <a:xfrm>
          <a:off x="139065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65</xdr:row>
      <xdr:rowOff>0</xdr:rowOff>
    </xdr:from>
    <xdr:to xmlns:xdr="http://schemas.openxmlformats.org/drawingml/2006/spreadsheetDrawing">
      <xdr:col>16</xdr:col>
      <xdr:colOff>0</xdr:colOff>
      <xdr:row>71</xdr:row>
      <xdr:rowOff>0</xdr:rowOff>
    </xdr:to>
    <xdr:sp macro="" textlink="">
      <xdr:nvSpPr>
        <xdr:cNvPr id="65833" name="Rectangle 176" descr="紙ふぶき (大)"/>
        <xdr:cNvSpPr>
          <a:spLocks noChangeArrowheads="1"/>
        </xdr:cNvSpPr>
      </xdr:nvSpPr>
      <xdr:spPr>
        <a:xfrm>
          <a:off x="2190750" y="124567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71</xdr:row>
      <xdr:rowOff>0</xdr:rowOff>
    </xdr:from>
    <xdr:to xmlns:xdr="http://schemas.openxmlformats.org/drawingml/2006/spreadsheetDrawing">
      <xdr:col>16</xdr:col>
      <xdr:colOff>0</xdr:colOff>
      <xdr:row>75</xdr:row>
      <xdr:rowOff>0</xdr:rowOff>
    </xdr:to>
    <xdr:sp macro="" textlink="">
      <xdr:nvSpPr>
        <xdr:cNvPr id="65834" name="Rectangle 177" descr="紙ふぶき (小)"/>
        <xdr:cNvSpPr>
          <a:spLocks noChangeArrowheads="1"/>
        </xdr:cNvSpPr>
      </xdr:nvSpPr>
      <xdr:spPr>
        <a:xfrm>
          <a:off x="2190750" y="133711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65</xdr:row>
      <xdr:rowOff>0</xdr:rowOff>
    </xdr:from>
    <xdr:to xmlns:xdr="http://schemas.openxmlformats.org/drawingml/2006/spreadsheetDrawing">
      <xdr:col>55</xdr:col>
      <xdr:colOff>0</xdr:colOff>
      <xdr:row>65</xdr:row>
      <xdr:rowOff>0</xdr:rowOff>
    </xdr:to>
    <xdr:sp macro="" textlink="">
      <xdr:nvSpPr>
        <xdr:cNvPr id="65835" name="Line 150"/>
        <xdr:cNvSpPr>
          <a:spLocks noChangeShapeType="1"/>
        </xdr:cNvSpPr>
      </xdr:nvSpPr>
      <xdr:spPr>
        <a:xfrm>
          <a:off x="965835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75</xdr:row>
      <xdr:rowOff>0</xdr:rowOff>
    </xdr:from>
    <xdr:to xmlns:xdr="http://schemas.openxmlformats.org/drawingml/2006/spreadsheetDrawing">
      <xdr:col>55</xdr:col>
      <xdr:colOff>0</xdr:colOff>
      <xdr:row>75</xdr:row>
      <xdr:rowOff>0</xdr:rowOff>
    </xdr:to>
    <xdr:sp macro="" textlink="">
      <xdr:nvSpPr>
        <xdr:cNvPr id="65836" name="Line 151"/>
        <xdr:cNvSpPr>
          <a:spLocks noChangeShapeType="1"/>
        </xdr:cNvSpPr>
      </xdr:nvSpPr>
      <xdr:spPr>
        <a:xfrm>
          <a:off x="965835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65</xdr:row>
      <xdr:rowOff>0</xdr:rowOff>
    </xdr:from>
    <xdr:to xmlns:xdr="http://schemas.openxmlformats.org/drawingml/2006/spreadsheetDrawing">
      <xdr:col>44</xdr:col>
      <xdr:colOff>0</xdr:colOff>
      <xdr:row>65</xdr:row>
      <xdr:rowOff>0</xdr:rowOff>
    </xdr:to>
    <xdr:sp macro="" textlink="">
      <xdr:nvSpPr>
        <xdr:cNvPr id="65837" name="Line 152"/>
        <xdr:cNvSpPr>
          <a:spLocks noChangeShapeType="1"/>
        </xdr:cNvSpPr>
      </xdr:nvSpPr>
      <xdr:spPr>
        <a:xfrm flipH="1">
          <a:off x="785812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75</xdr:row>
      <xdr:rowOff>0</xdr:rowOff>
    </xdr:from>
    <xdr:to xmlns:xdr="http://schemas.openxmlformats.org/drawingml/2006/spreadsheetDrawing">
      <xdr:col>44</xdr:col>
      <xdr:colOff>0</xdr:colOff>
      <xdr:row>75</xdr:row>
      <xdr:rowOff>0</xdr:rowOff>
    </xdr:to>
    <xdr:sp macro="" textlink="">
      <xdr:nvSpPr>
        <xdr:cNvPr id="65838" name="Line 153"/>
        <xdr:cNvSpPr>
          <a:spLocks noChangeShapeType="1"/>
        </xdr:cNvSpPr>
      </xdr:nvSpPr>
      <xdr:spPr>
        <a:xfrm flipH="1">
          <a:off x="785812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65</xdr:row>
      <xdr:rowOff>0</xdr:rowOff>
    </xdr:from>
    <xdr:to xmlns:xdr="http://schemas.openxmlformats.org/drawingml/2006/spreadsheetDrawing">
      <xdr:col>43</xdr:col>
      <xdr:colOff>0</xdr:colOff>
      <xdr:row>75</xdr:row>
      <xdr:rowOff>0</xdr:rowOff>
    </xdr:to>
    <xdr:sp macro="" textlink="">
      <xdr:nvSpPr>
        <xdr:cNvPr id="65839" name="Line 154"/>
        <xdr:cNvSpPr>
          <a:spLocks noChangeShapeType="1"/>
        </xdr:cNvSpPr>
      </xdr:nvSpPr>
      <xdr:spPr>
        <a:xfrm>
          <a:off x="785812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70</xdr:row>
      <xdr:rowOff>0</xdr:rowOff>
    </xdr:from>
    <xdr:to xmlns:xdr="http://schemas.openxmlformats.org/drawingml/2006/spreadsheetDrawing">
      <xdr:col>54</xdr:col>
      <xdr:colOff>0</xdr:colOff>
      <xdr:row>70</xdr:row>
      <xdr:rowOff>0</xdr:rowOff>
    </xdr:to>
    <xdr:sp macro="" textlink="">
      <xdr:nvSpPr>
        <xdr:cNvPr id="65840" name="Line 155"/>
        <xdr:cNvSpPr>
          <a:spLocks noChangeShapeType="1"/>
        </xdr:cNvSpPr>
      </xdr:nvSpPr>
      <xdr:spPr>
        <a:xfrm>
          <a:off x="9658350" y="13218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70</xdr:row>
      <xdr:rowOff>0</xdr:rowOff>
    </xdr:from>
    <xdr:to xmlns:xdr="http://schemas.openxmlformats.org/drawingml/2006/spreadsheetDrawing">
      <xdr:col>54</xdr:col>
      <xdr:colOff>0</xdr:colOff>
      <xdr:row>72</xdr:row>
      <xdr:rowOff>0</xdr:rowOff>
    </xdr:to>
    <xdr:sp macro="" textlink="">
      <xdr:nvSpPr>
        <xdr:cNvPr id="65841" name="Line 156"/>
        <xdr:cNvSpPr>
          <a:spLocks noChangeShapeType="1"/>
        </xdr:cNvSpPr>
      </xdr:nvSpPr>
      <xdr:spPr>
        <a:xfrm>
          <a:off x="10058400" y="13218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72</xdr:row>
      <xdr:rowOff>0</xdr:rowOff>
    </xdr:from>
    <xdr:to xmlns:xdr="http://schemas.openxmlformats.org/drawingml/2006/spreadsheetDrawing">
      <xdr:col>56</xdr:col>
      <xdr:colOff>0</xdr:colOff>
      <xdr:row>72</xdr:row>
      <xdr:rowOff>0</xdr:rowOff>
    </xdr:to>
    <xdr:sp macro="" textlink="">
      <xdr:nvSpPr>
        <xdr:cNvPr id="65842" name="Line 157"/>
        <xdr:cNvSpPr>
          <a:spLocks noChangeShapeType="1"/>
        </xdr:cNvSpPr>
      </xdr:nvSpPr>
      <xdr:spPr>
        <a:xfrm>
          <a:off x="9658350" y="13523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65</xdr:row>
      <xdr:rowOff>0</xdr:rowOff>
    </xdr:from>
    <xdr:to xmlns:xdr="http://schemas.openxmlformats.org/drawingml/2006/spreadsheetDrawing">
      <xdr:col>55</xdr:col>
      <xdr:colOff>0</xdr:colOff>
      <xdr:row>72</xdr:row>
      <xdr:rowOff>0</xdr:rowOff>
    </xdr:to>
    <xdr:sp macro="" textlink="">
      <xdr:nvSpPr>
        <xdr:cNvPr id="65843" name="Line 158"/>
        <xdr:cNvSpPr>
          <a:spLocks noChangeShapeType="1"/>
        </xdr:cNvSpPr>
      </xdr:nvSpPr>
      <xdr:spPr>
        <a:xfrm>
          <a:off x="10258425" y="124567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72</xdr:row>
      <xdr:rowOff>0</xdr:rowOff>
    </xdr:from>
    <xdr:to xmlns:xdr="http://schemas.openxmlformats.org/drawingml/2006/spreadsheetDrawing">
      <xdr:col>55</xdr:col>
      <xdr:colOff>0</xdr:colOff>
      <xdr:row>75</xdr:row>
      <xdr:rowOff>0</xdr:rowOff>
    </xdr:to>
    <xdr:sp macro="" textlink="">
      <xdr:nvSpPr>
        <xdr:cNvPr id="65844" name="Line 159"/>
        <xdr:cNvSpPr>
          <a:spLocks noChangeShapeType="1"/>
        </xdr:cNvSpPr>
      </xdr:nvSpPr>
      <xdr:spPr>
        <a:xfrm flipV="1">
          <a:off x="10258425" y="135235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65</xdr:row>
      <xdr:rowOff>0</xdr:rowOff>
    </xdr:from>
    <xdr:to xmlns:xdr="http://schemas.openxmlformats.org/drawingml/2006/spreadsheetDrawing">
      <xdr:col>54</xdr:col>
      <xdr:colOff>0</xdr:colOff>
      <xdr:row>70</xdr:row>
      <xdr:rowOff>0</xdr:rowOff>
    </xdr:to>
    <xdr:sp macro="" textlink="">
      <xdr:nvSpPr>
        <xdr:cNvPr id="65845" name="Line 160"/>
        <xdr:cNvSpPr>
          <a:spLocks noChangeShapeType="1"/>
        </xdr:cNvSpPr>
      </xdr:nvSpPr>
      <xdr:spPr>
        <a:xfrm>
          <a:off x="10058400" y="124567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65</xdr:row>
      <xdr:rowOff>0</xdr:rowOff>
    </xdr:from>
    <xdr:to xmlns:xdr="http://schemas.openxmlformats.org/drawingml/2006/spreadsheetDrawing">
      <xdr:col>48</xdr:col>
      <xdr:colOff>0</xdr:colOff>
      <xdr:row>75</xdr:row>
      <xdr:rowOff>0</xdr:rowOff>
    </xdr:to>
    <xdr:sp macro="" textlink="">
      <xdr:nvSpPr>
        <xdr:cNvPr id="65846" name="Rectangle 161" descr="紙ふぶき (小)"/>
        <xdr:cNvSpPr>
          <a:spLocks noChangeArrowheads="1"/>
        </xdr:cNvSpPr>
      </xdr:nvSpPr>
      <xdr:spPr>
        <a:xfrm>
          <a:off x="805815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65</xdr:row>
      <xdr:rowOff>0</xdr:rowOff>
    </xdr:from>
    <xdr:to xmlns:xdr="http://schemas.openxmlformats.org/drawingml/2006/spreadsheetDrawing">
      <xdr:col>52</xdr:col>
      <xdr:colOff>0</xdr:colOff>
      <xdr:row>72</xdr:row>
      <xdr:rowOff>0</xdr:rowOff>
    </xdr:to>
    <xdr:sp macro="" textlink="">
      <xdr:nvSpPr>
        <xdr:cNvPr id="65847" name="Rectangle 162" descr="紙ふぶき (大)"/>
        <xdr:cNvSpPr>
          <a:spLocks noChangeArrowheads="1"/>
        </xdr:cNvSpPr>
      </xdr:nvSpPr>
      <xdr:spPr>
        <a:xfrm>
          <a:off x="8858250" y="124567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72</xdr:row>
      <xdr:rowOff>0</xdr:rowOff>
    </xdr:from>
    <xdr:to xmlns:xdr="http://schemas.openxmlformats.org/drawingml/2006/spreadsheetDrawing">
      <xdr:col>52</xdr:col>
      <xdr:colOff>0</xdr:colOff>
      <xdr:row>75</xdr:row>
      <xdr:rowOff>0</xdr:rowOff>
    </xdr:to>
    <xdr:sp macro="" textlink="">
      <xdr:nvSpPr>
        <xdr:cNvPr id="65848" name="Rectangle 163" descr="紙ふぶき (小)"/>
        <xdr:cNvSpPr>
          <a:spLocks noChangeArrowheads="1"/>
        </xdr:cNvSpPr>
      </xdr:nvSpPr>
      <xdr:spPr>
        <a:xfrm>
          <a:off x="8858250" y="135235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60</xdr:row>
      <xdr:rowOff>0</xdr:rowOff>
    </xdr:from>
    <xdr:to xmlns:xdr="http://schemas.openxmlformats.org/drawingml/2006/spreadsheetDrawing">
      <xdr:col>20</xdr:col>
      <xdr:colOff>0</xdr:colOff>
      <xdr:row>71</xdr:row>
      <xdr:rowOff>0</xdr:rowOff>
    </xdr:to>
    <xdr:sp macro="" textlink="">
      <xdr:nvSpPr>
        <xdr:cNvPr id="65849" name="Line 172"/>
        <xdr:cNvSpPr>
          <a:spLocks noChangeShapeType="1"/>
        </xdr:cNvSpPr>
      </xdr:nvSpPr>
      <xdr:spPr>
        <a:xfrm>
          <a:off x="3790950" y="118249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60</xdr:row>
      <xdr:rowOff>0</xdr:rowOff>
    </xdr:from>
    <xdr:to xmlns:xdr="http://schemas.openxmlformats.org/drawingml/2006/spreadsheetDrawing">
      <xdr:col>16</xdr:col>
      <xdr:colOff>0</xdr:colOff>
      <xdr:row>61</xdr:row>
      <xdr:rowOff>0</xdr:rowOff>
    </xdr:to>
    <xdr:sp macro="" textlink="">
      <xdr:nvSpPr>
        <xdr:cNvPr id="65850" name="Rectangle 177" descr="紙ふぶき (小)"/>
        <xdr:cNvSpPr>
          <a:spLocks noChangeArrowheads="1"/>
        </xdr:cNvSpPr>
      </xdr:nvSpPr>
      <xdr:spPr>
        <a:xfrm>
          <a:off x="219075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60</xdr:row>
      <xdr:rowOff>0</xdr:rowOff>
    </xdr:from>
    <xdr:to xmlns:xdr="http://schemas.openxmlformats.org/drawingml/2006/spreadsheetDrawing">
      <xdr:col>12</xdr:col>
      <xdr:colOff>0</xdr:colOff>
      <xdr:row>64</xdr:row>
      <xdr:rowOff>126365</xdr:rowOff>
    </xdr:to>
    <xdr:sp macro="" textlink="">
      <xdr:nvSpPr>
        <xdr:cNvPr id="65851" name="Rectangle 177" descr="紙ふぶき (小)"/>
        <xdr:cNvSpPr>
          <a:spLocks noChangeArrowheads="1"/>
        </xdr:cNvSpPr>
      </xdr:nvSpPr>
      <xdr:spPr>
        <a:xfrm>
          <a:off x="139065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60</xdr:row>
      <xdr:rowOff>0</xdr:rowOff>
    </xdr:from>
    <xdr:to xmlns:xdr="http://schemas.openxmlformats.org/drawingml/2006/spreadsheetDrawing">
      <xdr:col>20</xdr:col>
      <xdr:colOff>0</xdr:colOff>
      <xdr:row>60</xdr:row>
      <xdr:rowOff>0</xdr:rowOff>
    </xdr:to>
    <xdr:sp macro="" textlink="">
      <xdr:nvSpPr>
        <xdr:cNvPr id="65852" name="Line 164"/>
        <xdr:cNvSpPr>
          <a:spLocks noChangeShapeType="1"/>
        </xdr:cNvSpPr>
      </xdr:nvSpPr>
      <xdr:spPr>
        <a:xfrm>
          <a:off x="299085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60</xdr:row>
      <xdr:rowOff>0</xdr:rowOff>
    </xdr:from>
    <xdr:to xmlns:xdr="http://schemas.openxmlformats.org/drawingml/2006/spreadsheetDrawing">
      <xdr:col>19</xdr:col>
      <xdr:colOff>0</xdr:colOff>
      <xdr:row>65</xdr:row>
      <xdr:rowOff>0</xdr:rowOff>
    </xdr:to>
    <xdr:sp macro="" textlink="">
      <xdr:nvSpPr>
        <xdr:cNvPr id="65853" name="Line 172"/>
        <xdr:cNvSpPr>
          <a:spLocks noChangeShapeType="1"/>
        </xdr:cNvSpPr>
      </xdr:nvSpPr>
      <xdr:spPr>
        <a:xfrm>
          <a:off x="359092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61</xdr:row>
      <xdr:rowOff>0</xdr:rowOff>
    </xdr:from>
    <xdr:to xmlns:xdr="http://schemas.openxmlformats.org/drawingml/2006/spreadsheetDrawing">
      <xdr:col>16</xdr:col>
      <xdr:colOff>0</xdr:colOff>
      <xdr:row>63</xdr:row>
      <xdr:rowOff>0</xdr:rowOff>
    </xdr:to>
    <xdr:sp macro="" textlink="">
      <xdr:nvSpPr>
        <xdr:cNvPr id="65854" name="Rectangle 177" descr="紙ふぶき (小)"/>
        <xdr:cNvSpPr>
          <a:spLocks noChangeArrowheads="1"/>
        </xdr:cNvSpPr>
      </xdr:nvSpPr>
      <xdr:spPr>
        <a:xfrm>
          <a:off x="219075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63</xdr:row>
      <xdr:rowOff>0</xdr:rowOff>
    </xdr:from>
    <xdr:to xmlns:xdr="http://schemas.openxmlformats.org/drawingml/2006/spreadsheetDrawing">
      <xdr:col>16</xdr:col>
      <xdr:colOff>0</xdr:colOff>
      <xdr:row>65</xdr:row>
      <xdr:rowOff>0</xdr:rowOff>
    </xdr:to>
    <xdr:sp macro="" textlink="">
      <xdr:nvSpPr>
        <xdr:cNvPr id="65855" name="Rectangle 177" descr="紙ふぶき (小)"/>
        <xdr:cNvSpPr>
          <a:spLocks noChangeArrowheads="1"/>
        </xdr:cNvSpPr>
      </xdr:nvSpPr>
      <xdr:spPr>
        <a:xfrm>
          <a:off x="219075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60</xdr:row>
      <xdr:rowOff>0</xdr:rowOff>
    </xdr:from>
    <xdr:to xmlns:xdr="http://schemas.openxmlformats.org/drawingml/2006/spreadsheetDrawing">
      <xdr:col>34</xdr:col>
      <xdr:colOff>0</xdr:colOff>
      <xdr:row>61</xdr:row>
      <xdr:rowOff>0</xdr:rowOff>
    </xdr:to>
    <xdr:sp macro="" textlink="">
      <xdr:nvSpPr>
        <xdr:cNvPr id="65856" name="Rectangle 177" descr="紙ふぶき (小)"/>
        <xdr:cNvSpPr>
          <a:spLocks noChangeArrowheads="1"/>
        </xdr:cNvSpPr>
      </xdr:nvSpPr>
      <xdr:spPr>
        <a:xfrm>
          <a:off x="552450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60</xdr:row>
      <xdr:rowOff>0</xdr:rowOff>
    </xdr:from>
    <xdr:to xmlns:xdr="http://schemas.openxmlformats.org/drawingml/2006/spreadsheetDrawing">
      <xdr:col>30</xdr:col>
      <xdr:colOff>0</xdr:colOff>
      <xdr:row>64</xdr:row>
      <xdr:rowOff>126365</xdr:rowOff>
    </xdr:to>
    <xdr:sp macro="" textlink="">
      <xdr:nvSpPr>
        <xdr:cNvPr id="65857" name="Rectangle 177" descr="紙ふぶき (小)"/>
        <xdr:cNvSpPr>
          <a:spLocks noChangeArrowheads="1"/>
        </xdr:cNvSpPr>
      </xdr:nvSpPr>
      <xdr:spPr>
        <a:xfrm>
          <a:off x="472440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60</xdr:row>
      <xdr:rowOff>0</xdr:rowOff>
    </xdr:from>
    <xdr:to xmlns:xdr="http://schemas.openxmlformats.org/drawingml/2006/spreadsheetDrawing">
      <xdr:col>38</xdr:col>
      <xdr:colOff>0</xdr:colOff>
      <xdr:row>60</xdr:row>
      <xdr:rowOff>0</xdr:rowOff>
    </xdr:to>
    <xdr:sp macro="" textlink="">
      <xdr:nvSpPr>
        <xdr:cNvPr id="65858" name="Line 164"/>
        <xdr:cNvSpPr>
          <a:spLocks noChangeShapeType="1"/>
        </xdr:cNvSpPr>
      </xdr:nvSpPr>
      <xdr:spPr>
        <a:xfrm>
          <a:off x="632460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60</xdr:row>
      <xdr:rowOff>0</xdr:rowOff>
    </xdr:from>
    <xdr:to xmlns:xdr="http://schemas.openxmlformats.org/drawingml/2006/spreadsheetDrawing">
      <xdr:col>37</xdr:col>
      <xdr:colOff>0</xdr:colOff>
      <xdr:row>65</xdr:row>
      <xdr:rowOff>0</xdr:rowOff>
    </xdr:to>
    <xdr:sp macro="" textlink="">
      <xdr:nvSpPr>
        <xdr:cNvPr id="65859" name="Line 172"/>
        <xdr:cNvSpPr>
          <a:spLocks noChangeShapeType="1"/>
        </xdr:cNvSpPr>
      </xdr:nvSpPr>
      <xdr:spPr>
        <a:xfrm>
          <a:off x="692467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61</xdr:row>
      <xdr:rowOff>0</xdr:rowOff>
    </xdr:from>
    <xdr:to xmlns:xdr="http://schemas.openxmlformats.org/drawingml/2006/spreadsheetDrawing">
      <xdr:col>34</xdr:col>
      <xdr:colOff>0</xdr:colOff>
      <xdr:row>63</xdr:row>
      <xdr:rowOff>0</xdr:rowOff>
    </xdr:to>
    <xdr:sp macro="" textlink="">
      <xdr:nvSpPr>
        <xdr:cNvPr id="65860" name="Rectangle 177" descr="紙ふぶき (小)"/>
        <xdr:cNvSpPr>
          <a:spLocks noChangeArrowheads="1"/>
        </xdr:cNvSpPr>
      </xdr:nvSpPr>
      <xdr:spPr>
        <a:xfrm>
          <a:off x="552450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63</xdr:row>
      <xdr:rowOff>0</xdr:rowOff>
    </xdr:from>
    <xdr:to xmlns:xdr="http://schemas.openxmlformats.org/drawingml/2006/spreadsheetDrawing">
      <xdr:col>34</xdr:col>
      <xdr:colOff>0</xdr:colOff>
      <xdr:row>65</xdr:row>
      <xdr:rowOff>0</xdr:rowOff>
    </xdr:to>
    <xdr:sp macro="" textlink="">
      <xdr:nvSpPr>
        <xdr:cNvPr id="65861" name="Rectangle 177" descr="紙ふぶき (小)"/>
        <xdr:cNvSpPr>
          <a:spLocks noChangeArrowheads="1"/>
        </xdr:cNvSpPr>
      </xdr:nvSpPr>
      <xdr:spPr>
        <a:xfrm>
          <a:off x="552450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60</xdr:row>
      <xdr:rowOff>0</xdr:rowOff>
    </xdr:from>
    <xdr:to xmlns:xdr="http://schemas.openxmlformats.org/drawingml/2006/spreadsheetDrawing">
      <xdr:col>52</xdr:col>
      <xdr:colOff>0</xdr:colOff>
      <xdr:row>61</xdr:row>
      <xdr:rowOff>0</xdr:rowOff>
    </xdr:to>
    <xdr:sp macro="" textlink="">
      <xdr:nvSpPr>
        <xdr:cNvPr id="65862" name="Rectangle 177" descr="紙ふぶき (小)"/>
        <xdr:cNvSpPr>
          <a:spLocks noChangeArrowheads="1"/>
        </xdr:cNvSpPr>
      </xdr:nvSpPr>
      <xdr:spPr>
        <a:xfrm>
          <a:off x="885825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60</xdr:row>
      <xdr:rowOff>0</xdr:rowOff>
    </xdr:from>
    <xdr:to xmlns:xdr="http://schemas.openxmlformats.org/drawingml/2006/spreadsheetDrawing">
      <xdr:col>48</xdr:col>
      <xdr:colOff>0</xdr:colOff>
      <xdr:row>64</xdr:row>
      <xdr:rowOff>126365</xdr:rowOff>
    </xdr:to>
    <xdr:sp macro="" textlink="">
      <xdr:nvSpPr>
        <xdr:cNvPr id="65863" name="Rectangle 177" descr="紙ふぶき (小)"/>
        <xdr:cNvSpPr>
          <a:spLocks noChangeArrowheads="1"/>
        </xdr:cNvSpPr>
      </xdr:nvSpPr>
      <xdr:spPr>
        <a:xfrm>
          <a:off x="805815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60</xdr:row>
      <xdr:rowOff>0</xdr:rowOff>
    </xdr:from>
    <xdr:to xmlns:xdr="http://schemas.openxmlformats.org/drawingml/2006/spreadsheetDrawing">
      <xdr:col>56</xdr:col>
      <xdr:colOff>0</xdr:colOff>
      <xdr:row>60</xdr:row>
      <xdr:rowOff>0</xdr:rowOff>
    </xdr:to>
    <xdr:sp macro="" textlink="">
      <xdr:nvSpPr>
        <xdr:cNvPr id="65864" name="Line 164"/>
        <xdr:cNvSpPr>
          <a:spLocks noChangeShapeType="1"/>
        </xdr:cNvSpPr>
      </xdr:nvSpPr>
      <xdr:spPr>
        <a:xfrm>
          <a:off x="965835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60</xdr:row>
      <xdr:rowOff>0</xdr:rowOff>
    </xdr:from>
    <xdr:to xmlns:xdr="http://schemas.openxmlformats.org/drawingml/2006/spreadsheetDrawing">
      <xdr:col>55</xdr:col>
      <xdr:colOff>0</xdr:colOff>
      <xdr:row>65</xdr:row>
      <xdr:rowOff>0</xdr:rowOff>
    </xdr:to>
    <xdr:sp macro="" textlink="">
      <xdr:nvSpPr>
        <xdr:cNvPr id="65865" name="Line 172"/>
        <xdr:cNvSpPr>
          <a:spLocks noChangeShapeType="1"/>
        </xdr:cNvSpPr>
      </xdr:nvSpPr>
      <xdr:spPr>
        <a:xfrm>
          <a:off x="1025842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61</xdr:row>
      <xdr:rowOff>0</xdr:rowOff>
    </xdr:from>
    <xdr:to xmlns:xdr="http://schemas.openxmlformats.org/drawingml/2006/spreadsheetDrawing">
      <xdr:col>52</xdr:col>
      <xdr:colOff>0</xdr:colOff>
      <xdr:row>63</xdr:row>
      <xdr:rowOff>0</xdr:rowOff>
    </xdr:to>
    <xdr:sp macro="" textlink="">
      <xdr:nvSpPr>
        <xdr:cNvPr id="65866" name="Rectangle 177" descr="紙ふぶき (小)"/>
        <xdr:cNvSpPr>
          <a:spLocks noChangeArrowheads="1"/>
        </xdr:cNvSpPr>
      </xdr:nvSpPr>
      <xdr:spPr>
        <a:xfrm>
          <a:off x="885825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63</xdr:row>
      <xdr:rowOff>0</xdr:rowOff>
    </xdr:from>
    <xdr:to xmlns:xdr="http://schemas.openxmlformats.org/drawingml/2006/spreadsheetDrawing">
      <xdr:col>52</xdr:col>
      <xdr:colOff>0</xdr:colOff>
      <xdr:row>65</xdr:row>
      <xdr:rowOff>0</xdr:rowOff>
    </xdr:to>
    <xdr:sp macro="" textlink="">
      <xdr:nvSpPr>
        <xdr:cNvPr id="65867" name="Rectangle 177" descr="紙ふぶき (小)"/>
        <xdr:cNvSpPr>
          <a:spLocks noChangeArrowheads="1"/>
        </xdr:cNvSpPr>
      </xdr:nvSpPr>
      <xdr:spPr>
        <a:xfrm>
          <a:off x="885825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60</xdr:row>
      <xdr:rowOff>0</xdr:rowOff>
    </xdr:from>
    <xdr:to xmlns:xdr="http://schemas.openxmlformats.org/drawingml/2006/spreadsheetDrawing">
      <xdr:col>70</xdr:col>
      <xdr:colOff>0</xdr:colOff>
      <xdr:row>61</xdr:row>
      <xdr:rowOff>0</xdr:rowOff>
    </xdr:to>
    <xdr:sp macro="" textlink="">
      <xdr:nvSpPr>
        <xdr:cNvPr id="65868" name="Rectangle 177" descr="紙ふぶき (小)"/>
        <xdr:cNvSpPr>
          <a:spLocks noChangeArrowheads="1"/>
        </xdr:cNvSpPr>
      </xdr:nvSpPr>
      <xdr:spPr>
        <a:xfrm>
          <a:off x="1219200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60</xdr:row>
      <xdr:rowOff>0</xdr:rowOff>
    </xdr:from>
    <xdr:to xmlns:xdr="http://schemas.openxmlformats.org/drawingml/2006/spreadsheetDrawing">
      <xdr:col>66</xdr:col>
      <xdr:colOff>0</xdr:colOff>
      <xdr:row>64</xdr:row>
      <xdr:rowOff>126365</xdr:rowOff>
    </xdr:to>
    <xdr:sp macro="" textlink="">
      <xdr:nvSpPr>
        <xdr:cNvPr id="65869" name="Rectangle 177" descr="紙ふぶき (小)"/>
        <xdr:cNvSpPr>
          <a:spLocks noChangeArrowheads="1"/>
        </xdr:cNvSpPr>
      </xdr:nvSpPr>
      <xdr:spPr>
        <a:xfrm>
          <a:off x="1139190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60</xdr:row>
      <xdr:rowOff>0</xdr:rowOff>
    </xdr:from>
    <xdr:to xmlns:xdr="http://schemas.openxmlformats.org/drawingml/2006/spreadsheetDrawing">
      <xdr:col>74</xdr:col>
      <xdr:colOff>0</xdr:colOff>
      <xdr:row>60</xdr:row>
      <xdr:rowOff>0</xdr:rowOff>
    </xdr:to>
    <xdr:sp macro="" textlink="">
      <xdr:nvSpPr>
        <xdr:cNvPr id="65870" name="Line 164"/>
        <xdr:cNvSpPr>
          <a:spLocks noChangeShapeType="1"/>
        </xdr:cNvSpPr>
      </xdr:nvSpPr>
      <xdr:spPr>
        <a:xfrm>
          <a:off x="1299210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60</xdr:row>
      <xdr:rowOff>0</xdr:rowOff>
    </xdr:from>
    <xdr:to xmlns:xdr="http://schemas.openxmlformats.org/drawingml/2006/spreadsheetDrawing">
      <xdr:col>73</xdr:col>
      <xdr:colOff>0</xdr:colOff>
      <xdr:row>65</xdr:row>
      <xdr:rowOff>0</xdr:rowOff>
    </xdr:to>
    <xdr:sp macro="" textlink="">
      <xdr:nvSpPr>
        <xdr:cNvPr id="65871" name="Line 172"/>
        <xdr:cNvSpPr>
          <a:spLocks noChangeShapeType="1"/>
        </xdr:cNvSpPr>
      </xdr:nvSpPr>
      <xdr:spPr>
        <a:xfrm>
          <a:off x="1359217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61</xdr:row>
      <xdr:rowOff>0</xdr:rowOff>
    </xdr:from>
    <xdr:to xmlns:xdr="http://schemas.openxmlformats.org/drawingml/2006/spreadsheetDrawing">
      <xdr:col>70</xdr:col>
      <xdr:colOff>0</xdr:colOff>
      <xdr:row>63</xdr:row>
      <xdr:rowOff>0</xdr:rowOff>
    </xdr:to>
    <xdr:sp macro="" textlink="">
      <xdr:nvSpPr>
        <xdr:cNvPr id="65872" name="Rectangle 177" descr="紙ふぶき (小)"/>
        <xdr:cNvSpPr>
          <a:spLocks noChangeArrowheads="1"/>
        </xdr:cNvSpPr>
      </xdr:nvSpPr>
      <xdr:spPr>
        <a:xfrm>
          <a:off x="1219200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63</xdr:row>
      <xdr:rowOff>0</xdr:rowOff>
    </xdr:from>
    <xdr:to xmlns:xdr="http://schemas.openxmlformats.org/drawingml/2006/spreadsheetDrawing">
      <xdr:col>70</xdr:col>
      <xdr:colOff>0</xdr:colOff>
      <xdr:row>65</xdr:row>
      <xdr:rowOff>0</xdr:rowOff>
    </xdr:to>
    <xdr:sp macro="" textlink="">
      <xdr:nvSpPr>
        <xdr:cNvPr id="65873" name="Rectangle 177" descr="紙ふぶき (小)"/>
        <xdr:cNvSpPr>
          <a:spLocks noChangeArrowheads="1"/>
        </xdr:cNvSpPr>
      </xdr:nvSpPr>
      <xdr:spPr>
        <a:xfrm>
          <a:off x="1219200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60</xdr:row>
      <xdr:rowOff>0</xdr:rowOff>
    </xdr:from>
    <xdr:to xmlns:xdr="http://schemas.openxmlformats.org/drawingml/2006/spreadsheetDrawing">
      <xdr:col>38</xdr:col>
      <xdr:colOff>0</xdr:colOff>
      <xdr:row>72</xdr:row>
      <xdr:rowOff>0</xdr:rowOff>
    </xdr:to>
    <xdr:sp macro="" textlink="">
      <xdr:nvSpPr>
        <xdr:cNvPr id="65874" name="Line 172"/>
        <xdr:cNvSpPr>
          <a:spLocks noChangeShapeType="1"/>
        </xdr:cNvSpPr>
      </xdr:nvSpPr>
      <xdr:spPr>
        <a:xfrm>
          <a:off x="7124700" y="118249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60</xdr:row>
      <xdr:rowOff>0</xdr:rowOff>
    </xdr:from>
    <xdr:to xmlns:xdr="http://schemas.openxmlformats.org/drawingml/2006/spreadsheetDrawing">
      <xdr:col>56</xdr:col>
      <xdr:colOff>0</xdr:colOff>
      <xdr:row>72</xdr:row>
      <xdr:rowOff>0</xdr:rowOff>
    </xdr:to>
    <xdr:sp macro="" textlink="">
      <xdr:nvSpPr>
        <xdr:cNvPr id="65875" name="Line 172"/>
        <xdr:cNvSpPr>
          <a:spLocks noChangeShapeType="1"/>
        </xdr:cNvSpPr>
      </xdr:nvSpPr>
      <xdr:spPr>
        <a:xfrm>
          <a:off x="10458450" y="118249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60</xdr:row>
      <xdr:rowOff>0</xdr:rowOff>
    </xdr:from>
    <xdr:to xmlns:xdr="http://schemas.openxmlformats.org/drawingml/2006/spreadsheetDrawing">
      <xdr:col>74</xdr:col>
      <xdr:colOff>0</xdr:colOff>
      <xdr:row>73</xdr:row>
      <xdr:rowOff>0</xdr:rowOff>
    </xdr:to>
    <xdr:sp macro="" textlink="">
      <xdr:nvSpPr>
        <xdr:cNvPr id="65876" name="Line 172"/>
        <xdr:cNvSpPr>
          <a:spLocks noChangeShapeType="1"/>
        </xdr:cNvSpPr>
      </xdr:nvSpPr>
      <xdr:spPr>
        <a:xfrm>
          <a:off x="13792200" y="118249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118</xdr:row>
      <xdr:rowOff>0</xdr:rowOff>
    </xdr:from>
    <xdr:to xmlns:xdr="http://schemas.openxmlformats.org/drawingml/2006/spreadsheetDrawing">
      <xdr:col>73</xdr:col>
      <xdr:colOff>0</xdr:colOff>
      <xdr:row>118</xdr:row>
      <xdr:rowOff>0</xdr:rowOff>
    </xdr:to>
    <xdr:sp macro="" textlink="">
      <xdr:nvSpPr>
        <xdr:cNvPr id="65877" name="Line 25"/>
        <xdr:cNvSpPr>
          <a:spLocks noChangeShapeType="1"/>
        </xdr:cNvSpPr>
      </xdr:nvSpPr>
      <xdr:spPr>
        <a:xfrm>
          <a:off x="1299210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128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65878" name="Line 27"/>
        <xdr:cNvSpPr>
          <a:spLocks noChangeShapeType="1"/>
        </xdr:cNvSpPr>
      </xdr:nvSpPr>
      <xdr:spPr>
        <a:xfrm>
          <a:off x="1299210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118</xdr:row>
      <xdr:rowOff>0</xdr:rowOff>
    </xdr:from>
    <xdr:to xmlns:xdr="http://schemas.openxmlformats.org/drawingml/2006/spreadsheetDrawing">
      <xdr:col>62</xdr:col>
      <xdr:colOff>0</xdr:colOff>
      <xdr:row>118</xdr:row>
      <xdr:rowOff>0</xdr:rowOff>
    </xdr:to>
    <xdr:sp macro="" textlink="">
      <xdr:nvSpPr>
        <xdr:cNvPr id="65879" name="Line 28"/>
        <xdr:cNvSpPr>
          <a:spLocks noChangeShapeType="1"/>
        </xdr:cNvSpPr>
      </xdr:nvSpPr>
      <xdr:spPr>
        <a:xfrm flipH="1">
          <a:off x="1119187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128</xdr:row>
      <xdr:rowOff>0</xdr:rowOff>
    </xdr:from>
    <xdr:to xmlns:xdr="http://schemas.openxmlformats.org/drawingml/2006/spreadsheetDrawing">
      <xdr:col>62</xdr:col>
      <xdr:colOff>0</xdr:colOff>
      <xdr:row>128</xdr:row>
      <xdr:rowOff>0</xdr:rowOff>
    </xdr:to>
    <xdr:sp macro="" textlink="">
      <xdr:nvSpPr>
        <xdr:cNvPr id="65880" name="Line 29"/>
        <xdr:cNvSpPr>
          <a:spLocks noChangeShapeType="1"/>
        </xdr:cNvSpPr>
      </xdr:nvSpPr>
      <xdr:spPr>
        <a:xfrm flipH="1">
          <a:off x="1119187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118</xdr:row>
      <xdr:rowOff>0</xdr:rowOff>
    </xdr:from>
    <xdr:to xmlns:xdr="http://schemas.openxmlformats.org/drawingml/2006/spreadsheetDrawing">
      <xdr:col>61</xdr:col>
      <xdr:colOff>0</xdr:colOff>
      <xdr:row>128</xdr:row>
      <xdr:rowOff>0</xdr:rowOff>
    </xdr:to>
    <xdr:sp macro="" textlink="">
      <xdr:nvSpPr>
        <xdr:cNvPr id="65881" name="Line 30"/>
        <xdr:cNvSpPr>
          <a:spLocks noChangeShapeType="1"/>
        </xdr:cNvSpPr>
      </xdr:nvSpPr>
      <xdr:spPr>
        <a:xfrm>
          <a:off x="1119187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124</xdr:row>
      <xdr:rowOff>0</xdr:rowOff>
    </xdr:from>
    <xdr:to xmlns:xdr="http://schemas.openxmlformats.org/drawingml/2006/spreadsheetDrawing">
      <xdr:col>72</xdr:col>
      <xdr:colOff>0</xdr:colOff>
      <xdr:row>124</xdr:row>
      <xdr:rowOff>0</xdr:rowOff>
    </xdr:to>
    <xdr:sp macro="" textlink="">
      <xdr:nvSpPr>
        <xdr:cNvPr id="65882" name="Line 31"/>
        <xdr:cNvSpPr>
          <a:spLocks noChangeShapeType="1"/>
        </xdr:cNvSpPr>
      </xdr:nvSpPr>
      <xdr:spPr>
        <a:xfrm>
          <a:off x="12992100" y="235565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124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65883" name="Line 32"/>
        <xdr:cNvSpPr>
          <a:spLocks noChangeShapeType="1"/>
        </xdr:cNvSpPr>
      </xdr:nvSpPr>
      <xdr:spPr>
        <a:xfrm>
          <a:off x="13392150" y="23556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126</xdr:row>
      <xdr:rowOff>0</xdr:rowOff>
    </xdr:from>
    <xdr:to xmlns:xdr="http://schemas.openxmlformats.org/drawingml/2006/spreadsheetDrawing">
      <xdr:col>74</xdr:col>
      <xdr:colOff>0</xdr:colOff>
      <xdr:row>126</xdr:row>
      <xdr:rowOff>0</xdr:rowOff>
    </xdr:to>
    <xdr:sp macro="" textlink="">
      <xdr:nvSpPr>
        <xdr:cNvPr id="65884" name="Line 33"/>
        <xdr:cNvSpPr>
          <a:spLocks noChangeShapeType="1"/>
        </xdr:cNvSpPr>
      </xdr:nvSpPr>
      <xdr:spPr>
        <a:xfrm>
          <a:off x="12992100" y="238613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118</xdr:row>
      <xdr:rowOff>0</xdr:rowOff>
    </xdr:from>
    <xdr:to xmlns:xdr="http://schemas.openxmlformats.org/drawingml/2006/spreadsheetDrawing">
      <xdr:col>73</xdr:col>
      <xdr:colOff>0</xdr:colOff>
      <xdr:row>126</xdr:row>
      <xdr:rowOff>0</xdr:rowOff>
    </xdr:to>
    <xdr:sp macro="" textlink="">
      <xdr:nvSpPr>
        <xdr:cNvPr id="65885" name="Line 34"/>
        <xdr:cNvSpPr>
          <a:spLocks noChangeShapeType="1"/>
        </xdr:cNvSpPr>
      </xdr:nvSpPr>
      <xdr:spPr>
        <a:xfrm>
          <a:off x="13592175" y="226421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126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65886" name="Line 35"/>
        <xdr:cNvSpPr>
          <a:spLocks noChangeShapeType="1"/>
        </xdr:cNvSpPr>
      </xdr:nvSpPr>
      <xdr:spPr>
        <a:xfrm flipV="1">
          <a:off x="13592175" y="23861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118</xdr:row>
      <xdr:rowOff>0</xdr:rowOff>
    </xdr:from>
    <xdr:to xmlns:xdr="http://schemas.openxmlformats.org/drawingml/2006/spreadsheetDrawing">
      <xdr:col>72</xdr:col>
      <xdr:colOff>0</xdr:colOff>
      <xdr:row>124</xdr:row>
      <xdr:rowOff>0</xdr:rowOff>
    </xdr:to>
    <xdr:sp macro="" textlink="">
      <xdr:nvSpPr>
        <xdr:cNvPr id="65887" name="Line 52"/>
        <xdr:cNvSpPr>
          <a:spLocks noChangeShapeType="1"/>
        </xdr:cNvSpPr>
      </xdr:nvSpPr>
      <xdr:spPr>
        <a:xfrm>
          <a:off x="13392150" y="226421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118</xdr:row>
      <xdr:rowOff>0</xdr:rowOff>
    </xdr:from>
    <xdr:to xmlns:xdr="http://schemas.openxmlformats.org/drawingml/2006/spreadsheetDrawing">
      <xdr:col>66</xdr:col>
      <xdr:colOff>0</xdr:colOff>
      <xdr:row>128</xdr:row>
      <xdr:rowOff>0</xdr:rowOff>
    </xdr:to>
    <xdr:sp macro="" textlink="">
      <xdr:nvSpPr>
        <xdr:cNvPr id="65888" name="Rectangle 67" descr="紙ふぶき (小)"/>
        <xdr:cNvSpPr>
          <a:spLocks noChangeArrowheads="1"/>
        </xdr:cNvSpPr>
      </xdr:nvSpPr>
      <xdr:spPr>
        <a:xfrm>
          <a:off x="1139190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118</xdr:row>
      <xdr:rowOff>0</xdr:rowOff>
    </xdr:from>
    <xdr:to xmlns:xdr="http://schemas.openxmlformats.org/drawingml/2006/spreadsheetDrawing">
      <xdr:col>70</xdr:col>
      <xdr:colOff>0</xdr:colOff>
      <xdr:row>126</xdr:row>
      <xdr:rowOff>0</xdr:rowOff>
    </xdr:to>
    <xdr:sp macro="" textlink="">
      <xdr:nvSpPr>
        <xdr:cNvPr id="65889" name="Rectangle 68" descr="紙ふぶき (大)"/>
        <xdr:cNvSpPr>
          <a:spLocks noChangeArrowheads="1"/>
        </xdr:cNvSpPr>
      </xdr:nvSpPr>
      <xdr:spPr>
        <a:xfrm>
          <a:off x="12192000" y="226421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126</xdr:row>
      <xdr:rowOff>0</xdr:rowOff>
    </xdr:from>
    <xdr:to xmlns:xdr="http://schemas.openxmlformats.org/drawingml/2006/spreadsheetDrawing">
      <xdr:col>70</xdr:col>
      <xdr:colOff>0</xdr:colOff>
      <xdr:row>128</xdr:row>
      <xdr:rowOff>0</xdr:rowOff>
    </xdr:to>
    <xdr:sp macro="" textlink="">
      <xdr:nvSpPr>
        <xdr:cNvPr id="65890" name="Rectangle 69" descr="紙ふぶき (小)"/>
        <xdr:cNvSpPr>
          <a:spLocks noChangeArrowheads="1"/>
        </xdr:cNvSpPr>
      </xdr:nvSpPr>
      <xdr:spPr>
        <a:xfrm>
          <a:off x="12192000" y="238613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118</xdr:row>
      <xdr:rowOff>0</xdr:rowOff>
    </xdr:from>
    <xdr:to xmlns:xdr="http://schemas.openxmlformats.org/drawingml/2006/spreadsheetDrawing">
      <xdr:col>37</xdr:col>
      <xdr:colOff>0</xdr:colOff>
      <xdr:row>118</xdr:row>
      <xdr:rowOff>0</xdr:rowOff>
    </xdr:to>
    <xdr:sp macro="" textlink="">
      <xdr:nvSpPr>
        <xdr:cNvPr id="65891" name="Line 150"/>
        <xdr:cNvSpPr>
          <a:spLocks noChangeShapeType="1"/>
        </xdr:cNvSpPr>
      </xdr:nvSpPr>
      <xdr:spPr>
        <a:xfrm>
          <a:off x="632460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128</xdr:row>
      <xdr:rowOff>0</xdr:rowOff>
    </xdr:from>
    <xdr:to xmlns:xdr="http://schemas.openxmlformats.org/drawingml/2006/spreadsheetDrawing">
      <xdr:col>37</xdr:col>
      <xdr:colOff>0</xdr:colOff>
      <xdr:row>128</xdr:row>
      <xdr:rowOff>0</xdr:rowOff>
    </xdr:to>
    <xdr:sp macro="" textlink="">
      <xdr:nvSpPr>
        <xdr:cNvPr id="65892" name="Line 151"/>
        <xdr:cNvSpPr>
          <a:spLocks noChangeShapeType="1"/>
        </xdr:cNvSpPr>
      </xdr:nvSpPr>
      <xdr:spPr>
        <a:xfrm>
          <a:off x="632460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118</xdr:row>
      <xdr:rowOff>0</xdr:rowOff>
    </xdr:from>
    <xdr:to xmlns:xdr="http://schemas.openxmlformats.org/drawingml/2006/spreadsheetDrawing">
      <xdr:col>26</xdr:col>
      <xdr:colOff>0</xdr:colOff>
      <xdr:row>118</xdr:row>
      <xdr:rowOff>0</xdr:rowOff>
    </xdr:to>
    <xdr:sp macro="" textlink="">
      <xdr:nvSpPr>
        <xdr:cNvPr id="65893" name="Line 152"/>
        <xdr:cNvSpPr>
          <a:spLocks noChangeShapeType="1"/>
        </xdr:cNvSpPr>
      </xdr:nvSpPr>
      <xdr:spPr>
        <a:xfrm flipH="1">
          <a:off x="452437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128</xdr:row>
      <xdr:rowOff>0</xdr:rowOff>
    </xdr:from>
    <xdr:to xmlns:xdr="http://schemas.openxmlformats.org/drawingml/2006/spreadsheetDrawing">
      <xdr:col>26</xdr:col>
      <xdr:colOff>0</xdr:colOff>
      <xdr:row>128</xdr:row>
      <xdr:rowOff>0</xdr:rowOff>
    </xdr:to>
    <xdr:sp macro="" textlink="">
      <xdr:nvSpPr>
        <xdr:cNvPr id="65894" name="Line 153"/>
        <xdr:cNvSpPr>
          <a:spLocks noChangeShapeType="1"/>
        </xdr:cNvSpPr>
      </xdr:nvSpPr>
      <xdr:spPr>
        <a:xfrm flipH="1">
          <a:off x="452437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118</xdr:row>
      <xdr:rowOff>0</xdr:rowOff>
    </xdr:from>
    <xdr:to xmlns:xdr="http://schemas.openxmlformats.org/drawingml/2006/spreadsheetDrawing">
      <xdr:col>25</xdr:col>
      <xdr:colOff>0</xdr:colOff>
      <xdr:row>128</xdr:row>
      <xdr:rowOff>0</xdr:rowOff>
    </xdr:to>
    <xdr:sp macro="" textlink="">
      <xdr:nvSpPr>
        <xdr:cNvPr id="65895" name="Line 154"/>
        <xdr:cNvSpPr>
          <a:spLocks noChangeShapeType="1"/>
        </xdr:cNvSpPr>
      </xdr:nvSpPr>
      <xdr:spPr>
        <a:xfrm>
          <a:off x="452437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123</xdr:row>
      <xdr:rowOff>0</xdr:rowOff>
    </xdr:from>
    <xdr:to xmlns:xdr="http://schemas.openxmlformats.org/drawingml/2006/spreadsheetDrawing">
      <xdr:col>36</xdr:col>
      <xdr:colOff>0</xdr:colOff>
      <xdr:row>123</xdr:row>
      <xdr:rowOff>0</xdr:rowOff>
    </xdr:to>
    <xdr:sp macro="" textlink="">
      <xdr:nvSpPr>
        <xdr:cNvPr id="65896" name="Line 155"/>
        <xdr:cNvSpPr>
          <a:spLocks noChangeShapeType="1"/>
        </xdr:cNvSpPr>
      </xdr:nvSpPr>
      <xdr:spPr>
        <a:xfrm>
          <a:off x="6324600" y="23404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123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65897" name="Line 156"/>
        <xdr:cNvSpPr>
          <a:spLocks noChangeShapeType="1"/>
        </xdr:cNvSpPr>
      </xdr:nvSpPr>
      <xdr:spPr>
        <a:xfrm>
          <a:off x="6724650" y="23404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125</xdr:row>
      <xdr:rowOff>0</xdr:rowOff>
    </xdr:from>
    <xdr:to xmlns:xdr="http://schemas.openxmlformats.org/drawingml/2006/spreadsheetDrawing">
      <xdr:col>38</xdr:col>
      <xdr:colOff>0</xdr:colOff>
      <xdr:row>125</xdr:row>
      <xdr:rowOff>0</xdr:rowOff>
    </xdr:to>
    <xdr:sp macro="" textlink="">
      <xdr:nvSpPr>
        <xdr:cNvPr id="65898" name="Line 157"/>
        <xdr:cNvSpPr>
          <a:spLocks noChangeShapeType="1"/>
        </xdr:cNvSpPr>
      </xdr:nvSpPr>
      <xdr:spPr>
        <a:xfrm>
          <a:off x="6324600" y="23708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118</xdr:row>
      <xdr:rowOff>0</xdr:rowOff>
    </xdr:from>
    <xdr:to xmlns:xdr="http://schemas.openxmlformats.org/drawingml/2006/spreadsheetDrawing">
      <xdr:col>37</xdr:col>
      <xdr:colOff>0</xdr:colOff>
      <xdr:row>125</xdr:row>
      <xdr:rowOff>0</xdr:rowOff>
    </xdr:to>
    <xdr:sp macro="" textlink="">
      <xdr:nvSpPr>
        <xdr:cNvPr id="65899" name="Line 158"/>
        <xdr:cNvSpPr>
          <a:spLocks noChangeShapeType="1"/>
        </xdr:cNvSpPr>
      </xdr:nvSpPr>
      <xdr:spPr>
        <a:xfrm>
          <a:off x="6924675" y="226421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125</xdr:row>
      <xdr:rowOff>0</xdr:rowOff>
    </xdr:from>
    <xdr:to xmlns:xdr="http://schemas.openxmlformats.org/drawingml/2006/spreadsheetDrawing">
      <xdr:col>37</xdr:col>
      <xdr:colOff>0</xdr:colOff>
      <xdr:row>128</xdr:row>
      <xdr:rowOff>0</xdr:rowOff>
    </xdr:to>
    <xdr:sp macro="" textlink="">
      <xdr:nvSpPr>
        <xdr:cNvPr id="65900" name="Line 159"/>
        <xdr:cNvSpPr>
          <a:spLocks noChangeShapeType="1"/>
        </xdr:cNvSpPr>
      </xdr:nvSpPr>
      <xdr:spPr>
        <a:xfrm flipV="1">
          <a:off x="6924675" y="237089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118</xdr:row>
      <xdr:rowOff>0</xdr:rowOff>
    </xdr:from>
    <xdr:to xmlns:xdr="http://schemas.openxmlformats.org/drawingml/2006/spreadsheetDrawing">
      <xdr:col>36</xdr:col>
      <xdr:colOff>0</xdr:colOff>
      <xdr:row>123</xdr:row>
      <xdr:rowOff>0</xdr:rowOff>
    </xdr:to>
    <xdr:sp macro="" textlink="">
      <xdr:nvSpPr>
        <xdr:cNvPr id="65901" name="Line 160"/>
        <xdr:cNvSpPr>
          <a:spLocks noChangeShapeType="1"/>
        </xdr:cNvSpPr>
      </xdr:nvSpPr>
      <xdr:spPr>
        <a:xfrm>
          <a:off x="6724650" y="226421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118</xdr:row>
      <xdr:rowOff>0</xdr:rowOff>
    </xdr:from>
    <xdr:to xmlns:xdr="http://schemas.openxmlformats.org/drawingml/2006/spreadsheetDrawing">
      <xdr:col>30</xdr:col>
      <xdr:colOff>0</xdr:colOff>
      <xdr:row>128</xdr:row>
      <xdr:rowOff>0</xdr:rowOff>
    </xdr:to>
    <xdr:sp macro="" textlink="">
      <xdr:nvSpPr>
        <xdr:cNvPr id="65902" name="Rectangle 161" descr="紙ふぶき (小)"/>
        <xdr:cNvSpPr>
          <a:spLocks noChangeArrowheads="1"/>
        </xdr:cNvSpPr>
      </xdr:nvSpPr>
      <xdr:spPr>
        <a:xfrm>
          <a:off x="472440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118</xdr:row>
      <xdr:rowOff>0</xdr:rowOff>
    </xdr:from>
    <xdr:to xmlns:xdr="http://schemas.openxmlformats.org/drawingml/2006/spreadsheetDrawing">
      <xdr:col>34</xdr:col>
      <xdr:colOff>0</xdr:colOff>
      <xdr:row>125</xdr:row>
      <xdr:rowOff>0</xdr:rowOff>
    </xdr:to>
    <xdr:sp macro="" textlink="">
      <xdr:nvSpPr>
        <xdr:cNvPr id="65903" name="Rectangle 162" descr="紙ふぶき (大)"/>
        <xdr:cNvSpPr>
          <a:spLocks noChangeArrowheads="1"/>
        </xdr:cNvSpPr>
      </xdr:nvSpPr>
      <xdr:spPr>
        <a:xfrm>
          <a:off x="5524500" y="226421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125</xdr:row>
      <xdr:rowOff>0</xdr:rowOff>
    </xdr:from>
    <xdr:to xmlns:xdr="http://schemas.openxmlformats.org/drawingml/2006/spreadsheetDrawing">
      <xdr:col>34</xdr:col>
      <xdr:colOff>0</xdr:colOff>
      <xdr:row>128</xdr:row>
      <xdr:rowOff>0</xdr:rowOff>
    </xdr:to>
    <xdr:sp macro="" textlink="">
      <xdr:nvSpPr>
        <xdr:cNvPr id="65904" name="Rectangle 163" descr="紙ふぶき (小)"/>
        <xdr:cNvSpPr>
          <a:spLocks noChangeArrowheads="1"/>
        </xdr:cNvSpPr>
      </xdr:nvSpPr>
      <xdr:spPr>
        <a:xfrm>
          <a:off x="5524500" y="237089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118</xdr:row>
      <xdr:rowOff>0</xdr:rowOff>
    </xdr:from>
    <xdr:to xmlns:xdr="http://schemas.openxmlformats.org/drawingml/2006/spreadsheetDrawing">
      <xdr:col>19</xdr:col>
      <xdr:colOff>0</xdr:colOff>
      <xdr:row>118</xdr:row>
      <xdr:rowOff>0</xdr:rowOff>
    </xdr:to>
    <xdr:sp macro="" textlink="">
      <xdr:nvSpPr>
        <xdr:cNvPr id="65905" name="Line 164"/>
        <xdr:cNvSpPr>
          <a:spLocks noChangeShapeType="1"/>
        </xdr:cNvSpPr>
      </xdr:nvSpPr>
      <xdr:spPr>
        <a:xfrm>
          <a:off x="299085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128</xdr:row>
      <xdr:rowOff>0</xdr:rowOff>
    </xdr:from>
    <xdr:to xmlns:xdr="http://schemas.openxmlformats.org/drawingml/2006/spreadsheetDrawing">
      <xdr:col>19</xdr:col>
      <xdr:colOff>0</xdr:colOff>
      <xdr:row>128</xdr:row>
      <xdr:rowOff>0</xdr:rowOff>
    </xdr:to>
    <xdr:sp macro="" textlink="">
      <xdr:nvSpPr>
        <xdr:cNvPr id="65906" name="Line 165"/>
        <xdr:cNvSpPr>
          <a:spLocks noChangeShapeType="1"/>
        </xdr:cNvSpPr>
      </xdr:nvSpPr>
      <xdr:spPr>
        <a:xfrm>
          <a:off x="299085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118</xdr:row>
      <xdr:rowOff>0</xdr:rowOff>
    </xdr:from>
    <xdr:to xmlns:xdr="http://schemas.openxmlformats.org/drawingml/2006/spreadsheetDrawing">
      <xdr:col>8</xdr:col>
      <xdr:colOff>0</xdr:colOff>
      <xdr:row>118</xdr:row>
      <xdr:rowOff>0</xdr:rowOff>
    </xdr:to>
    <xdr:sp macro="" textlink="">
      <xdr:nvSpPr>
        <xdr:cNvPr id="65907" name="Line 166"/>
        <xdr:cNvSpPr>
          <a:spLocks noChangeShapeType="1"/>
        </xdr:cNvSpPr>
      </xdr:nvSpPr>
      <xdr:spPr>
        <a:xfrm flipH="1">
          <a:off x="119062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128</xdr:row>
      <xdr:rowOff>0</xdr:rowOff>
    </xdr:from>
    <xdr:to xmlns:xdr="http://schemas.openxmlformats.org/drawingml/2006/spreadsheetDrawing">
      <xdr:col>8</xdr:col>
      <xdr:colOff>0</xdr:colOff>
      <xdr:row>128</xdr:row>
      <xdr:rowOff>0</xdr:rowOff>
    </xdr:to>
    <xdr:sp macro="" textlink="">
      <xdr:nvSpPr>
        <xdr:cNvPr id="65908" name="Line 167"/>
        <xdr:cNvSpPr>
          <a:spLocks noChangeShapeType="1"/>
        </xdr:cNvSpPr>
      </xdr:nvSpPr>
      <xdr:spPr>
        <a:xfrm flipH="1">
          <a:off x="119062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118</xdr:row>
      <xdr:rowOff>0</xdr:rowOff>
    </xdr:from>
    <xdr:to xmlns:xdr="http://schemas.openxmlformats.org/drawingml/2006/spreadsheetDrawing">
      <xdr:col>7</xdr:col>
      <xdr:colOff>0</xdr:colOff>
      <xdr:row>128</xdr:row>
      <xdr:rowOff>0</xdr:rowOff>
    </xdr:to>
    <xdr:sp macro="" textlink="">
      <xdr:nvSpPr>
        <xdr:cNvPr id="65909" name="Line 168"/>
        <xdr:cNvSpPr>
          <a:spLocks noChangeShapeType="1"/>
        </xdr:cNvSpPr>
      </xdr:nvSpPr>
      <xdr:spPr>
        <a:xfrm>
          <a:off x="119062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122</xdr:row>
      <xdr:rowOff>0</xdr:rowOff>
    </xdr:from>
    <xdr:to xmlns:xdr="http://schemas.openxmlformats.org/drawingml/2006/spreadsheetDrawing">
      <xdr:col>18</xdr:col>
      <xdr:colOff>0</xdr:colOff>
      <xdr:row>122</xdr:row>
      <xdr:rowOff>0</xdr:rowOff>
    </xdr:to>
    <xdr:sp macro="" textlink="">
      <xdr:nvSpPr>
        <xdr:cNvPr id="65910" name="Line 169"/>
        <xdr:cNvSpPr>
          <a:spLocks noChangeShapeType="1"/>
        </xdr:cNvSpPr>
      </xdr:nvSpPr>
      <xdr:spPr>
        <a:xfrm>
          <a:off x="2990850" y="23251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122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65911" name="Line 170"/>
        <xdr:cNvSpPr>
          <a:spLocks noChangeShapeType="1"/>
        </xdr:cNvSpPr>
      </xdr:nvSpPr>
      <xdr:spPr>
        <a:xfrm>
          <a:off x="3390900" y="23251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124</xdr:row>
      <xdr:rowOff>0</xdr:rowOff>
    </xdr:from>
    <xdr:to xmlns:xdr="http://schemas.openxmlformats.org/drawingml/2006/spreadsheetDrawing">
      <xdr:col>20</xdr:col>
      <xdr:colOff>0</xdr:colOff>
      <xdr:row>124</xdr:row>
      <xdr:rowOff>0</xdr:rowOff>
    </xdr:to>
    <xdr:sp macro="" textlink="">
      <xdr:nvSpPr>
        <xdr:cNvPr id="65912" name="Line 171"/>
        <xdr:cNvSpPr>
          <a:spLocks noChangeShapeType="1"/>
        </xdr:cNvSpPr>
      </xdr:nvSpPr>
      <xdr:spPr>
        <a:xfrm>
          <a:off x="3009900" y="235565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118</xdr:row>
      <xdr:rowOff>0</xdr:rowOff>
    </xdr:from>
    <xdr:to xmlns:xdr="http://schemas.openxmlformats.org/drawingml/2006/spreadsheetDrawing">
      <xdr:col>19</xdr:col>
      <xdr:colOff>0</xdr:colOff>
      <xdr:row>124</xdr:row>
      <xdr:rowOff>0</xdr:rowOff>
    </xdr:to>
    <xdr:sp macro="" textlink="">
      <xdr:nvSpPr>
        <xdr:cNvPr id="65913" name="Line 172"/>
        <xdr:cNvSpPr>
          <a:spLocks noChangeShapeType="1"/>
        </xdr:cNvSpPr>
      </xdr:nvSpPr>
      <xdr:spPr>
        <a:xfrm>
          <a:off x="3590925" y="226421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124</xdr:row>
      <xdr:rowOff>0</xdr:rowOff>
    </xdr:from>
    <xdr:to xmlns:xdr="http://schemas.openxmlformats.org/drawingml/2006/spreadsheetDrawing">
      <xdr:col>19</xdr:col>
      <xdr:colOff>0</xdr:colOff>
      <xdr:row>128</xdr:row>
      <xdr:rowOff>0</xdr:rowOff>
    </xdr:to>
    <xdr:sp macro="" textlink="">
      <xdr:nvSpPr>
        <xdr:cNvPr id="65914" name="Line 173"/>
        <xdr:cNvSpPr>
          <a:spLocks noChangeShapeType="1"/>
        </xdr:cNvSpPr>
      </xdr:nvSpPr>
      <xdr:spPr>
        <a:xfrm flipV="1">
          <a:off x="3590925" y="235565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118</xdr:row>
      <xdr:rowOff>0</xdr:rowOff>
    </xdr:from>
    <xdr:to xmlns:xdr="http://schemas.openxmlformats.org/drawingml/2006/spreadsheetDrawing">
      <xdr:col>18</xdr:col>
      <xdr:colOff>0</xdr:colOff>
      <xdr:row>122</xdr:row>
      <xdr:rowOff>0</xdr:rowOff>
    </xdr:to>
    <xdr:sp macro="" textlink="">
      <xdr:nvSpPr>
        <xdr:cNvPr id="65915" name="Line 174"/>
        <xdr:cNvSpPr>
          <a:spLocks noChangeShapeType="1"/>
        </xdr:cNvSpPr>
      </xdr:nvSpPr>
      <xdr:spPr>
        <a:xfrm>
          <a:off x="3390900" y="226421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118</xdr:row>
      <xdr:rowOff>0</xdr:rowOff>
    </xdr:from>
    <xdr:to xmlns:xdr="http://schemas.openxmlformats.org/drawingml/2006/spreadsheetDrawing">
      <xdr:col>12</xdr:col>
      <xdr:colOff>0</xdr:colOff>
      <xdr:row>128</xdr:row>
      <xdr:rowOff>0</xdr:rowOff>
    </xdr:to>
    <xdr:sp macro="" textlink="">
      <xdr:nvSpPr>
        <xdr:cNvPr id="65916" name="Rectangle 175" descr="紙ふぶき (小)"/>
        <xdr:cNvSpPr>
          <a:spLocks noChangeArrowheads="1"/>
        </xdr:cNvSpPr>
      </xdr:nvSpPr>
      <xdr:spPr>
        <a:xfrm>
          <a:off x="139065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118</xdr:row>
      <xdr:rowOff>0</xdr:rowOff>
    </xdr:from>
    <xdr:to xmlns:xdr="http://schemas.openxmlformats.org/drawingml/2006/spreadsheetDrawing">
      <xdr:col>16</xdr:col>
      <xdr:colOff>0</xdr:colOff>
      <xdr:row>124</xdr:row>
      <xdr:rowOff>0</xdr:rowOff>
    </xdr:to>
    <xdr:sp macro="" textlink="">
      <xdr:nvSpPr>
        <xdr:cNvPr id="65917" name="Rectangle 176" descr="紙ふぶき (大)"/>
        <xdr:cNvSpPr>
          <a:spLocks noChangeArrowheads="1"/>
        </xdr:cNvSpPr>
      </xdr:nvSpPr>
      <xdr:spPr>
        <a:xfrm>
          <a:off x="2190750" y="226421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124</xdr:row>
      <xdr:rowOff>0</xdr:rowOff>
    </xdr:from>
    <xdr:to xmlns:xdr="http://schemas.openxmlformats.org/drawingml/2006/spreadsheetDrawing">
      <xdr:col>16</xdr:col>
      <xdr:colOff>0</xdr:colOff>
      <xdr:row>128</xdr:row>
      <xdr:rowOff>0</xdr:rowOff>
    </xdr:to>
    <xdr:sp macro="" textlink="">
      <xdr:nvSpPr>
        <xdr:cNvPr id="65918" name="Rectangle 177" descr="紙ふぶき (小)"/>
        <xdr:cNvSpPr>
          <a:spLocks noChangeArrowheads="1"/>
        </xdr:cNvSpPr>
      </xdr:nvSpPr>
      <xdr:spPr>
        <a:xfrm>
          <a:off x="2190750" y="235565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118</xdr:row>
      <xdr:rowOff>0</xdr:rowOff>
    </xdr:from>
    <xdr:to xmlns:xdr="http://schemas.openxmlformats.org/drawingml/2006/spreadsheetDrawing">
      <xdr:col>55</xdr:col>
      <xdr:colOff>0</xdr:colOff>
      <xdr:row>118</xdr:row>
      <xdr:rowOff>0</xdr:rowOff>
    </xdr:to>
    <xdr:sp macro="" textlink="">
      <xdr:nvSpPr>
        <xdr:cNvPr id="65919" name="Line 150"/>
        <xdr:cNvSpPr>
          <a:spLocks noChangeShapeType="1"/>
        </xdr:cNvSpPr>
      </xdr:nvSpPr>
      <xdr:spPr>
        <a:xfrm>
          <a:off x="965835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128</xdr:row>
      <xdr:rowOff>0</xdr:rowOff>
    </xdr:from>
    <xdr:to xmlns:xdr="http://schemas.openxmlformats.org/drawingml/2006/spreadsheetDrawing">
      <xdr:col>55</xdr:col>
      <xdr:colOff>0</xdr:colOff>
      <xdr:row>128</xdr:row>
      <xdr:rowOff>0</xdr:rowOff>
    </xdr:to>
    <xdr:sp macro="" textlink="">
      <xdr:nvSpPr>
        <xdr:cNvPr id="65920" name="Line 151"/>
        <xdr:cNvSpPr>
          <a:spLocks noChangeShapeType="1"/>
        </xdr:cNvSpPr>
      </xdr:nvSpPr>
      <xdr:spPr>
        <a:xfrm>
          <a:off x="965835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118</xdr:row>
      <xdr:rowOff>0</xdr:rowOff>
    </xdr:from>
    <xdr:to xmlns:xdr="http://schemas.openxmlformats.org/drawingml/2006/spreadsheetDrawing">
      <xdr:col>44</xdr:col>
      <xdr:colOff>0</xdr:colOff>
      <xdr:row>118</xdr:row>
      <xdr:rowOff>0</xdr:rowOff>
    </xdr:to>
    <xdr:sp macro="" textlink="">
      <xdr:nvSpPr>
        <xdr:cNvPr id="65921" name="Line 152"/>
        <xdr:cNvSpPr>
          <a:spLocks noChangeShapeType="1"/>
        </xdr:cNvSpPr>
      </xdr:nvSpPr>
      <xdr:spPr>
        <a:xfrm flipH="1">
          <a:off x="785812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128</xdr:row>
      <xdr:rowOff>0</xdr:rowOff>
    </xdr:from>
    <xdr:to xmlns:xdr="http://schemas.openxmlformats.org/drawingml/2006/spreadsheetDrawing">
      <xdr:col>44</xdr:col>
      <xdr:colOff>0</xdr:colOff>
      <xdr:row>128</xdr:row>
      <xdr:rowOff>0</xdr:rowOff>
    </xdr:to>
    <xdr:sp macro="" textlink="">
      <xdr:nvSpPr>
        <xdr:cNvPr id="65922" name="Line 153"/>
        <xdr:cNvSpPr>
          <a:spLocks noChangeShapeType="1"/>
        </xdr:cNvSpPr>
      </xdr:nvSpPr>
      <xdr:spPr>
        <a:xfrm flipH="1">
          <a:off x="785812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118</xdr:row>
      <xdr:rowOff>0</xdr:rowOff>
    </xdr:from>
    <xdr:to xmlns:xdr="http://schemas.openxmlformats.org/drawingml/2006/spreadsheetDrawing">
      <xdr:col>43</xdr:col>
      <xdr:colOff>0</xdr:colOff>
      <xdr:row>128</xdr:row>
      <xdr:rowOff>0</xdr:rowOff>
    </xdr:to>
    <xdr:sp macro="" textlink="">
      <xdr:nvSpPr>
        <xdr:cNvPr id="65923" name="Line 154"/>
        <xdr:cNvSpPr>
          <a:spLocks noChangeShapeType="1"/>
        </xdr:cNvSpPr>
      </xdr:nvSpPr>
      <xdr:spPr>
        <a:xfrm>
          <a:off x="785812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123</xdr:row>
      <xdr:rowOff>0</xdr:rowOff>
    </xdr:from>
    <xdr:to xmlns:xdr="http://schemas.openxmlformats.org/drawingml/2006/spreadsheetDrawing">
      <xdr:col>54</xdr:col>
      <xdr:colOff>0</xdr:colOff>
      <xdr:row>123</xdr:row>
      <xdr:rowOff>0</xdr:rowOff>
    </xdr:to>
    <xdr:sp macro="" textlink="">
      <xdr:nvSpPr>
        <xdr:cNvPr id="65924" name="Line 155"/>
        <xdr:cNvSpPr>
          <a:spLocks noChangeShapeType="1"/>
        </xdr:cNvSpPr>
      </xdr:nvSpPr>
      <xdr:spPr>
        <a:xfrm>
          <a:off x="9658350" y="23404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123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65925" name="Line 156"/>
        <xdr:cNvSpPr>
          <a:spLocks noChangeShapeType="1"/>
        </xdr:cNvSpPr>
      </xdr:nvSpPr>
      <xdr:spPr>
        <a:xfrm>
          <a:off x="10058400" y="23404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125</xdr:row>
      <xdr:rowOff>0</xdr:rowOff>
    </xdr:from>
    <xdr:to xmlns:xdr="http://schemas.openxmlformats.org/drawingml/2006/spreadsheetDrawing">
      <xdr:col>56</xdr:col>
      <xdr:colOff>0</xdr:colOff>
      <xdr:row>125</xdr:row>
      <xdr:rowOff>0</xdr:rowOff>
    </xdr:to>
    <xdr:sp macro="" textlink="">
      <xdr:nvSpPr>
        <xdr:cNvPr id="65926" name="Line 157"/>
        <xdr:cNvSpPr>
          <a:spLocks noChangeShapeType="1"/>
        </xdr:cNvSpPr>
      </xdr:nvSpPr>
      <xdr:spPr>
        <a:xfrm>
          <a:off x="9658350" y="23708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118</xdr:row>
      <xdr:rowOff>0</xdr:rowOff>
    </xdr:from>
    <xdr:to xmlns:xdr="http://schemas.openxmlformats.org/drawingml/2006/spreadsheetDrawing">
      <xdr:col>55</xdr:col>
      <xdr:colOff>0</xdr:colOff>
      <xdr:row>125</xdr:row>
      <xdr:rowOff>0</xdr:rowOff>
    </xdr:to>
    <xdr:sp macro="" textlink="">
      <xdr:nvSpPr>
        <xdr:cNvPr id="65927" name="Line 158"/>
        <xdr:cNvSpPr>
          <a:spLocks noChangeShapeType="1"/>
        </xdr:cNvSpPr>
      </xdr:nvSpPr>
      <xdr:spPr>
        <a:xfrm>
          <a:off x="10258425" y="226421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125</xdr:row>
      <xdr:rowOff>0</xdr:rowOff>
    </xdr:from>
    <xdr:to xmlns:xdr="http://schemas.openxmlformats.org/drawingml/2006/spreadsheetDrawing">
      <xdr:col>55</xdr:col>
      <xdr:colOff>0</xdr:colOff>
      <xdr:row>128</xdr:row>
      <xdr:rowOff>0</xdr:rowOff>
    </xdr:to>
    <xdr:sp macro="" textlink="">
      <xdr:nvSpPr>
        <xdr:cNvPr id="65928" name="Line 159"/>
        <xdr:cNvSpPr>
          <a:spLocks noChangeShapeType="1"/>
        </xdr:cNvSpPr>
      </xdr:nvSpPr>
      <xdr:spPr>
        <a:xfrm flipV="1">
          <a:off x="10258425" y="237089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118</xdr:row>
      <xdr:rowOff>0</xdr:rowOff>
    </xdr:from>
    <xdr:to xmlns:xdr="http://schemas.openxmlformats.org/drawingml/2006/spreadsheetDrawing">
      <xdr:col>54</xdr:col>
      <xdr:colOff>0</xdr:colOff>
      <xdr:row>123</xdr:row>
      <xdr:rowOff>0</xdr:rowOff>
    </xdr:to>
    <xdr:sp macro="" textlink="">
      <xdr:nvSpPr>
        <xdr:cNvPr id="65929" name="Line 160"/>
        <xdr:cNvSpPr>
          <a:spLocks noChangeShapeType="1"/>
        </xdr:cNvSpPr>
      </xdr:nvSpPr>
      <xdr:spPr>
        <a:xfrm>
          <a:off x="10058400" y="226421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118</xdr:row>
      <xdr:rowOff>0</xdr:rowOff>
    </xdr:from>
    <xdr:to xmlns:xdr="http://schemas.openxmlformats.org/drawingml/2006/spreadsheetDrawing">
      <xdr:col>48</xdr:col>
      <xdr:colOff>0</xdr:colOff>
      <xdr:row>128</xdr:row>
      <xdr:rowOff>0</xdr:rowOff>
    </xdr:to>
    <xdr:sp macro="" textlink="">
      <xdr:nvSpPr>
        <xdr:cNvPr id="65930" name="Rectangle 161" descr="紙ふぶき (小)"/>
        <xdr:cNvSpPr>
          <a:spLocks noChangeArrowheads="1"/>
        </xdr:cNvSpPr>
      </xdr:nvSpPr>
      <xdr:spPr>
        <a:xfrm>
          <a:off x="805815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118</xdr:row>
      <xdr:rowOff>0</xdr:rowOff>
    </xdr:from>
    <xdr:to xmlns:xdr="http://schemas.openxmlformats.org/drawingml/2006/spreadsheetDrawing">
      <xdr:col>52</xdr:col>
      <xdr:colOff>0</xdr:colOff>
      <xdr:row>125</xdr:row>
      <xdr:rowOff>0</xdr:rowOff>
    </xdr:to>
    <xdr:sp macro="" textlink="">
      <xdr:nvSpPr>
        <xdr:cNvPr id="65931" name="Rectangle 162" descr="紙ふぶき (大)"/>
        <xdr:cNvSpPr>
          <a:spLocks noChangeArrowheads="1"/>
        </xdr:cNvSpPr>
      </xdr:nvSpPr>
      <xdr:spPr>
        <a:xfrm>
          <a:off x="8858250" y="226421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125</xdr:row>
      <xdr:rowOff>0</xdr:rowOff>
    </xdr:from>
    <xdr:to xmlns:xdr="http://schemas.openxmlformats.org/drawingml/2006/spreadsheetDrawing">
      <xdr:col>52</xdr:col>
      <xdr:colOff>0</xdr:colOff>
      <xdr:row>128</xdr:row>
      <xdr:rowOff>0</xdr:rowOff>
    </xdr:to>
    <xdr:sp macro="" textlink="">
      <xdr:nvSpPr>
        <xdr:cNvPr id="65932" name="Rectangle 163" descr="紙ふぶき (小)"/>
        <xdr:cNvSpPr>
          <a:spLocks noChangeArrowheads="1"/>
        </xdr:cNvSpPr>
      </xdr:nvSpPr>
      <xdr:spPr>
        <a:xfrm>
          <a:off x="8858250" y="237089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113</xdr:row>
      <xdr:rowOff>0</xdr:rowOff>
    </xdr:from>
    <xdr:to xmlns:xdr="http://schemas.openxmlformats.org/drawingml/2006/spreadsheetDrawing">
      <xdr:col>20</xdr:col>
      <xdr:colOff>0</xdr:colOff>
      <xdr:row>124</xdr:row>
      <xdr:rowOff>0</xdr:rowOff>
    </xdr:to>
    <xdr:sp macro="" textlink="">
      <xdr:nvSpPr>
        <xdr:cNvPr id="65933" name="Line 172"/>
        <xdr:cNvSpPr>
          <a:spLocks noChangeShapeType="1"/>
        </xdr:cNvSpPr>
      </xdr:nvSpPr>
      <xdr:spPr>
        <a:xfrm>
          <a:off x="3790950" y="220103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113</xdr:row>
      <xdr:rowOff>0</xdr:rowOff>
    </xdr:from>
    <xdr:to xmlns:xdr="http://schemas.openxmlformats.org/drawingml/2006/spreadsheetDrawing">
      <xdr:col>16</xdr:col>
      <xdr:colOff>0</xdr:colOff>
      <xdr:row>114</xdr:row>
      <xdr:rowOff>0</xdr:rowOff>
    </xdr:to>
    <xdr:sp macro="" textlink="">
      <xdr:nvSpPr>
        <xdr:cNvPr id="65934" name="Rectangle 177" descr="紙ふぶき (小)"/>
        <xdr:cNvSpPr>
          <a:spLocks noChangeArrowheads="1"/>
        </xdr:cNvSpPr>
      </xdr:nvSpPr>
      <xdr:spPr>
        <a:xfrm>
          <a:off x="219075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113</xdr:row>
      <xdr:rowOff>0</xdr:rowOff>
    </xdr:from>
    <xdr:to xmlns:xdr="http://schemas.openxmlformats.org/drawingml/2006/spreadsheetDrawing">
      <xdr:col>12</xdr:col>
      <xdr:colOff>0</xdr:colOff>
      <xdr:row>117</xdr:row>
      <xdr:rowOff>126365</xdr:rowOff>
    </xdr:to>
    <xdr:sp macro="" textlink="">
      <xdr:nvSpPr>
        <xdr:cNvPr id="65935" name="Rectangle 177" descr="紙ふぶき (小)"/>
        <xdr:cNvSpPr>
          <a:spLocks noChangeArrowheads="1"/>
        </xdr:cNvSpPr>
      </xdr:nvSpPr>
      <xdr:spPr>
        <a:xfrm>
          <a:off x="139065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113</xdr:row>
      <xdr:rowOff>0</xdr:rowOff>
    </xdr:from>
    <xdr:to xmlns:xdr="http://schemas.openxmlformats.org/drawingml/2006/spreadsheetDrawing">
      <xdr:col>20</xdr:col>
      <xdr:colOff>0</xdr:colOff>
      <xdr:row>113</xdr:row>
      <xdr:rowOff>0</xdr:rowOff>
    </xdr:to>
    <xdr:sp macro="" textlink="">
      <xdr:nvSpPr>
        <xdr:cNvPr id="65936" name="Line 164"/>
        <xdr:cNvSpPr>
          <a:spLocks noChangeShapeType="1"/>
        </xdr:cNvSpPr>
      </xdr:nvSpPr>
      <xdr:spPr>
        <a:xfrm>
          <a:off x="299085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113</xdr:row>
      <xdr:rowOff>0</xdr:rowOff>
    </xdr:from>
    <xdr:to xmlns:xdr="http://schemas.openxmlformats.org/drawingml/2006/spreadsheetDrawing">
      <xdr:col>19</xdr:col>
      <xdr:colOff>0</xdr:colOff>
      <xdr:row>118</xdr:row>
      <xdr:rowOff>0</xdr:rowOff>
    </xdr:to>
    <xdr:sp macro="" textlink="">
      <xdr:nvSpPr>
        <xdr:cNvPr id="65937" name="Line 172"/>
        <xdr:cNvSpPr>
          <a:spLocks noChangeShapeType="1"/>
        </xdr:cNvSpPr>
      </xdr:nvSpPr>
      <xdr:spPr>
        <a:xfrm>
          <a:off x="359092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114</xdr:row>
      <xdr:rowOff>0</xdr:rowOff>
    </xdr:from>
    <xdr:to xmlns:xdr="http://schemas.openxmlformats.org/drawingml/2006/spreadsheetDrawing">
      <xdr:col>16</xdr:col>
      <xdr:colOff>0</xdr:colOff>
      <xdr:row>116</xdr:row>
      <xdr:rowOff>0</xdr:rowOff>
    </xdr:to>
    <xdr:sp macro="" textlink="">
      <xdr:nvSpPr>
        <xdr:cNvPr id="65938" name="Rectangle 177" descr="紙ふぶき (小)"/>
        <xdr:cNvSpPr>
          <a:spLocks noChangeArrowheads="1"/>
        </xdr:cNvSpPr>
      </xdr:nvSpPr>
      <xdr:spPr>
        <a:xfrm>
          <a:off x="219075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116</xdr:row>
      <xdr:rowOff>0</xdr:rowOff>
    </xdr:from>
    <xdr:to xmlns:xdr="http://schemas.openxmlformats.org/drawingml/2006/spreadsheetDrawing">
      <xdr:col>16</xdr:col>
      <xdr:colOff>0</xdr:colOff>
      <xdr:row>118</xdr:row>
      <xdr:rowOff>0</xdr:rowOff>
    </xdr:to>
    <xdr:sp macro="" textlink="">
      <xdr:nvSpPr>
        <xdr:cNvPr id="65939" name="Rectangle 177" descr="紙ふぶき (小)"/>
        <xdr:cNvSpPr>
          <a:spLocks noChangeArrowheads="1"/>
        </xdr:cNvSpPr>
      </xdr:nvSpPr>
      <xdr:spPr>
        <a:xfrm>
          <a:off x="219075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113</xdr:row>
      <xdr:rowOff>0</xdr:rowOff>
    </xdr:from>
    <xdr:to xmlns:xdr="http://schemas.openxmlformats.org/drawingml/2006/spreadsheetDrawing">
      <xdr:col>34</xdr:col>
      <xdr:colOff>0</xdr:colOff>
      <xdr:row>114</xdr:row>
      <xdr:rowOff>0</xdr:rowOff>
    </xdr:to>
    <xdr:sp macro="" textlink="">
      <xdr:nvSpPr>
        <xdr:cNvPr id="65940" name="Rectangle 177" descr="紙ふぶき (小)"/>
        <xdr:cNvSpPr>
          <a:spLocks noChangeArrowheads="1"/>
        </xdr:cNvSpPr>
      </xdr:nvSpPr>
      <xdr:spPr>
        <a:xfrm>
          <a:off x="552450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113</xdr:row>
      <xdr:rowOff>0</xdr:rowOff>
    </xdr:from>
    <xdr:to xmlns:xdr="http://schemas.openxmlformats.org/drawingml/2006/spreadsheetDrawing">
      <xdr:col>30</xdr:col>
      <xdr:colOff>0</xdr:colOff>
      <xdr:row>117</xdr:row>
      <xdr:rowOff>126365</xdr:rowOff>
    </xdr:to>
    <xdr:sp macro="" textlink="">
      <xdr:nvSpPr>
        <xdr:cNvPr id="65941" name="Rectangle 177" descr="紙ふぶき (小)"/>
        <xdr:cNvSpPr>
          <a:spLocks noChangeArrowheads="1"/>
        </xdr:cNvSpPr>
      </xdr:nvSpPr>
      <xdr:spPr>
        <a:xfrm>
          <a:off x="472440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113</xdr:row>
      <xdr:rowOff>0</xdr:rowOff>
    </xdr:from>
    <xdr:to xmlns:xdr="http://schemas.openxmlformats.org/drawingml/2006/spreadsheetDrawing">
      <xdr:col>38</xdr:col>
      <xdr:colOff>0</xdr:colOff>
      <xdr:row>113</xdr:row>
      <xdr:rowOff>0</xdr:rowOff>
    </xdr:to>
    <xdr:sp macro="" textlink="">
      <xdr:nvSpPr>
        <xdr:cNvPr id="65942" name="Line 164"/>
        <xdr:cNvSpPr>
          <a:spLocks noChangeShapeType="1"/>
        </xdr:cNvSpPr>
      </xdr:nvSpPr>
      <xdr:spPr>
        <a:xfrm>
          <a:off x="632460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113</xdr:row>
      <xdr:rowOff>0</xdr:rowOff>
    </xdr:from>
    <xdr:to xmlns:xdr="http://schemas.openxmlformats.org/drawingml/2006/spreadsheetDrawing">
      <xdr:col>37</xdr:col>
      <xdr:colOff>0</xdr:colOff>
      <xdr:row>118</xdr:row>
      <xdr:rowOff>0</xdr:rowOff>
    </xdr:to>
    <xdr:sp macro="" textlink="">
      <xdr:nvSpPr>
        <xdr:cNvPr id="65943" name="Line 172"/>
        <xdr:cNvSpPr>
          <a:spLocks noChangeShapeType="1"/>
        </xdr:cNvSpPr>
      </xdr:nvSpPr>
      <xdr:spPr>
        <a:xfrm>
          <a:off x="692467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114</xdr:row>
      <xdr:rowOff>0</xdr:rowOff>
    </xdr:from>
    <xdr:to xmlns:xdr="http://schemas.openxmlformats.org/drawingml/2006/spreadsheetDrawing">
      <xdr:col>34</xdr:col>
      <xdr:colOff>0</xdr:colOff>
      <xdr:row>116</xdr:row>
      <xdr:rowOff>0</xdr:rowOff>
    </xdr:to>
    <xdr:sp macro="" textlink="">
      <xdr:nvSpPr>
        <xdr:cNvPr id="65944" name="Rectangle 177" descr="紙ふぶき (小)"/>
        <xdr:cNvSpPr>
          <a:spLocks noChangeArrowheads="1"/>
        </xdr:cNvSpPr>
      </xdr:nvSpPr>
      <xdr:spPr>
        <a:xfrm>
          <a:off x="552450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116</xdr:row>
      <xdr:rowOff>0</xdr:rowOff>
    </xdr:from>
    <xdr:to xmlns:xdr="http://schemas.openxmlformats.org/drawingml/2006/spreadsheetDrawing">
      <xdr:col>34</xdr:col>
      <xdr:colOff>0</xdr:colOff>
      <xdr:row>118</xdr:row>
      <xdr:rowOff>0</xdr:rowOff>
    </xdr:to>
    <xdr:sp macro="" textlink="">
      <xdr:nvSpPr>
        <xdr:cNvPr id="65945" name="Rectangle 177" descr="紙ふぶき (小)"/>
        <xdr:cNvSpPr>
          <a:spLocks noChangeArrowheads="1"/>
        </xdr:cNvSpPr>
      </xdr:nvSpPr>
      <xdr:spPr>
        <a:xfrm>
          <a:off x="552450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113</xdr:row>
      <xdr:rowOff>0</xdr:rowOff>
    </xdr:from>
    <xdr:to xmlns:xdr="http://schemas.openxmlformats.org/drawingml/2006/spreadsheetDrawing">
      <xdr:col>52</xdr:col>
      <xdr:colOff>0</xdr:colOff>
      <xdr:row>114</xdr:row>
      <xdr:rowOff>0</xdr:rowOff>
    </xdr:to>
    <xdr:sp macro="" textlink="">
      <xdr:nvSpPr>
        <xdr:cNvPr id="65946" name="Rectangle 177" descr="紙ふぶき (小)"/>
        <xdr:cNvSpPr>
          <a:spLocks noChangeArrowheads="1"/>
        </xdr:cNvSpPr>
      </xdr:nvSpPr>
      <xdr:spPr>
        <a:xfrm>
          <a:off x="885825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113</xdr:row>
      <xdr:rowOff>0</xdr:rowOff>
    </xdr:from>
    <xdr:to xmlns:xdr="http://schemas.openxmlformats.org/drawingml/2006/spreadsheetDrawing">
      <xdr:col>48</xdr:col>
      <xdr:colOff>0</xdr:colOff>
      <xdr:row>117</xdr:row>
      <xdr:rowOff>126365</xdr:rowOff>
    </xdr:to>
    <xdr:sp macro="" textlink="">
      <xdr:nvSpPr>
        <xdr:cNvPr id="65947" name="Rectangle 177" descr="紙ふぶき (小)"/>
        <xdr:cNvSpPr>
          <a:spLocks noChangeArrowheads="1"/>
        </xdr:cNvSpPr>
      </xdr:nvSpPr>
      <xdr:spPr>
        <a:xfrm>
          <a:off x="805815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113</xdr:row>
      <xdr:rowOff>0</xdr:rowOff>
    </xdr:from>
    <xdr:to xmlns:xdr="http://schemas.openxmlformats.org/drawingml/2006/spreadsheetDrawing">
      <xdr:col>56</xdr:col>
      <xdr:colOff>0</xdr:colOff>
      <xdr:row>113</xdr:row>
      <xdr:rowOff>0</xdr:rowOff>
    </xdr:to>
    <xdr:sp macro="" textlink="">
      <xdr:nvSpPr>
        <xdr:cNvPr id="65948" name="Line 164"/>
        <xdr:cNvSpPr>
          <a:spLocks noChangeShapeType="1"/>
        </xdr:cNvSpPr>
      </xdr:nvSpPr>
      <xdr:spPr>
        <a:xfrm>
          <a:off x="965835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113</xdr:row>
      <xdr:rowOff>0</xdr:rowOff>
    </xdr:from>
    <xdr:to xmlns:xdr="http://schemas.openxmlformats.org/drawingml/2006/spreadsheetDrawing">
      <xdr:col>55</xdr:col>
      <xdr:colOff>0</xdr:colOff>
      <xdr:row>118</xdr:row>
      <xdr:rowOff>0</xdr:rowOff>
    </xdr:to>
    <xdr:sp macro="" textlink="">
      <xdr:nvSpPr>
        <xdr:cNvPr id="65949" name="Line 172"/>
        <xdr:cNvSpPr>
          <a:spLocks noChangeShapeType="1"/>
        </xdr:cNvSpPr>
      </xdr:nvSpPr>
      <xdr:spPr>
        <a:xfrm>
          <a:off x="1025842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114</xdr:row>
      <xdr:rowOff>0</xdr:rowOff>
    </xdr:from>
    <xdr:to xmlns:xdr="http://schemas.openxmlformats.org/drawingml/2006/spreadsheetDrawing">
      <xdr:col>52</xdr:col>
      <xdr:colOff>0</xdr:colOff>
      <xdr:row>116</xdr:row>
      <xdr:rowOff>0</xdr:rowOff>
    </xdr:to>
    <xdr:sp macro="" textlink="">
      <xdr:nvSpPr>
        <xdr:cNvPr id="65950" name="Rectangle 177" descr="紙ふぶき (小)"/>
        <xdr:cNvSpPr>
          <a:spLocks noChangeArrowheads="1"/>
        </xdr:cNvSpPr>
      </xdr:nvSpPr>
      <xdr:spPr>
        <a:xfrm>
          <a:off x="885825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116</xdr:row>
      <xdr:rowOff>0</xdr:rowOff>
    </xdr:from>
    <xdr:to xmlns:xdr="http://schemas.openxmlformats.org/drawingml/2006/spreadsheetDrawing">
      <xdr:col>52</xdr:col>
      <xdr:colOff>0</xdr:colOff>
      <xdr:row>118</xdr:row>
      <xdr:rowOff>0</xdr:rowOff>
    </xdr:to>
    <xdr:sp macro="" textlink="">
      <xdr:nvSpPr>
        <xdr:cNvPr id="65951" name="Rectangle 177" descr="紙ふぶき (小)"/>
        <xdr:cNvSpPr>
          <a:spLocks noChangeArrowheads="1"/>
        </xdr:cNvSpPr>
      </xdr:nvSpPr>
      <xdr:spPr>
        <a:xfrm>
          <a:off x="885825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113</xdr:row>
      <xdr:rowOff>0</xdr:rowOff>
    </xdr:from>
    <xdr:to xmlns:xdr="http://schemas.openxmlformats.org/drawingml/2006/spreadsheetDrawing">
      <xdr:col>70</xdr:col>
      <xdr:colOff>0</xdr:colOff>
      <xdr:row>114</xdr:row>
      <xdr:rowOff>0</xdr:rowOff>
    </xdr:to>
    <xdr:sp macro="" textlink="">
      <xdr:nvSpPr>
        <xdr:cNvPr id="65952" name="Rectangle 177" descr="紙ふぶき (小)"/>
        <xdr:cNvSpPr>
          <a:spLocks noChangeArrowheads="1"/>
        </xdr:cNvSpPr>
      </xdr:nvSpPr>
      <xdr:spPr>
        <a:xfrm>
          <a:off x="1219200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113</xdr:row>
      <xdr:rowOff>0</xdr:rowOff>
    </xdr:from>
    <xdr:to xmlns:xdr="http://schemas.openxmlformats.org/drawingml/2006/spreadsheetDrawing">
      <xdr:col>66</xdr:col>
      <xdr:colOff>0</xdr:colOff>
      <xdr:row>117</xdr:row>
      <xdr:rowOff>126365</xdr:rowOff>
    </xdr:to>
    <xdr:sp macro="" textlink="">
      <xdr:nvSpPr>
        <xdr:cNvPr id="65953" name="Rectangle 177" descr="紙ふぶき (小)"/>
        <xdr:cNvSpPr>
          <a:spLocks noChangeArrowheads="1"/>
        </xdr:cNvSpPr>
      </xdr:nvSpPr>
      <xdr:spPr>
        <a:xfrm>
          <a:off x="1139190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113</xdr:row>
      <xdr:rowOff>0</xdr:rowOff>
    </xdr:from>
    <xdr:to xmlns:xdr="http://schemas.openxmlformats.org/drawingml/2006/spreadsheetDrawing">
      <xdr:col>74</xdr:col>
      <xdr:colOff>0</xdr:colOff>
      <xdr:row>113</xdr:row>
      <xdr:rowOff>0</xdr:rowOff>
    </xdr:to>
    <xdr:sp macro="" textlink="">
      <xdr:nvSpPr>
        <xdr:cNvPr id="65954" name="Line 164"/>
        <xdr:cNvSpPr>
          <a:spLocks noChangeShapeType="1"/>
        </xdr:cNvSpPr>
      </xdr:nvSpPr>
      <xdr:spPr>
        <a:xfrm>
          <a:off x="1299210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113</xdr:row>
      <xdr:rowOff>0</xdr:rowOff>
    </xdr:from>
    <xdr:to xmlns:xdr="http://schemas.openxmlformats.org/drawingml/2006/spreadsheetDrawing">
      <xdr:col>73</xdr:col>
      <xdr:colOff>0</xdr:colOff>
      <xdr:row>118</xdr:row>
      <xdr:rowOff>0</xdr:rowOff>
    </xdr:to>
    <xdr:sp macro="" textlink="">
      <xdr:nvSpPr>
        <xdr:cNvPr id="65955" name="Line 172"/>
        <xdr:cNvSpPr>
          <a:spLocks noChangeShapeType="1"/>
        </xdr:cNvSpPr>
      </xdr:nvSpPr>
      <xdr:spPr>
        <a:xfrm>
          <a:off x="1359217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114</xdr:row>
      <xdr:rowOff>0</xdr:rowOff>
    </xdr:from>
    <xdr:to xmlns:xdr="http://schemas.openxmlformats.org/drawingml/2006/spreadsheetDrawing">
      <xdr:col>70</xdr:col>
      <xdr:colOff>0</xdr:colOff>
      <xdr:row>116</xdr:row>
      <xdr:rowOff>0</xdr:rowOff>
    </xdr:to>
    <xdr:sp macro="" textlink="">
      <xdr:nvSpPr>
        <xdr:cNvPr id="65956" name="Rectangle 177" descr="紙ふぶき (小)"/>
        <xdr:cNvSpPr>
          <a:spLocks noChangeArrowheads="1"/>
        </xdr:cNvSpPr>
      </xdr:nvSpPr>
      <xdr:spPr>
        <a:xfrm>
          <a:off x="1219200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116</xdr:row>
      <xdr:rowOff>0</xdr:rowOff>
    </xdr:from>
    <xdr:to xmlns:xdr="http://schemas.openxmlformats.org/drawingml/2006/spreadsheetDrawing">
      <xdr:col>70</xdr:col>
      <xdr:colOff>0</xdr:colOff>
      <xdr:row>118</xdr:row>
      <xdr:rowOff>0</xdr:rowOff>
    </xdr:to>
    <xdr:sp macro="" textlink="">
      <xdr:nvSpPr>
        <xdr:cNvPr id="65957" name="Rectangle 177" descr="紙ふぶき (小)"/>
        <xdr:cNvSpPr>
          <a:spLocks noChangeArrowheads="1"/>
        </xdr:cNvSpPr>
      </xdr:nvSpPr>
      <xdr:spPr>
        <a:xfrm>
          <a:off x="1219200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113</xdr:row>
      <xdr:rowOff>0</xdr:rowOff>
    </xdr:from>
    <xdr:to xmlns:xdr="http://schemas.openxmlformats.org/drawingml/2006/spreadsheetDrawing">
      <xdr:col>38</xdr:col>
      <xdr:colOff>0</xdr:colOff>
      <xdr:row>125</xdr:row>
      <xdr:rowOff>0</xdr:rowOff>
    </xdr:to>
    <xdr:sp macro="" textlink="">
      <xdr:nvSpPr>
        <xdr:cNvPr id="65958" name="Line 172"/>
        <xdr:cNvSpPr>
          <a:spLocks noChangeShapeType="1"/>
        </xdr:cNvSpPr>
      </xdr:nvSpPr>
      <xdr:spPr>
        <a:xfrm>
          <a:off x="7124700" y="220103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113</xdr:row>
      <xdr:rowOff>0</xdr:rowOff>
    </xdr:from>
    <xdr:to xmlns:xdr="http://schemas.openxmlformats.org/drawingml/2006/spreadsheetDrawing">
      <xdr:col>56</xdr:col>
      <xdr:colOff>0</xdr:colOff>
      <xdr:row>125</xdr:row>
      <xdr:rowOff>0</xdr:rowOff>
    </xdr:to>
    <xdr:sp macro="" textlink="">
      <xdr:nvSpPr>
        <xdr:cNvPr id="65959" name="Line 172"/>
        <xdr:cNvSpPr>
          <a:spLocks noChangeShapeType="1"/>
        </xdr:cNvSpPr>
      </xdr:nvSpPr>
      <xdr:spPr>
        <a:xfrm>
          <a:off x="10458450" y="220103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113</xdr:row>
      <xdr:rowOff>0</xdr:rowOff>
    </xdr:from>
    <xdr:to xmlns:xdr="http://schemas.openxmlformats.org/drawingml/2006/spreadsheetDrawing">
      <xdr:col>74</xdr:col>
      <xdr:colOff>0</xdr:colOff>
      <xdr:row>126</xdr:row>
      <xdr:rowOff>0</xdr:rowOff>
    </xdr:to>
    <xdr:sp macro="" textlink="">
      <xdr:nvSpPr>
        <xdr:cNvPr id="65960" name="Line 172"/>
        <xdr:cNvSpPr>
          <a:spLocks noChangeShapeType="1"/>
        </xdr:cNvSpPr>
      </xdr:nvSpPr>
      <xdr:spPr>
        <a:xfrm>
          <a:off x="13792200" y="220103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70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58037" name="Line 25"/>
        <xdr:cNvSpPr>
          <a:spLocks noChangeShapeType="1"/>
        </xdr:cNvSpPr>
      </xdr:nvSpPr>
      <xdr:spPr>
        <a:xfrm>
          <a:off x="129921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22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58038" name="Line 27"/>
        <xdr:cNvSpPr>
          <a:spLocks noChangeShapeType="1"/>
        </xdr:cNvSpPr>
      </xdr:nvSpPr>
      <xdr:spPr>
        <a:xfrm>
          <a:off x="129921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62</xdr:col>
      <xdr:colOff>0</xdr:colOff>
      <xdr:row>12</xdr:row>
      <xdr:rowOff>0</xdr:rowOff>
    </xdr:to>
    <xdr:sp macro="" textlink="">
      <xdr:nvSpPr>
        <xdr:cNvPr id="58039" name="Line 28"/>
        <xdr:cNvSpPr>
          <a:spLocks noChangeShapeType="1"/>
        </xdr:cNvSpPr>
      </xdr:nvSpPr>
      <xdr:spPr>
        <a:xfrm flipH="1">
          <a:off x="111918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22</xdr:row>
      <xdr:rowOff>0</xdr:rowOff>
    </xdr:from>
    <xdr:to xmlns:xdr="http://schemas.openxmlformats.org/drawingml/2006/spreadsheetDrawing">
      <xdr:col>62</xdr:col>
      <xdr:colOff>0</xdr:colOff>
      <xdr:row>22</xdr:row>
      <xdr:rowOff>0</xdr:rowOff>
    </xdr:to>
    <xdr:sp macro="" textlink="">
      <xdr:nvSpPr>
        <xdr:cNvPr id="58040" name="Line 29"/>
        <xdr:cNvSpPr>
          <a:spLocks noChangeShapeType="1"/>
        </xdr:cNvSpPr>
      </xdr:nvSpPr>
      <xdr:spPr>
        <a:xfrm flipH="1">
          <a:off x="111918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61</xdr:col>
      <xdr:colOff>0</xdr:colOff>
      <xdr:row>22</xdr:row>
      <xdr:rowOff>0</xdr:rowOff>
    </xdr:to>
    <xdr:sp macro="" textlink="">
      <xdr:nvSpPr>
        <xdr:cNvPr id="58041" name="Line 30"/>
        <xdr:cNvSpPr>
          <a:spLocks noChangeShapeType="1"/>
        </xdr:cNvSpPr>
      </xdr:nvSpPr>
      <xdr:spPr>
        <a:xfrm>
          <a:off x="111918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58042" name="Line 31"/>
        <xdr:cNvSpPr>
          <a:spLocks noChangeShapeType="1"/>
        </xdr:cNvSpPr>
      </xdr:nvSpPr>
      <xdr:spPr>
        <a:xfrm>
          <a:off x="12992100" y="3185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20</xdr:row>
      <xdr:rowOff>0</xdr:rowOff>
    </xdr:to>
    <xdr:sp macro="" textlink="">
      <xdr:nvSpPr>
        <xdr:cNvPr id="58043" name="Line 32"/>
        <xdr:cNvSpPr>
          <a:spLocks noChangeShapeType="1"/>
        </xdr:cNvSpPr>
      </xdr:nvSpPr>
      <xdr:spPr>
        <a:xfrm>
          <a:off x="13392150" y="3185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20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58044" name="Line 33"/>
        <xdr:cNvSpPr>
          <a:spLocks noChangeShapeType="1"/>
        </xdr:cNvSpPr>
      </xdr:nvSpPr>
      <xdr:spPr>
        <a:xfrm>
          <a:off x="12992100" y="3490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20</xdr:row>
      <xdr:rowOff>0</xdr:rowOff>
    </xdr:to>
    <xdr:sp macro="" textlink="">
      <xdr:nvSpPr>
        <xdr:cNvPr id="58045" name="Line 34"/>
        <xdr:cNvSpPr>
          <a:spLocks noChangeShapeType="1"/>
        </xdr:cNvSpPr>
      </xdr:nvSpPr>
      <xdr:spPr>
        <a:xfrm>
          <a:off x="13592175" y="22713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20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58046" name="Line 35"/>
        <xdr:cNvSpPr>
          <a:spLocks noChangeShapeType="1"/>
        </xdr:cNvSpPr>
      </xdr:nvSpPr>
      <xdr:spPr>
        <a:xfrm flipV="1">
          <a:off x="13592175" y="3490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58047" name="Line 52"/>
        <xdr:cNvSpPr>
          <a:spLocks noChangeShapeType="1"/>
        </xdr:cNvSpPr>
      </xdr:nvSpPr>
      <xdr:spPr>
        <a:xfrm>
          <a:off x="13392150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</xdr:row>
      <xdr:rowOff>0</xdr:rowOff>
    </xdr:from>
    <xdr:to xmlns:xdr="http://schemas.openxmlformats.org/drawingml/2006/spreadsheetDrawing">
      <xdr:col>66</xdr:col>
      <xdr:colOff>0</xdr:colOff>
      <xdr:row>22</xdr:row>
      <xdr:rowOff>0</xdr:rowOff>
    </xdr:to>
    <xdr:sp macro="" textlink="">
      <xdr:nvSpPr>
        <xdr:cNvPr id="58048" name="Rectangle 67" descr="紙ふぶき (小)"/>
        <xdr:cNvSpPr>
          <a:spLocks noChangeArrowheads="1"/>
        </xdr:cNvSpPr>
      </xdr:nvSpPr>
      <xdr:spPr>
        <a:xfrm>
          <a:off x="113919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</xdr:row>
      <xdr:rowOff>0</xdr:rowOff>
    </xdr:from>
    <xdr:to xmlns:xdr="http://schemas.openxmlformats.org/drawingml/2006/spreadsheetDrawing">
      <xdr:col>70</xdr:col>
      <xdr:colOff>0</xdr:colOff>
      <xdr:row>20</xdr:row>
      <xdr:rowOff>0</xdr:rowOff>
    </xdr:to>
    <xdr:sp macro="" textlink="">
      <xdr:nvSpPr>
        <xdr:cNvPr id="58049" name="Rectangle 68" descr="紙ふぶき (大)"/>
        <xdr:cNvSpPr>
          <a:spLocks noChangeArrowheads="1"/>
        </xdr:cNvSpPr>
      </xdr:nvSpPr>
      <xdr:spPr>
        <a:xfrm>
          <a:off x="12192000" y="22713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20</xdr:row>
      <xdr:rowOff>0</xdr:rowOff>
    </xdr:from>
    <xdr:to xmlns:xdr="http://schemas.openxmlformats.org/drawingml/2006/spreadsheetDrawing">
      <xdr:col>70</xdr:col>
      <xdr:colOff>0</xdr:colOff>
      <xdr:row>22</xdr:row>
      <xdr:rowOff>0</xdr:rowOff>
    </xdr:to>
    <xdr:sp macro="" textlink="">
      <xdr:nvSpPr>
        <xdr:cNvPr id="58050" name="Rectangle 69" descr="紙ふぶき (小)"/>
        <xdr:cNvSpPr>
          <a:spLocks noChangeArrowheads="1"/>
        </xdr:cNvSpPr>
      </xdr:nvSpPr>
      <xdr:spPr>
        <a:xfrm>
          <a:off x="12192000" y="34905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58051" name="Line 150"/>
        <xdr:cNvSpPr>
          <a:spLocks noChangeShapeType="1"/>
        </xdr:cNvSpPr>
      </xdr:nvSpPr>
      <xdr:spPr>
        <a:xfrm>
          <a:off x="63246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22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58052" name="Line 151"/>
        <xdr:cNvSpPr>
          <a:spLocks noChangeShapeType="1"/>
        </xdr:cNvSpPr>
      </xdr:nvSpPr>
      <xdr:spPr>
        <a:xfrm>
          <a:off x="63246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26</xdr:col>
      <xdr:colOff>0</xdr:colOff>
      <xdr:row>12</xdr:row>
      <xdr:rowOff>0</xdr:rowOff>
    </xdr:to>
    <xdr:sp macro="" textlink="">
      <xdr:nvSpPr>
        <xdr:cNvPr id="58053" name="Line 152"/>
        <xdr:cNvSpPr>
          <a:spLocks noChangeShapeType="1"/>
        </xdr:cNvSpPr>
      </xdr:nvSpPr>
      <xdr:spPr>
        <a:xfrm flipH="1">
          <a:off x="45243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22</xdr:row>
      <xdr:rowOff>0</xdr:rowOff>
    </xdr:from>
    <xdr:to xmlns:xdr="http://schemas.openxmlformats.org/drawingml/2006/spreadsheetDrawing">
      <xdr:col>26</xdr:col>
      <xdr:colOff>0</xdr:colOff>
      <xdr:row>22</xdr:row>
      <xdr:rowOff>0</xdr:rowOff>
    </xdr:to>
    <xdr:sp macro="" textlink="">
      <xdr:nvSpPr>
        <xdr:cNvPr id="58054" name="Line 153"/>
        <xdr:cNvSpPr>
          <a:spLocks noChangeShapeType="1"/>
        </xdr:cNvSpPr>
      </xdr:nvSpPr>
      <xdr:spPr>
        <a:xfrm flipH="1">
          <a:off x="45243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25</xdr:col>
      <xdr:colOff>0</xdr:colOff>
      <xdr:row>22</xdr:row>
      <xdr:rowOff>0</xdr:rowOff>
    </xdr:to>
    <xdr:sp macro="" textlink="">
      <xdr:nvSpPr>
        <xdr:cNvPr id="58055" name="Line 154"/>
        <xdr:cNvSpPr>
          <a:spLocks noChangeShapeType="1"/>
        </xdr:cNvSpPr>
      </xdr:nvSpPr>
      <xdr:spPr>
        <a:xfrm>
          <a:off x="45243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58056" name="Line 155"/>
        <xdr:cNvSpPr>
          <a:spLocks noChangeShapeType="1"/>
        </xdr:cNvSpPr>
      </xdr:nvSpPr>
      <xdr:spPr>
        <a:xfrm>
          <a:off x="632460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19</xdr:row>
      <xdr:rowOff>0</xdr:rowOff>
    </xdr:to>
    <xdr:sp macro="" textlink="">
      <xdr:nvSpPr>
        <xdr:cNvPr id="58057" name="Line 156"/>
        <xdr:cNvSpPr>
          <a:spLocks noChangeShapeType="1"/>
        </xdr:cNvSpPr>
      </xdr:nvSpPr>
      <xdr:spPr>
        <a:xfrm>
          <a:off x="672465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19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58058" name="Line 157"/>
        <xdr:cNvSpPr>
          <a:spLocks noChangeShapeType="1"/>
        </xdr:cNvSpPr>
      </xdr:nvSpPr>
      <xdr:spPr>
        <a:xfrm>
          <a:off x="632460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19</xdr:row>
      <xdr:rowOff>0</xdr:rowOff>
    </xdr:to>
    <xdr:sp macro="" textlink="">
      <xdr:nvSpPr>
        <xdr:cNvPr id="58059" name="Line 158"/>
        <xdr:cNvSpPr>
          <a:spLocks noChangeShapeType="1"/>
        </xdr:cNvSpPr>
      </xdr:nvSpPr>
      <xdr:spPr>
        <a:xfrm>
          <a:off x="692467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19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58060" name="Line 159"/>
        <xdr:cNvSpPr>
          <a:spLocks noChangeShapeType="1"/>
        </xdr:cNvSpPr>
      </xdr:nvSpPr>
      <xdr:spPr>
        <a:xfrm flipV="1">
          <a:off x="692467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58061" name="Line 160"/>
        <xdr:cNvSpPr>
          <a:spLocks noChangeShapeType="1"/>
        </xdr:cNvSpPr>
      </xdr:nvSpPr>
      <xdr:spPr>
        <a:xfrm>
          <a:off x="672465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</xdr:row>
      <xdr:rowOff>0</xdr:rowOff>
    </xdr:from>
    <xdr:to xmlns:xdr="http://schemas.openxmlformats.org/drawingml/2006/spreadsheetDrawing">
      <xdr:col>30</xdr:col>
      <xdr:colOff>0</xdr:colOff>
      <xdr:row>22</xdr:row>
      <xdr:rowOff>0</xdr:rowOff>
    </xdr:to>
    <xdr:sp macro="" textlink="">
      <xdr:nvSpPr>
        <xdr:cNvPr id="58062" name="Rectangle 161" descr="紙ふぶき (小)"/>
        <xdr:cNvSpPr>
          <a:spLocks noChangeArrowheads="1"/>
        </xdr:cNvSpPr>
      </xdr:nvSpPr>
      <xdr:spPr>
        <a:xfrm>
          <a:off x="47244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</xdr:row>
      <xdr:rowOff>0</xdr:rowOff>
    </xdr:from>
    <xdr:to xmlns:xdr="http://schemas.openxmlformats.org/drawingml/2006/spreadsheetDrawing">
      <xdr:col>34</xdr:col>
      <xdr:colOff>0</xdr:colOff>
      <xdr:row>19</xdr:row>
      <xdr:rowOff>0</xdr:rowOff>
    </xdr:to>
    <xdr:sp macro="" textlink="">
      <xdr:nvSpPr>
        <xdr:cNvPr id="58063" name="Rectangle 162" descr="紙ふぶき (大)"/>
        <xdr:cNvSpPr>
          <a:spLocks noChangeArrowheads="1"/>
        </xdr:cNvSpPr>
      </xdr:nvSpPr>
      <xdr:spPr>
        <a:xfrm>
          <a:off x="552450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19</xdr:row>
      <xdr:rowOff>0</xdr:rowOff>
    </xdr:from>
    <xdr:to xmlns:xdr="http://schemas.openxmlformats.org/drawingml/2006/spreadsheetDrawing">
      <xdr:col>34</xdr:col>
      <xdr:colOff>0</xdr:colOff>
      <xdr:row>22</xdr:row>
      <xdr:rowOff>0</xdr:rowOff>
    </xdr:to>
    <xdr:sp macro="" textlink="">
      <xdr:nvSpPr>
        <xdr:cNvPr id="58064" name="Rectangle 163" descr="紙ふぶき (小)"/>
        <xdr:cNvSpPr>
          <a:spLocks noChangeArrowheads="1"/>
        </xdr:cNvSpPr>
      </xdr:nvSpPr>
      <xdr:spPr>
        <a:xfrm>
          <a:off x="552450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58065" name="Line 164"/>
        <xdr:cNvSpPr>
          <a:spLocks noChangeShapeType="1"/>
        </xdr:cNvSpPr>
      </xdr:nvSpPr>
      <xdr:spPr>
        <a:xfrm>
          <a:off x="29908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22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58066" name="Line 165"/>
        <xdr:cNvSpPr>
          <a:spLocks noChangeShapeType="1"/>
        </xdr:cNvSpPr>
      </xdr:nvSpPr>
      <xdr:spPr>
        <a:xfrm>
          <a:off x="29908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8</xdr:col>
      <xdr:colOff>0</xdr:colOff>
      <xdr:row>12</xdr:row>
      <xdr:rowOff>0</xdr:rowOff>
    </xdr:to>
    <xdr:sp macro="" textlink="">
      <xdr:nvSpPr>
        <xdr:cNvPr id="58067" name="Line 166"/>
        <xdr:cNvSpPr>
          <a:spLocks noChangeShapeType="1"/>
        </xdr:cNvSpPr>
      </xdr:nvSpPr>
      <xdr:spPr>
        <a:xfrm flipH="1">
          <a:off x="11906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22</xdr:row>
      <xdr:rowOff>0</xdr:rowOff>
    </xdr:from>
    <xdr:to xmlns:xdr="http://schemas.openxmlformats.org/drawingml/2006/spreadsheetDrawing">
      <xdr:col>8</xdr:col>
      <xdr:colOff>0</xdr:colOff>
      <xdr:row>22</xdr:row>
      <xdr:rowOff>0</xdr:rowOff>
    </xdr:to>
    <xdr:sp macro="" textlink="">
      <xdr:nvSpPr>
        <xdr:cNvPr id="58068" name="Line 167"/>
        <xdr:cNvSpPr>
          <a:spLocks noChangeShapeType="1"/>
        </xdr:cNvSpPr>
      </xdr:nvSpPr>
      <xdr:spPr>
        <a:xfrm flipH="1">
          <a:off x="11906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7</xdr:col>
      <xdr:colOff>0</xdr:colOff>
      <xdr:row>22</xdr:row>
      <xdr:rowOff>0</xdr:rowOff>
    </xdr:to>
    <xdr:sp macro="" textlink="">
      <xdr:nvSpPr>
        <xdr:cNvPr id="58069" name="Line 168"/>
        <xdr:cNvSpPr>
          <a:spLocks noChangeShapeType="1"/>
        </xdr:cNvSpPr>
      </xdr:nvSpPr>
      <xdr:spPr>
        <a:xfrm>
          <a:off x="11906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58070" name="Line 169"/>
        <xdr:cNvSpPr>
          <a:spLocks noChangeShapeType="1"/>
        </xdr:cNvSpPr>
      </xdr:nvSpPr>
      <xdr:spPr>
        <a:xfrm>
          <a:off x="2990850" y="28809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18</xdr:row>
      <xdr:rowOff>0</xdr:rowOff>
    </xdr:to>
    <xdr:sp macro="" textlink="">
      <xdr:nvSpPr>
        <xdr:cNvPr id="58071" name="Line 170"/>
        <xdr:cNvSpPr>
          <a:spLocks noChangeShapeType="1"/>
        </xdr:cNvSpPr>
      </xdr:nvSpPr>
      <xdr:spPr>
        <a:xfrm>
          <a:off x="3390900" y="2880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18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58072" name="Line 171"/>
        <xdr:cNvSpPr>
          <a:spLocks noChangeShapeType="1"/>
        </xdr:cNvSpPr>
      </xdr:nvSpPr>
      <xdr:spPr>
        <a:xfrm>
          <a:off x="3009900" y="31857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18</xdr:row>
      <xdr:rowOff>0</xdr:rowOff>
    </xdr:to>
    <xdr:sp macro="" textlink="">
      <xdr:nvSpPr>
        <xdr:cNvPr id="58073" name="Line 172"/>
        <xdr:cNvSpPr>
          <a:spLocks noChangeShapeType="1"/>
        </xdr:cNvSpPr>
      </xdr:nvSpPr>
      <xdr:spPr>
        <a:xfrm>
          <a:off x="3590925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18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58074" name="Line 173"/>
        <xdr:cNvSpPr>
          <a:spLocks noChangeShapeType="1"/>
        </xdr:cNvSpPr>
      </xdr:nvSpPr>
      <xdr:spPr>
        <a:xfrm flipV="1">
          <a:off x="3590925" y="3185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58075" name="Line 174"/>
        <xdr:cNvSpPr>
          <a:spLocks noChangeShapeType="1"/>
        </xdr:cNvSpPr>
      </xdr:nvSpPr>
      <xdr:spPr>
        <a:xfrm>
          <a:off x="3390900" y="22713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</xdr:row>
      <xdr:rowOff>0</xdr:rowOff>
    </xdr:from>
    <xdr:to xmlns:xdr="http://schemas.openxmlformats.org/drawingml/2006/spreadsheetDrawing">
      <xdr:col>12</xdr:col>
      <xdr:colOff>0</xdr:colOff>
      <xdr:row>22</xdr:row>
      <xdr:rowOff>0</xdr:rowOff>
    </xdr:to>
    <xdr:sp macro="" textlink="">
      <xdr:nvSpPr>
        <xdr:cNvPr id="58076" name="Rectangle 175" descr="紙ふぶき (小)"/>
        <xdr:cNvSpPr>
          <a:spLocks noChangeArrowheads="1"/>
        </xdr:cNvSpPr>
      </xdr:nvSpPr>
      <xdr:spPr>
        <a:xfrm>
          <a:off x="13906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</xdr:row>
      <xdr:rowOff>0</xdr:rowOff>
    </xdr:from>
    <xdr:to xmlns:xdr="http://schemas.openxmlformats.org/drawingml/2006/spreadsheetDrawing">
      <xdr:col>16</xdr:col>
      <xdr:colOff>0</xdr:colOff>
      <xdr:row>18</xdr:row>
      <xdr:rowOff>0</xdr:rowOff>
    </xdr:to>
    <xdr:sp macro="" textlink="">
      <xdr:nvSpPr>
        <xdr:cNvPr id="58077" name="Rectangle 176" descr="紙ふぶき (大)"/>
        <xdr:cNvSpPr>
          <a:spLocks noChangeArrowheads="1"/>
        </xdr:cNvSpPr>
      </xdr:nvSpPr>
      <xdr:spPr>
        <a:xfrm>
          <a:off x="2190750" y="22713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18</xdr:row>
      <xdr:rowOff>0</xdr:rowOff>
    </xdr:from>
    <xdr:to xmlns:xdr="http://schemas.openxmlformats.org/drawingml/2006/spreadsheetDrawing">
      <xdr:col>16</xdr:col>
      <xdr:colOff>0</xdr:colOff>
      <xdr:row>22</xdr:row>
      <xdr:rowOff>0</xdr:rowOff>
    </xdr:to>
    <xdr:sp macro="" textlink="">
      <xdr:nvSpPr>
        <xdr:cNvPr id="58078" name="Rectangle 177" descr="紙ふぶき (小)"/>
        <xdr:cNvSpPr>
          <a:spLocks noChangeArrowheads="1"/>
        </xdr:cNvSpPr>
      </xdr:nvSpPr>
      <xdr:spPr>
        <a:xfrm>
          <a:off x="2190750" y="31857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58079" name="Line 150"/>
        <xdr:cNvSpPr>
          <a:spLocks noChangeShapeType="1"/>
        </xdr:cNvSpPr>
      </xdr:nvSpPr>
      <xdr:spPr>
        <a:xfrm>
          <a:off x="96583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22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58080" name="Line 151"/>
        <xdr:cNvSpPr>
          <a:spLocks noChangeShapeType="1"/>
        </xdr:cNvSpPr>
      </xdr:nvSpPr>
      <xdr:spPr>
        <a:xfrm>
          <a:off x="96583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44</xdr:col>
      <xdr:colOff>0</xdr:colOff>
      <xdr:row>12</xdr:row>
      <xdr:rowOff>0</xdr:rowOff>
    </xdr:to>
    <xdr:sp macro="" textlink="">
      <xdr:nvSpPr>
        <xdr:cNvPr id="58081" name="Line 152"/>
        <xdr:cNvSpPr>
          <a:spLocks noChangeShapeType="1"/>
        </xdr:cNvSpPr>
      </xdr:nvSpPr>
      <xdr:spPr>
        <a:xfrm flipH="1">
          <a:off x="78581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22</xdr:row>
      <xdr:rowOff>0</xdr:rowOff>
    </xdr:from>
    <xdr:to xmlns:xdr="http://schemas.openxmlformats.org/drawingml/2006/spreadsheetDrawing">
      <xdr:col>44</xdr:col>
      <xdr:colOff>0</xdr:colOff>
      <xdr:row>22</xdr:row>
      <xdr:rowOff>0</xdr:rowOff>
    </xdr:to>
    <xdr:sp macro="" textlink="">
      <xdr:nvSpPr>
        <xdr:cNvPr id="58082" name="Line 153"/>
        <xdr:cNvSpPr>
          <a:spLocks noChangeShapeType="1"/>
        </xdr:cNvSpPr>
      </xdr:nvSpPr>
      <xdr:spPr>
        <a:xfrm flipH="1">
          <a:off x="78581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43</xdr:col>
      <xdr:colOff>0</xdr:colOff>
      <xdr:row>22</xdr:row>
      <xdr:rowOff>0</xdr:rowOff>
    </xdr:to>
    <xdr:sp macro="" textlink="">
      <xdr:nvSpPr>
        <xdr:cNvPr id="58083" name="Line 154"/>
        <xdr:cNvSpPr>
          <a:spLocks noChangeShapeType="1"/>
        </xdr:cNvSpPr>
      </xdr:nvSpPr>
      <xdr:spPr>
        <a:xfrm>
          <a:off x="78581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58084" name="Line 155"/>
        <xdr:cNvSpPr>
          <a:spLocks noChangeShapeType="1"/>
        </xdr:cNvSpPr>
      </xdr:nvSpPr>
      <xdr:spPr>
        <a:xfrm>
          <a:off x="965835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19</xdr:row>
      <xdr:rowOff>0</xdr:rowOff>
    </xdr:to>
    <xdr:sp macro="" textlink="">
      <xdr:nvSpPr>
        <xdr:cNvPr id="58085" name="Line 156"/>
        <xdr:cNvSpPr>
          <a:spLocks noChangeShapeType="1"/>
        </xdr:cNvSpPr>
      </xdr:nvSpPr>
      <xdr:spPr>
        <a:xfrm>
          <a:off x="1005840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19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58086" name="Line 157"/>
        <xdr:cNvSpPr>
          <a:spLocks noChangeShapeType="1"/>
        </xdr:cNvSpPr>
      </xdr:nvSpPr>
      <xdr:spPr>
        <a:xfrm>
          <a:off x="965835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19</xdr:row>
      <xdr:rowOff>0</xdr:rowOff>
    </xdr:to>
    <xdr:sp macro="" textlink="">
      <xdr:nvSpPr>
        <xdr:cNvPr id="58087" name="Line 158"/>
        <xdr:cNvSpPr>
          <a:spLocks noChangeShapeType="1"/>
        </xdr:cNvSpPr>
      </xdr:nvSpPr>
      <xdr:spPr>
        <a:xfrm>
          <a:off x="1025842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19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58088" name="Line 159"/>
        <xdr:cNvSpPr>
          <a:spLocks noChangeShapeType="1"/>
        </xdr:cNvSpPr>
      </xdr:nvSpPr>
      <xdr:spPr>
        <a:xfrm flipV="1">
          <a:off x="1025842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58089" name="Line 160"/>
        <xdr:cNvSpPr>
          <a:spLocks noChangeShapeType="1"/>
        </xdr:cNvSpPr>
      </xdr:nvSpPr>
      <xdr:spPr>
        <a:xfrm>
          <a:off x="1005840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</xdr:row>
      <xdr:rowOff>0</xdr:rowOff>
    </xdr:from>
    <xdr:to xmlns:xdr="http://schemas.openxmlformats.org/drawingml/2006/spreadsheetDrawing">
      <xdr:col>48</xdr:col>
      <xdr:colOff>0</xdr:colOff>
      <xdr:row>22</xdr:row>
      <xdr:rowOff>0</xdr:rowOff>
    </xdr:to>
    <xdr:sp macro="" textlink="">
      <xdr:nvSpPr>
        <xdr:cNvPr id="58090" name="Rectangle 161" descr="紙ふぶき (小)"/>
        <xdr:cNvSpPr>
          <a:spLocks noChangeArrowheads="1"/>
        </xdr:cNvSpPr>
      </xdr:nvSpPr>
      <xdr:spPr>
        <a:xfrm>
          <a:off x="80581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</xdr:row>
      <xdr:rowOff>0</xdr:rowOff>
    </xdr:from>
    <xdr:to xmlns:xdr="http://schemas.openxmlformats.org/drawingml/2006/spreadsheetDrawing">
      <xdr:col>52</xdr:col>
      <xdr:colOff>0</xdr:colOff>
      <xdr:row>19</xdr:row>
      <xdr:rowOff>0</xdr:rowOff>
    </xdr:to>
    <xdr:sp macro="" textlink="">
      <xdr:nvSpPr>
        <xdr:cNvPr id="58091" name="Rectangle 162" descr="紙ふぶき (大)"/>
        <xdr:cNvSpPr>
          <a:spLocks noChangeArrowheads="1"/>
        </xdr:cNvSpPr>
      </xdr:nvSpPr>
      <xdr:spPr>
        <a:xfrm>
          <a:off x="885825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19</xdr:row>
      <xdr:rowOff>0</xdr:rowOff>
    </xdr:from>
    <xdr:to xmlns:xdr="http://schemas.openxmlformats.org/drawingml/2006/spreadsheetDrawing">
      <xdr:col>52</xdr:col>
      <xdr:colOff>0</xdr:colOff>
      <xdr:row>22</xdr:row>
      <xdr:rowOff>0</xdr:rowOff>
    </xdr:to>
    <xdr:sp macro="" textlink="">
      <xdr:nvSpPr>
        <xdr:cNvPr id="58092" name="Rectangle 163" descr="紙ふぶき (小)"/>
        <xdr:cNvSpPr>
          <a:spLocks noChangeArrowheads="1"/>
        </xdr:cNvSpPr>
      </xdr:nvSpPr>
      <xdr:spPr>
        <a:xfrm>
          <a:off x="885825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7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58093" name="Line 172"/>
        <xdr:cNvSpPr>
          <a:spLocks noChangeShapeType="1"/>
        </xdr:cNvSpPr>
      </xdr:nvSpPr>
      <xdr:spPr>
        <a:xfrm>
          <a:off x="3790950" y="16395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</xdr:row>
      <xdr:rowOff>0</xdr:rowOff>
    </xdr:from>
    <xdr:to xmlns:xdr="http://schemas.openxmlformats.org/drawingml/2006/spreadsheetDrawing">
      <xdr:col>16</xdr:col>
      <xdr:colOff>0</xdr:colOff>
      <xdr:row>8</xdr:row>
      <xdr:rowOff>0</xdr:rowOff>
    </xdr:to>
    <xdr:sp macro="" textlink="">
      <xdr:nvSpPr>
        <xdr:cNvPr id="58094" name="Rectangle 177" descr="紙ふぶき (小)"/>
        <xdr:cNvSpPr>
          <a:spLocks noChangeArrowheads="1"/>
        </xdr:cNvSpPr>
      </xdr:nvSpPr>
      <xdr:spPr>
        <a:xfrm>
          <a:off x="21907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0</xdr:rowOff>
    </xdr:from>
    <xdr:to xmlns:xdr="http://schemas.openxmlformats.org/drawingml/2006/spreadsheetDrawing">
      <xdr:col>12</xdr:col>
      <xdr:colOff>0</xdr:colOff>
      <xdr:row>11</xdr:row>
      <xdr:rowOff>126365</xdr:rowOff>
    </xdr:to>
    <xdr:sp macro="" textlink="">
      <xdr:nvSpPr>
        <xdr:cNvPr id="58095" name="Rectangle 177" descr="紙ふぶき (小)"/>
        <xdr:cNvSpPr>
          <a:spLocks noChangeArrowheads="1"/>
        </xdr:cNvSpPr>
      </xdr:nvSpPr>
      <xdr:spPr>
        <a:xfrm>
          <a:off x="13906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</xdr:row>
      <xdr:rowOff>0</xdr:rowOff>
    </xdr:from>
    <xdr:to xmlns:xdr="http://schemas.openxmlformats.org/drawingml/2006/spreadsheetDrawing">
      <xdr:col>20</xdr:col>
      <xdr:colOff>0</xdr:colOff>
      <xdr:row>7</xdr:row>
      <xdr:rowOff>0</xdr:rowOff>
    </xdr:to>
    <xdr:sp macro="" textlink="">
      <xdr:nvSpPr>
        <xdr:cNvPr id="58096" name="Line 164"/>
        <xdr:cNvSpPr>
          <a:spLocks noChangeShapeType="1"/>
        </xdr:cNvSpPr>
      </xdr:nvSpPr>
      <xdr:spPr>
        <a:xfrm>
          <a:off x="29908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58097" name="Line 172"/>
        <xdr:cNvSpPr>
          <a:spLocks noChangeShapeType="1"/>
        </xdr:cNvSpPr>
      </xdr:nvSpPr>
      <xdr:spPr>
        <a:xfrm>
          <a:off x="35909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8</xdr:row>
      <xdr:rowOff>0</xdr:rowOff>
    </xdr:from>
    <xdr:to xmlns:xdr="http://schemas.openxmlformats.org/drawingml/2006/spreadsheetDrawing">
      <xdr:col>16</xdr:col>
      <xdr:colOff>0</xdr:colOff>
      <xdr:row>10</xdr:row>
      <xdr:rowOff>0</xdr:rowOff>
    </xdr:to>
    <xdr:sp macro="" textlink="">
      <xdr:nvSpPr>
        <xdr:cNvPr id="58098" name="Rectangle 177" descr="紙ふぶき (小)"/>
        <xdr:cNvSpPr>
          <a:spLocks noChangeArrowheads="1"/>
        </xdr:cNvSpPr>
      </xdr:nvSpPr>
      <xdr:spPr>
        <a:xfrm>
          <a:off x="21907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10</xdr:row>
      <xdr:rowOff>0</xdr:rowOff>
    </xdr:from>
    <xdr:to xmlns:xdr="http://schemas.openxmlformats.org/drawingml/2006/spreadsheetDrawing">
      <xdr:col>16</xdr:col>
      <xdr:colOff>0</xdr:colOff>
      <xdr:row>12</xdr:row>
      <xdr:rowOff>0</xdr:rowOff>
    </xdr:to>
    <xdr:sp macro="" textlink="">
      <xdr:nvSpPr>
        <xdr:cNvPr id="58099" name="Rectangle 177" descr="紙ふぶき (小)"/>
        <xdr:cNvSpPr>
          <a:spLocks noChangeArrowheads="1"/>
        </xdr:cNvSpPr>
      </xdr:nvSpPr>
      <xdr:spPr>
        <a:xfrm>
          <a:off x="21907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</xdr:row>
      <xdr:rowOff>0</xdr:rowOff>
    </xdr:from>
    <xdr:to xmlns:xdr="http://schemas.openxmlformats.org/drawingml/2006/spreadsheetDrawing">
      <xdr:col>34</xdr:col>
      <xdr:colOff>0</xdr:colOff>
      <xdr:row>8</xdr:row>
      <xdr:rowOff>0</xdr:rowOff>
    </xdr:to>
    <xdr:sp macro="" textlink="">
      <xdr:nvSpPr>
        <xdr:cNvPr id="58100" name="Rectangle 177" descr="紙ふぶき (小)"/>
        <xdr:cNvSpPr>
          <a:spLocks noChangeArrowheads="1"/>
        </xdr:cNvSpPr>
      </xdr:nvSpPr>
      <xdr:spPr>
        <a:xfrm>
          <a:off x="55245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7</xdr:row>
      <xdr:rowOff>0</xdr:rowOff>
    </xdr:from>
    <xdr:to xmlns:xdr="http://schemas.openxmlformats.org/drawingml/2006/spreadsheetDrawing">
      <xdr:col>30</xdr:col>
      <xdr:colOff>0</xdr:colOff>
      <xdr:row>11</xdr:row>
      <xdr:rowOff>126365</xdr:rowOff>
    </xdr:to>
    <xdr:sp macro="" textlink="">
      <xdr:nvSpPr>
        <xdr:cNvPr id="58101" name="Rectangle 177" descr="紙ふぶき (小)"/>
        <xdr:cNvSpPr>
          <a:spLocks noChangeArrowheads="1"/>
        </xdr:cNvSpPr>
      </xdr:nvSpPr>
      <xdr:spPr>
        <a:xfrm>
          <a:off x="47244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7</xdr:row>
      <xdr:rowOff>0</xdr:rowOff>
    </xdr:to>
    <xdr:sp macro="" textlink="">
      <xdr:nvSpPr>
        <xdr:cNvPr id="58102" name="Line 164"/>
        <xdr:cNvSpPr>
          <a:spLocks noChangeShapeType="1"/>
        </xdr:cNvSpPr>
      </xdr:nvSpPr>
      <xdr:spPr>
        <a:xfrm>
          <a:off x="63246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58103" name="Line 172"/>
        <xdr:cNvSpPr>
          <a:spLocks noChangeShapeType="1"/>
        </xdr:cNvSpPr>
      </xdr:nvSpPr>
      <xdr:spPr>
        <a:xfrm>
          <a:off x="69246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8</xdr:row>
      <xdr:rowOff>0</xdr:rowOff>
    </xdr:from>
    <xdr:to xmlns:xdr="http://schemas.openxmlformats.org/drawingml/2006/spreadsheetDrawing">
      <xdr:col>34</xdr:col>
      <xdr:colOff>0</xdr:colOff>
      <xdr:row>10</xdr:row>
      <xdr:rowOff>0</xdr:rowOff>
    </xdr:to>
    <xdr:sp macro="" textlink="">
      <xdr:nvSpPr>
        <xdr:cNvPr id="58104" name="Rectangle 177" descr="紙ふぶき (小)"/>
        <xdr:cNvSpPr>
          <a:spLocks noChangeArrowheads="1"/>
        </xdr:cNvSpPr>
      </xdr:nvSpPr>
      <xdr:spPr>
        <a:xfrm>
          <a:off x="55245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10</xdr:row>
      <xdr:rowOff>0</xdr:rowOff>
    </xdr:from>
    <xdr:to xmlns:xdr="http://schemas.openxmlformats.org/drawingml/2006/spreadsheetDrawing">
      <xdr:col>34</xdr:col>
      <xdr:colOff>0</xdr:colOff>
      <xdr:row>12</xdr:row>
      <xdr:rowOff>0</xdr:rowOff>
    </xdr:to>
    <xdr:sp macro="" textlink="">
      <xdr:nvSpPr>
        <xdr:cNvPr id="58105" name="Rectangle 177" descr="紙ふぶき (小)"/>
        <xdr:cNvSpPr>
          <a:spLocks noChangeArrowheads="1"/>
        </xdr:cNvSpPr>
      </xdr:nvSpPr>
      <xdr:spPr>
        <a:xfrm>
          <a:off x="55245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</xdr:row>
      <xdr:rowOff>0</xdr:rowOff>
    </xdr:from>
    <xdr:to xmlns:xdr="http://schemas.openxmlformats.org/drawingml/2006/spreadsheetDrawing">
      <xdr:col>52</xdr:col>
      <xdr:colOff>0</xdr:colOff>
      <xdr:row>8</xdr:row>
      <xdr:rowOff>0</xdr:rowOff>
    </xdr:to>
    <xdr:sp macro="" textlink="">
      <xdr:nvSpPr>
        <xdr:cNvPr id="58106" name="Rectangle 177" descr="紙ふぶき (小)"/>
        <xdr:cNvSpPr>
          <a:spLocks noChangeArrowheads="1"/>
        </xdr:cNvSpPr>
      </xdr:nvSpPr>
      <xdr:spPr>
        <a:xfrm>
          <a:off x="88582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7</xdr:row>
      <xdr:rowOff>0</xdr:rowOff>
    </xdr:from>
    <xdr:to xmlns:xdr="http://schemas.openxmlformats.org/drawingml/2006/spreadsheetDrawing">
      <xdr:col>48</xdr:col>
      <xdr:colOff>0</xdr:colOff>
      <xdr:row>11</xdr:row>
      <xdr:rowOff>126365</xdr:rowOff>
    </xdr:to>
    <xdr:sp macro="" textlink="">
      <xdr:nvSpPr>
        <xdr:cNvPr id="58107" name="Rectangle 177" descr="紙ふぶき (小)"/>
        <xdr:cNvSpPr>
          <a:spLocks noChangeArrowheads="1"/>
        </xdr:cNvSpPr>
      </xdr:nvSpPr>
      <xdr:spPr>
        <a:xfrm>
          <a:off x="80581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7</xdr:row>
      <xdr:rowOff>0</xdr:rowOff>
    </xdr:to>
    <xdr:sp macro="" textlink="">
      <xdr:nvSpPr>
        <xdr:cNvPr id="58108" name="Line 164"/>
        <xdr:cNvSpPr>
          <a:spLocks noChangeShapeType="1"/>
        </xdr:cNvSpPr>
      </xdr:nvSpPr>
      <xdr:spPr>
        <a:xfrm>
          <a:off x="96583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58109" name="Line 172"/>
        <xdr:cNvSpPr>
          <a:spLocks noChangeShapeType="1"/>
        </xdr:cNvSpPr>
      </xdr:nvSpPr>
      <xdr:spPr>
        <a:xfrm>
          <a:off x="102584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8</xdr:row>
      <xdr:rowOff>0</xdr:rowOff>
    </xdr:from>
    <xdr:to xmlns:xdr="http://schemas.openxmlformats.org/drawingml/2006/spreadsheetDrawing">
      <xdr:col>52</xdr:col>
      <xdr:colOff>0</xdr:colOff>
      <xdr:row>10</xdr:row>
      <xdr:rowOff>0</xdr:rowOff>
    </xdr:to>
    <xdr:sp macro="" textlink="">
      <xdr:nvSpPr>
        <xdr:cNvPr id="58110" name="Rectangle 177" descr="紙ふぶき (小)"/>
        <xdr:cNvSpPr>
          <a:spLocks noChangeArrowheads="1"/>
        </xdr:cNvSpPr>
      </xdr:nvSpPr>
      <xdr:spPr>
        <a:xfrm>
          <a:off x="88582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10</xdr:row>
      <xdr:rowOff>0</xdr:rowOff>
    </xdr:from>
    <xdr:to xmlns:xdr="http://schemas.openxmlformats.org/drawingml/2006/spreadsheetDrawing">
      <xdr:col>52</xdr:col>
      <xdr:colOff>0</xdr:colOff>
      <xdr:row>12</xdr:row>
      <xdr:rowOff>0</xdr:rowOff>
    </xdr:to>
    <xdr:sp macro="" textlink="">
      <xdr:nvSpPr>
        <xdr:cNvPr id="58111" name="Rectangle 177" descr="紙ふぶき (小)"/>
        <xdr:cNvSpPr>
          <a:spLocks noChangeArrowheads="1"/>
        </xdr:cNvSpPr>
      </xdr:nvSpPr>
      <xdr:spPr>
        <a:xfrm>
          <a:off x="88582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</xdr:row>
      <xdr:rowOff>0</xdr:rowOff>
    </xdr:from>
    <xdr:to xmlns:xdr="http://schemas.openxmlformats.org/drawingml/2006/spreadsheetDrawing">
      <xdr:col>70</xdr:col>
      <xdr:colOff>0</xdr:colOff>
      <xdr:row>8</xdr:row>
      <xdr:rowOff>0</xdr:rowOff>
    </xdr:to>
    <xdr:sp macro="" textlink="">
      <xdr:nvSpPr>
        <xdr:cNvPr id="58112" name="Rectangle 177" descr="紙ふぶき (小)"/>
        <xdr:cNvSpPr>
          <a:spLocks noChangeArrowheads="1"/>
        </xdr:cNvSpPr>
      </xdr:nvSpPr>
      <xdr:spPr>
        <a:xfrm>
          <a:off x="121920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7</xdr:row>
      <xdr:rowOff>0</xdr:rowOff>
    </xdr:from>
    <xdr:to xmlns:xdr="http://schemas.openxmlformats.org/drawingml/2006/spreadsheetDrawing">
      <xdr:col>66</xdr:col>
      <xdr:colOff>0</xdr:colOff>
      <xdr:row>11</xdr:row>
      <xdr:rowOff>126365</xdr:rowOff>
    </xdr:to>
    <xdr:sp macro="" textlink="">
      <xdr:nvSpPr>
        <xdr:cNvPr id="58113" name="Rectangle 177" descr="紙ふぶき (小)"/>
        <xdr:cNvSpPr>
          <a:spLocks noChangeArrowheads="1"/>
        </xdr:cNvSpPr>
      </xdr:nvSpPr>
      <xdr:spPr>
        <a:xfrm>
          <a:off x="113919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7</xdr:row>
      <xdr:rowOff>0</xdr:rowOff>
    </xdr:to>
    <xdr:sp macro="" textlink="">
      <xdr:nvSpPr>
        <xdr:cNvPr id="58114" name="Line 164"/>
        <xdr:cNvSpPr>
          <a:spLocks noChangeShapeType="1"/>
        </xdr:cNvSpPr>
      </xdr:nvSpPr>
      <xdr:spPr>
        <a:xfrm>
          <a:off x="129921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58115" name="Line 172"/>
        <xdr:cNvSpPr>
          <a:spLocks noChangeShapeType="1"/>
        </xdr:cNvSpPr>
      </xdr:nvSpPr>
      <xdr:spPr>
        <a:xfrm>
          <a:off x="135921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8</xdr:row>
      <xdr:rowOff>0</xdr:rowOff>
    </xdr:from>
    <xdr:to xmlns:xdr="http://schemas.openxmlformats.org/drawingml/2006/spreadsheetDrawing">
      <xdr:col>70</xdr:col>
      <xdr:colOff>0</xdr:colOff>
      <xdr:row>10</xdr:row>
      <xdr:rowOff>0</xdr:rowOff>
    </xdr:to>
    <xdr:sp macro="" textlink="">
      <xdr:nvSpPr>
        <xdr:cNvPr id="58116" name="Rectangle 177" descr="紙ふぶき (小)"/>
        <xdr:cNvSpPr>
          <a:spLocks noChangeArrowheads="1"/>
        </xdr:cNvSpPr>
      </xdr:nvSpPr>
      <xdr:spPr>
        <a:xfrm>
          <a:off x="121920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10</xdr:row>
      <xdr:rowOff>0</xdr:rowOff>
    </xdr:from>
    <xdr:to xmlns:xdr="http://schemas.openxmlformats.org/drawingml/2006/spreadsheetDrawing">
      <xdr:col>70</xdr:col>
      <xdr:colOff>0</xdr:colOff>
      <xdr:row>12</xdr:row>
      <xdr:rowOff>0</xdr:rowOff>
    </xdr:to>
    <xdr:sp macro="" textlink="">
      <xdr:nvSpPr>
        <xdr:cNvPr id="58117" name="Rectangle 177" descr="紙ふぶき (小)"/>
        <xdr:cNvSpPr>
          <a:spLocks noChangeArrowheads="1"/>
        </xdr:cNvSpPr>
      </xdr:nvSpPr>
      <xdr:spPr>
        <a:xfrm>
          <a:off x="121920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58118" name="Line 172"/>
        <xdr:cNvSpPr>
          <a:spLocks noChangeShapeType="1"/>
        </xdr:cNvSpPr>
      </xdr:nvSpPr>
      <xdr:spPr>
        <a:xfrm>
          <a:off x="712470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58119" name="Line 172"/>
        <xdr:cNvSpPr>
          <a:spLocks noChangeShapeType="1"/>
        </xdr:cNvSpPr>
      </xdr:nvSpPr>
      <xdr:spPr>
        <a:xfrm>
          <a:off x="1045845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58120" name="Line 172"/>
        <xdr:cNvSpPr>
          <a:spLocks noChangeShapeType="1"/>
        </xdr:cNvSpPr>
      </xdr:nvSpPr>
      <xdr:spPr>
        <a:xfrm>
          <a:off x="13792200" y="16395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65</xdr:row>
      <xdr:rowOff>0</xdr:rowOff>
    </xdr:from>
    <xdr:to xmlns:xdr="http://schemas.openxmlformats.org/drawingml/2006/spreadsheetDrawing">
      <xdr:col>73</xdr:col>
      <xdr:colOff>0</xdr:colOff>
      <xdr:row>65</xdr:row>
      <xdr:rowOff>0</xdr:rowOff>
    </xdr:to>
    <xdr:sp macro="" textlink="">
      <xdr:nvSpPr>
        <xdr:cNvPr id="58121" name="Line 25"/>
        <xdr:cNvSpPr>
          <a:spLocks noChangeShapeType="1"/>
        </xdr:cNvSpPr>
      </xdr:nvSpPr>
      <xdr:spPr>
        <a:xfrm>
          <a:off x="1299210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75</xdr:row>
      <xdr:rowOff>0</xdr:rowOff>
    </xdr:from>
    <xdr:to xmlns:xdr="http://schemas.openxmlformats.org/drawingml/2006/spreadsheetDrawing">
      <xdr:col>73</xdr:col>
      <xdr:colOff>0</xdr:colOff>
      <xdr:row>75</xdr:row>
      <xdr:rowOff>0</xdr:rowOff>
    </xdr:to>
    <xdr:sp macro="" textlink="">
      <xdr:nvSpPr>
        <xdr:cNvPr id="58122" name="Line 27"/>
        <xdr:cNvSpPr>
          <a:spLocks noChangeShapeType="1"/>
        </xdr:cNvSpPr>
      </xdr:nvSpPr>
      <xdr:spPr>
        <a:xfrm>
          <a:off x="1299210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65</xdr:row>
      <xdr:rowOff>0</xdr:rowOff>
    </xdr:from>
    <xdr:to xmlns:xdr="http://schemas.openxmlformats.org/drawingml/2006/spreadsheetDrawing">
      <xdr:col>62</xdr:col>
      <xdr:colOff>0</xdr:colOff>
      <xdr:row>65</xdr:row>
      <xdr:rowOff>0</xdr:rowOff>
    </xdr:to>
    <xdr:sp macro="" textlink="">
      <xdr:nvSpPr>
        <xdr:cNvPr id="58123" name="Line 28"/>
        <xdr:cNvSpPr>
          <a:spLocks noChangeShapeType="1"/>
        </xdr:cNvSpPr>
      </xdr:nvSpPr>
      <xdr:spPr>
        <a:xfrm flipH="1">
          <a:off x="1119187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75</xdr:row>
      <xdr:rowOff>0</xdr:rowOff>
    </xdr:from>
    <xdr:to xmlns:xdr="http://schemas.openxmlformats.org/drawingml/2006/spreadsheetDrawing">
      <xdr:col>62</xdr:col>
      <xdr:colOff>0</xdr:colOff>
      <xdr:row>75</xdr:row>
      <xdr:rowOff>0</xdr:rowOff>
    </xdr:to>
    <xdr:sp macro="" textlink="">
      <xdr:nvSpPr>
        <xdr:cNvPr id="58124" name="Line 29"/>
        <xdr:cNvSpPr>
          <a:spLocks noChangeShapeType="1"/>
        </xdr:cNvSpPr>
      </xdr:nvSpPr>
      <xdr:spPr>
        <a:xfrm flipH="1">
          <a:off x="1119187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65</xdr:row>
      <xdr:rowOff>0</xdr:rowOff>
    </xdr:from>
    <xdr:to xmlns:xdr="http://schemas.openxmlformats.org/drawingml/2006/spreadsheetDrawing">
      <xdr:col>61</xdr:col>
      <xdr:colOff>0</xdr:colOff>
      <xdr:row>75</xdr:row>
      <xdr:rowOff>0</xdr:rowOff>
    </xdr:to>
    <xdr:sp macro="" textlink="">
      <xdr:nvSpPr>
        <xdr:cNvPr id="58125" name="Line 30"/>
        <xdr:cNvSpPr>
          <a:spLocks noChangeShapeType="1"/>
        </xdr:cNvSpPr>
      </xdr:nvSpPr>
      <xdr:spPr>
        <a:xfrm>
          <a:off x="1119187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71</xdr:row>
      <xdr:rowOff>0</xdr:rowOff>
    </xdr:from>
    <xdr:to xmlns:xdr="http://schemas.openxmlformats.org/drawingml/2006/spreadsheetDrawing">
      <xdr:col>72</xdr:col>
      <xdr:colOff>0</xdr:colOff>
      <xdr:row>71</xdr:row>
      <xdr:rowOff>0</xdr:rowOff>
    </xdr:to>
    <xdr:sp macro="" textlink="">
      <xdr:nvSpPr>
        <xdr:cNvPr id="58126" name="Line 31"/>
        <xdr:cNvSpPr>
          <a:spLocks noChangeShapeType="1"/>
        </xdr:cNvSpPr>
      </xdr:nvSpPr>
      <xdr:spPr>
        <a:xfrm>
          <a:off x="12992100" y="13371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71</xdr:row>
      <xdr:rowOff>0</xdr:rowOff>
    </xdr:from>
    <xdr:to xmlns:xdr="http://schemas.openxmlformats.org/drawingml/2006/spreadsheetDrawing">
      <xdr:col>72</xdr:col>
      <xdr:colOff>0</xdr:colOff>
      <xdr:row>73</xdr:row>
      <xdr:rowOff>0</xdr:rowOff>
    </xdr:to>
    <xdr:sp macro="" textlink="">
      <xdr:nvSpPr>
        <xdr:cNvPr id="58127" name="Line 32"/>
        <xdr:cNvSpPr>
          <a:spLocks noChangeShapeType="1"/>
        </xdr:cNvSpPr>
      </xdr:nvSpPr>
      <xdr:spPr>
        <a:xfrm>
          <a:off x="13392150" y="13371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73</xdr:row>
      <xdr:rowOff>0</xdr:rowOff>
    </xdr:from>
    <xdr:to xmlns:xdr="http://schemas.openxmlformats.org/drawingml/2006/spreadsheetDrawing">
      <xdr:col>74</xdr:col>
      <xdr:colOff>0</xdr:colOff>
      <xdr:row>73</xdr:row>
      <xdr:rowOff>0</xdr:rowOff>
    </xdr:to>
    <xdr:sp macro="" textlink="">
      <xdr:nvSpPr>
        <xdr:cNvPr id="58128" name="Line 33"/>
        <xdr:cNvSpPr>
          <a:spLocks noChangeShapeType="1"/>
        </xdr:cNvSpPr>
      </xdr:nvSpPr>
      <xdr:spPr>
        <a:xfrm>
          <a:off x="12992100" y="13675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65</xdr:row>
      <xdr:rowOff>0</xdr:rowOff>
    </xdr:from>
    <xdr:to xmlns:xdr="http://schemas.openxmlformats.org/drawingml/2006/spreadsheetDrawing">
      <xdr:col>73</xdr:col>
      <xdr:colOff>0</xdr:colOff>
      <xdr:row>73</xdr:row>
      <xdr:rowOff>0</xdr:rowOff>
    </xdr:to>
    <xdr:sp macro="" textlink="">
      <xdr:nvSpPr>
        <xdr:cNvPr id="58129" name="Line 34"/>
        <xdr:cNvSpPr>
          <a:spLocks noChangeShapeType="1"/>
        </xdr:cNvSpPr>
      </xdr:nvSpPr>
      <xdr:spPr>
        <a:xfrm>
          <a:off x="13592175" y="124567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73</xdr:row>
      <xdr:rowOff>0</xdr:rowOff>
    </xdr:from>
    <xdr:to xmlns:xdr="http://schemas.openxmlformats.org/drawingml/2006/spreadsheetDrawing">
      <xdr:col>73</xdr:col>
      <xdr:colOff>0</xdr:colOff>
      <xdr:row>75</xdr:row>
      <xdr:rowOff>0</xdr:rowOff>
    </xdr:to>
    <xdr:sp macro="" textlink="">
      <xdr:nvSpPr>
        <xdr:cNvPr id="58130" name="Line 35"/>
        <xdr:cNvSpPr>
          <a:spLocks noChangeShapeType="1"/>
        </xdr:cNvSpPr>
      </xdr:nvSpPr>
      <xdr:spPr>
        <a:xfrm flipV="1">
          <a:off x="13592175" y="13675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65</xdr:row>
      <xdr:rowOff>0</xdr:rowOff>
    </xdr:from>
    <xdr:to xmlns:xdr="http://schemas.openxmlformats.org/drawingml/2006/spreadsheetDrawing">
      <xdr:col>72</xdr:col>
      <xdr:colOff>0</xdr:colOff>
      <xdr:row>71</xdr:row>
      <xdr:rowOff>0</xdr:rowOff>
    </xdr:to>
    <xdr:sp macro="" textlink="">
      <xdr:nvSpPr>
        <xdr:cNvPr id="58131" name="Line 52"/>
        <xdr:cNvSpPr>
          <a:spLocks noChangeShapeType="1"/>
        </xdr:cNvSpPr>
      </xdr:nvSpPr>
      <xdr:spPr>
        <a:xfrm>
          <a:off x="13392150" y="124567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65</xdr:row>
      <xdr:rowOff>0</xdr:rowOff>
    </xdr:from>
    <xdr:to xmlns:xdr="http://schemas.openxmlformats.org/drawingml/2006/spreadsheetDrawing">
      <xdr:col>66</xdr:col>
      <xdr:colOff>0</xdr:colOff>
      <xdr:row>75</xdr:row>
      <xdr:rowOff>0</xdr:rowOff>
    </xdr:to>
    <xdr:sp macro="" textlink="">
      <xdr:nvSpPr>
        <xdr:cNvPr id="58132" name="Rectangle 67" descr="紙ふぶき (小)"/>
        <xdr:cNvSpPr>
          <a:spLocks noChangeArrowheads="1"/>
        </xdr:cNvSpPr>
      </xdr:nvSpPr>
      <xdr:spPr>
        <a:xfrm>
          <a:off x="1139190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65</xdr:row>
      <xdr:rowOff>0</xdr:rowOff>
    </xdr:from>
    <xdr:to xmlns:xdr="http://schemas.openxmlformats.org/drawingml/2006/spreadsheetDrawing">
      <xdr:col>70</xdr:col>
      <xdr:colOff>0</xdr:colOff>
      <xdr:row>73</xdr:row>
      <xdr:rowOff>0</xdr:rowOff>
    </xdr:to>
    <xdr:sp macro="" textlink="">
      <xdr:nvSpPr>
        <xdr:cNvPr id="58133" name="Rectangle 68" descr="紙ふぶき (大)"/>
        <xdr:cNvSpPr>
          <a:spLocks noChangeArrowheads="1"/>
        </xdr:cNvSpPr>
      </xdr:nvSpPr>
      <xdr:spPr>
        <a:xfrm>
          <a:off x="12192000" y="124567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73</xdr:row>
      <xdr:rowOff>0</xdr:rowOff>
    </xdr:from>
    <xdr:to xmlns:xdr="http://schemas.openxmlformats.org/drawingml/2006/spreadsheetDrawing">
      <xdr:col>70</xdr:col>
      <xdr:colOff>0</xdr:colOff>
      <xdr:row>75</xdr:row>
      <xdr:rowOff>0</xdr:rowOff>
    </xdr:to>
    <xdr:sp macro="" textlink="">
      <xdr:nvSpPr>
        <xdr:cNvPr id="58134" name="Rectangle 69" descr="紙ふぶき (小)"/>
        <xdr:cNvSpPr>
          <a:spLocks noChangeArrowheads="1"/>
        </xdr:cNvSpPr>
      </xdr:nvSpPr>
      <xdr:spPr>
        <a:xfrm>
          <a:off x="12192000" y="136759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65</xdr:row>
      <xdr:rowOff>0</xdr:rowOff>
    </xdr:from>
    <xdr:to xmlns:xdr="http://schemas.openxmlformats.org/drawingml/2006/spreadsheetDrawing">
      <xdr:col>37</xdr:col>
      <xdr:colOff>0</xdr:colOff>
      <xdr:row>65</xdr:row>
      <xdr:rowOff>0</xdr:rowOff>
    </xdr:to>
    <xdr:sp macro="" textlink="">
      <xdr:nvSpPr>
        <xdr:cNvPr id="58135" name="Line 150"/>
        <xdr:cNvSpPr>
          <a:spLocks noChangeShapeType="1"/>
        </xdr:cNvSpPr>
      </xdr:nvSpPr>
      <xdr:spPr>
        <a:xfrm>
          <a:off x="632460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75</xdr:row>
      <xdr:rowOff>0</xdr:rowOff>
    </xdr:from>
    <xdr:to xmlns:xdr="http://schemas.openxmlformats.org/drawingml/2006/spreadsheetDrawing">
      <xdr:col>37</xdr:col>
      <xdr:colOff>0</xdr:colOff>
      <xdr:row>75</xdr:row>
      <xdr:rowOff>0</xdr:rowOff>
    </xdr:to>
    <xdr:sp macro="" textlink="">
      <xdr:nvSpPr>
        <xdr:cNvPr id="58136" name="Line 151"/>
        <xdr:cNvSpPr>
          <a:spLocks noChangeShapeType="1"/>
        </xdr:cNvSpPr>
      </xdr:nvSpPr>
      <xdr:spPr>
        <a:xfrm>
          <a:off x="632460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65</xdr:row>
      <xdr:rowOff>0</xdr:rowOff>
    </xdr:from>
    <xdr:to xmlns:xdr="http://schemas.openxmlformats.org/drawingml/2006/spreadsheetDrawing">
      <xdr:col>26</xdr:col>
      <xdr:colOff>0</xdr:colOff>
      <xdr:row>65</xdr:row>
      <xdr:rowOff>0</xdr:rowOff>
    </xdr:to>
    <xdr:sp macro="" textlink="">
      <xdr:nvSpPr>
        <xdr:cNvPr id="58137" name="Line 152"/>
        <xdr:cNvSpPr>
          <a:spLocks noChangeShapeType="1"/>
        </xdr:cNvSpPr>
      </xdr:nvSpPr>
      <xdr:spPr>
        <a:xfrm flipH="1">
          <a:off x="452437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75</xdr:row>
      <xdr:rowOff>0</xdr:rowOff>
    </xdr:from>
    <xdr:to xmlns:xdr="http://schemas.openxmlformats.org/drawingml/2006/spreadsheetDrawing">
      <xdr:col>26</xdr:col>
      <xdr:colOff>0</xdr:colOff>
      <xdr:row>75</xdr:row>
      <xdr:rowOff>0</xdr:rowOff>
    </xdr:to>
    <xdr:sp macro="" textlink="">
      <xdr:nvSpPr>
        <xdr:cNvPr id="58138" name="Line 153"/>
        <xdr:cNvSpPr>
          <a:spLocks noChangeShapeType="1"/>
        </xdr:cNvSpPr>
      </xdr:nvSpPr>
      <xdr:spPr>
        <a:xfrm flipH="1">
          <a:off x="452437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65</xdr:row>
      <xdr:rowOff>0</xdr:rowOff>
    </xdr:from>
    <xdr:to xmlns:xdr="http://schemas.openxmlformats.org/drawingml/2006/spreadsheetDrawing">
      <xdr:col>25</xdr:col>
      <xdr:colOff>0</xdr:colOff>
      <xdr:row>75</xdr:row>
      <xdr:rowOff>0</xdr:rowOff>
    </xdr:to>
    <xdr:sp macro="" textlink="">
      <xdr:nvSpPr>
        <xdr:cNvPr id="58139" name="Line 154"/>
        <xdr:cNvSpPr>
          <a:spLocks noChangeShapeType="1"/>
        </xdr:cNvSpPr>
      </xdr:nvSpPr>
      <xdr:spPr>
        <a:xfrm>
          <a:off x="452437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70</xdr:row>
      <xdr:rowOff>0</xdr:rowOff>
    </xdr:from>
    <xdr:to xmlns:xdr="http://schemas.openxmlformats.org/drawingml/2006/spreadsheetDrawing">
      <xdr:col>36</xdr:col>
      <xdr:colOff>0</xdr:colOff>
      <xdr:row>70</xdr:row>
      <xdr:rowOff>0</xdr:rowOff>
    </xdr:to>
    <xdr:sp macro="" textlink="">
      <xdr:nvSpPr>
        <xdr:cNvPr id="58140" name="Line 155"/>
        <xdr:cNvSpPr>
          <a:spLocks noChangeShapeType="1"/>
        </xdr:cNvSpPr>
      </xdr:nvSpPr>
      <xdr:spPr>
        <a:xfrm>
          <a:off x="6324600" y="13218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70</xdr:row>
      <xdr:rowOff>0</xdr:rowOff>
    </xdr:from>
    <xdr:to xmlns:xdr="http://schemas.openxmlformats.org/drawingml/2006/spreadsheetDrawing">
      <xdr:col>36</xdr:col>
      <xdr:colOff>0</xdr:colOff>
      <xdr:row>72</xdr:row>
      <xdr:rowOff>0</xdr:rowOff>
    </xdr:to>
    <xdr:sp macro="" textlink="">
      <xdr:nvSpPr>
        <xdr:cNvPr id="58141" name="Line 156"/>
        <xdr:cNvSpPr>
          <a:spLocks noChangeShapeType="1"/>
        </xdr:cNvSpPr>
      </xdr:nvSpPr>
      <xdr:spPr>
        <a:xfrm>
          <a:off x="6724650" y="13218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72</xdr:row>
      <xdr:rowOff>0</xdr:rowOff>
    </xdr:from>
    <xdr:to xmlns:xdr="http://schemas.openxmlformats.org/drawingml/2006/spreadsheetDrawing">
      <xdr:col>38</xdr:col>
      <xdr:colOff>0</xdr:colOff>
      <xdr:row>72</xdr:row>
      <xdr:rowOff>0</xdr:rowOff>
    </xdr:to>
    <xdr:sp macro="" textlink="">
      <xdr:nvSpPr>
        <xdr:cNvPr id="58142" name="Line 157"/>
        <xdr:cNvSpPr>
          <a:spLocks noChangeShapeType="1"/>
        </xdr:cNvSpPr>
      </xdr:nvSpPr>
      <xdr:spPr>
        <a:xfrm>
          <a:off x="6324600" y="13523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65</xdr:row>
      <xdr:rowOff>0</xdr:rowOff>
    </xdr:from>
    <xdr:to xmlns:xdr="http://schemas.openxmlformats.org/drawingml/2006/spreadsheetDrawing">
      <xdr:col>37</xdr:col>
      <xdr:colOff>0</xdr:colOff>
      <xdr:row>72</xdr:row>
      <xdr:rowOff>0</xdr:rowOff>
    </xdr:to>
    <xdr:sp macro="" textlink="">
      <xdr:nvSpPr>
        <xdr:cNvPr id="58143" name="Line 158"/>
        <xdr:cNvSpPr>
          <a:spLocks noChangeShapeType="1"/>
        </xdr:cNvSpPr>
      </xdr:nvSpPr>
      <xdr:spPr>
        <a:xfrm>
          <a:off x="6924675" y="124567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72</xdr:row>
      <xdr:rowOff>0</xdr:rowOff>
    </xdr:from>
    <xdr:to xmlns:xdr="http://schemas.openxmlformats.org/drawingml/2006/spreadsheetDrawing">
      <xdr:col>37</xdr:col>
      <xdr:colOff>0</xdr:colOff>
      <xdr:row>75</xdr:row>
      <xdr:rowOff>0</xdr:rowOff>
    </xdr:to>
    <xdr:sp macro="" textlink="">
      <xdr:nvSpPr>
        <xdr:cNvPr id="58144" name="Line 159"/>
        <xdr:cNvSpPr>
          <a:spLocks noChangeShapeType="1"/>
        </xdr:cNvSpPr>
      </xdr:nvSpPr>
      <xdr:spPr>
        <a:xfrm flipV="1">
          <a:off x="6924675" y="135235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65</xdr:row>
      <xdr:rowOff>0</xdr:rowOff>
    </xdr:from>
    <xdr:to xmlns:xdr="http://schemas.openxmlformats.org/drawingml/2006/spreadsheetDrawing">
      <xdr:col>36</xdr:col>
      <xdr:colOff>0</xdr:colOff>
      <xdr:row>70</xdr:row>
      <xdr:rowOff>0</xdr:rowOff>
    </xdr:to>
    <xdr:sp macro="" textlink="">
      <xdr:nvSpPr>
        <xdr:cNvPr id="58145" name="Line 160"/>
        <xdr:cNvSpPr>
          <a:spLocks noChangeShapeType="1"/>
        </xdr:cNvSpPr>
      </xdr:nvSpPr>
      <xdr:spPr>
        <a:xfrm>
          <a:off x="6724650" y="124567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65</xdr:row>
      <xdr:rowOff>0</xdr:rowOff>
    </xdr:from>
    <xdr:to xmlns:xdr="http://schemas.openxmlformats.org/drawingml/2006/spreadsheetDrawing">
      <xdr:col>30</xdr:col>
      <xdr:colOff>0</xdr:colOff>
      <xdr:row>75</xdr:row>
      <xdr:rowOff>0</xdr:rowOff>
    </xdr:to>
    <xdr:sp macro="" textlink="">
      <xdr:nvSpPr>
        <xdr:cNvPr id="58146" name="Rectangle 161" descr="紙ふぶき (小)"/>
        <xdr:cNvSpPr>
          <a:spLocks noChangeArrowheads="1"/>
        </xdr:cNvSpPr>
      </xdr:nvSpPr>
      <xdr:spPr>
        <a:xfrm>
          <a:off x="472440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65</xdr:row>
      <xdr:rowOff>0</xdr:rowOff>
    </xdr:from>
    <xdr:to xmlns:xdr="http://schemas.openxmlformats.org/drawingml/2006/spreadsheetDrawing">
      <xdr:col>34</xdr:col>
      <xdr:colOff>0</xdr:colOff>
      <xdr:row>72</xdr:row>
      <xdr:rowOff>0</xdr:rowOff>
    </xdr:to>
    <xdr:sp macro="" textlink="">
      <xdr:nvSpPr>
        <xdr:cNvPr id="58147" name="Rectangle 162" descr="紙ふぶき (大)"/>
        <xdr:cNvSpPr>
          <a:spLocks noChangeArrowheads="1"/>
        </xdr:cNvSpPr>
      </xdr:nvSpPr>
      <xdr:spPr>
        <a:xfrm>
          <a:off x="5524500" y="124567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72</xdr:row>
      <xdr:rowOff>0</xdr:rowOff>
    </xdr:from>
    <xdr:to xmlns:xdr="http://schemas.openxmlformats.org/drawingml/2006/spreadsheetDrawing">
      <xdr:col>34</xdr:col>
      <xdr:colOff>0</xdr:colOff>
      <xdr:row>75</xdr:row>
      <xdr:rowOff>0</xdr:rowOff>
    </xdr:to>
    <xdr:sp macro="" textlink="">
      <xdr:nvSpPr>
        <xdr:cNvPr id="58148" name="Rectangle 163" descr="紙ふぶき (小)"/>
        <xdr:cNvSpPr>
          <a:spLocks noChangeArrowheads="1"/>
        </xdr:cNvSpPr>
      </xdr:nvSpPr>
      <xdr:spPr>
        <a:xfrm>
          <a:off x="5524500" y="135235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65</xdr:row>
      <xdr:rowOff>0</xdr:rowOff>
    </xdr:from>
    <xdr:to xmlns:xdr="http://schemas.openxmlformats.org/drawingml/2006/spreadsheetDrawing">
      <xdr:col>19</xdr:col>
      <xdr:colOff>0</xdr:colOff>
      <xdr:row>65</xdr:row>
      <xdr:rowOff>0</xdr:rowOff>
    </xdr:to>
    <xdr:sp macro="" textlink="">
      <xdr:nvSpPr>
        <xdr:cNvPr id="58149" name="Line 164"/>
        <xdr:cNvSpPr>
          <a:spLocks noChangeShapeType="1"/>
        </xdr:cNvSpPr>
      </xdr:nvSpPr>
      <xdr:spPr>
        <a:xfrm>
          <a:off x="299085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75</xdr:row>
      <xdr:rowOff>0</xdr:rowOff>
    </xdr:from>
    <xdr:to xmlns:xdr="http://schemas.openxmlformats.org/drawingml/2006/spreadsheetDrawing">
      <xdr:col>19</xdr:col>
      <xdr:colOff>0</xdr:colOff>
      <xdr:row>75</xdr:row>
      <xdr:rowOff>0</xdr:rowOff>
    </xdr:to>
    <xdr:sp macro="" textlink="">
      <xdr:nvSpPr>
        <xdr:cNvPr id="58150" name="Line 165"/>
        <xdr:cNvSpPr>
          <a:spLocks noChangeShapeType="1"/>
        </xdr:cNvSpPr>
      </xdr:nvSpPr>
      <xdr:spPr>
        <a:xfrm>
          <a:off x="299085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65</xdr:row>
      <xdr:rowOff>0</xdr:rowOff>
    </xdr:from>
    <xdr:to xmlns:xdr="http://schemas.openxmlformats.org/drawingml/2006/spreadsheetDrawing">
      <xdr:col>8</xdr:col>
      <xdr:colOff>0</xdr:colOff>
      <xdr:row>65</xdr:row>
      <xdr:rowOff>0</xdr:rowOff>
    </xdr:to>
    <xdr:sp macro="" textlink="">
      <xdr:nvSpPr>
        <xdr:cNvPr id="58151" name="Line 166"/>
        <xdr:cNvSpPr>
          <a:spLocks noChangeShapeType="1"/>
        </xdr:cNvSpPr>
      </xdr:nvSpPr>
      <xdr:spPr>
        <a:xfrm flipH="1">
          <a:off x="119062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75</xdr:row>
      <xdr:rowOff>0</xdr:rowOff>
    </xdr:from>
    <xdr:to xmlns:xdr="http://schemas.openxmlformats.org/drawingml/2006/spreadsheetDrawing">
      <xdr:col>8</xdr:col>
      <xdr:colOff>0</xdr:colOff>
      <xdr:row>75</xdr:row>
      <xdr:rowOff>0</xdr:rowOff>
    </xdr:to>
    <xdr:sp macro="" textlink="">
      <xdr:nvSpPr>
        <xdr:cNvPr id="58152" name="Line 167"/>
        <xdr:cNvSpPr>
          <a:spLocks noChangeShapeType="1"/>
        </xdr:cNvSpPr>
      </xdr:nvSpPr>
      <xdr:spPr>
        <a:xfrm flipH="1">
          <a:off x="119062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65</xdr:row>
      <xdr:rowOff>0</xdr:rowOff>
    </xdr:from>
    <xdr:to xmlns:xdr="http://schemas.openxmlformats.org/drawingml/2006/spreadsheetDrawing">
      <xdr:col>7</xdr:col>
      <xdr:colOff>0</xdr:colOff>
      <xdr:row>75</xdr:row>
      <xdr:rowOff>0</xdr:rowOff>
    </xdr:to>
    <xdr:sp macro="" textlink="">
      <xdr:nvSpPr>
        <xdr:cNvPr id="58153" name="Line 168"/>
        <xdr:cNvSpPr>
          <a:spLocks noChangeShapeType="1"/>
        </xdr:cNvSpPr>
      </xdr:nvSpPr>
      <xdr:spPr>
        <a:xfrm>
          <a:off x="119062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69</xdr:row>
      <xdr:rowOff>0</xdr:rowOff>
    </xdr:from>
    <xdr:to xmlns:xdr="http://schemas.openxmlformats.org/drawingml/2006/spreadsheetDrawing">
      <xdr:col>18</xdr:col>
      <xdr:colOff>0</xdr:colOff>
      <xdr:row>69</xdr:row>
      <xdr:rowOff>0</xdr:rowOff>
    </xdr:to>
    <xdr:sp macro="" textlink="">
      <xdr:nvSpPr>
        <xdr:cNvPr id="58154" name="Line 169"/>
        <xdr:cNvSpPr>
          <a:spLocks noChangeShapeType="1"/>
        </xdr:cNvSpPr>
      </xdr:nvSpPr>
      <xdr:spPr>
        <a:xfrm>
          <a:off x="2990850" y="13066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69</xdr:row>
      <xdr:rowOff>0</xdr:rowOff>
    </xdr:from>
    <xdr:to xmlns:xdr="http://schemas.openxmlformats.org/drawingml/2006/spreadsheetDrawing">
      <xdr:col>18</xdr:col>
      <xdr:colOff>0</xdr:colOff>
      <xdr:row>71</xdr:row>
      <xdr:rowOff>0</xdr:rowOff>
    </xdr:to>
    <xdr:sp macro="" textlink="">
      <xdr:nvSpPr>
        <xdr:cNvPr id="58155" name="Line 170"/>
        <xdr:cNvSpPr>
          <a:spLocks noChangeShapeType="1"/>
        </xdr:cNvSpPr>
      </xdr:nvSpPr>
      <xdr:spPr>
        <a:xfrm>
          <a:off x="3390900" y="13066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71</xdr:row>
      <xdr:rowOff>0</xdr:rowOff>
    </xdr:from>
    <xdr:to xmlns:xdr="http://schemas.openxmlformats.org/drawingml/2006/spreadsheetDrawing">
      <xdr:col>20</xdr:col>
      <xdr:colOff>0</xdr:colOff>
      <xdr:row>71</xdr:row>
      <xdr:rowOff>0</xdr:rowOff>
    </xdr:to>
    <xdr:sp macro="" textlink="">
      <xdr:nvSpPr>
        <xdr:cNvPr id="58156" name="Line 171"/>
        <xdr:cNvSpPr>
          <a:spLocks noChangeShapeType="1"/>
        </xdr:cNvSpPr>
      </xdr:nvSpPr>
      <xdr:spPr>
        <a:xfrm>
          <a:off x="3009900" y="133711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65</xdr:row>
      <xdr:rowOff>0</xdr:rowOff>
    </xdr:from>
    <xdr:to xmlns:xdr="http://schemas.openxmlformats.org/drawingml/2006/spreadsheetDrawing">
      <xdr:col>19</xdr:col>
      <xdr:colOff>0</xdr:colOff>
      <xdr:row>71</xdr:row>
      <xdr:rowOff>0</xdr:rowOff>
    </xdr:to>
    <xdr:sp macro="" textlink="">
      <xdr:nvSpPr>
        <xdr:cNvPr id="58157" name="Line 172"/>
        <xdr:cNvSpPr>
          <a:spLocks noChangeShapeType="1"/>
        </xdr:cNvSpPr>
      </xdr:nvSpPr>
      <xdr:spPr>
        <a:xfrm>
          <a:off x="3590925" y="124567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71</xdr:row>
      <xdr:rowOff>0</xdr:rowOff>
    </xdr:from>
    <xdr:to xmlns:xdr="http://schemas.openxmlformats.org/drawingml/2006/spreadsheetDrawing">
      <xdr:col>19</xdr:col>
      <xdr:colOff>0</xdr:colOff>
      <xdr:row>75</xdr:row>
      <xdr:rowOff>0</xdr:rowOff>
    </xdr:to>
    <xdr:sp macro="" textlink="">
      <xdr:nvSpPr>
        <xdr:cNvPr id="58158" name="Line 173"/>
        <xdr:cNvSpPr>
          <a:spLocks noChangeShapeType="1"/>
        </xdr:cNvSpPr>
      </xdr:nvSpPr>
      <xdr:spPr>
        <a:xfrm flipV="1">
          <a:off x="3590925" y="133711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65</xdr:row>
      <xdr:rowOff>0</xdr:rowOff>
    </xdr:from>
    <xdr:to xmlns:xdr="http://schemas.openxmlformats.org/drawingml/2006/spreadsheetDrawing">
      <xdr:col>18</xdr:col>
      <xdr:colOff>0</xdr:colOff>
      <xdr:row>69</xdr:row>
      <xdr:rowOff>0</xdr:rowOff>
    </xdr:to>
    <xdr:sp macro="" textlink="">
      <xdr:nvSpPr>
        <xdr:cNvPr id="58159" name="Line 174"/>
        <xdr:cNvSpPr>
          <a:spLocks noChangeShapeType="1"/>
        </xdr:cNvSpPr>
      </xdr:nvSpPr>
      <xdr:spPr>
        <a:xfrm>
          <a:off x="3390900" y="12456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65</xdr:row>
      <xdr:rowOff>0</xdr:rowOff>
    </xdr:from>
    <xdr:to xmlns:xdr="http://schemas.openxmlformats.org/drawingml/2006/spreadsheetDrawing">
      <xdr:col>12</xdr:col>
      <xdr:colOff>0</xdr:colOff>
      <xdr:row>75</xdr:row>
      <xdr:rowOff>0</xdr:rowOff>
    </xdr:to>
    <xdr:sp macro="" textlink="">
      <xdr:nvSpPr>
        <xdr:cNvPr id="58160" name="Rectangle 175" descr="紙ふぶき (小)"/>
        <xdr:cNvSpPr>
          <a:spLocks noChangeArrowheads="1"/>
        </xdr:cNvSpPr>
      </xdr:nvSpPr>
      <xdr:spPr>
        <a:xfrm>
          <a:off x="139065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65</xdr:row>
      <xdr:rowOff>0</xdr:rowOff>
    </xdr:from>
    <xdr:to xmlns:xdr="http://schemas.openxmlformats.org/drawingml/2006/spreadsheetDrawing">
      <xdr:col>16</xdr:col>
      <xdr:colOff>0</xdr:colOff>
      <xdr:row>71</xdr:row>
      <xdr:rowOff>0</xdr:rowOff>
    </xdr:to>
    <xdr:sp macro="" textlink="">
      <xdr:nvSpPr>
        <xdr:cNvPr id="58161" name="Rectangle 176" descr="紙ふぶき (大)"/>
        <xdr:cNvSpPr>
          <a:spLocks noChangeArrowheads="1"/>
        </xdr:cNvSpPr>
      </xdr:nvSpPr>
      <xdr:spPr>
        <a:xfrm>
          <a:off x="2190750" y="124567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71</xdr:row>
      <xdr:rowOff>0</xdr:rowOff>
    </xdr:from>
    <xdr:to xmlns:xdr="http://schemas.openxmlformats.org/drawingml/2006/spreadsheetDrawing">
      <xdr:col>16</xdr:col>
      <xdr:colOff>0</xdr:colOff>
      <xdr:row>75</xdr:row>
      <xdr:rowOff>0</xdr:rowOff>
    </xdr:to>
    <xdr:sp macro="" textlink="">
      <xdr:nvSpPr>
        <xdr:cNvPr id="58162" name="Rectangle 177" descr="紙ふぶき (小)"/>
        <xdr:cNvSpPr>
          <a:spLocks noChangeArrowheads="1"/>
        </xdr:cNvSpPr>
      </xdr:nvSpPr>
      <xdr:spPr>
        <a:xfrm>
          <a:off x="2190750" y="133711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65</xdr:row>
      <xdr:rowOff>0</xdr:rowOff>
    </xdr:from>
    <xdr:to xmlns:xdr="http://schemas.openxmlformats.org/drawingml/2006/spreadsheetDrawing">
      <xdr:col>55</xdr:col>
      <xdr:colOff>0</xdr:colOff>
      <xdr:row>65</xdr:row>
      <xdr:rowOff>0</xdr:rowOff>
    </xdr:to>
    <xdr:sp macro="" textlink="">
      <xdr:nvSpPr>
        <xdr:cNvPr id="58163" name="Line 150"/>
        <xdr:cNvSpPr>
          <a:spLocks noChangeShapeType="1"/>
        </xdr:cNvSpPr>
      </xdr:nvSpPr>
      <xdr:spPr>
        <a:xfrm>
          <a:off x="965835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75</xdr:row>
      <xdr:rowOff>0</xdr:rowOff>
    </xdr:from>
    <xdr:to xmlns:xdr="http://schemas.openxmlformats.org/drawingml/2006/spreadsheetDrawing">
      <xdr:col>55</xdr:col>
      <xdr:colOff>0</xdr:colOff>
      <xdr:row>75</xdr:row>
      <xdr:rowOff>0</xdr:rowOff>
    </xdr:to>
    <xdr:sp macro="" textlink="">
      <xdr:nvSpPr>
        <xdr:cNvPr id="58164" name="Line 151"/>
        <xdr:cNvSpPr>
          <a:spLocks noChangeShapeType="1"/>
        </xdr:cNvSpPr>
      </xdr:nvSpPr>
      <xdr:spPr>
        <a:xfrm>
          <a:off x="965835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65</xdr:row>
      <xdr:rowOff>0</xdr:rowOff>
    </xdr:from>
    <xdr:to xmlns:xdr="http://schemas.openxmlformats.org/drawingml/2006/spreadsheetDrawing">
      <xdr:col>44</xdr:col>
      <xdr:colOff>0</xdr:colOff>
      <xdr:row>65</xdr:row>
      <xdr:rowOff>0</xdr:rowOff>
    </xdr:to>
    <xdr:sp macro="" textlink="">
      <xdr:nvSpPr>
        <xdr:cNvPr id="58165" name="Line 152"/>
        <xdr:cNvSpPr>
          <a:spLocks noChangeShapeType="1"/>
        </xdr:cNvSpPr>
      </xdr:nvSpPr>
      <xdr:spPr>
        <a:xfrm flipH="1">
          <a:off x="785812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75</xdr:row>
      <xdr:rowOff>0</xdr:rowOff>
    </xdr:from>
    <xdr:to xmlns:xdr="http://schemas.openxmlformats.org/drawingml/2006/spreadsheetDrawing">
      <xdr:col>44</xdr:col>
      <xdr:colOff>0</xdr:colOff>
      <xdr:row>75</xdr:row>
      <xdr:rowOff>0</xdr:rowOff>
    </xdr:to>
    <xdr:sp macro="" textlink="">
      <xdr:nvSpPr>
        <xdr:cNvPr id="58166" name="Line 153"/>
        <xdr:cNvSpPr>
          <a:spLocks noChangeShapeType="1"/>
        </xdr:cNvSpPr>
      </xdr:nvSpPr>
      <xdr:spPr>
        <a:xfrm flipH="1">
          <a:off x="785812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65</xdr:row>
      <xdr:rowOff>0</xdr:rowOff>
    </xdr:from>
    <xdr:to xmlns:xdr="http://schemas.openxmlformats.org/drawingml/2006/spreadsheetDrawing">
      <xdr:col>43</xdr:col>
      <xdr:colOff>0</xdr:colOff>
      <xdr:row>75</xdr:row>
      <xdr:rowOff>0</xdr:rowOff>
    </xdr:to>
    <xdr:sp macro="" textlink="">
      <xdr:nvSpPr>
        <xdr:cNvPr id="58167" name="Line 154"/>
        <xdr:cNvSpPr>
          <a:spLocks noChangeShapeType="1"/>
        </xdr:cNvSpPr>
      </xdr:nvSpPr>
      <xdr:spPr>
        <a:xfrm>
          <a:off x="785812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70</xdr:row>
      <xdr:rowOff>0</xdr:rowOff>
    </xdr:from>
    <xdr:to xmlns:xdr="http://schemas.openxmlformats.org/drawingml/2006/spreadsheetDrawing">
      <xdr:col>54</xdr:col>
      <xdr:colOff>0</xdr:colOff>
      <xdr:row>70</xdr:row>
      <xdr:rowOff>0</xdr:rowOff>
    </xdr:to>
    <xdr:sp macro="" textlink="">
      <xdr:nvSpPr>
        <xdr:cNvPr id="58168" name="Line 155"/>
        <xdr:cNvSpPr>
          <a:spLocks noChangeShapeType="1"/>
        </xdr:cNvSpPr>
      </xdr:nvSpPr>
      <xdr:spPr>
        <a:xfrm>
          <a:off x="9658350" y="13218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70</xdr:row>
      <xdr:rowOff>0</xdr:rowOff>
    </xdr:from>
    <xdr:to xmlns:xdr="http://schemas.openxmlformats.org/drawingml/2006/spreadsheetDrawing">
      <xdr:col>54</xdr:col>
      <xdr:colOff>0</xdr:colOff>
      <xdr:row>72</xdr:row>
      <xdr:rowOff>0</xdr:rowOff>
    </xdr:to>
    <xdr:sp macro="" textlink="">
      <xdr:nvSpPr>
        <xdr:cNvPr id="58169" name="Line 156"/>
        <xdr:cNvSpPr>
          <a:spLocks noChangeShapeType="1"/>
        </xdr:cNvSpPr>
      </xdr:nvSpPr>
      <xdr:spPr>
        <a:xfrm>
          <a:off x="10058400" y="13218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72</xdr:row>
      <xdr:rowOff>0</xdr:rowOff>
    </xdr:from>
    <xdr:to xmlns:xdr="http://schemas.openxmlformats.org/drawingml/2006/spreadsheetDrawing">
      <xdr:col>56</xdr:col>
      <xdr:colOff>0</xdr:colOff>
      <xdr:row>72</xdr:row>
      <xdr:rowOff>0</xdr:rowOff>
    </xdr:to>
    <xdr:sp macro="" textlink="">
      <xdr:nvSpPr>
        <xdr:cNvPr id="58170" name="Line 157"/>
        <xdr:cNvSpPr>
          <a:spLocks noChangeShapeType="1"/>
        </xdr:cNvSpPr>
      </xdr:nvSpPr>
      <xdr:spPr>
        <a:xfrm>
          <a:off x="9658350" y="13523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65</xdr:row>
      <xdr:rowOff>0</xdr:rowOff>
    </xdr:from>
    <xdr:to xmlns:xdr="http://schemas.openxmlformats.org/drawingml/2006/spreadsheetDrawing">
      <xdr:col>55</xdr:col>
      <xdr:colOff>0</xdr:colOff>
      <xdr:row>72</xdr:row>
      <xdr:rowOff>0</xdr:rowOff>
    </xdr:to>
    <xdr:sp macro="" textlink="">
      <xdr:nvSpPr>
        <xdr:cNvPr id="58171" name="Line 158"/>
        <xdr:cNvSpPr>
          <a:spLocks noChangeShapeType="1"/>
        </xdr:cNvSpPr>
      </xdr:nvSpPr>
      <xdr:spPr>
        <a:xfrm>
          <a:off x="10258425" y="124567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72</xdr:row>
      <xdr:rowOff>0</xdr:rowOff>
    </xdr:from>
    <xdr:to xmlns:xdr="http://schemas.openxmlformats.org/drawingml/2006/spreadsheetDrawing">
      <xdr:col>55</xdr:col>
      <xdr:colOff>0</xdr:colOff>
      <xdr:row>75</xdr:row>
      <xdr:rowOff>0</xdr:rowOff>
    </xdr:to>
    <xdr:sp macro="" textlink="">
      <xdr:nvSpPr>
        <xdr:cNvPr id="58172" name="Line 159"/>
        <xdr:cNvSpPr>
          <a:spLocks noChangeShapeType="1"/>
        </xdr:cNvSpPr>
      </xdr:nvSpPr>
      <xdr:spPr>
        <a:xfrm flipV="1">
          <a:off x="10258425" y="135235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65</xdr:row>
      <xdr:rowOff>0</xdr:rowOff>
    </xdr:from>
    <xdr:to xmlns:xdr="http://schemas.openxmlformats.org/drawingml/2006/spreadsheetDrawing">
      <xdr:col>54</xdr:col>
      <xdr:colOff>0</xdr:colOff>
      <xdr:row>70</xdr:row>
      <xdr:rowOff>0</xdr:rowOff>
    </xdr:to>
    <xdr:sp macro="" textlink="">
      <xdr:nvSpPr>
        <xdr:cNvPr id="58173" name="Line 160"/>
        <xdr:cNvSpPr>
          <a:spLocks noChangeShapeType="1"/>
        </xdr:cNvSpPr>
      </xdr:nvSpPr>
      <xdr:spPr>
        <a:xfrm>
          <a:off x="10058400" y="124567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65</xdr:row>
      <xdr:rowOff>0</xdr:rowOff>
    </xdr:from>
    <xdr:to xmlns:xdr="http://schemas.openxmlformats.org/drawingml/2006/spreadsheetDrawing">
      <xdr:col>48</xdr:col>
      <xdr:colOff>0</xdr:colOff>
      <xdr:row>75</xdr:row>
      <xdr:rowOff>0</xdr:rowOff>
    </xdr:to>
    <xdr:sp macro="" textlink="">
      <xdr:nvSpPr>
        <xdr:cNvPr id="58174" name="Rectangle 161" descr="紙ふぶき (小)"/>
        <xdr:cNvSpPr>
          <a:spLocks noChangeArrowheads="1"/>
        </xdr:cNvSpPr>
      </xdr:nvSpPr>
      <xdr:spPr>
        <a:xfrm>
          <a:off x="805815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65</xdr:row>
      <xdr:rowOff>0</xdr:rowOff>
    </xdr:from>
    <xdr:to xmlns:xdr="http://schemas.openxmlformats.org/drawingml/2006/spreadsheetDrawing">
      <xdr:col>52</xdr:col>
      <xdr:colOff>0</xdr:colOff>
      <xdr:row>72</xdr:row>
      <xdr:rowOff>0</xdr:rowOff>
    </xdr:to>
    <xdr:sp macro="" textlink="">
      <xdr:nvSpPr>
        <xdr:cNvPr id="58175" name="Rectangle 162" descr="紙ふぶき (大)"/>
        <xdr:cNvSpPr>
          <a:spLocks noChangeArrowheads="1"/>
        </xdr:cNvSpPr>
      </xdr:nvSpPr>
      <xdr:spPr>
        <a:xfrm>
          <a:off x="8858250" y="124567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72</xdr:row>
      <xdr:rowOff>0</xdr:rowOff>
    </xdr:from>
    <xdr:to xmlns:xdr="http://schemas.openxmlformats.org/drawingml/2006/spreadsheetDrawing">
      <xdr:col>52</xdr:col>
      <xdr:colOff>0</xdr:colOff>
      <xdr:row>75</xdr:row>
      <xdr:rowOff>0</xdr:rowOff>
    </xdr:to>
    <xdr:sp macro="" textlink="">
      <xdr:nvSpPr>
        <xdr:cNvPr id="58176" name="Rectangle 163" descr="紙ふぶき (小)"/>
        <xdr:cNvSpPr>
          <a:spLocks noChangeArrowheads="1"/>
        </xdr:cNvSpPr>
      </xdr:nvSpPr>
      <xdr:spPr>
        <a:xfrm>
          <a:off x="8858250" y="135235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60</xdr:row>
      <xdr:rowOff>0</xdr:rowOff>
    </xdr:from>
    <xdr:to xmlns:xdr="http://schemas.openxmlformats.org/drawingml/2006/spreadsheetDrawing">
      <xdr:col>20</xdr:col>
      <xdr:colOff>0</xdr:colOff>
      <xdr:row>71</xdr:row>
      <xdr:rowOff>0</xdr:rowOff>
    </xdr:to>
    <xdr:sp macro="" textlink="">
      <xdr:nvSpPr>
        <xdr:cNvPr id="58177" name="Line 172"/>
        <xdr:cNvSpPr>
          <a:spLocks noChangeShapeType="1"/>
        </xdr:cNvSpPr>
      </xdr:nvSpPr>
      <xdr:spPr>
        <a:xfrm>
          <a:off x="3790950" y="118249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60</xdr:row>
      <xdr:rowOff>0</xdr:rowOff>
    </xdr:from>
    <xdr:to xmlns:xdr="http://schemas.openxmlformats.org/drawingml/2006/spreadsheetDrawing">
      <xdr:col>16</xdr:col>
      <xdr:colOff>0</xdr:colOff>
      <xdr:row>61</xdr:row>
      <xdr:rowOff>0</xdr:rowOff>
    </xdr:to>
    <xdr:sp macro="" textlink="">
      <xdr:nvSpPr>
        <xdr:cNvPr id="58178" name="Rectangle 177" descr="紙ふぶき (小)"/>
        <xdr:cNvSpPr>
          <a:spLocks noChangeArrowheads="1"/>
        </xdr:cNvSpPr>
      </xdr:nvSpPr>
      <xdr:spPr>
        <a:xfrm>
          <a:off x="219075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60</xdr:row>
      <xdr:rowOff>0</xdr:rowOff>
    </xdr:from>
    <xdr:to xmlns:xdr="http://schemas.openxmlformats.org/drawingml/2006/spreadsheetDrawing">
      <xdr:col>12</xdr:col>
      <xdr:colOff>0</xdr:colOff>
      <xdr:row>64</xdr:row>
      <xdr:rowOff>126365</xdr:rowOff>
    </xdr:to>
    <xdr:sp macro="" textlink="">
      <xdr:nvSpPr>
        <xdr:cNvPr id="58179" name="Rectangle 177" descr="紙ふぶき (小)"/>
        <xdr:cNvSpPr>
          <a:spLocks noChangeArrowheads="1"/>
        </xdr:cNvSpPr>
      </xdr:nvSpPr>
      <xdr:spPr>
        <a:xfrm>
          <a:off x="139065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60</xdr:row>
      <xdr:rowOff>0</xdr:rowOff>
    </xdr:from>
    <xdr:to xmlns:xdr="http://schemas.openxmlformats.org/drawingml/2006/spreadsheetDrawing">
      <xdr:col>20</xdr:col>
      <xdr:colOff>0</xdr:colOff>
      <xdr:row>60</xdr:row>
      <xdr:rowOff>0</xdr:rowOff>
    </xdr:to>
    <xdr:sp macro="" textlink="">
      <xdr:nvSpPr>
        <xdr:cNvPr id="58180" name="Line 164"/>
        <xdr:cNvSpPr>
          <a:spLocks noChangeShapeType="1"/>
        </xdr:cNvSpPr>
      </xdr:nvSpPr>
      <xdr:spPr>
        <a:xfrm>
          <a:off x="299085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60</xdr:row>
      <xdr:rowOff>0</xdr:rowOff>
    </xdr:from>
    <xdr:to xmlns:xdr="http://schemas.openxmlformats.org/drawingml/2006/spreadsheetDrawing">
      <xdr:col>19</xdr:col>
      <xdr:colOff>0</xdr:colOff>
      <xdr:row>65</xdr:row>
      <xdr:rowOff>0</xdr:rowOff>
    </xdr:to>
    <xdr:sp macro="" textlink="">
      <xdr:nvSpPr>
        <xdr:cNvPr id="58181" name="Line 172"/>
        <xdr:cNvSpPr>
          <a:spLocks noChangeShapeType="1"/>
        </xdr:cNvSpPr>
      </xdr:nvSpPr>
      <xdr:spPr>
        <a:xfrm>
          <a:off x="359092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61</xdr:row>
      <xdr:rowOff>0</xdr:rowOff>
    </xdr:from>
    <xdr:to xmlns:xdr="http://schemas.openxmlformats.org/drawingml/2006/spreadsheetDrawing">
      <xdr:col>16</xdr:col>
      <xdr:colOff>0</xdr:colOff>
      <xdr:row>63</xdr:row>
      <xdr:rowOff>0</xdr:rowOff>
    </xdr:to>
    <xdr:sp macro="" textlink="">
      <xdr:nvSpPr>
        <xdr:cNvPr id="58182" name="Rectangle 177" descr="紙ふぶき (小)"/>
        <xdr:cNvSpPr>
          <a:spLocks noChangeArrowheads="1"/>
        </xdr:cNvSpPr>
      </xdr:nvSpPr>
      <xdr:spPr>
        <a:xfrm>
          <a:off x="219075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63</xdr:row>
      <xdr:rowOff>0</xdr:rowOff>
    </xdr:from>
    <xdr:to xmlns:xdr="http://schemas.openxmlformats.org/drawingml/2006/spreadsheetDrawing">
      <xdr:col>16</xdr:col>
      <xdr:colOff>0</xdr:colOff>
      <xdr:row>65</xdr:row>
      <xdr:rowOff>0</xdr:rowOff>
    </xdr:to>
    <xdr:sp macro="" textlink="">
      <xdr:nvSpPr>
        <xdr:cNvPr id="58183" name="Rectangle 177" descr="紙ふぶき (小)"/>
        <xdr:cNvSpPr>
          <a:spLocks noChangeArrowheads="1"/>
        </xdr:cNvSpPr>
      </xdr:nvSpPr>
      <xdr:spPr>
        <a:xfrm>
          <a:off x="219075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60</xdr:row>
      <xdr:rowOff>0</xdr:rowOff>
    </xdr:from>
    <xdr:to xmlns:xdr="http://schemas.openxmlformats.org/drawingml/2006/spreadsheetDrawing">
      <xdr:col>34</xdr:col>
      <xdr:colOff>0</xdr:colOff>
      <xdr:row>61</xdr:row>
      <xdr:rowOff>0</xdr:rowOff>
    </xdr:to>
    <xdr:sp macro="" textlink="">
      <xdr:nvSpPr>
        <xdr:cNvPr id="58184" name="Rectangle 177" descr="紙ふぶき (小)"/>
        <xdr:cNvSpPr>
          <a:spLocks noChangeArrowheads="1"/>
        </xdr:cNvSpPr>
      </xdr:nvSpPr>
      <xdr:spPr>
        <a:xfrm>
          <a:off x="552450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60</xdr:row>
      <xdr:rowOff>0</xdr:rowOff>
    </xdr:from>
    <xdr:to xmlns:xdr="http://schemas.openxmlformats.org/drawingml/2006/spreadsheetDrawing">
      <xdr:col>30</xdr:col>
      <xdr:colOff>0</xdr:colOff>
      <xdr:row>64</xdr:row>
      <xdr:rowOff>126365</xdr:rowOff>
    </xdr:to>
    <xdr:sp macro="" textlink="">
      <xdr:nvSpPr>
        <xdr:cNvPr id="58185" name="Rectangle 177" descr="紙ふぶき (小)"/>
        <xdr:cNvSpPr>
          <a:spLocks noChangeArrowheads="1"/>
        </xdr:cNvSpPr>
      </xdr:nvSpPr>
      <xdr:spPr>
        <a:xfrm>
          <a:off x="472440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60</xdr:row>
      <xdr:rowOff>0</xdr:rowOff>
    </xdr:from>
    <xdr:to xmlns:xdr="http://schemas.openxmlformats.org/drawingml/2006/spreadsheetDrawing">
      <xdr:col>38</xdr:col>
      <xdr:colOff>0</xdr:colOff>
      <xdr:row>60</xdr:row>
      <xdr:rowOff>0</xdr:rowOff>
    </xdr:to>
    <xdr:sp macro="" textlink="">
      <xdr:nvSpPr>
        <xdr:cNvPr id="58186" name="Line 164"/>
        <xdr:cNvSpPr>
          <a:spLocks noChangeShapeType="1"/>
        </xdr:cNvSpPr>
      </xdr:nvSpPr>
      <xdr:spPr>
        <a:xfrm>
          <a:off x="632460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60</xdr:row>
      <xdr:rowOff>0</xdr:rowOff>
    </xdr:from>
    <xdr:to xmlns:xdr="http://schemas.openxmlformats.org/drawingml/2006/spreadsheetDrawing">
      <xdr:col>37</xdr:col>
      <xdr:colOff>0</xdr:colOff>
      <xdr:row>65</xdr:row>
      <xdr:rowOff>0</xdr:rowOff>
    </xdr:to>
    <xdr:sp macro="" textlink="">
      <xdr:nvSpPr>
        <xdr:cNvPr id="58187" name="Line 172"/>
        <xdr:cNvSpPr>
          <a:spLocks noChangeShapeType="1"/>
        </xdr:cNvSpPr>
      </xdr:nvSpPr>
      <xdr:spPr>
        <a:xfrm>
          <a:off x="692467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61</xdr:row>
      <xdr:rowOff>0</xdr:rowOff>
    </xdr:from>
    <xdr:to xmlns:xdr="http://schemas.openxmlformats.org/drawingml/2006/spreadsheetDrawing">
      <xdr:col>34</xdr:col>
      <xdr:colOff>0</xdr:colOff>
      <xdr:row>63</xdr:row>
      <xdr:rowOff>0</xdr:rowOff>
    </xdr:to>
    <xdr:sp macro="" textlink="">
      <xdr:nvSpPr>
        <xdr:cNvPr id="58188" name="Rectangle 177" descr="紙ふぶき (小)"/>
        <xdr:cNvSpPr>
          <a:spLocks noChangeArrowheads="1"/>
        </xdr:cNvSpPr>
      </xdr:nvSpPr>
      <xdr:spPr>
        <a:xfrm>
          <a:off x="552450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63</xdr:row>
      <xdr:rowOff>0</xdr:rowOff>
    </xdr:from>
    <xdr:to xmlns:xdr="http://schemas.openxmlformats.org/drawingml/2006/spreadsheetDrawing">
      <xdr:col>34</xdr:col>
      <xdr:colOff>0</xdr:colOff>
      <xdr:row>65</xdr:row>
      <xdr:rowOff>0</xdr:rowOff>
    </xdr:to>
    <xdr:sp macro="" textlink="">
      <xdr:nvSpPr>
        <xdr:cNvPr id="58189" name="Rectangle 177" descr="紙ふぶき (小)"/>
        <xdr:cNvSpPr>
          <a:spLocks noChangeArrowheads="1"/>
        </xdr:cNvSpPr>
      </xdr:nvSpPr>
      <xdr:spPr>
        <a:xfrm>
          <a:off x="552450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60</xdr:row>
      <xdr:rowOff>0</xdr:rowOff>
    </xdr:from>
    <xdr:to xmlns:xdr="http://schemas.openxmlformats.org/drawingml/2006/spreadsheetDrawing">
      <xdr:col>52</xdr:col>
      <xdr:colOff>0</xdr:colOff>
      <xdr:row>61</xdr:row>
      <xdr:rowOff>0</xdr:rowOff>
    </xdr:to>
    <xdr:sp macro="" textlink="">
      <xdr:nvSpPr>
        <xdr:cNvPr id="58190" name="Rectangle 177" descr="紙ふぶき (小)"/>
        <xdr:cNvSpPr>
          <a:spLocks noChangeArrowheads="1"/>
        </xdr:cNvSpPr>
      </xdr:nvSpPr>
      <xdr:spPr>
        <a:xfrm>
          <a:off x="885825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60</xdr:row>
      <xdr:rowOff>0</xdr:rowOff>
    </xdr:from>
    <xdr:to xmlns:xdr="http://schemas.openxmlformats.org/drawingml/2006/spreadsheetDrawing">
      <xdr:col>48</xdr:col>
      <xdr:colOff>0</xdr:colOff>
      <xdr:row>64</xdr:row>
      <xdr:rowOff>126365</xdr:rowOff>
    </xdr:to>
    <xdr:sp macro="" textlink="">
      <xdr:nvSpPr>
        <xdr:cNvPr id="58191" name="Rectangle 177" descr="紙ふぶき (小)"/>
        <xdr:cNvSpPr>
          <a:spLocks noChangeArrowheads="1"/>
        </xdr:cNvSpPr>
      </xdr:nvSpPr>
      <xdr:spPr>
        <a:xfrm>
          <a:off x="805815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60</xdr:row>
      <xdr:rowOff>0</xdr:rowOff>
    </xdr:from>
    <xdr:to xmlns:xdr="http://schemas.openxmlformats.org/drawingml/2006/spreadsheetDrawing">
      <xdr:col>56</xdr:col>
      <xdr:colOff>0</xdr:colOff>
      <xdr:row>60</xdr:row>
      <xdr:rowOff>0</xdr:rowOff>
    </xdr:to>
    <xdr:sp macro="" textlink="">
      <xdr:nvSpPr>
        <xdr:cNvPr id="58192" name="Line 164"/>
        <xdr:cNvSpPr>
          <a:spLocks noChangeShapeType="1"/>
        </xdr:cNvSpPr>
      </xdr:nvSpPr>
      <xdr:spPr>
        <a:xfrm>
          <a:off x="965835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60</xdr:row>
      <xdr:rowOff>0</xdr:rowOff>
    </xdr:from>
    <xdr:to xmlns:xdr="http://schemas.openxmlformats.org/drawingml/2006/spreadsheetDrawing">
      <xdr:col>55</xdr:col>
      <xdr:colOff>0</xdr:colOff>
      <xdr:row>65</xdr:row>
      <xdr:rowOff>0</xdr:rowOff>
    </xdr:to>
    <xdr:sp macro="" textlink="">
      <xdr:nvSpPr>
        <xdr:cNvPr id="58193" name="Line 172"/>
        <xdr:cNvSpPr>
          <a:spLocks noChangeShapeType="1"/>
        </xdr:cNvSpPr>
      </xdr:nvSpPr>
      <xdr:spPr>
        <a:xfrm>
          <a:off x="1025842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61</xdr:row>
      <xdr:rowOff>0</xdr:rowOff>
    </xdr:from>
    <xdr:to xmlns:xdr="http://schemas.openxmlformats.org/drawingml/2006/spreadsheetDrawing">
      <xdr:col>52</xdr:col>
      <xdr:colOff>0</xdr:colOff>
      <xdr:row>63</xdr:row>
      <xdr:rowOff>0</xdr:rowOff>
    </xdr:to>
    <xdr:sp macro="" textlink="">
      <xdr:nvSpPr>
        <xdr:cNvPr id="58194" name="Rectangle 177" descr="紙ふぶき (小)"/>
        <xdr:cNvSpPr>
          <a:spLocks noChangeArrowheads="1"/>
        </xdr:cNvSpPr>
      </xdr:nvSpPr>
      <xdr:spPr>
        <a:xfrm>
          <a:off x="885825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63</xdr:row>
      <xdr:rowOff>0</xdr:rowOff>
    </xdr:from>
    <xdr:to xmlns:xdr="http://schemas.openxmlformats.org/drawingml/2006/spreadsheetDrawing">
      <xdr:col>52</xdr:col>
      <xdr:colOff>0</xdr:colOff>
      <xdr:row>65</xdr:row>
      <xdr:rowOff>0</xdr:rowOff>
    </xdr:to>
    <xdr:sp macro="" textlink="">
      <xdr:nvSpPr>
        <xdr:cNvPr id="58195" name="Rectangle 177" descr="紙ふぶき (小)"/>
        <xdr:cNvSpPr>
          <a:spLocks noChangeArrowheads="1"/>
        </xdr:cNvSpPr>
      </xdr:nvSpPr>
      <xdr:spPr>
        <a:xfrm>
          <a:off x="885825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60</xdr:row>
      <xdr:rowOff>0</xdr:rowOff>
    </xdr:from>
    <xdr:to xmlns:xdr="http://schemas.openxmlformats.org/drawingml/2006/spreadsheetDrawing">
      <xdr:col>70</xdr:col>
      <xdr:colOff>0</xdr:colOff>
      <xdr:row>61</xdr:row>
      <xdr:rowOff>0</xdr:rowOff>
    </xdr:to>
    <xdr:sp macro="" textlink="">
      <xdr:nvSpPr>
        <xdr:cNvPr id="58196" name="Rectangle 177" descr="紙ふぶき (小)"/>
        <xdr:cNvSpPr>
          <a:spLocks noChangeArrowheads="1"/>
        </xdr:cNvSpPr>
      </xdr:nvSpPr>
      <xdr:spPr>
        <a:xfrm>
          <a:off x="1219200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60</xdr:row>
      <xdr:rowOff>0</xdr:rowOff>
    </xdr:from>
    <xdr:to xmlns:xdr="http://schemas.openxmlformats.org/drawingml/2006/spreadsheetDrawing">
      <xdr:col>66</xdr:col>
      <xdr:colOff>0</xdr:colOff>
      <xdr:row>64</xdr:row>
      <xdr:rowOff>126365</xdr:rowOff>
    </xdr:to>
    <xdr:sp macro="" textlink="">
      <xdr:nvSpPr>
        <xdr:cNvPr id="58197" name="Rectangle 177" descr="紙ふぶき (小)"/>
        <xdr:cNvSpPr>
          <a:spLocks noChangeArrowheads="1"/>
        </xdr:cNvSpPr>
      </xdr:nvSpPr>
      <xdr:spPr>
        <a:xfrm>
          <a:off x="1139190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60</xdr:row>
      <xdr:rowOff>0</xdr:rowOff>
    </xdr:from>
    <xdr:to xmlns:xdr="http://schemas.openxmlformats.org/drawingml/2006/spreadsheetDrawing">
      <xdr:col>74</xdr:col>
      <xdr:colOff>0</xdr:colOff>
      <xdr:row>60</xdr:row>
      <xdr:rowOff>0</xdr:rowOff>
    </xdr:to>
    <xdr:sp macro="" textlink="">
      <xdr:nvSpPr>
        <xdr:cNvPr id="58198" name="Line 164"/>
        <xdr:cNvSpPr>
          <a:spLocks noChangeShapeType="1"/>
        </xdr:cNvSpPr>
      </xdr:nvSpPr>
      <xdr:spPr>
        <a:xfrm>
          <a:off x="1299210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60</xdr:row>
      <xdr:rowOff>0</xdr:rowOff>
    </xdr:from>
    <xdr:to xmlns:xdr="http://schemas.openxmlformats.org/drawingml/2006/spreadsheetDrawing">
      <xdr:col>73</xdr:col>
      <xdr:colOff>0</xdr:colOff>
      <xdr:row>65</xdr:row>
      <xdr:rowOff>0</xdr:rowOff>
    </xdr:to>
    <xdr:sp macro="" textlink="">
      <xdr:nvSpPr>
        <xdr:cNvPr id="58199" name="Line 172"/>
        <xdr:cNvSpPr>
          <a:spLocks noChangeShapeType="1"/>
        </xdr:cNvSpPr>
      </xdr:nvSpPr>
      <xdr:spPr>
        <a:xfrm>
          <a:off x="1359217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61</xdr:row>
      <xdr:rowOff>0</xdr:rowOff>
    </xdr:from>
    <xdr:to xmlns:xdr="http://schemas.openxmlformats.org/drawingml/2006/spreadsheetDrawing">
      <xdr:col>70</xdr:col>
      <xdr:colOff>0</xdr:colOff>
      <xdr:row>63</xdr:row>
      <xdr:rowOff>0</xdr:rowOff>
    </xdr:to>
    <xdr:sp macro="" textlink="">
      <xdr:nvSpPr>
        <xdr:cNvPr id="58200" name="Rectangle 177" descr="紙ふぶき (小)"/>
        <xdr:cNvSpPr>
          <a:spLocks noChangeArrowheads="1"/>
        </xdr:cNvSpPr>
      </xdr:nvSpPr>
      <xdr:spPr>
        <a:xfrm>
          <a:off x="1219200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63</xdr:row>
      <xdr:rowOff>0</xdr:rowOff>
    </xdr:from>
    <xdr:to xmlns:xdr="http://schemas.openxmlformats.org/drawingml/2006/spreadsheetDrawing">
      <xdr:col>70</xdr:col>
      <xdr:colOff>0</xdr:colOff>
      <xdr:row>65</xdr:row>
      <xdr:rowOff>0</xdr:rowOff>
    </xdr:to>
    <xdr:sp macro="" textlink="">
      <xdr:nvSpPr>
        <xdr:cNvPr id="58201" name="Rectangle 177" descr="紙ふぶき (小)"/>
        <xdr:cNvSpPr>
          <a:spLocks noChangeArrowheads="1"/>
        </xdr:cNvSpPr>
      </xdr:nvSpPr>
      <xdr:spPr>
        <a:xfrm>
          <a:off x="1219200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60</xdr:row>
      <xdr:rowOff>0</xdr:rowOff>
    </xdr:from>
    <xdr:to xmlns:xdr="http://schemas.openxmlformats.org/drawingml/2006/spreadsheetDrawing">
      <xdr:col>38</xdr:col>
      <xdr:colOff>0</xdr:colOff>
      <xdr:row>72</xdr:row>
      <xdr:rowOff>0</xdr:rowOff>
    </xdr:to>
    <xdr:sp macro="" textlink="">
      <xdr:nvSpPr>
        <xdr:cNvPr id="58202" name="Line 172"/>
        <xdr:cNvSpPr>
          <a:spLocks noChangeShapeType="1"/>
        </xdr:cNvSpPr>
      </xdr:nvSpPr>
      <xdr:spPr>
        <a:xfrm>
          <a:off x="7124700" y="118249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60</xdr:row>
      <xdr:rowOff>0</xdr:rowOff>
    </xdr:from>
    <xdr:to xmlns:xdr="http://schemas.openxmlformats.org/drawingml/2006/spreadsheetDrawing">
      <xdr:col>56</xdr:col>
      <xdr:colOff>0</xdr:colOff>
      <xdr:row>72</xdr:row>
      <xdr:rowOff>0</xdr:rowOff>
    </xdr:to>
    <xdr:sp macro="" textlink="">
      <xdr:nvSpPr>
        <xdr:cNvPr id="58203" name="Line 172"/>
        <xdr:cNvSpPr>
          <a:spLocks noChangeShapeType="1"/>
        </xdr:cNvSpPr>
      </xdr:nvSpPr>
      <xdr:spPr>
        <a:xfrm>
          <a:off x="10458450" y="118249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60</xdr:row>
      <xdr:rowOff>0</xdr:rowOff>
    </xdr:from>
    <xdr:to xmlns:xdr="http://schemas.openxmlformats.org/drawingml/2006/spreadsheetDrawing">
      <xdr:col>74</xdr:col>
      <xdr:colOff>0</xdr:colOff>
      <xdr:row>73</xdr:row>
      <xdr:rowOff>0</xdr:rowOff>
    </xdr:to>
    <xdr:sp macro="" textlink="">
      <xdr:nvSpPr>
        <xdr:cNvPr id="58204" name="Line 172"/>
        <xdr:cNvSpPr>
          <a:spLocks noChangeShapeType="1"/>
        </xdr:cNvSpPr>
      </xdr:nvSpPr>
      <xdr:spPr>
        <a:xfrm>
          <a:off x="13792200" y="118249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118</xdr:row>
      <xdr:rowOff>0</xdr:rowOff>
    </xdr:from>
    <xdr:to xmlns:xdr="http://schemas.openxmlformats.org/drawingml/2006/spreadsheetDrawing">
      <xdr:col>73</xdr:col>
      <xdr:colOff>0</xdr:colOff>
      <xdr:row>118</xdr:row>
      <xdr:rowOff>0</xdr:rowOff>
    </xdr:to>
    <xdr:sp macro="" textlink="">
      <xdr:nvSpPr>
        <xdr:cNvPr id="58205" name="Line 25"/>
        <xdr:cNvSpPr>
          <a:spLocks noChangeShapeType="1"/>
        </xdr:cNvSpPr>
      </xdr:nvSpPr>
      <xdr:spPr>
        <a:xfrm>
          <a:off x="1299210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128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58206" name="Line 27"/>
        <xdr:cNvSpPr>
          <a:spLocks noChangeShapeType="1"/>
        </xdr:cNvSpPr>
      </xdr:nvSpPr>
      <xdr:spPr>
        <a:xfrm>
          <a:off x="1299210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118</xdr:row>
      <xdr:rowOff>0</xdr:rowOff>
    </xdr:from>
    <xdr:to xmlns:xdr="http://schemas.openxmlformats.org/drawingml/2006/spreadsheetDrawing">
      <xdr:col>62</xdr:col>
      <xdr:colOff>0</xdr:colOff>
      <xdr:row>118</xdr:row>
      <xdr:rowOff>0</xdr:rowOff>
    </xdr:to>
    <xdr:sp macro="" textlink="">
      <xdr:nvSpPr>
        <xdr:cNvPr id="58207" name="Line 28"/>
        <xdr:cNvSpPr>
          <a:spLocks noChangeShapeType="1"/>
        </xdr:cNvSpPr>
      </xdr:nvSpPr>
      <xdr:spPr>
        <a:xfrm flipH="1">
          <a:off x="1119187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128</xdr:row>
      <xdr:rowOff>0</xdr:rowOff>
    </xdr:from>
    <xdr:to xmlns:xdr="http://schemas.openxmlformats.org/drawingml/2006/spreadsheetDrawing">
      <xdr:col>62</xdr:col>
      <xdr:colOff>0</xdr:colOff>
      <xdr:row>128</xdr:row>
      <xdr:rowOff>0</xdr:rowOff>
    </xdr:to>
    <xdr:sp macro="" textlink="">
      <xdr:nvSpPr>
        <xdr:cNvPr id="58208" name="Line 29"/>
        <xdr:cNvSpPr>
          <a:spLocks noChangeShapeType="1"/>
        </xdr:cNvSpPr>
      </xdr:nvSpPr>
      <xdr:spPr>
        <a:xfrm flipH="1">
          <a:off x="1119187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118</xdr:row>
      <xdr:rowOff>0</xdr:rowOff>
    </xdr:from>
    <xdr:to xmlns:xdr="http://schemas.openxmlformats.org/drawingml/2006/spreadsheetDrawing">
      <xdr:col>61</xdr:col>
      <xdr:colOff>0</xdr:colOff>
      <xdr:row>128</xdr:row>
      <xdr:rowOff>0</xdr:rowOff>
    </xdr:to>
    <xdr:sp macro="" textlink="">
      <xdr:nvSpPr>
        <xdr:cNvPr id="58209" name="Line 30"/>
        <xdr:cNvSpPr>
          <a:spLocks noChangeShapeType="1"/>
        </xdr:cNvSpPr>
      </xdr:nvSpPr>
      <xdr:spPr>
        <a:xfrm>
          <a:off x="1119187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124</xdr:row>
      <xdr:rowOff>0</xdr:rowOff>
    </xdr:from>
    <xdr:to xmlns:xdr="http://schemas.openxmlformats.org/drawingml/2006/spreadsheetDrawing">
      <xdr:col>72</xdr:col>
      <xdr:colOff>0</xdr:colOff>
      <xdr:row>124</xdr:row>
      <xdr:rowOff>0</xdr:rowOff>
    </xdr:to>
    <xdr:sp macro="" textlink="">
      <xdr:nvSpPr>
        <xdr:cNvPr id="58210" name="Line 31"/>
        <xdr:cNvSpPr>
          <a:spLocks noChangeShapeType="1"/>
        </xdr:cNvSpPr>
      </xdr:nvSpPr>
      <xdr:spPr>
        <a:xfrm>
          <a:off x="12992100" y="235565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124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58211" name="Line 32"/>
        <xdr:cNvSpPr>
          <a:spLocks noChangeShapeType="1"/>
        </xdr:cNvSpPr>
      </xdr:nvSpPr>
      <xdr:spPr>
        <a:xfrm>
          <a:off x="13392150" y="23556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126</xdr:row>
      <xdr:rowOff>0</xdr:rowOff>
    </xdr:from>
    <xdr:to xmlns:xdr="http://schemas.openxmlformats.org/drawingml/2006/spreadsheetDrawing">
      <xdr:col>74</xdr:col>
      <xdr:colOff>0</xdr:colOff>
      <xdr:row>126</xdr:row>
      <xdr:rowOff>0</xdr:rowOff>
    </xdr:to>
    <xdr:sp macro="" textlink="">
      <xdr:nvSpPr>
        <xdr:cNvPr id="58212" name="Line 33"/>
        <xdr:cNvSpPr>
          <a:spLocks noChangeShapeType="1"/>
        </xdr:cNvSpPr>
      </xdr:nvSpPr>
      <xdr:spPr>
        <a:xfrm>
          <a:off x="12992100" y="238613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118</xdr:row>
      <xdr:rowOff>0</xdr:rowOff>
    </xdr:from>
    <xdr:to xmlns:xdr="http://schemas.openxmlformats.org/drawingml/2006/spreadsheetDrawing">
      <xdr:col>73</xdr:col>
      <xdr:colOff>0</xdr:colOff>
      <xdr:row>126</xdr:row>
      <xdr:rowOff>0</xdr:rowOff>
    </xdr:to>
    <xdr:sp macro="" textlink="">
      <xdr:nvSpPr>
        <xdr:cNvPr id="58213" name="Line 34"/>
        <xdr:cNvSpPr>
          <a:spLocks noChangeShapeType="1"/>
        </xdr:cNvSpPr>
      </xdr:nvSpPr>
      <xdr:spPr>
        <a:xfrm>
          <a:off x="13592175" y="226421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126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58214" name="Line 35"/>
        <xdr:cNvSpPr>
          <a:spLocks noChangeShapeType="1"/>
        </xdr:cNvSpPr>
      </xdr:nvSpPr>
      <xdr:spPr>
        <a:xfrm flipV="1">
          <a:off x="13592175" y="23861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118</xdr:row>
      <xdr:rowOff>0</xdr:rowOff>
    </xdr:from>
    <xdr:to xmlns:xdr="http://schemas.openxmlformats.org/drawingml/2006/spreadsheetDrawing">
      <xdr:col>72</xdr:col>
      <xdr:colOff>0</xdr:colOff>
      <xdr:row>124</xdr:row>
      <xdr:rowOff>0</xdr:rowOff>
    </xdr:to>
    <xdr:sp macro="" textlink="">
      <xdr:nvSpPr>
        <xdr:cNvPr id="58215" name="Line 52"/>
        <xdr:cNvSpPr>
          <a:spLocks noChangeShapeType="1"/>
        </xdr:cNvSpPr>
      </xdr:nvSpPr>
      <xdr:spPr>
        <a:xfrm>
          <a:off x="13392150" y="226421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118</xdr:row>
      <xdr:rowOff>0</xdr:rowOff>
    </xdr:from>
    <xdr:to xmlns:xdr="http://schemas.openxmlformats.org/drawingml/2006/spreadsheetDrawing">
      <xdr:col>66</xdr:col>
      <xdr:colOff>0</xdr:colOff>
      <xdr:row>128</xdr:row>
      <xdr:rowOff>0</xdr:rowOff>
    </xdr:to>
    <xdr:sp macro="" textlink="">
      <xdr:nvSpPr>
        <xdr:cNvPr id="58216" name="Rectangle 67" descr="紙ふぶき (小)"/>
        <xdr:cNvSpPr>
          <a:spLocks noChangeArrowheads="1"/>
        </xdr:cNvSpPr>
      </xdr:nvSpPr>
      <xdr:spPr>
        <a:xfrm>
          <a:off x="1139190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118</xdr:row>
      <xdr:rowOff>0</xdr:rowOff>
    </xdr:from>
    <xdr:to xmlns:xdr="http://schemas.openxmlformats.org/drawingml/2006/spreadsheetDrawing">
      <xdr:col>70</xdr:col>
      <xdr:colOff>0</xdr:colOff>
      <xdr:row>126</xdr:row>
      <xdr:rowOff>0</xdr:rowOff>
    </xdr:to>
    <xdr:sp macro="" textlink="">
      <xdr:nvSpPr>
        <xdr:cNvPr id="58217" name="Rectangle 68" descr="紙ふぶき (大)"/>
        <xdr:cNvSpPr>
          <a:spLocks noChangeArrowheads="1"/>
        </xdr:cNvSpPr>
      </xdr:nvSpPr>
      <xdr:spPr>
        <a:xfrm>
          <a:off x="12192000" y="226421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126</xdr:row>
      <xdr:rowOff>0</xdr:rowOff>
    </xdr:from>
    <xdr:to xmlns:xdr="http://schemas.openxmlformats.org/drawingml/2006/spreadsheetDrawing">
      <xdr:col>70</xdr:col>
      <xdr:colOff>0</xdr:colOff>
      <xdr:row>128</xdr:row>
      <xdr:rowOff>0</xdr:rowOff>
    </xdr:to>
    <xdr:sp macro="" textlink="">
      <xdr:nvSpPr>
        <xdr:cNvPr id="58218" name="Rectangle 69" descr="紙ふぶき (小)"/>
        <xdr:cNvSpPr>
          <a:spLocks noChangeArrowheads="1"/>
        </xdr:cNvSpPr>
      </xdr:nvSpPr>
      <xdr:spPr>
        <a:xfrm>
          <a:off x="12192000" y="238613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118</xdr:row>
      <xdr:rowOff>0</xdr:rowOff>
    </xdr:from>
    <xdr:to xmlns:xdr="http://schemas.openxmlformats.org/drawingml/2006/spreadsheetDrawing">
      <xdr:col>37</xdr:col>
      <xdr:colOff>0</xdr:colOff>
      <xdr:row>118</xdr:row>
      <xdr:rowOff>0</xdr:rowOff>
    </xdr:to>
    <xdr:sp macro="" textlink="">
      <xdr:nvSpPr>
        <xdr:cNvPr id="58219" name="Line 150"/>
        <xdr:cNvSpPr>
          <a:spLocks noChangeShapeType="1"/>
        </xdr:cNvSpPr>
      </xdr:nvSpPr>
      <xdr:spPr>
        <a:xfrm>
          <a:off x="632460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128</xdr:row>
      <xdr:rowOff>0</xdr:rowOff>
    </xdr:from>
    <xdr:to xmlns:xdr="http://schemas.openxmlformats.org/drawingml/2006/spreadsheetDrawing">
      <xdr:col>37</xdr:col>
      <xdr:colOff>0</xdr:colOff>
      <xdr:row>128</xdr:row>
      <xdr:rowOff>0</xdr:rowOff>
    </xdr:to>
    <xdr:sp macro="" textlink="">
      <xdr:nvSpPr>
        <xdr:cNvPr id="58220" name="Line 151"/>
        <xdr:cNvSpPr>
          <a:spLocks noChangeShapeType="1"/>
        </xdr:cNvSpPr>
      </xdr:nvSpPr>
      <xdr:spPr>
        <a:xfrm>
          <a:off x="632460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118</xdr:row>
      <xdr:rowOff>0</xdr:rowOff>
    </xdr:from>
    <xdr:to xmlns:xdr="http://schemas.openxmlformats.org/drawingml/2006/spreadsheetDrawing">
      <xdr:col>26</xdr:col>
      <xdr:colOff>0</xdr:colOff>
      <xdr:row>118</xdr:row>
      <xdr:rowOff>0</xdr:rowOff>
    </xdr:to>
    <xdr:sp macro="" textlink="">
      <xdr:nvSpPr>
        <xdr:cNvPr id="58221" name="Line 152"/>
        <xdr:cNvSpPr>
          <a:spLocks noChangeShapeType="1"/>
        </xdr:cNvSpPr>
      </xdr:nvSpPr>
      <xdr:spPr>
        <a:xfrm flipH="1">
          <a:off x="452437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128</xdr:row>
      <xdr:rowOff>0</xdr:rowOff>
    </xdr:from>
    <xdr:to xmlns:xdr="http://schemas.openxmlformats.org/drawingml/2006/spreadsheetDrawing">
      <xdr:col>26</xdr:col>
      <xdr:colOff>0</xdr:colOff>
      <xdr:row>128</xdr:row>
      <xdr:rowOff>0</xdr:rowOff>
    </xdr:to>
    <xdr:sp macro="" textlink="">
      <xdr:nvSpPr>
        <xdr:cNvPr id="58222" name="Line 153"/>
        <xdr:cNvSpPr>
          <a:spLocks noChangeShapeType="1"/>
        </xdr:cNvSpPr>
      </xdr:nvSpPr>
      <xdr:spPr>
        <a:xfrm flipH="1">
          <a:off x="452437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118</xdr:row>
      <xdr:rowOff>0</xdr:rowOff>
    </xdr:from>
    <xdr:to xmlns:xdr="http://schemas.openxmlformats.org/drawingml/2006/spreadsheetDrawing">
      <xdr:col>25</xdr:col>
      <xdr:colOff>0</xdr:colOff>
      <xdr:row>128</xdr:row>
      <xdr:rowOff>0</xdr:rowOff>
    </xdr:to>
    <xdr:sp macro="" textlink="">
      <xdr:nvSpPr>
        <xdr:cNvPr id="58223" name="Line 154"/>
        <xdr:cNvSpPr>
          <a:spLocks noChangeShapeType="1"/>
        </xdr:cNvSpPr>
      </xdr:nvSpPr>
      <xdr:spPr>
        <a:xfrm>
          <a:off x="452437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123</xdr:row>
      <xdr:rowOff>0</xdr:rowOff>
    </xdr:from>
    <xdr:to xmlns:xdr="http://schemas.openxmlformats.org/drawingml/2006/spreadsheetDrawing">
      <xdr:col>36</xdr:col>
      <xdr:colOff>0</xdr:colOff>
      <xdr:row>123</xdr:row>
      <xdr:rowOff>0</xdr:rowOff>
    </xdr:to>
    <xdr:sp macro="" textlink="">
      <xdr:nvSpPr>
        <xdr:cNvPr id="58224" name="Line 155"/>
        <xdr:cNvSpPr>
          <a:spLocks noChangeShapeType="1"/>
        </xdr:cNvSpPr>
      </xdr:nvSpPr>
      <xdr:spPr>
        <a:xfrm>
          <a:off x="6324600" y="23404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123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58225" name="Line 156"/>
        <xdr:cNvSpPr>
          <a:spLocks noChangeShapeType="1"/>
        </xdr:cNvSpPr>
      </xdr:nvSpPr>
      <xdr:spPr>
        <a:xfrm>
          <a:off x="6724650" y="23404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125</xdr:row>
      <xdr:rowOff>0</xdr:rowOff>
    </xdr:from>
    <xdr:to xmlns:xdr="http://schemas.openxmlformats.org/drawingml/2006/spreadsheetDrawing">
      <xdr:col>38</xdr:col>
      <xdr:colOff>0</xdr:colOff>
      <xdr:row>125</xdr:row>
      <xdr:rowOff>0</xdr:rowOff>
    </xdr:to>
    <xdr:sp macro="" textlink="">
      <xdr:nvSpPr>
        <xdr:cNvPr id="58226" name="Line 157"/>
        <xdr:cNvSpPr>
          <a:spLocks noChangeShapeType="1"/>
        </xdr:cNvSpPr>
      </xdr:nvSpPr>
      <xdr:spPr>
        <a:xfrm>
          <a:off x="6324600" y="23708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118</xdr:row>
      <xdr:rowOff>0</xdr:rowOff>
    </xdr:from>
    <xdr:to xmlns:xdr="http://schemas.openxmlformats.org/drawingml/2006/spreadsheetDrawing">
      <xdr:col>37</xdr:col>
      <xdr:colOff>0</xdr:colOff>
      <xdr:row>125</xdr:row>
      <xdr:rowOff>0</xdr:rowOff>
    </xdr:to>
    <xdr:sp macro="" textlink="">
      <xdr:nvSpPr>
        <xdr:cNvPr id="58227" name="Line 158"/>
        <xdr:cNvSpPr>
          <a:spLocks noChangeShapeType="1"/>
        </xdr:cNvSpPr>
      </xdr:nvSpPr>
      <xdr:spPr>
        <a:xfrm>
          <a:off x="6924675" y="226421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125</xdr:row>
      <xdr:rowOff>0</xdr:rowOff>
    </xdr:from>
    <xdr:to xmlns:xdr="http://schemas.openxmlformats.org/drawingml/2006/spreadsheetDrawing">
      <xdr:col>37</xdr:col>
      <xdr:colOff>0</xdr:colOff>
      <xdr:row>128</xdr:row>
      <xdr:rowOff>0</xdr:rowOff>
    </xdr:to>
    <xdr:sp macro="" textlink="">
      <xdr:nvSpPr>
        <xdr:cNvPr id="58228" name="Line 159"/>
        <xdr:cNvSpPr>
          <a:spLocks noChangeShapeType="1"/>
        </xdr:cNvSpPr>
      </xdr:nvSpPr>
      <xdr:spPr>
        <a:xfrm flipV="1">
          <a:off x="6924675" y="237089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118</xdr:row>
      <xdr:rowOff>0</xdr:rowOff>
    </xdr:from>
    <xdr:to xmlns:xdr="http://schemas.openxmlformats.org/drawingml/2006/spreadsheetDrawing">
      <xdr:col>36</xdr:col>
      <xdr:colOff>0</xdr:colOff>
      <xdr:row>123</xdr:row>
      <xdr:rowOff>0</xdr:rowOff>
    </xdr:to>
    <xdr:sp macro="" textlink="">
      <xdr:nvSpPr>
        <xdr:cNvPr id="58229" name="Line 160"/>
        <xdr:cNvSpPr>
          <a:spLocks noChangeShapeType="1"/>
        </xdr:cNvSpPr>
      </xdr:nvSpPr>
      <xdr:spPr>
        <a:xfrm>
          <a:off x="6724650" y="226421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118</xdr:row>
      <xdr:rowOff>0</xdr:rowOff>
    </xdr:from>
    <xdr:to xmlns:xdr="http://schemas.openxmlformats.org/drawingml/2006/spreadsheetDrawing">
      <xdr:col>30</xdr:col>
      <xdr:colOff>0</xdr:colOff>
      <xdr:row>128</xdr:row>
      <xdr:rowOff>0</xdr:rowOff>
    </xdr:to>
    <xdr:sp macro="" textlink="">
      <xdr:nvSpPr>
        <xdr:cNvPr id="58230" name="Rectangle 161" descr="紙ふぶき (小)"/>
        <xdr:cNvSpPr>
          <a:spLocks noChangeArrowheads="1"/>
        </xdr:cNvSpPr>
      </xdr:nvSpPr>
      <xdr:spPr>
        <a:xfrm>
          <a:off x="472440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118</xdr:row>
      <xdr:rowOff>0</xdr:rowOff>
    </xdr:from>
    <xdr:to xmlns:xdr="http://schemas.openxmlformats.org/drawingml/2006/spreadsheetDrawing">
      <xdr:col>34</xdr:col>
      <xdr:colOff>0</xdr:colOff>
      <xdr:row>125</xdr:row>
      <xdr:rowOff>0</xdr:rowOff>
    </xdr:to>
    <xdr:sp macro="" textlink="">
      <xdr:nvSpPr>
        <xdr:cNvPr id="58231" name="Rectangle 162" descr="紙ふぶき (大)"/>
        <xdr:cNvSpPr>
          <a:spLocks noChangeArrowheads="1"/>
        </xdr:cNvSpPr>
      </xdr:nvSpPr>
      <xdr:spPr>
        <a:xfrm>
          <a:off x="5524500" y="226421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125</xdr:row>
      <xdr:rowOff>0</xdr:rowOff>
    </xdr:from>
    <xdr:to xmlns:xdr="http://schemas.openxmlformats.org/drawingml/2006/spreadsheetDrawing">
      <xdr:col>34</xdr:col>
      <xdr:colOff>0</xdr:colOff>
      <xdr:row>128</xdr:row>
      <xdr:rowOff>0</xdr:rowOff>
    </xdr:to>
    <xdr:sp macro="" textlink="">
      <xdr:nvSpPr>
        <xdr:cNvPr id="58232" name="Rectangle 163" descr="紙ふぶき (小)"/>
        <xdr:cNvSpPr>
          <a:spLocks noChangeArrowheads="1"/>
        </xdr:cNvSpPr>
      </xdr:nvSpPr>
      <xdr:spPr>
        <a:xfrm>
          <a:off x="5524500" y="237089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118</xdr:row>
      <xdr:rowOff>0</xdr:rowOff>
    </xdr:from>
    <xdr:to xmlns:xdr="http://schemas.openxmlformats.org/drawingml/2006/spreadsheetDrawing">
      <xdr:col>19</xdr:col>
      <xdr:colOff>0</xdr:colOff>
      <xdr:row>118</xdr:row>
      <xdr:rowOff>0</xdr:rowOff>
    </xdr:to>
    <xdr:sp macro="" textlink="">
      <xdr:nvSpPr>
        <xdr:cNvPr id="58233" name="Line 164"/>
        <xdr:cNvSpPr>
          <a:spLocks noChangeShapeType="1"/>
        </xdr:cNvSpPr>
      </xdr:nvSpPr>
      <xdr:spPr>
        <a:xfrm>
          <a:off x="299085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128</xdr:row>
      <xdr:rowOff>0</xdr:rowOff>
    </xdr:from>
    <xdr:to xmlns:xdr="http://schemas.openxmlformats.org/drawingml/2006/spreadsheetDrawing">
      <xdr:col>19</xdr:col>
      <xdr:colOff>0</xdr:colOff>
      <xdr:row>128</xdr:row>
      <xdr:rowOff>0</xdr:rowOff>
    </xdr:to>
    <xdr:sp macro="" textlink="">
      <xdr:nvSpPr>
        <xdr:cNvPr id="58234" name="Line 165"/>
        <xdr:cNvSpPr>
          <a:spLocks noChangeShapeType="1"/>
        </xdr:cNvSpPr>
      </xdr:nvSpPr>
      <xdr:spPr>
        <a:xfrm>
          <a:off x="299085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118</xdr:row>
      <xdr:rowOff>0</xdr:rowOff>
    </xdr:from>
    <xdr:to xmlns:xdr="http://schemas.openxmlformats.org/drawingml/2006/spreadsheetDrawing">
      <xdr:col>8</xdr:col>
      <xdr:colOff>0</xdr:colOff>
      <xdr:row>118</xdr:row>
      <xdr:rowOff>0</xdr:rowOff>
    </xdr:to>
    <xdr:sp macro="" textlink="">
      <xdr:nvSpPr>
        <xdr:cNvPr id="58235" name="Line 166"/>
        <xdr:cNvSpPr>
          <a:spLocks noChangeShapeType="1"/>
        </xdr:cNvSpPr>
      </xdr:nvSpPr>
      <xdr:spPr>
        <a:xfrm flipH="1">
          <a:off x="119062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128</xdr:row>
      <xdr:rowOff>0</xdr:rowOff>
    </xdr:from>
    <xdr:to xmlns:xdr="http://schemas.openxmlformats.org/drawingml/2006/spreadsheetDrawing">
      <xdr:col>8</xdr:col>
      <xdr:colOff>0</xdr:colOff>
      <xdr:row>128</xdr:row>
      <xdr:rowOff>0</xdr:rowOff>
    </xdr:to>
    <xdr:sp macro="" textlink="">
      <xdr:nvSpPr>
        <xdr:cNvPr id="58236" name="Line 167"/>
        <xdr:cNvSpPr>
          <a:spLocks noChangeShapeType="1"/>
        </xdr:cNvSpPr>
      </xdr:nvSpPr>
      <xdr:spPr>
        <a:xfrm flipH="1">
          <a:off x="119062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118</xdr:row>
      <xdr:rowOff>0</xdr:rowOff>
    </xdr:from>
    <xdr:to xmlns:xdr="http://schemas.openxmlformats.org/drawingml/2006/spreadsheetDrawing">
      <xdr:col>7</xdr:col>
      <xdr:colOff>0</xdr:colOff>
      <xdr:row>128</xdr:row>
      <xdr:rowOff>0</xdr:rowOff>
    </xdr:to>
    <xdr:sp macro="" textlink="">
      <xdr:nvSpPr>
        <xdr:cNvPr id="58237" name="Line 168"/>
        <xdr:cNvSpPr>
          <a:spLocks noChangeShapeType="1"/>
        </xdr:cNvSpPr>
      </xdr:nvSpPr>
      <xdr:spPr>
        <a:xfrm>
          <a:off x="119062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122</xdr:row>
      <xdr:rowOff>0</xdr:rowOff>
    </xdr:from>
    <xdr:to xmlns:xdr="http://schemas.openxmlformats.org/drawingml/2006/spreadsheetDrawing">
      <xdr:col>18</xdr:col>
      <xdr:colOff>0</xdr:colOff>
      <xdr:row>122</xdr:row>
      <xdr:rowOff>0</xdr:rowOff>
    </xdr:to>
    <xdr:sp macro="" textlink="">
      <xdr:nvSpPr>
        <xdr:cNvPr id="58238" name="Line 169"/>
        <xdr:cNvSpPr>
          <a:spLocks noChangeShapeType="1"/>
        </xdr:cNvSpPr>
      </xdr:nvSpPr>
      <xdr:spPr>
        <a:xfrm>
          <a:off x="2990850" y="23251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122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58239" name="Line 170"/>
        <xdr:cNvSpPr>
          <a:spLocks noChangeShapeType="1"/>
        </xdr:cNvSpPr>
      </xdr:nvSpPr>
      <xdr:spPr>
        <a:xfrm>
          <a:off x="3390900" y="23251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124</xdr:row>
      <xdr:rowOff>0</xdr:rowOff>
    </xdr:from>
    <xdr:to xmlns:xdr="http://schemas.openxmlformats.org/drawingml/2006/spreadsheetDrawing">
      <xdr:col>20</xdr:col>
      <xdr:colOff>0</xdr:colOff>
      <xdr:row>124</xdr:row>
      <xdr:rowOff>0</xdr:rowOff>
    </xdr:to>
    <xdr:sp macro="" textlink="">
      <xdr:nvSpPr>
        <xdr:cNvPr id="58240" name="Line 171"/>
        <xdr:cNvSpPr>
          <a:spLocks noChangeShapeType="1"/>
        </xdr:cNvSpPr>
      </xdr:nvSpPr>
      <xdr:spPr>
        <a:xfrm>
          <a:off x="3009900" y="235565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118</xdr:row>
      <xdr:rowOff>0</xdr:rowOff>
    </xdr:from>
    <xdr:to xmlns:xdr="http://schemas.openxmlformats.org/drawingml/2006/spreadsheetDrawing">
      <xdr:col>19</xdr:col>
      <xdr:colOff>0</xdr:colOff>
      <xdr:row>124</xdr:row>
      <xdr:rowOff>0</xdr:rowOff>
    </xdr:to>
    <xdr:sp macro="" textlink="">
      <xdr:nvSpPr>
        <xdr:cNvPr id="58241" name="Line 172"/>
        <xdr:cNvSpPr>
          <a:spLocks noChangeShapeType="1"/>
        </xdr:cNvSpPr>
      </xdr:nvSpPr>
      <xdr:spPr>
        <a:xfrm>
          <a:off x="3590925" y="226421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124</xdr:row>
      <xdr:rowOff>0</xdr:rowOff>
    </xdr:from>
    <xdr:to xmlns:xdr="http://schemas.openxmlformats.org/drawingml/2006/spreadsheetDrawing">
      <xdr:col>19</xdr:col>
      <xdr:colOff>0</xdr:colOff>
      <xdr:row>128</xdr:row>
      <xdr:rowOff>0</xdr:rowOff>
    </xdr:to>
    <xdr:sp macro="" textlink="">
      <xdr:nvSpPr>
        <xdr:cNvPr id="58242" name="Line 173"/>
        <xdr:cNvSpPr>
          <a:spLocks noChangeShapeType="1"/>
        </xdr:cNvSpPr>
      </xdr:nvSpPr>
      <xdr:spPr>
        <a:xfrm flipV="1">
          <a:off x="3590925" y="235565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118</xdr:row>
      <xdr:rowOff>0</xdr:rowOff>
    </xdr:from>
    <xdr:to xmlns:xdr="http://schemas.openxmlformats.org/drawingml/2006/spreadsheetDrawing">
      <xdr:col>18</xdr:col>
      <xdr:colOff>0</xdr:colOff>
      <xdr:row>122</xdr:row>
      <xdr:rowOff>0</xdr:rowOff>
    </xdr:to>
    <xdr:sp macro="" textlink="">
      <xdr:nvSpPr>
        <xdr:cNvPr id="58243" name="Line 174"/>
        <xdr:cNvSpPr>
          <a:spLocks noChangeShapeType="1"/>
        </xdr:cNvSpPr>
      </xdr:nvSpPr>
      <xdr:spPr>
        <a:xfrm>
          <a:off x="3390900" y="226421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118</xdr:row>
      <xdr:rowOff>0</xdr:rowOff>
    </xdr:from>
    <xdr:to xmlns:xdr="http://schemas.openxmlformats.org/drawingml/2006/spreadsheetDrawing">
      <xdr:col>12</xdr:col>
      <xdr:colOff>0</xdr:colOff>
      <xdr:row>128</xdr:row>
      <xdr:rowOff>0</xdr:rowOff>
    </xdr:to>
    <xdr:sp macro="" textlink="">
      <xdr:nvSpPr>
        <xdr:cNvPr id="58244" name="Rectangle 175" descr="紙ふぶき (小)"/>
        <xdr:cNvSpPr>
          <a:spLocks noChangeArrowheads="1"/>
        </xdr:cNvSpPr>
      </xdr:nvSpPr>
      <xdr:spPr>
        <a:xfrm>
          <a:off x="139065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118</xdr:row>
      <xdr:rowOff>0</xdr:rowOff>
    </xdr:from>
    <xdr:to xmlns:xdr="http://schemas.openxmlformats.org/drawingml/2006/spreadsheetDrawing">
      <xdr:col>16</xdr:col>
      <xdr:colOff>0</xdr:colOff>
      <xdr:row>124</xdr:row>
      <xdr:rowOff>0</xdr:rowOff>
    </xdr:to>
    <xdr:sp macro="" textlink="">
      <xdr:nvSpPr>
        <xdr:cNvPr id="58245" name="Rectangle 176" descr="紙ふぶき (大)"/>
        <xdr:cNvSpPr>
          <a:spLocks noChangeArrowheads="1"/>
        </xdr:cNvSpPr>
      </xdr:nvSpPr>
      <xdr:spPr>
        <a:xfrm>
          <a:off x="2190750" y="226421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124</xdr:row>
      <xdr:rowOff>0</xdr:rowOff>
    </xdr:from>
    <xdr:to xmlns:xdr="http://schemas.openxmlformats.org/drawingml/2006/spreadsheetDrawing">
      <xdr:col>16</xdr:col>
      <xdr:colOff>0</xdr:colOff>
      <xdr:row>128</xdr:row>
      <xdr:rowOff>0</xdr:rowOff>
    </xdr:to>
    <xdr:sp macro="" textlink="">
      <xdr:nvSpPr>
        <xdr:cNvPr id="58246" name="Rectangle 177" descr="紙ふぶき (小)"/>
        <xdr:cNvSpPr>
          <a:spLocks noChangeArrowheads="1"/>
        </xdr:cNvSpPr>
      </xdr:nvSpPr>
      <xdr:spPr>
        <a:xfrm>
          <a:off x="2190750" y="235565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118</xdr:row>
      <xdr:rowOff>0</xdr:rowOff>
    </xdr:from>
    <xdr:to xmlns:xdr="http://schemas.openxmlformats.org/drawingml/2006/spreadsheetDrawing">
      <xdr:col>55</xdr:col>
      <xdr:colOff>0</xdr:colOff>
      <xdr:row>118</xdr:row>
      <xdr:rowOff>0</xdr:rowOff>
    </xdr:to>
    <xdr:sp macro="" textlink="">
      <xdr:nvSpPr>
        <xdr:cNvPr id="58247" name="Line 150"/>
        <xdr:cNvSpPr>
          <a:spLocks noChangeShapeType="1"/>
        </xdr:cNvSpPr>
      </xdr:nvSpPr>
      <xdr:spPr>
        <a:xfrm>
          <a:off x="965835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128</xdr:row>
      <xdr:rowOff>0</xdr:rowOff>
    </xdr:from>
    <xdr:to xmlns:xdr="http://schemas.openxmlformats.org/drawingml/2006/spreadsheetDrawing">
      <xdr:col>55</xdr:col>
      <xdr:colOff>0</xdr:colOff>
      <xdr:row>128</xdr:row>
      <xdr:rowOff>0</xdr:rowOff>
    </xdr:to>
    <xdr:sp macro="" textlink="">
      <xdr:nvSpPr>
        <xdr:cNvPr id="58248" name="Line 151"/>
        <xdr:cNvSpPr>
          <a:spLocks noChangeShapeType="1"/>
        </xdr:cNvSpPr>
      </xdr:nvSpPr>
      <xdr:spPr>
        <a:xfrm>
          <a:off x="965835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118</xdr:row>
      <xdr:rowOff>0</xdr:rowOff>
    </xdr:from>
    <xdr:to xmlns:xdr="http://schemas.openxmlformats.org/drawingml/2006/spreadsheetDrawing">
      <xdr:col>44</xdr:col>
      <xdr:colOff>0</xdr:colOff>
      <xdr:row>118</xdr:row>
      <xdr:rowOff>0</xdr:rowOff>
    </xdr:to>
    <xdr:sp macro="" textlink="">
      <xdr:nvSpPr>
        <xdr:cNvPr id="58249" name="Line 152"/>
        <xdr:cNvSpPr>
          <a:spLocks noChangeShapeType="1"/>
        </xdr:cNvSpPr>
      </xdr:nvSpPr>
      <xdr:spPr>
        <a:xfrm flipH="1">
          <a:off x="785812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128</xdr:row>
      <xdr:rowOff>0</xdr:rowOff>
    </xdr:from>
    <xdr:to xmlns:xdr="http://schemas.openxmlformats.org/drawingml/2006/spreadsheetDrawing">
      <xdr:col>44</xdr:col>
      <xdr:colOff>0</xdr:colOff>
      <xdr:row>128</xdr:row>
      <xdr:rowOff>0</xdr:rowOff>
    </xdr:to>
    <xdr:sp macro="" textlink="">
      <xdr:nvSpPr>
        <xdr:cNvPr id="58250" name="Line 153"/>
        <xdr:cNvSpPr>
          <a:spLocks noChangeShapeType="1"/>
        </xdr:cNvSpPr>
      </xdr:nvSpPr>
      <xdr:spPr>
        <a:xfrm flipH="1">
          <a:off x="785812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118</xdr:row>
      <xdr:rowOff>0</xdr:rowOff>
    </xdr:from>
    <xdr:to xmlns:xdr="http://schemas.openxmlformats.org/drawingml/2006/spreadsheetDrawing">
      <xdr:col>43</xdr:col>
      <xdr:colOff>0</xdr:colOff>
      <xdr:row>128</xdr:row>
      <xdr:rowOff>0</xdr:rowOff>
    </xdr:to>
    <xdr:sp macro="" textlink="">
      <xdr:nvSpPr>
        <xdr:cNvPr id="58251" name="Line 154"/>
        <xdr:cNvSpPr>
          <a:spLocks noChangeShapeType="1"/>
        </xdr:cNvSpPr>
      </xdr:nvSpPr>
      <xdr:spPr>
        <a:xfrm>
          <a:off x="785812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123</xdr:row>
      <xdr:rowOff>0</xdr:rowOff>
    </xdr:from>
    <xdr:to xmlns:xdr="http://schemas.openxmlformats.org/drawingml/2006/spreadsheetDrawing">
      <xdr:col>54</xdr:col>
      <xdr:colOff>0</xdr:colOff>
      <xdr:row>123</xdr:row>
      <xdr:rowOff>0</xdr:rowOff>
    </xdr:to>
    <xdr:sp macro="" textlink="">
      <xdr:nvSpPr>
        <xdr:cNvPr id="58252" name="Line 155"/>
        <xdr:cNvSpPr>
          <a:spLocks noChangeShapeType="1"/>
        </xdr:cNvSpPr>
      </xdr:nvSpPr>
      <xdr:spPr>
        <a:xfrm>
          <a:off x="9658350" y="23404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123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58253" name="Line 156"/>
        <xdr:cNvSpPr>
          <a:spLocks noChangeShapeType="1"/>
        </xdr:cNvSpPr>
      </xdr:nvSpPr>
      <xdr:spPr>
        <a:xfrm>
          <a:off x="10058400" y="23404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125</xdr:row>
      <xdr:rowOff>0</xdr:rowOff>
    </xdr:from>
    <xdr:to xmlns:xdr="http://schemas.openxmlformats.org/drawingml/2006/spreadsheetDrawing">
      <xdr:col>56</xdr:col>
      <xdr:colOff>0</xdr:colOff>
      <xdr:row>125</xdr:row>
      <xdr:rowOff>0</xdr:rowOff>
    </xdr:to>
    <xdr:sp macro="" textlink="">
      <xdr:nvSpPr>
        <xdr:cNvPr id="58254" name="Line 157"/>
        <xdr:cNvSpPr>
          <a:spLocks noChangeShapeType="1"/>
        </xdr:cNvSpPr>
      </xdr:nvSpPr>
      <xdr:spPr>
        <a:xfrm>
          <a:off x="9658350" y="23708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118</xdr:row>
      <xdr:rowOff>0</xdr:rowOff>
    </xdr:from>
    <xdr:to xmlns:xdr="http://schemas.openxmlformats.org/drawingml/2006/spreadsheetDrawing">
      <xdr:col>55</xdr:col>
      <xdr:colOff>0</xdr:colOff>
      <xdr:row>125</xdr:row>
      <xdr:rowOff>0</xdr:rowOff>
    </xdr:to>
    <xdr:sp macro="" textlink="">
      <xdr:nvSpPr>
        <xdr:cNvPr id="58255" name="Line 158"/>
        <xdr:cNvSpPr>
          <a:spLocks noChangeShapeType="1"/>
        </xdr:cNvSpPr>
      </xdr:nvSpPr>
      <xdr:spPr>
        <a:xfrm>
          <a:off x="10258425" y="226421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125</xdr:row>
      <xdr:rowOff>0</xdr:rowOff>
    </xdr:from>
    <xdr:to xmlns:xdr="http://schemas.openxmlformats.org/drawingml/2006/spreadsheetDrawing">
      <xdr:col>55</xdr:col>
      <xdr:colOff>0</xdr:colOff>
      <xdr:row>128</xdr:row>
      <xdr:rowOff>0</xdr:rowOff>
    </xdr:to>
    <xdr:sp macro="" textlink="">
      <xdr:nvSpPr>
        <xdr:cNvPr id="58256" name="Line 159"/>
        <xdr:cNvSpPr>
          <a:spLocks noChangeShapeType="1"/>
        </xdr:cNvSpPr>
      </xdr:nvSpPr>
      <xdr:spPr>
        <a:xfrm flipV="1">
          <a:off x="10258425" y="237089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118</xdr:row>
      <xdr:rowOff>0</xdr:rowOff>
    </xdr:from>
    <xdr:to xmlns:xdr="http://schemas.openxmlformats.org/drawingml/2006/spreadsheetDrawing">
      <xdr:col>54</xdr:col>
      <xdr:colOff>0</xdr:colOff>
      <xdr:row>123</xdr:row>
      <xdr:rowOff>0</xdr:rowOff>
    </xdr:to>
    <xdr:sp macro="" textlink="">
      <xdr:nvSpPr>
        <xdr:cNvPr id="58257" name="Line 160"/>
        <xdr:cNvSpPr>
          <a:spLocks noChangeShapeType="1"/>
        </xdr:cNvSpPr>
      </xdr:nvSpPr>
      <xdr:spPr>
        <a:xfrm>
          <a:off x="10058400" y="226421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118</xdr:row>
      <xdr:rowOff>0</xdr:rowOff>
    </xdr:from>
    <xdr:to xmlns:xdr="http://schemas.openxmlformats.org/drawingml/2006/spreadsheetDrawing">
      <xdr:col>48</xdr:col>
      <xdr:colOff>0</xdr:colOff>
      <xdr:row>128</xdr:row>
      <xdr:rowOff>0</xdr:rowOff>
    </xdr:to>
    <xdr:sp macro="" textlink="">
      <xdr:nvSpPr>
        <xdr:cNvPr id="58258" name="Rectangle 161" descr="紙ふぶき (小)"/>
        <xdr:cNvSpPr>
          <a:spLocks noChangeArrowheads="1"/>
        </xdr:cNvSpPr>
      </xdr:nvSpPr>
      <xdr:spPr>
        <a:xfrm>
          <a:off x="805815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118</xdr:row>
      <xdr:rowOff>0</xdr:rowOff>
    </xdr:from>
    <xdr:to xmlns:xdr="http://schemas.openxmlformats.org/drawingml/2006/spreadsheetDrawing">
      <xdr:col>52</xdr:col>
      <xdr:colOff>0</xdr:colOff>
      <xdr:row>125</xdr:row>
      <xdr:rowOff>0</xdr:rowOff>
    </xdr:to>
    <xdr:sp macro="" textlink="">
      <xdr:nvSpPr>
        <xdr:cNvPr id="58259" name="Rectangle 162" descr="紙ふぶき (大)"/>
        <xdr:cNvSpPr>
          <a:spLocks noChangeArrowheads="1"/>
        </xdr:cNvSpPr>
      </xdr:nvSpPr>
      <xdr:spPr>
        <a:xfrm>
          <a:off x="8858250" y="226421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125</xdr:row>
      <xdr:rowOff>0</xdr:rowOff>
    </xdr:from>
    <xdr:to xmlns:xdr="http://schemas.openxmlformats.org/drawingml/2006/spreadsheetDrawing">
      <xdr:col>52</xdr:col>
      <xdr:colOff>0</xdr:colOff>
      <xdr:row>128</xdr:row>
      <xdr:rowOff>0</xdr:rowOff>
    </xdr:to>
    <xdr:sp macro="" textlink="">
      <xdr:nvSpPr>
        <xdr:cNvPr id="58260" name="Rectangle 163" descr="紙ふぶき (小)"/>
        <xdr:cNvSpPr>
          <a:spLocks noChangeArrowheads="1"/>
        </xdr:cNvSpPr>
      </xdr:nvSpPr>
      <xdr:spPr>
        <a:xfrm>
          <a:off x="8858250" y="237089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113</xdr:row>
      <xdr:rowOff>0</xdr:rowOff>
    </xdr:from>
    <xdr:to xmlns:xdr="http://schemas.openxmlformats.org/drawingml/2006/spreadsheetDrawing">
      <xdr:col>20</xdr:col>
      <xdr:colOff>0</xdr:colOff>
      <xdr:row>124</xdr:row>
      <xdr:rowOff>0</xdr:rowOff>
    </xdr:to>
    <xdr:sp macro="" textlink="">
      <xdr:nvSpPr>
        <xdr:cNvPr id="58261" name="Line 172"/>
        <xdr:cNvSpPr>
          <a:spLocks noChangeShapeType="1"/>
        </xdr:cNvSpPr>
      </xdr:nvSpPr>
      <xdr:spPr>
        <a:xfrm>
          <a:off x="3790950" y="220103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113</xdr:row>
      <xdr:rowOff>0</xdr:rowOff>
    </xdr:from>
    <xdr:to xmlns:xdr="http://schemas.openxmlformats.org/drawingml/2006/spreadsheetDrawing">
      <xdr:col>16</xdr:col>
      <xdr:colOff>0</xdr:colOff>
      <xdr:row>114</xdr:row>
      <xdr:rowOff>0</xdr:rowOff>
    </xdr:to>
    <xdr:sp macro="" textlink="">
      <xdr:nvSpPr>
        <xdr:cNvPr id="58262" name="Rectangle 177" descr="紙ふぶき (小)"/>
        <xdr:cNvSpPr>
          <a:spLocks noChangeArrowheads="1"/>
        </xdr:cNvSpPr>
      </xdr:nvSpPr>
      <xdr:spPr>
        <a:xfrm>
          <a:off x="219075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113</xdr:row>
      <xdr:rowOff>0</xdr:rowOff>
    </xdr:from>
    <xdr:to xmlns:xdr="http://schemas.openxmlformats.org/drawingml/2006/spreadsheetDrawing">
      <xdr:col>12</xdr:col>
      <xdr:colOff>0</xdr:colOff>
      <xdr:row>117</xdr:row>
      <xdr:rowOff>126365</xdr:rowOff>
    </xdr:to>
    <xdr:sp macro="" textlink="">
      <xdr:nvSpPr>
        <xdr:cNvPr id="58263" name="Rectangle 177" descr="紙ふぶき (小)"/>
        <xdr:cNvSpPr>
          <a:spLocks noChangeArrowheads="1"/>
        </xdr:cNvSpPr>
      </xdr:nvSpPr>
      <xdr:spPr>
        <a:xfrm>
          <a:off x="139065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113</xdr:row>
      <xdr:rowOff>0</xdr:rowOff>
    </xdr:from>
    <xdr:to xmlns:xdr="http://schemas.openxmlformats.org/drawingml/2006/spreadsheetDrawing">
      <xdr:col>20</xdr:col>
      <xdr:colOff>0</xdr:colOff>
      <xdr:row>113</xdr:row>
      <xdr:rowOff>0</xdr:rowOff>
    </xdr:to>
    <xdr:sp macro="" textlink="">
      <xdr:nvSpPr>
        <xdr:cNvPr id="58264" name="Line 164"/>
        <xdr:cNvSpPr>
          <a:spLocks noChangeShapeType="1"/>
        </xdr:cNvSpPr>
      </xdr:nvSpPr>
      <xdr:spPr>
        <a:xfrm>
          <a:off x="299085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113</xdr:row>
      <xdr:rowOff>0</xdr:rowOff>
    </xdr:from>
    <xdr:to xmlns:xdr="http://schemas.openxmlformats.org/drawingml/2006/spreadsheetDrawing">
      <xdr:col>19</xdr:col>
      <xdr:colOff>0</xdr:colOff>
      <xdr:row>118</xdr:row>
      <xdr:rowOff>0</xdr:rowOff>
    </xdr:to>
    <xdr:sp macro="" textlink="">
      <xdr:nvSpPr>
        <xdr:cNvPr id="58265" name="Line 172"/>
        <xdr:cNvSpPr>
          <a:spLocks noChangeShapeType="1"/>
        </xdr:cNvSpPr>
      </xdr:nvSpPr>
      <xdr:spPr>
        <a:xfrm>
          <a:off x="359092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114</xdr:row>
      <xdr:rowOff>0</xdr:rowOff>
    </xdr:from>
    <xdr:to xmlns:xdr="http://schemas.openxmlformats.org/drawingml/2006/spreadsheetDrawing">
      <xdr:col>16</xdr:col>
      <xdr:colOff>0</xdr:colOff>
      <xdr:row>116</xdr:row>
      <xdr:rowOff>0</xdr:rowOff>
    </xdr:to>
    <xdr:sp macro="" textlink="">
      <xdr:nvSpPr>
        <xdr:cNvPr id="58266" name="Rectangle 177" descr="紙ふぶき (小)"/>
        <xdr:cNvSpPr>
          <a:spLocks noChangeArrowheads="1"/>
        </xdr:cNvSpPr>
      </xdr:nvSpPr>
      <xdr:spPr>
        <a:xfrm>
          <a:off x="219075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116</xdr:row>
      <xdr:rowOff>0</xdr:rowOff>
    </xdr:from>
    <xdr:to xmlns:xdr="http://schemas.openxmlformats.org/drawingml/2006/spreadsheetDrawing">
      <xdr:col>16</xdr:col>
      <xdr:colOff>0</xdr:colOff>
      <xdr:row>118</xdr:row>
      <xdr:rowOff>0</xdr:rowOff>
    </xdr:to>
    <xdr:sp macro="" textlink="">
      <xdr:nvSpPr>
        <xdr:cNvPr id="58267" name="Rectangle 177" descr="紙ふぶき (小)"/>
        <xdr:cNvSpPr>
          <a:spLocks noChangeArrowheads="1"/>
        </xdr:cNvSpPr>
      </xdr:nvSpPr>
      <xdr:spPr>
        <a:xfrm>
          <a:off x="219075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113</xdr:row>
      <xdr:rowOff>0</xdr:rowOff>
    </xdr:from>
    <xdr:to xmlns:xdr="http://schemas.openxmlformats.org/drawingml/2006/spreadsheetDrawing">
      <xdr:col>34</xdr:col>
      <xdr:colOff>0</xdr:colOff>
      <xdr:row>114</xdr:row>
      <xdr:rowOff>0</xdr:rowOff>
    </xdr:to>
    <xdr:sp macro="" textlink="">
      <xdr:nvSpPr>
        <xdr:cNvPr id="58268" name="Rectangle 177" descr="紙ふぶき (小)"/>
        <xdr:cNvSpPr>
          <a:spLocks noChangeArrowheads="1"/>
        </xdr:cNvSpPr>
      </xdr:nvSpPr>
      <xdr:spPr>
        <a:xfrm>
          <a:off x="552450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113</xdr:row>
      <xdr:rowOff>0</xdr:rowOff>
    </xdr:from>
    <xdr:to xmlns:xdr="http://schemas.openxmlformats.org/drawingml/2006/spreadsheetDrawing">
      <xdr:col>30</xdr:col>
      <xdr:colOff>0</xdr:colOff>
      <xdr:row>117</xdr:row>
      <xdr:rowOff>126365</xdr:rowOff>
    </xdr:to>
    <xdr:sp macro="" textlink="">
      <xdr:nvSpPr>
        <xdr:cNvPr id="58269" name="Rectangle 177" descr="紙ふぶき (小)"/>
        <xdr:cNvSpPr>
          <a:spLocks noChangeArrowheads="1"/>
        </xdr:cNvSpPr>
      </xdr:nvSpPr>
      <xdr:spPr>
        <a:xfrm>
          <a:off x="472440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113</xdr:row>
      <xdr:rowOff>0</xdr:rowOff>
    </xdr:from>
    <xdr:to xmlns:xdr="http://schemas.openxmlformats.org/drawingml/2006/spreadsheetDrawing">
      <xdr:col>38</xdr:col>
      <xdr:colOff>0</xdr:colOff>
      <xdr:row>113</xdr:row>
      <xdr:rowOff>0</xdr:rowOff>
    </xdr:to>
    <xdr:sp macro="" textlink="">
      <xdr:nvSpPr>
        <xdr:cNvPr id="58270" name="Line 164"/>
        <xdr:cNvSpPr>
          <a:spLocks noChangeShapeType="1"/>
        </xdr:cNvSpPr>
      </xdr:nvSpPr>
      <xdr:spPr>
        <a:xfrm>
          <a:off x="632460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113</xdr:row>
      <xdr:rowOff>0</xdr:rowOff>
    </xdr:from>
    <xdr:to xmlns:xdr="http://schemas.openxmlformats.org/drawingml/2006/spreadsheetDrawing">
      <xdr:col>37</xdr:col>
      <xdr:colOff>0</xdr:colOff>
      <xdr:row>118</xdr:row>
      <xdr:rowOff>0</xdr:rowOff>
    </xdr:to>
    <xdr:sp macro="" textlink="">
      <xdr:nvSpPr>
        <xdr:cNvPr id="58271" name="Line 172"/>
        <xdr:cNvSpPr>
          <a:spLocks noChangeShapeType="1"/>
        </xdr:cNvSpPr>
      </xdr:nvSpPr>
      <xdr:spPr>
        <a:xfrm>
          <a:off x="692467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114</xdr:row>
      <xdr:rowOff>0</xdr:rowOff>
    </xdr:from>
    <xdr:to xmlns:xdr="http://schemas.openxmlformats.org/drawingml/2006/spreadsheetDrawing">
      <xdr:col>34</xdr:col>
      <xdr:colOff>0</xdr:colOff>
      <xdr:row>116</xdr:row>
      <xdr:rowOff>0</xdr:rowOff>
    </xdr:to>
    <xdr:sp macro="" textlink="">
      <xdr:nvSpPr>
        <xdr:cNvPr id="58272" name="Rectangle 177" descr="紙ふぶき (小)"/>
        <xdr:cNvSpPr>
          <a:spLocks noChangeArrowheads="1"/>
        </xdr:cNvSpPr>
      </xdr:nvSpPr>
      <xdr:spPr>
        <a:xfrm>
          <a:off x="552450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116</xdr:row>
      <xdr:rowOff>0</xdr:rowOff>
    </xdr:from>
    <xdr:to xmlns:xdr="http://schemas.openxmlformats.org/drawingml/2006/spreadsheetDrawing">
      <xdr:col>34</xdr:col>
      <xdr:colOff>0</xdr:colOff>
      <xdr:row>118</xdr:row>
      <xdr:rowOff>0</xdr:rowOff>
    </xdr:to>
    <xdr:sp macro="" textlink="">
      <xdr:nvSpPr>
        <xdr:cNvPr id="58273" name="Rectangle 177" descr="紙ふぶき (小)"/>
        <xdr:cNvSpPr>
          <a:spLocks noChangeArrowheads="1"/>
        </xdr:cNvSpPr>
      </xdr:nvSpPr>
      <xdr:spPr>
        <a:xfrm>
          <a:off x="552450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113</xdr:row>
      <xdr:rowOff>0</xdr:rowOff>
    </xdr:from>
    <xdr:to xmlns:xdr="http://schemas.openxmlformats.org/drawingml/2006/spreadsheetDrawing">
      <xdr:col>52</xdr:col>
      <xdr:colOff>0</xdr:colOff>
      <xdr:row>114</xdr:row>
      <xdr:rowOff>0</xdr:rowOff>
    </xdr:to>
    <xdr:sp macro="" textlink="">
      <xdr:nvSpPr>
        <xdr:cNvPr id="58274" name="Rectangle 177" descr="紙ふぶき (小)"/>
        <xdr:cNvSpPr>
          <a:spLocks noChangeArrowheads="1"/>
        </xdr:cNvSpPr>
      </xdr:nvSpPr>
      <xdr:spPr>
        <a:xfrm>
          <a:off x="885825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113</xdr:row>
      <xdr:rowOff>0</xdr:rowOff>
    </xdr:from>
    <xdr:to xmlns:xdr="http://schemas.openxmlformats.org/drawingml/2006/spreadsheetDrawing">
      <xdr:col>48</xdr:col>
      <xdr:colOff>0</xdr:colOff>
      <xdr:row>117</xdr:row>
      <xdr:rowOff>126365</xdr:rowOff>
    </xdr:to>
    <xdr:sp macro="" textlink="">
      <xdr:nvSpPr>
        <xdr:cNvPr id="58275" name="Rectangle 177" descr="紙ふぶき (小)"/>
        <xdr:cNvSpPr>
          <a:spLocks noChangeArrowheads="1"/>
        </xdr:cNvSpPr>
      </xdr:nvSpPr>
      <xdr:spPr>
        <a:xfrm>
          <a:off x="805815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113</xdr:row>
      <xdr:rowOff>0</xdr:rowOff>
    </xdr:from>
    <xdr:to xmlns:xdr="http://schemas.openxmlformats.org/drawingml/2006/spreadsheetDrawing">
      <xdr:col>56</xdr:col>
      <xdr:colOff>0</xdr:colOff>
      <xdr:row>113</xdr:row>
      <xdr:rowOff>0</xdr:rowOff>
    </xdr:to>
    <xdr:sp macro="" textlink="">
      <xdr:nvSpPr>
        <xdr:cNvPr id="58276" name="Line 164"/>
        <xdr:cNvSpPr>
          <a:spLocks noChangeShapeType="1"/>
        </xdr:cNvSpPr>
      </xdr:nvSpPr>
      <xdr:spPr>
        <a:xfrm>
          <a:off x="965835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113</xdr:row>
      <xdr:rowOff>0</xdr:rowOff>
    </xdr:from>
    <xdr:to xmlns:xdr="http://schemas.openxmlformats.org/drawingml/2006/spreadsheetDrawing">
      <xdr:col>55</xdr:col>
      <xdr:colOff>0</xdr:colOff>
      <xdr:row>118</xdr:row>
      <xdr:rowOff>0</xdr:rowOff>
    </xdr:to>
    <xdr:sp macro="" textlink="">
      <xdr:nvSpPr>
        <xdr:cNvPr id="58277" name="Line 172"/>
        <xdr:cNvSpPr>
          <a:spLocks noChangeShapeType="1"/>
        </xdr:cNvSpPr>
      </xdr:nvSpPr>
      <xdr:spPr>
        <a:xfrm>
          <a:off x="1025842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114</xdr:row>
      <xdr:rowOff>0</xdr:rowOff>
    </xdr:from>
    <xdr:to xmlns:xdr="http://schemas.openxmlformats.org/drawingml/2006/spreadsheetDrawing">
      <xdr:col>52</xdr:col>
      <xdr:colOff>0</xdr:colOff>
      <xdr:row>116</xdr:row>
      <xdr:rowOff>0</xdr:rowOff>
    </xdr:to>
    <xdr:sp macro="" textlink="">
      <xdr:nvSpPr>
        <xdr:cNvPr id="58278" name="Rectangle 177" descr="紙ふぶき (小)"/>
        <xdr:cNvSpPr>
          <a:spLocks noChangeArrowheads="1"/>
        </xdr:cNvSpPr>
      </xdr:nvSpPr>
      <xdr:spPr>
        <a:xfrm>
          <a:off x="885825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116</xdr:row>
      <xdr:rowOff>0</xdr:rowOff>
    </xdr:from>
    <xdr:to xmlns:xdr="http://schemas.openxmlformats.org/drawingml/2006/spreadsheetDrawing">
      <xdr:col>52</xdr:col>
      <xdr:colOff>0</xdr:colOff>
      <xdr:row>118</xdr:row>
      <xdr:rowOff>0</xdr:rowOff>
    </xdr:to>
    <xdr:sp macro="" textlink="">
      <xdr:nvSpPr>
        <xdr:cNvPr id="58279" name="Rectangle 177" descr="紙ふぶき (小)"/>
        <xdr:cNvSpPr>
          <a:spLocks noChangeArrowheads="1"/>
        </xdr:cNvSpPr>
      </xdr:nvSpPr>
      <xdr:spPr>
        <a:xfrm>
          <a:off x="885825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113</xdr:row>
      <xdr:rowOff>0</xdr:rowOff>
    </xdr:from>
    <xdr:to xmlns:xdr="http://schemas.openxmlformats.org/drawingml/2006/spreadsheetDrawing">
      <xdr:col>70</xdr:col>
      <xdr:colOff>0</xdr:colOff>
      <xdr:row>114</xdr:row>
      <xdr:rowOff>0</xdr:rowOff>
    </xdr:to>
    <xdr:sp macro="" textlink="">
      <xdr:nvSpPr>
        <xdr:cNvPr id="58280" name="Rectangle 177" descr="紙ふぶき (小)"/>
        <xdr:cNvSpPr>
          <a:spLocks noChangeArrowheads="1"/>
        </xdr:cNvSpPr>
      </xdr:nvSpPr>
      <xdr:spPr>
        <a:xfrm>
          <a:off x="1219200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113</xdr:row>
      <xdr:rowOff>0</xdr:rowOff>
    </xdr:from>
    <xdr:to xmlns:xdr="http://schemas.openxmlformats.org/drawingml/2006/spreadsheetDrawing">
      <xdr:col>66</xdr:col>
      <xdr:colOff>0</xdr:colOff>
      <xdr:row>117</xdr:row>
      <xdr:rowOff>126365</xdr:rowOff>
    </xdr:to>
    <xdr:sp macro="" textlink="">
      <xdr:nvSpPr>
        <xdr:cNvPr id="58281" name="Rectangle 177" descr="紙ふぶき (小)"/>
        <xdr:cNvSpPr>
          <a:spLocks noChangeArrowheads="1"/>
        </xdr:cNvSpPr>
      </xdr:nvSpPr>
      <xdr:spPr>
        <a:xfrm>
          <a:off x="1139190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113</xdr:row>
      <xdr:rowOff>0</xdr:rowOff>
    </xdr:from>
    <xdr:to xmlns:xdr="http://schemas.openxmlformats.org/drawingml/2006/spreadsheetDrawing">
      <xdr:col>74</xdr:col>
      <xdr:colOff>0</xdr:colOff>
      <xdr:row>113</xdr:row>
      <xdr:rowOff>0</xdr:rowOff>
    </xdr:to>
    <xdr:sp macro="" textlink="">
      <xdr:nvSpPr>
        <xdr:cNvPr id="58282" name="Line 164"/>
        <xdr:cNvSpPr>
          <a:spLocks noChangeShapeType="1"/>
        </xdr:cNvSpPr>
      </xdr:nvSpPr>
      <xdr:spPr>
        <a:xfrm>
          <a:off x="1299210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113</xdr:row>
      <xdr:rowOff>0</xdr:rowOff>
    </xdr:from>
    <xdr:to xmlns:xdr="http://schemas.openxmlformats.org/drawingml/2006/spreadsheetDrawing">
      <xdr:col>73</xdr:col>
      <xdr:colOff>0</xdr:colOff>
      <xdr:row>118</xdr:row>
      <xdr:rowOff>0</xdr:rowOff>
    </xdr:to>
    <xdr:sp macro="" textlink="">
      <xdr:nvSpPr>
        <xdr:cNvPr id="58283" name="Line 172"/>
        <xdr:cNvSpPr>
          <a:spLocks noChangeShapeType="1"/>
        </xdr:cNvSpPr>
      </xdr:nvSpPr>
      <xdr:spPr>
        <a:xfrm>
          <a:off x="1359217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114</xdr:row>
      <xdr:rowOff>0</xdr:rowOff>
    </xdr:from>
    <xdr:to xmlns:xdr="http://schemas.openxmlformats.org/drawingml/2006/spreadsheetDrawing">
      <xdr:col>70</xdr:col>
      <xdr:colOff>0</xdr:colOff>
      <xdr:row>116</xdr:row>
      <xdr:rowOff>0</xdr:rowOff>
    </xdr:to>
    <xdr:sp macro="" textlink="">
      <xdr:nvSpPr>
        <xdr:cNvPr id="58284" name="Rectangle 177" descr="紙ふぶき (小)"/>
        <xdr:cNvSpPr>
          <a:spLocks noChangeArrowheads="1"/>
        </xdr:cNvSpPr>
      </xdr:nvSpPr>
      <xdr:spPr>
        <a:xfrm>
          <a:off x="1219200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116</xdr:row>
      <xdr:rowOff>0</xdr:rowOff>
    </xdr:from>
    <xdr:to xmlns:xdr="http://schemas.openxmlformats.org/drawingml/2006/spreadsheetDrawing">
      <xdr:col>70</xdr:col>
      <xdr:colOff>0</xdr:colOff>
      <xdr:row>118</xdr:row>
      <xdr:rowOff>0</xdr:rowOff>
    </xdr:to>
    <xdr:sp macro="" textlink="">
      <xdr:nvSpPr>
        <xdr:cNvPr id="58285" name="Rectangle 177" descr="紙ふぶき (小)"/>
        <xdr:cNvSpPr>
          <a:spLocks noChangeArrowheads="1"/>
        </xdr:cNvSpPr>
      </xdr:nvSpPr>
      <xdr:spPr>
        <a:xfrm>
          <a:off x="1219200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113</xdr:row>
      <xdr:rowOff>0</xdr:rowOff>
    </xdr:from>
    <xdr:to xmlns:xdr="http://schemas.openxmlformats.org/drawingml/2006/spreadsheetDrawing">
      <xdr:col>38</xdr:col>
      <xdr:colOff>0</xdr:colOff>
      <xdr:row>125</xdr:row>
      <xdr:rowOff>0</xdr:rowOff>
    </xdr:to>
    <xdr:sp macro="" textlink="">
      <xdr:nvSpPr>
        <xdr:cNvPr id="58286" name="Line 172"/>
        <xdr:cNvSpPr>
          <a:spLocks noChangeShapeType="1"/>
        </xdr:cNvSpPr>
      </xdr:nvSpPr>
      <xdr:spPr>
        <a:xfrm>
          <a:off x="7124700" y="220103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113</xdr:row>
      <xdr:rowOff>0</xdr:rowOff>
    </xdr:from>
    <xdr:to xmlns:xdr="http://schemas.openxmlformats.org/drawingml/2006/spreadsheetDrawing">
      <xdr:col>56</xdr:col>
      <xdr:colOff>0</xdr:colOff>
      <xdr:row>125</xdr:row>
      <xdr:rowOff>0</xdr:rowOff>
    </xdr:to>
    <xdr:sp macro="" textlink="">
      <xdr:nvSpPr>
        <xdr:cNvPr id="58287" name="Line 172"/>
        <xdr:cNvSpPr>
          <a:spLocks noChangeShapeType="1"/>
        </xdr:cNvSpPr>
      </xdr:nvSpPr>
      <xdr:spPr>
        <a:xfrm>
          <a:off x="10458450" y="220103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113</xdr:row>
      <xdr:rowOff>0</xdr:rowOff>
    </xdr:from>
    <xdr:to xmlns:xdr="http://schemas.openxmlformats.org/drawingml/2006/spreadsheetDrawing">
      <xdr:col>74</xdr:col>
      <xdr:colOff>0</xdr:colOff>
      <xdr:row>126</xdr:row>
      <xdr:rowOff>0</xdr:rowOff>
    </xdr:to>
    <xdr:sp macro="" textlink="">
      <xdr:nvSpPr>
        <xdr:cNvPr id="58288" name="Line 172"/>
        <xdr:cNvSpPr>
          <a:spLocks noChangeShapeType="1"/>
        </xdr:cNvSpPr>
      </xdr:nvSpPr>
      <xdr:spPr>
        <a:xfrm>
          <a:off x="13792200" y="220103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70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59061" name="Line 25"/>
        <xdr:cNvSpPr>
          <a:spLocks noChangeShapeType="1"/>
        </xdr:cNvSpPr>
      </xdr:nvSpPr>
      <xdr:spPr>
        <a:xfrm>
          <a:off x="129921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22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59062" name="Line 27"/>
        <xdr:cNvSpPr>
          <a:spLocks noChangeShapeType="1"/>
        </xdr:cNvSpPr>
      </xdr:nvSpPr>
      <xdr:spPr>
        <a:xfrm>
          <a:off x="129921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62</xdr:col>
      <xdr:colOff>0</xdr:colOff>
      <xdr:row>12</xdr:row>
      <xdr:rowOff>0</xdr:rowOff>
    </xdr:to>
    <xdr:sp macro="" textlink="">
      <xdr:nvSpPr>
        <xdr:cNvPr id="59063" name="Line 28"/>
        <xdr:cNvSpPr>
          <a:spLocks noChangeShapeType="1"/>
        </xdr:cNvSpPr>
      </xdr:nvSpPr>
      <xdr:spPr>
        <a:xfrm flipH="1">
          <a:off x="111918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22</xdr:row>
      <xdr:rowOff>0</xdr:rowOff>
    </xdr:from>
    <xdr:to xmlns:xdr="http://schemas.openxmlformats.org/drawingml/2006/spreadsheetDrawing">
      <xdr:col>62</xdr:col>
      <xdr:colOff>0</xdr:colOff>
      <xdr:row>22</xdr:row>
      <xdr:rowOff>0</xdr:rowOff>
    </xdr:to>
    <xdr:sp macro="" textlink="">
      <xdr:nvSpPr>
        <xdr:cNvPr id="59064" name="Line 29"/>
        <xdr:cNvSpPr>
          <a:spLocks noChangeShapeType="1"/>
        </xdr:cNvSpPr>
      </xdr:nvSpPr>
      <xdr:spPr>
        <a:xfrm flipH="1">
          <a:off x="111918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61</xdr:col>
      <xdr:colOff>0</xdr:colOff>
      <xdr:row>22</xdr:row>
      <xdr:rowOff>0</xdr:rowOff>
    </xdr:to>
    <xdr:sp macro="" textlink="">
      <xdr:nvSpPr>
        <xdr:cNvPr id="59065" name="Line 30"/>
        <xdr:cNvSpPr>
          <a:spLocks noChangeShapeType="1"/>
        </xdr:cNvSpPr>
      </xdr:nvSpPr>
      <xdr:spPr>
        <a:xfrm>
          <a:off x="111918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59066" name="Line 31"/>
        <xdr:cNvSpPr>
          <a:spLocks noChangeShapeType="1"/>
        </xdr:cNvSpPr>
      </xdr:nvSpPr>
      <xdr:spPr>
        <a:xfrm>
          <a:off x="12992100" y="3185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20</xdr:row>
      <xdr:rowOff>0</xdr:rowOff>
    </xdr:to>
    <xdr:sp macro="" textlink="">
      <xdr:nvSpPr>
        <xdr:cNvPr id="59067" name="Line 32"/>
        <xdr:cNvSpPr>
          <a:spLocks noChangeShapeType="1"/>
        </xdr:cNvSpPr>
      </xdr:nvSpPr>
      <xdr:spPr>
        <a:xfrm>
          <a:off x="13392150" y="3185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20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59068" name="Line 33"/>
        <xdr:cNvSpPr>
          <a:spLocks noChangeShapeType="1"/>
        </xdr:cNvSpPr>
      </xdr:nvSpPr>
      <xdr:spPr>
        <a:xfrm>
          <a:off x="12992100" y="3490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20</xdr:row>
      <xdr:rowOff>0</xdr:rowOff>
    </xdr:to>
    <xdr:sp macro="" textlink="">
      <xdr:nvSpPr>
        <xdr:cNvPr id="59069" name="Line 34"/>
        <xdr:cNvSpPr>
          <a:spLocks noChangeShapeType="1"/>
        </xdr:cNvSpPr>
      </xdr:nvSpPr>
      <xdr:spPr>
        <a:xfrm>
          <a:off x="13592175" y="22713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20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59070" name="Line 35"/>
        <xdr:cNvSpPr>
          <a:spLocks noChangeShapeType="1"/>
        </xdr:cNvSpPr>
      </xdr:nvSpPr>
      <xdr:spPr>
        <a:xfrm flipV="1">
          <a:off x="13592175" y="3490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59071" name="Line 52"/>
        <xdr:cNvSpPr>
          <a:spLocks noChangeShapeType="1"/>
        </xdr:cNvSpPr>
      </xdr:nvSpPr>
      <xdr:spPr>
        <a:xfrm>
          <a:off x="13392150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</xdr:row>
      <xdr:rowOff>0</xdr:rowOff>
    </xdr:from>
    <xdr:to xmlns:xdr="http://schemas.openxmlformats.org/drawingml/2006/spreadsheetDrawing">
      <xdr:col>66</xdr:col>
      <xdr:colOff>0</xdr:colOff>
      <xdr:row>22</xdr:row>
      <xdr:rowOff>0</xdr:rowOff>
    </xdr:to>
    <xdr:sp macro="" textlink="">
      <xdr:nvSpPr>
        <xdr:cNvPr id="59072" name="Rectangle 67" descr="紙ふぶき (小)"/>
        <xdr:cNvSpPr>
          <a:spLocks noChangeArrowheads="1"/>
        </xdr:cNvSpPr>
      </xdr:nvSpPr>
      <xdr:spPr>
        <a:xfrm>
          <a:off x="113919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</xdr:row>
      <xdr:rowOff>0</xdr:rowOff>
    </xdr:from>
    <xdr:to xmlns:xdr="http://schemas.openxmlformats.org/drawingml/2006/spreadsheetDrawing">
      <xdr:col>70</xdr:col>
      <xdr:colOff>0</xdr:colOff>
      <xdr:row>20</xdr:row>
      <xdr:rowOff>0</xdr:rowOff>
    </xdr:to>
    <xdr:sp macro="" textlink="">
      <xdr:nvSpPr>
        <xdr:cNvPr id="59073" name="Rectangle 68" descr="紙ふぶき (大)"/>
        <xdr:cNvSpPr>
          <a:spLocks noChangeArrowheads="1"/>
        </xdr:cNvSpPr>
      </xdr:nvSpPr>
      <xdr:spPr>
        <a:xfrm>
          <a:off x="12192000" y="22713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20</xdr:row>
      <xdr:rowOff>0</xdr:rowOff>
    </xdr:from>
    <xdr:to xmlns:xdr="http://schemas.openxmlformats.org/drawingml/2006/spreadsheetDrawing">
      <xdr:col>70</xdr:col>
      <xdr:colOff>0</xdr:colOff>
      <xdr:row>22</xdr:row>
      <xdr:rowOff>0</xdr:rowOff>
    </xdr:to>
    <xdr:sp macro="" textlink="">
      <xdr:nvSpPr>
        <xdr:cNvPr id="59074" name="Rectangle 69" descr="紙ふぶき (小)"/>
        <xdr:cNvSpPr>
          <a:spLocks noChangeArrowheads="1"/>
        </xdr:cNvSpPr>
      </xdr:nvSpPr>
      <xdr:spPr>
        <a:xfrm>
          <a:off x="12192000" y="34905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59075" name="Line 150"/>
        <xdr:cNvSpPr>
          <a:spLocks noChangeShapeType="1"/>
        </xdr:cNvSpPr>
      </xdr:nvSpPr>
      <xdr:spPr>
        <a:xfrm>
          <a:off x="63246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22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59076" name="Line 151"/>
        <xdr:cNvSpPr>
          <a:spLocks noChangeShapeType="1"/>
        </xdr:cNvSpPr>
      </xdr:nvSpPr>
      <xdr:spPr>
        <a:xfrm>
          <a:off x="63246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26</xdr:col>
      <xdr:colOff>0</xdr:colOff>
      <xdr:row>12</xdr:row>
      <xdr:rowOff>0</xdr:rowOff>
    </xdr:to>
    <xdr:sp macro="" textlink="">
      <xdr:nvSpPr>
        <xdr:cNvPr id="59077" name="Line 152"/>
        <xdr:cNvSpPr>
          <a:spLocks noChangeShapeType="1"/>
        </xdr:cNvSpPr>
      </xdr:nvSpPr>
      <xdr:spPr>
        <a:xfrm flipH="1">
          <a:off x="45243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22</xdr:row>
      <xdr:rowOff>0</xdr:rowOff>
    </xdr:from>
    <xdr:to xmlns:xdr="http://schemas.openxmlformats.org/drawingml/2006/spreadsheetDrawing">
      <xdr:col>26</xdr:col>
      <xdr:colOff>0</xdr:colOff>
      <xdr:row>22</xdr:row>
      <xdr:rowOff>0</xdr:rowOff>
    </xdr:to>
    <xdr:sp macro="" textlink="">
      <xdr:nvSpPr>
        <xdr:cNvPr id="59078" name="Line 153"/>
        <xdr:cNvSpPr>
          <a:spLocks noChangeShapeType="1"/>
        </xdr:cNvSpPr>
      </xdr:nvSpPr>
      <xdr:spPr>
        <a:xfrm flipH="1">
          <a:off x="45243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25</xdr:col>
      <xdr:colOff>0</xdr:colOff>
      <xdr:row>22</xdr:row>
      <xdr:rowOff>0</xdr:rowOff>
    </xdr:to>
    <xdr:sp macro="" textlink="">
      <xdr:nvSpPr>
        <xdr:cNvPr id="59079" name="Line 154"/>
        <xdr:cNvSpPr>
          <a:spLocks noChangeShapeType="1"/>
        </xdr:cNvSpPr>
      </xdr:nvSpPr>
      <xdr:spPr>
        <a:xfrm>
          <a:off x="45243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59080" name="Line 155"/>
        <xdr:cNvSpPr>
          <a:spLocks noChangeShapeType="1"/>
        </xdr:cNvSpPr>
      </xdr:nvSpPr>
      <xdr:spPr>
        <a:xfrm>
          <a:off x="632460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19</xdr:row>
      <xdr:rowOff>0</xdr:rowOff>
    </xdr:to>
    <xdr:sp macro="" textlink="">
      <xdr:nvSpPr>
        <xdr:cNvPr id="59081" name="Line 156"/>
        <xdr:cNvSpPr>
          <a:spLocks noChangeShapeType="1"/>
        </xdr:cNvSpPr>
      </xdr:nvSpPr>
      <xdr:spPr>
        <a:xfrm>
          <a:off x="672465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19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59082" name="Line 157"/>
        <xdr:cNvSpPr>
          <a:spLocks noChangeShapeType="1"/>
        </xdr:cNvSpPr>
      </xdr:nvSpPr>
      <xdr:spPr>
        <a:xfrm>
          <a:off x="632460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19</xdr:row>
      <xdr:rowOff>0</xdr:rowOff>
    </xdr:to>
    <xdr:sp macro="" textlink="">
      <xdr:nvSpPr>
        <xdr:cNvPr id="59083" name="Line 158"/>
        <xdr:cNvSpPr>
          <a:spLocks noChangeShapeType="1"/>
        </xdr:cNvSpPr>
      </xdr:nvSpPr>
      <xdr:spPr>
        <a:xfrm>
          <a:off x="692467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19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59084" name="Line 159"/>
        <xdr:cNvSpPr>
          <a:spLocks noChangeShapeType="1"/>
        </xdr:cNvSpPr>
      </xdr:nvSpPr>
      <xdr:spPr>
        <a:xfrm flipV="1">
          <a:off x="692467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59085" name="Line 160"/>
        <xdr:cNvSpPr>
          <a:spLocks noChangeShapeType="1"/>
        </xdr:cNvSpPr>
      </xdr:nvSpPr>
      <xdr:spPr>
        <a:xfrm>
          <a:off x="672465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</xdr:row>
      <xdr:rowOff>0</xdr:rowOff>
    </xdr:from>
    <xdr:to xmlns:xdr="http://schemas.openxmlformats.org/drawingml/2006/spreadsheetDrawing">
      <xdr:col>30</xdr:col>
      <xdr:colOff>0</xdr:colOff>
      <xdr:row>22</xdr:row>
      <xdr:rowOff>0</xdr:rowOff>
    </xdr:to>
    <xdr:sp macro="" textlink="">
      <xdr:nvSpPr>
        <xdr:cNvPr id="59086" name="Rectangle 161" descr="紙ふぶき (小)"/>
        <xdr:cNvSpPr>
          <a:spLocks noChangeArrowheads="1"/>
        </xdr:cNvSpPr>
      </xdr:nvSpPr>
      <xdr:spPr>
        <a:xfrm>
          <a:off x="47244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</xdr:row>
      <xdr:rowOff>0</xdr:rowOff>
    </xdr:from>
    <xdr:to xmlns:xdr="http://schemas.openxmlformats.org/drawingml/2006/spreadsheetDrawing">
      <xdr:col>34</xdr:col>
      <xdr:colOff>0</xdr:colOff>
      <xdr:row>19</xdr:row>
      <xdr:rowOff>0</xdr:rowOff>
    </xdr:to>
    <xdr:sp macro="" textlink="">
      <xdr:nvSpPr>
        <xdr:cNvPr id="59087" name="Rectangle 162" descr="紙ふぶき (大)"/>
        <xdr:cNvSpPr>
          <a:spLocks noChangeArrowheads="1"/>
        </xdr:cNvSpPr>
      </xdr:nvSpPr>
      <xdr:spPr>
        <a:xfrm>
          <a:off x="552450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19</xdr:row>
      <xdr:rowOff>0</xdr:rowOff>
    </xdr:from>
    <xdr:to xmlns:xdr="http://schemas.openxmlformats.org/drawingml/2006/spreadsheetDrawing">
      <xdr:col>34</xdr:col>
      <xdr:colOff>0</xdr:colOff>
      <xdr:row>22</xdr:row>
      <xdr:rowOff>0</xdr:rowOff>
    </xdr:to>
    <xdr:sp macro="" textlink="">
      <xdr:nvSpPr>
        <xdr:cNvPr id="59088" name="Rectangle 163" descr="紙ふぶき (小)"/>
        <xdr:cNvSpPr>
          <a:spLocks noChangeArrowheads="1"/>
        </xdr:cNvSpPr>
      </xdr:nvSpPr>
      <xdr:spPr>
        <a:xfrm>
          <a:off x="552450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59089" name="Line 164"/>
        <xdr:cNvSpPr>
          <a:spLocks noChangeShapeType="1"/>
        </xdr:cNvSpPr>
      </xdr:nvSpPr>
      <xdr:spPr>
        <a:xfrm>
          <a:off x="29908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22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59090" name="Line 165"/>
        <xdr:cNvSpPr>
          <a:spLocks noChangeShapeType="1"/>
        </xdr:cNvSpPr>
      </xdr:nvSpPr>
      <xdr:spPr>
        <a:xfrm>
          <a:off x="29908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8</xdr:col>
      <xdr:colOff>0</xdr:colOff>
      <xdr:row>12</xdr:row>
      <xdr:rowOff>0</xdr:rowOff>
    </xdr:to>
    <xdr:sp macro="" textlink="">
      <xdr:nvSpPr>
        <xdr:cNvPr id="59091" name="Line 166"/>
        <xdr:cNvSpPr>
          <a:spLocks noChangeShapeType="1"/>
        </xdr:cNvSpPr>
      </xdr:nvSpPr>
      <xdr:spPr>
        <a:xfrm flipH="1">
          <a:off x="11906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22</xdr:row>
      <xdr:rowOff>0</xdr:rowOff>
    </xdr:from>
    <xdr:to xmlns:xdr="http://schemas.openxmlformats.org/drawingml/2006/spreadsheetDrawing">
      <xdr:col>8</xdr:col>
      <xdr:colOff>0</xdr:colOff>
      <xdr:row>22</xdr:row>
      <xdr:rowOff>0</xdr:rowOff>
    </xdr:to>
    <xdr:sp macro="" textlink="">
      <xdr:nvSpPr>
        <xdr:cNvPr id="59092" name="Line 167"/>
        <xdr:cNvSpPr>
          <a:spLocks noChangeShapeType="1"/>
        </xdr:cNvSpPr>
      </xdr:nvSpPr>
      <xdr:spPr>
        <a:xfrm flipH="1">
          <a:off x="11906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7</xdr:col>
      <xdr:colOff>0</xdr:colOff>
      <xdr:row>22</xdr:row>
      <xdr:rowOff>0</xdr:rowOff>
    </xdr:to>
    <xdr:sp macro="" textlink="">
      <xdr:nvSpPr>
        <xdr:cNvPr id="59093" name="Line 168"/>
        <xdr:cNvSpPr>
          <a:spLocks noChangeShapeType="1"/>
        </xdr:cNvSpPr>
      </xdr:nvSpPr>
      <xdr:spPr>
        <a:xfrm>
          <a:off x="11906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59094" name="Line 169"/>
        <xdr:cNvSpPr>
          <a:spLocks noChangeShapeType="1"/>
        </xdr:cNvSpPr>
      </xdr:nvSpPr>
      <xdr:spPr>
        <a:xfrm>
          <a:off x="2990850" y="28809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18</xdr:row>
      <xdr:rowOff>0</xdr:rowOff>
    </xdr:to>
    <xdr:sp macro="" textlink="">
      <xdr:nvSpPr>
        <xdr:cNvPr id="59095" name="Line 170"/>
        <xdr:cNvSpPr>
          <a:spLocks noChangeShapeType="1"/>
        </xdr:cNvSpPr>
      </xdr:nvSpPr>
      <xdr:spPr>
        <a:xfrm>
          <a:off x="3390900" y="2880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18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59096" name="Line 171"/>
        <xdr:cNvSpPr>
          <a:spLocks noChangeShapeType="1"/>
        </xdr:cNvSpPr>
      </xdr:nvSpPr>
      <xdr:spPr>
        <a:xfrm>
          <a:off x="3009900" y="31857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18</xdr:row>
      <xdr:rowOff>0</xdr:rowOff>
    </xdr:to>
    <xdr:sp macro="" textlink="">
      <xdr:nvSpPr>
        <xdr:cNvPr id="59097" name="Line 172"/>
        <xdr:cNvSpPr>
          <a:spLocks noChangeShapeType="1"/>
        </xdr:cNvSpPr>
      </xdr:nvSpPr>
      <xdr:spPr>
        <a:xfrm>
          <a:off x="3590925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18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59098" name="Line 173"/>
        <xdr:cNvSpPr>
          <a:spLocks noChangeShapeType="1"/>
        </xdr:cNvSpPr>
      </xdr:nvSpPr>
      <xdr:spPr>
        <a:xfrm flipV="1">
          <a:off x="3590925" y="3185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59099" name="Line 174"/>
        <xdr:cNvSpPr>
          <a:spLocks noChangeShapeType="1"/>
        </xdr:cNvSpPr>
      </xdr:nvSpPr>
      <xdr:spPr>
        <a:xfrm>
          <a:off x="3390900" y="22713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</xdr:row>
      <xdr:rowOff>0</xdr:rowOff>
    </xdr:from>
    <xdr:to xmlns:xdr="http://schemas.openxmlformats.org/drawingml/2006/spreadsheetDrawing">
      <xdr:col>12</xdr:col>
      <xdr:colOff>0</xdr:colOff>
      <xdr:row>22</xdr:row>
      <xdr:rowOff>0</xdr:rowOff>
    </xdr:to>
    <xdr:sp macro="" textlink="">
      <xdr:nvSpPr>
        <xdr:cNvPr id="59100" name="Rectangle 175" descr="紙ふぶき (小)"/>
        <xdr:cNvSpPr>
          <a:spLocks noChangeArrowheads="1"/>
        </xdr:cNvSpPr>
      </xdr:nvSpPr>
      <xdr:spPr>
        <a:xfrm>
          <a:off x="13906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</xdr:row>
      <xdr:rowOff>0</xdr:rowOff>
    </xdr:from>
    <xdr:to xmlns:xdr="http://schemas.openxmlformats.org/drawingml/2006/spreadsheetDrawing">
      <xdr:col>16</xdr:col>
      <xdr:colOff>0</xdr:colOff>
      <xdr:row>18</xdr:row>
      <xdr:rowOff>0</xdr:rowOff>
    </xdr:to>
    <xdr:sp macro="" textlink="">
      <xdr:nvSpPr>
        <xdr:cNvPr id="59101" name="Rectangle 176" descr="紙ふぶき (大)"/>
        <xdr:cNvSpPr>
          <a:spLocks noChangeArrowheads="1"/>
        </xdr:cNvSpPr>
      </xdr:nvSpPr>
      <xdr:spPr>
        <a:xfrm>
          <a:off x="2190750" y="22713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18</xdr:row>
      <xdr:rowOff>0</xdr:rowOff>
    </xdr:from>
    <xdr:to xmlns:xdr="http://schemas.openxmlformats.org/drawingml/2006/spreadsheetDrawing">
      <xdr:col>16</xdr:col>
      <xdr:colOff>0</xdr:colOff>
      <xdr:row>22</xdr:row>
      <xdr:rowOff>0</xdr:rowOff>
    </xdr:to>
    <xdr:sp macro="" textlink="">
      <xdr:nvSpPr>
        <xdr:cNvPr id="59102" name="Rectangle 177" descr="紙ふぶき (小)"/>
        <xdr:cNvSpPr>
          <a:spLocks noChangeArrowheads="1"/>
        </xdr:cNvSpPr>
      </xdr:nvSpPr>
      <xdr:spPr>
        <a:xfrm>
          <a:off x="2190750" y="31857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59103" name="Line 150"/>
        <xdr:cNvSpPr>
          <a:spLocks noChangeShapeType="1"/>
        </xdr:cNvSpPr>
      </xdr:nvSpPr>
      <xdr:spPr>
        <a:xfrm>
          <a:off x="96583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22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59104" name="Line 151"/>
        <xdr:cNvSpPr>
          <a:spLocks noChangeShapeType="1"/>
        </xdr:cNvSpPr>
      </xdr:nvSpPr>
      <xdr:spPr>
        <a:xfrm>
          <a:off x="96583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44</xdr:col>
      <xdr:colOff>0</xdr:colOff>
      <xdr:row>12</xdr:row>
      <xdr:rowOff>0</xdr:rowOff>
    </xdr:to>
    <xdr:sp macro="" textlink="">
      <xdr:nvSpPr>
        <xdr:cNvPr id="59105" name="Line 152"/>
        <xdr:cNvSpPr>
          <a:spLocks noChangeShapeType="1"/>
        </xdr:cNvSpPr>
      </xdr:nvSpPr>
      <xdr:spPr>
        <a:xfrm flipH="1">
          <a:off x="78581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22</xdr:row>
      <xdr:rowOff>0</xdr:rowOff>
    </xdr:from>
    <xdr:to xmlns:xdr="http://schemas.openxmlformats.org/drawingml/2006/spreadsheetDrawing">
      <xdr:col>44</xdr:col>
      <xdr:colOff>0</xdr:colOff>
      <xdr:row>22</xdr:row>
      <xdr:rowOff>0</xdr:rowOff>
    </xdr:to>
    <xdr:sp macro="" textlink="">
      <xdr:nvSpPr>
        <xdr:cNvPr id="59106" name="Line 153"/>
        <xdr:cNvSpPr>
          <a:spLocks noChangeShapeType="1"/>
        </xdr:cNvSpPr>
      </xdr:nvSpPr>
      <xdr:spPr>
        <a:xfrm flipH="1">
          <a:off x="78581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43</xdr:col>
      <xdr:colOff>0</xdr:colOff>
      <xdr:row>22</xdr:row>
      <xdr:rowOff>0</xdr:rowOff>
    </xdr:to>
    <xdr:sp macro="" textlink="">
      <xdr:nvSpPr>
        <xdr:cNvPr id="59107" name="Line 154"/>
        <xdr:cNvSpPr>
          <a:spLocks noChangeShapeType="1"/>
        </xdr:cNvSpPr>
      </xdr:nvSpPr>
      <xdr:spPr>
        <a:xfrm>
          <a:off x="78581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59108" name="Line 155"/>
        <xdr:cNvSpPr>
          <a:spLocks noChangeShapeType="1"/>
        </xdr:cNvSpPr>
      </xdr:nvSpPr>
      <xdr:spPr>
        <a:xfrm>
          <a:off x="965835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19</xdr:row>
      <xdr:rowOff>0</xdr:rowOff>
    </xdr:to>
    <xdr:sp macro="" textlink="">
      <xdr:nvSpPr>
        <xdr:cNvPr id="59109" name="Line 156"/>
        <xdr:cNvSpPr>
          <a:spLocks noChangeShapeType="1"/>
        </xdr:cNvSpPr>
      </xdr:nvSpPr>
      <xdr:spPr>
        <a:xfrm>
          <a:off x="1005840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19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59110" name="Line 157"/>
        <xdr:cNvSpPr>
          <a:spLocks noChangeShapeType="1"/>
        </xdr:cNvSpPr>
      </xdr:nvSpPr>
      <xdr:spPr>
        <a:xfrm>
          <a:off x="965835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19</xdr:row>
      <xdr:rowOff>0</xdr:rowOff>
    </xdr:to>
    <xdr:sp macro="" textlink="">
      <xdr:nvSpPr>
        <xdr:cNvPr id="59111" name="Line 158"/>
        <xdr:cNvSpPr>
          <a:spLocks noChangeShapeType="1"/>
        </xdr:cNvSpPr>
      </xdr:nvSpPr>
      <xdr:spPr>
        <a:xfrm>
          <a:off x="1025842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19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59112" name="Line 159"/>
        <xdr:cNvSpPr>
          <a:spLocks noChangeShapeType="1"/>
        </xdr:cNvSpPr>
      </xdr:nvSpPr>
      <xdr:spPr>
        <a:xfrm flipV="1">
          <a:off x="1025842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59113" name="Line 160"/>
        <xdr:cNvSpPr>
          <a:spLocks noChangeShapeType="1"/>
        </xdr:cNvSpPr>
      </xdr:nvSpPr>
      <xdr:spPr>
        <a:xfrm>
          <a:off x="1005840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</xdr:row>
      <xdr:rowOff>0</xdr:rowOff>
    </xdr:from>
    <xdr:to xmlns:xdr="http://schemas.openxmlformats.org/drawingml/2006/spreadsheetDrawing">
      <xdr:col>48</xdr:col>
      <xdr:colOff>0</xdr:colOff>
      <xdr:row>22</xdr:row>
      <xdr:rowOff>0</xdr:rowOff>
    </xdr:to>
    <xdr:sp macro="" textlink="">
      <xdr:nvSpPr>
        <xdr:cNvPr id="59114" name="Rectangle 161" descr="紙ふぶき (小)"/>
        <xdr:cNvSpPr>
          <a:spLocks noChangeArrowheads="1"/>
        </xdr:cNvSpPr>
      </xdr:nvSpPr>
      <xdr:spPr>
        <a:xfrm>
          <a:off x="80581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</xdr:row>
      <xdr:rowOff>0</xdr:rowOff>
    </xdr:from>
    <xdr:to xmlns:xdr="http://schemas.openxmlformats.org/drawingml/2006/spreadsheetDrawing">
      <xdr:col>52</xdr:col>
      <xdr:colOff>0</xdr:colOff>
      <xdr:row>19</xdr:row>
      <xdr:rowOff>0</xdr:rowOff>
    </xdr:to>
    <xdr:sp macro="" textlink="">
      <xdr:nvSpPr>
        <xdr:cNvPr id="59115" name="Rectangle 162" descr="紙ふぶき (大)"/>
        <xdr:cNvSpPr>
          <a:spLocks noChangeArrowheads="1"/>
        </xdr:cNvSpPr>
      </xdr:nvSpPr>
      <xdr:spPr>
        <a:xfrm>
          <a:off x="885825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19</xdr:row>
      <xdr:rowOff>0</xdr:rowOff>
    </xdr:from>
    <xdr:to xmlns:xdr="http://schemas.openxmlformats.org/drawingml/2006/spreadsheetDrawing">
      <xdr:col>52</xdr:col>
      <xdr:colOff>0</xdr:colOff>
      <xdr:row>22</xdr:row>
      <xdr:rowOff>0</xdr:rowOff>
    </xdr:to>
    <xdr:sp macro="" textlink="">
      <xdr:nvSpPr>
        <xdr:cNvPr id="59116" name="Rectangle 163" descr="紙ふぶき (小)"/>
        <xdr:cNvSpPr>
          <a:spLocks noChangeArrowheads="1"/>
        </xdr:cNvSpPr>
      </xdr:nvSpPr>
      <xdr:spPr>
        <a:xfrm>
          <a:off x="885825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7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59117" name="Line 172"/>
        <xdr:cNvSpPr>
          <a:spLocks noChangeShapeType="1"/>
        </xdr:cNvSpPr>
      </xdr:nvSpPr>
      <xdr:spPr>
        <a:xfrm>
          <a:off x="3790950" y="16395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</xdr:row>
      <xdr:rowOff>0</xdr:rowOff>
    </xdr:from>
    <xdr:to xmlns:xdr="http://schemas.openxmlformats.org/drawingml/2006/spreadsheetDrawing">
      <xdr:col>16</xdr:col>
      <xdr:colOff>0</xdr:colOff>
      <xdr:row>8</xdr:row>
      <xdr:rowOff>0</xdr:rowOff>
    </xdr:to>
    <xdr:sp macro="" textlink="">
      <xdr:nvSpPr>
        <xdr:cNvPr id="59118" name="Rectangle 177" descr="紙ふぶき (小)"/>
        <xdr:cNvSpPr>
          <a:spLocks noChangeArrowheads="1"/>
        </xdr:cNvSpPr>
      </xdr:nvSpPr>
      <xdr:spPr>
        <a:xfrm>
          <a:off x="21907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0</xdr:rowOff>
    </xdr:from>
    <xdr:to xmlns:xdr="http://schemas.openxmlformats.org/drawingml/2006/spreadsheetDrawing">
      <xdr:col>12</xdr:col>
      <xdr:colOff>0</xdr:colOff>
      <xdr:row>11</xdr:row>
      <xdr:rowOff>126365</xdr:rowOff>
    </xdr:to>
    <xdr:sp macro="" textlink="">
      <xdr:nvSpPr>
        <xdr:cNvPr id="59119" name="Rectangle 177" descr="紙ふぶき (小)"/>
        <xdr:cNvSpPr>
          <a:spLocks noChangeArrowheads="1"/>
        </xdr:cNvSpPr>
      </xdr:nvSpPr>
      <xdr:spPr>
        <a:xfrm>
          <a:off x="13906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</xdr:row>
      <xdr:rowOff>0</xdr:rowOff>
    </xdr:from>
    <xdr:to xmlns:xdr="http://schemas.openxmlformats.org/drawingml/2006/spreadsheetDrawing">
      <xdr:col>20</xdr:col>
      <xdr:colOff>0</xdr:colOff>
      <xdr:row>7</xdr:row>
      <xdr:rowOff>0</xdr:rowOff>
    </xdr:to>
    <xdr:sp macro="" textlink="">
      <xdr:nvSpPr>
        <xdr:cNvPr id="59120" name="Line 164"/>
        <xdr:cNvSpPr>
          <a:spLocks noChangeShapeType="1"/>
        </xdr:cNvSpPr>
      </xdr:nvSpPr>
      <xdr:spPr>
        <a:xfrm>
          <a:off x="29908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59121" name="Line 172"/>
        <xdr:cNvSpPr>
          <a:spLocks noChangeShapeType="1"/>
        </xdr:cNvSpPr>
      </xdr:nvSpPr>
      <xdr:spPr>
        <a:xfrm>
          <a:off x="35909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8</xdr:row>
      <xdr:rowOff>0</xdr:rowOff>
    </xdr:from>
    <xdr:to xmlns:xdr="http://schemas.openxmlformats.org/drawingml/2006/spreadsheetDrawing">
      <xdr:col>16</xdr:col>
      <xdr:colOff>0</xdr:colOff>
      <xdr:row>10</xdr:row>
      <xdr:rowOff>0</xdr:rowOff>
    </xdr:to>
    <xdr:sp macro="" textlink="">
      <xdr:nvSpPr>
        <xdr:cNvPr id="59122" name="Rectangle 177" descr="紙ふぶき (小)"/>
        <xdr:cNvSpPr>
          <a:spLocks noChangeArrowheads="1"/>
        </xdr:cNvSpPr>
      </xdr:nvSpPr>
      <xdr:spPr>
        <a:xfrm>
          <a:off x="21907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10</xdr:row>
      <xdr:rowOff>0</xdr:rowOff>
    </xdr:from>
    <xdr:to xmlns:xdr="http://schemas.openxmlformats.org/drawingml/2006/spreadsheetDrawing">
      <xdr:col>16</xdr:col>
      <xdr:colOff>0</xdr:colOff>
      <xdr:row>12</xdr:row>
      <xdr:rowOff>0</xdr:rowOff>
    </xdr:to>
    <xdr:sp macro="" textlink="">
      <xdr:nvSpPr>
        <xdr:cNvPr id="59123" name="Rectangle 177" descr="紙ふぶき (小)"/>
        <xdr:cNvSpPr>
          <a:spLocks noChangeArrowheads="1"/>
        </xdr:cNvSpPr>
      </xdr:nvSpPr>
      <xdr:spPr>
        <a:xfrm>
          <a:off x="21907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</xdr:row>
      <xdr:rowOff>0</xdr:rowOff>
    </xdr:from>
    <xdr:to xmlns:xdr="http://schemas.openxmlformats.org/drawingml/2006/spreadsheetDrawing">
      <xdr:col>34</xdr:col>
      <xdr:colOff>0</xdr:colOff>
      <xdr:row>8</xdr:row>
      <xdr:rowOff>0</xdr:rowOff>
    </xdr:to>
    <xdr:sp macro="" textlink="">
      <xdr:nvSpPr>
        <xdr:cNvPr id="59124" name="Rectangle 177" descr="紙ふぶき (小)"/>
        <xdr:cNvSpPr>
          <a:spLocks noChangeArrowheads="1"/>
        </xdr:cNvSpPr>
      </xdr:nvSpPr>
      <xdr:spPr>
        <a:xfrm>
          <a:off x="55245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7</xdr:row>
      <xdr:rowOff>0</xdr:rowOff>
    </xdr:from>
    <xdr:to xmlns:xdr="http://schemas.openxmlformats.org/drawingml/2006/spreadsheetDrawing">
      <xdr:col>30</xdr:col>
      <xdr:colOff>0</xdr:colOff>
      <xdr:row>11</xdr:row>
      <xdr:rowOff>126365</xdr:rowOff>
    </xdr:to>
    <xdr:sp macro="" textlink="">
      <xdr:nvSpPr>
        <xdr:cNvPr id="59125" name="Rectangle 177" descr="紙ふぶき (小)"/>
        <xdr:cNvSpPr>
          <a:spLocks noChangeArrowheads="1"/>
        </xdr:cNvSpPr>
      </xdr:nvSpPr>
      <xdr:spPr>
        <a:xfrm>
          <a:off x="47244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7</xdr:row>
      <xdr:rowOff>0</xdr:rowOff>
    </xdr:to>
    <xdr:sp macro="" textlink="">
      <xdr:nvSpPr>
        <xdr:cNvPr id="59126" name="Line 164"/>
        <xdr:cNvSpPr>
          <a:spLocks noChangeShapeType="1"/>
        </xdr:cNvSpPr>
      </xdr:nvSpPr>
      <xdr:spPr>
        <a:xfrm>
          <a:off x="63246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59127" name="Line 172"/>
        <xdr:cNvSpPr>
          <a:spLocks noChangeShapeType="1"/>
        </xdr:cNvSpPr>
      </xdr:nvSpPr>
      <xdr:spPr>
        <a:xfrm>
          <a:off x="69246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8</xdr:row>
      <xdr:rowOff>0</xdr:rowOff>
    </xdr:from>
    <xdr:to xmlns:xdr="http://schemas.openxmlformats.org/drawingml/2006/spreadsheetDrawing">
      <xdr:col>34</xdr:col>
      <xdr:colOff>0</xdr:colOff>
      <xdr:row>10</xdr:row>
      <xdr:rowOff>0</xdr:rowOff>
    </xdr:to>
    <xdr:sp macro="" textlink="">
      <xdr:nvSpPr>
        <xdr:cNvPr id="59128" name="Rectangle 177" descr="紙ふぶき (小)"/>
        <xdr:cNvSpPr>
          <a:spLocks noChangeArrowheads="1"/>
        </xdr:cNvSpPr>
      </xdr:nvSpPr>
      <xdr:spPr>
        <a:xfrm>
          <a:off x="55245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10</xdr:row>
      <xdr:rowOff>0</xdr:rowOff>
    </xdr:from>
    <xdr:to xmlns:xdr="http://schemas.openxmlformats.org/drawingml/2006/spreadsheetDrawing">
      <xdr:col>34</xdr:col>
      <xdr:colOff>0</xdr:colOff>
      <xdr:row>12</xdr:row>
      <xdr:rowOff>0</xdr:rowOff>
    </xdr:to>
    <xdr:sp macro="" textlink="">
      <xdr:nvSpPr>
        <xdr:cNvPr id="59129" name="Rectangle 177" descr="紙ふぶき (小)"/>
        <xdr:cNvSpPr>
          <a:spLocks noChangeArrowheads="1"/>
        </xdr:cNvSpPr>
      </xdr:nvSpPr>
      <xdr:spPr>
        <a:xfrm>
          <a:off x="55245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</xdr:row>
      <xdr:rowOff>0</xdr:rowOff>
    </xdr:from>
    <xdr:to xmlns:xdr="http://schemas.openxmlformats.org/drawingml/2006/spreadsheetDrawing">
      <xdr:col>52</xdr:col>
      <xdr:colOff>0</xdr:colOff>
      <xdr:row>8</xdr:row>
      <xdr:rowOff>0</xdr:rowOff>
    </xdr:to>
    <xdr:sp macro="" textlink="">
      <xdr:nvSpPr>
        <xdr:cNvPr id="59130" name="Rectangle 177" descr="紙ふぶき (小)"/>
        <xdr:cNvSpPr>
          <a:spLocks noChangeArrowheads="1"/>
        </xdr:cNvSpPr>
      </xdr:nvSpPr>
      <xdr:spPr>
        <a:xfrm>
          <a:off x="88582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7</xdr:row>
      <xdr:rowOff>0</xdr:rowOff>
    </xdr:from>
    <xdr:to xmlns:xdr="http://schemas.openxmlformats.org/drawingml/2006/spreadsheetDrawing">
      <xdr:col>48</xdr:col>
      <xdr:colOff>0</xdr:colOff>
      <xdr:row>11</xdr:row>
      <xdr:rowOff>126365</xdr:rowOff>
    </xdr:to>
    <xdr:sp macro="" textlink="">
      <xdr:nvSpPr>
        <xdr:cNvPr id="59131" name="Rectangle 177" descr="紙ふぶき (小)"/>
        <xdr:cNvSpPr>
          <a:spLocks noChangeArrowheads="1"/>
        </xdr:cNvSpPr>
      </xdr:nvSpPr>
      <xdr:spPr>
        <a:xfrm>
          <a:off x="80581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7</xdr:row>
      <xdr:rowOff>0</xdr:rowOff>
    </xdr:to>
    <xdr:sp macro="" textlink="">
      <xdr:nvSpPr>
        <xdr:cNvPr id="59132" name="Line 164"/>
        <xdr:cNvSpPr>
          <a:spLocks noChangeShapeType="1"/>
        </xdr:cNvSpPr>
      </xdr:nvSpPr>
      <xdr:spPr>
        <a:xfrm>
          <a:off x="96583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59133" name="Line 172"/>
        <xdr:cNvSpPr>
          <a:spLocks noChangeShapeType="1"/>
        </xdr:cNvSpPr>
      </xdr:nvSpPr>
      <xdr:spPr>
        <a:xfrm>
          <a:off x="102584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8</xdr:row>
      <xdr:rowOff>0</xdr:rowOff>
    </xdr:from>
    <xdr:to xmlns:xdr="http://schemas.openxmlformats.org/drawingml/2006/spreadsheetDrawing">
      <xdr:col>52</xdr:col>
      <xdr:colOff>0</xdr:colOff>
      <xdr:row>10</xdr:row>
      <xdr:rowOff>0</xdr:rowOff>
    </xdr:to>
    <xdr:sp macro="" textlink="">
      <xdr:nvSpPr>
        <xdr:cNvPr id="59134" name="Rectangle 177" descr="紙ふぶき (小)"/>
        <xdr:cNvSpPr>
          <a:spLocks noChangeArrowheads="1"/>
        </xdr:cNvSpPr>
      </xdr:nvSpPr>
      <xdr:spPr>
        <a:xfrm>
          <a:off x="88582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10</xdr:row>
      <xdr:rowOff>0</xdr:rowOff>
    </xdr:from>
    <xdr:to xmlns:xdr="http://schemas.openxmlformats.org/drawingml/2006/spreadsheetDrawing">
      <xdr:col>52</xdr:col>
      <xdr:colOff>0</xdr:colOff>
      <xdr:row>12</xdr:row>
      <xdr:rowOff>0</xdr:rowOff>
    </xdr:to>
    <xdr:sp macro="" textlink="">
      <xdr:nvSpPr>
        <xdr:cNvPr id="59135" name="Rectangle 177" descr="紙ふぶき (小)"/>
        <xdr:cNvSpPr>
          <a:spLocks noChangeArrowheads="1"/>
        </xdr:cNvSpPr>
      </xdr:nvSpPr>
      <xdr:spPr>
        <a:xfrm>
          <a:off x="88582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</xdr:row>
      <xdr:rowOff>0</xdr:rowOff>
    </xdr:from>
    <xdr:to xmlns:xdr="http://schemas.openxmlformats.org/drawingml/2006/spreadsheetDrawing">
      <xdr:col>70</xdr:col>
      <xdr:colOff>0</xdr:colOff>
      <xdr:row>8</xdr:row>
      <xdr:rowOff>0</xdr:rowOff>
    </xdr:to>
    <xdr:sp macro="" textlink="">
      <xdr:nvSpPr>
        <xdr:cNvPr id="59136" name="Rectangle 177" descr="紙ふぶき (小)"/>
        <xdr:cNvSpPr>
          <a:spLocks noChangeArrowheads="1"/>
        </xdr:cNvSpPr>
      </xdr:nvSpPr>
      <xdr:spPr>
        <a:xfrm>
          <a:off x="121920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7</xdr:row>
      <xdr:rowOff>0</xdr:rowOff>
    </xdr:from>
    <xdr:to xmlns:xdr="http://schemas.openxmlformats.org/drawingml/2006/spreadsheetDrawing">
      <xdr:col>66</xdr:col>
      <xdr:colOff>0</xdr:colOff>
      <xdr:row>11</xdr:row>
      <xdr:rowOff>126365</xdr:rowOff>
    </xdr:to>
    <xdr:sp macro="" textlink="">
      <xdr:nvSpPr>
        <xdr:cNvPr id="59137" name="Rectangle 177" descr="紙ふぶき (小)"/>
        <xdr:cNvSpPr>
          <a:spLocks noChangeArrowheads="1"/>
        </xdr:cNvSpPr>
      </xdr:nvSpPr>
      <xdr:spPr>
        <a:xfrm>
          <a:off x="113919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7</xdr:row>
      <xdr:rowOff>0</xdr:rowOff>
    </xdr:to>
    <xdr:sp macro="" textlink="">
      <xdr:nvSpPr>
        <xdr:cNvPr id="59138" name="Line 164"/>
        <xdr:cNvSpPr>
          <a:spLocks noChangeShapeType="1"/>
        </xdr:cNvSpPr>
      </xdr:nvSpPr>
      <xdr:spPr>
        <a:xfrm>
          <a:off x="129921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59139" name="Line 172"/>
        <xdr:cNvSpPr>
          <a:spLocks noChangeShapeType="1"/>
        </xdr:cNvSpPr>
      </xdr:nvSpPr>
      <xdr:spPr>
        <a:xfrm>
          <a:off x="135921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8</xdr:row>
      <xdr:rowOff>0</xdr:rowOff>
    </xdr:from>
    <xdr:to xmlns:xdr="http://schemas.openxmlformats.org/drawingml/2006/spreadsheetDrawing">
      <xdr:col>70</xdr:col>
      <xdr:colOff>0</xdr:colOff>
      <xdr:row>10</xdr:row>
      <xdr:rowOff>0</xdr:rowOff>
    </xdr:to>
    <xdr:sp macro="" textlink="">
      <xdr:nvSpPr>
        <xdr:cNvPr id="59140" name="Rectangle 177" descr="紙ふぶき (小)"/>
        <xdr:cNvSpPr>
          <a:spLocks noChangeArrowheads="1"/>
        </xdr:cNvSpPr>
      </xdr:nvSpPr>
      <xdr:spPr>
        <a:xfrm>
          <a:off x="121920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10</xdr:row>
      <xdr:rowOff>0</xdr:rowOff>
    </xdr:from>
    <xdr:to xmlns:xdr="http://schemas.openxmlformats.org/drawingml/2006/spreadsheetDrawing">
      <xdr:col>70</xdr:col>
      <xdr:colOff>0</xdr:colOff>
      <xdr:row>12</xdr:row>
      <xdr:rowOff>0</xdr:rowOff>
    </xdr:to>
    <xdr:sp macro="" textlink="">
      <xdr:nvSpPr>
        <xdr:cNvPr id="59141" name="Rectangle 177" descr="紙ふぶき (小)"/>
        <xdr:cNvSpPr>
          <a:spLocks noChangeArrowheads="1"/>
        </xdr:cNvSpPr>
      </xdr:nvSpPr>
      <xdr:spPr>
        <a:xfrm>
          <a:off x="121920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59142" name="Line 172"/>
        <xdr:cNvSpPr>
          <a:spLocks noChangeShapeType="1"/>
        </xdr:cNvSpPr>
      </xdr:nvSpPr>
      <xdr:spPr>
        <a:xfrm>
          <a:off x="712470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59143" name="Line 172"/>
        <xdr:cNvSpPr>
          <a:spLocks noChangeShapeType="1"/>
        </xdr:cNvSpPr>
      </xdr:nvSpPr>
      <xdr:spPr>
        <a:xfrm>
          <a:off x="1045845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59144" name="Line 172"/>
        <xdr:cNvSpPr>
          <a:spLocks noChangeShapeType="1"/>
        </xdr:cNvSpPr>
      </xdr:nvSpPr>
      <xdr:spPr>
        <a:xfrm>
          <a:off x="13792200" y="16395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65</xdr:row>
      <xdr:rowOff>0</xdr:rowOff>
    </xdr:from>
    <xdr:to xmlns:xdr="http://schemas.openxmlformats.org/drawingml/2006/spreadsheetDrawing">
      <xdr:col>73</xdr:col>
      <xdr:colOff>0</xdr:colOff>
      <xdr:row>65</xdr:row>
      <xdr:rowOff>0</xdr:rowOff>
    </xdr:to>
    <xdr:sp macro="" textlink="">
      <xdr:nvSpPr>
        <xdr:cNvPr id="59145" name="Line 25"/>
        <xdr:cNvSpPr>
          <a:spLocks noChangeShapeType="1"/>
        </xdr:cNvSpPr>
      </xdr:nvSpPr>
      <xdr:spPr>
        <a:xfrm>
          <a:off x="1299210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75</xdr:row>
      <xdr:rowOff>0</xdr:rowOff>
    </xdr:from>
    <xdr:to xmlns:xdr="http://schemas.openxmlformats.org/drawingml/2006/spreadsheetDrawing">
      <xdr:col>73</xdr:col>
      <xdr:colOff>0</xdr:colOff>
      <xdr:row>75</xdr:row>
      <xdr:rowOff>0</xdr:rowOff>
    </xdr:to>
    <xdr:sp macro="" textlink="">
      <xdr:nvSpPr>
        <xdr:cNvPr id="59146" name="Line 27"/>
        <xdr:cNvSpPr>
          <a:spLocks noChangeShapeType="1"/>
        </xdr:cNvSpPr>
      </xdr:nvSpPr>
      <xdr:spPr>
        <a:xfrm>
          <a:off x="1299210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65</xdr:row>
      <xdr:rowOff>0</xdr:rowOff>
    </xdr:from>
    <xdr:to xmlns:xdr="http://schemas.openxmlformats.org/drawingml/2006/spreadsheetDrawing">
      <xdr:col>62</xdr:col>
      <xdr:colOff>0</xdr:colOff>
      <xdr:row>65</xdr:row>
      <xdr:rowOff>0</xdr:rowOff>
    </xdr:to>
    <xdr:sp macro="" textlink="">
      <xdr:nvSpPr>
        <xdr:cNvPr id="59147" name="Line 28"/>
        <xdr:cNvSpPr>
          <a:spLocks noChangeShapeType="1"/>
        </xdr:cNvSpPr>
      </xdr:nvSpPr>
      <xdr:spPr>
        <a:xfrm flipH="1">
          <a:off x="1119187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75</xdr:row>
      <xdr:rowOff>0</xdr:rowOff>
    </xdr:from>
    <xdr:to xmlns:xdr="http://schemas.openxmlformats.org/drawingml/2006/spreadsheetDrawing">
      <xdr:col>62</xdr:col>
      <xdr:colOff>0</xdr:colOff>
      <xdr:row>75</xdr:row>
      <xdr:rowOff>0</xdr:rowOff>
    </xdr:to>
    <xdr:sp macro="" textlink="">
      <xdr:nvSpPr>
        <xdr:cNvPr id="59148" name="Line 29"/>
        <xdr:cNvSpPr>
          <a:spLocks noChangeShapeType="1"/>
        </xdr:cNvSpPr>
      </xdr:nvSpPr>
      <xdr:spPr>
        <a:xfrm flipH="1">
          <a:off x="1119187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65</xdr:row>
      <xdr:rowOff>0</xdr:rowOff>
    </xdr:from>
    <xdr:to xmlns:xdr="http://schemas.openxmlformats.org/drawingml/2006/spreadsheetDrawing">
      <xdr:col>61</xdr:col>
      <xdr:colOff>0</xdr:colOff>
      <xdr:row>75</xdr:row>
      <xdr:rowOff>0</xdr:rowOff>
    </xdr:to>
    <xdr:sp macro="" textlink="">
      <xdr:nvSpPr>
        <xdr:cNvPr id="59149" name="Line 30"/>
        <xdr:cNvSpPr>
          <a:spLocks noChangeShapeType="1"/>
        </xdr:cNvSpPr>
      </xdr:nvSpPr>
      <xdr:spPr>
        <a:xfrm>
          <a:off x="1119187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71</xdr:row>
      <xdr:rowOff>0</xdr:rowOff>
    </xdr:from>
    <xdr:to xmlns:xdr="http://schemas.openxmlformats.org/drawingml/2006/spreadsheetDrawing">
      <xdr:col>72</xdr:col>
      <xdr:colOff>0</xdr:colOff>
      <xdr:row>71</xdr:row>
      <xdr:rowOff>0</xdr:rowOff>
    </xdr:to>
    <xdr:sp macro="" textlink="">
      <xdr:nvSpPr>
        <xdr:cNvPr id="59150" name="Line 31"/>
        <xdr:cNvSpPr>
          <a:spLocks noChangeShapeType="1"/>
        </xdr:cNvSpPr>
      </xdr:nvSpPr>
      <xdr:spPr>
        <a:xfrm>
          <a:off x="12992100" y="13371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71</xdr:row>
      <xdr:rowOff>0</xdr:rowOff>
    </xdr:from>
    <xdr:to xmlns:xdr="http://schemas.openxmlformats.org/drawingml/2006/spreadsheetDrawing">
      <xdr:col>72</xdr:col>
      <xdr:colOff>0</xdr:colOff>
      <xdr:row>73</xdr:row>
      <xdr:rowOff>0</xdr:rowOff>
    </xdr:to>
    <xdr:sp macro="" textlink="">
      <xdr:nvSpPr>
        <xdr:cNvPr id="59151" name="Line 32"/>
        <xdr:cNvSpPr>
          <a:spLocks noChangeShapeType="1"/>
        </xdr:cNvSpPr>
      </xdr:nvSpPr>
      <xdr:spPr>
        <a:xfrm>
          <a:off x="13392150" y="13371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73</xdr:row>
      <xdr:rowOff>0</xdr:rowOff>
    </xdr:from>
    <xdr:to xmlns:xdr="http://schemas.openxmlformats.org/drawingml/2006/spreadsheetDrawing">
      <xdr:col>74</xdr:col>
      <xdr:colOff>0</xdr:colOff>
      <xdr:row>73</xdr:row>
      <xdr:rowOff>0</xdr:rowOff>
    </xdr:to>
    <xdr:sp macro="" textlink="">
      <xdr:nvSpPr>
        <xdr:cNvPr id="59152" name="Line 33"/>
        <xdr:cNvSpPr>
          <a:spLocks noChangeShapeType="1"/>
        </xdr:cNvSpPr>
      </xdr:nvSpPr>
      <xdr:spPr>
        <a:xfrm>
          <a:off x="12992100" y="13675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65</xdr:row>
      <xdr:rowOff>0</xdr:rowOff>
    </xdr:from>
    <xdr:to xmlns:xdr="http://schemas.openxmlformats.org/drawingml/2006/spreadsheetDrawing">
      <xdr:col>73</xdr:col>
      <xdr:colOff>0</xdr:colOff>
      <xdr:row>73</xdr:row>
      <xdr:rowOff>0</xdr:rowOff>
    </xdr:to>
    <xdr:sp macro="" textlink="">
      <xdr:nvSpPr>
        <xdr:cNvPr id="59153" name="Line 34"/>
        <xdr:cNvSpPr>
          <a:spLocks noChangeShapeType="1"/>
        </xdr:cNvSpPr>
      </xdr:nvSpPr>
      <xdr:spPr>
        <a:xfrm>
          <a:off x="13592175" y="124567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73</xdr:row>
      <xdr:rowOff>0</xdr:rowOff>
    </xdr:from>
    <xdr:to xmlns:xdr="http://schemas.openxmlformats.org/drawingml/2006/spreadsheetDrawing">
      <xdr:col>73</xdr:col>
      <xdr:colOff>0</xdr:colOff>
      <xdr:row>75</xdr:row>
      <xdr:rowOff>0</xdr:rowOff>
    </xdr:to>
    <xdr:sp macro="" textlink="">
      <xdr:nvSpPr>
        <xdr:cNvPr id="59154" name="Line 35"/>
        <xdr:cNvSpPr>
          <a:spLocks noChangeShapeType="1"/>
        </xdr:cNvSpPr>
      </xdr:nvSpPr>
      <xdr:spPr>
        <a:xfrm flipV="1">
          <a:off x="13592175" y="13675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65</xdr:row>
      <xdr:rowOff>0</xdr:rowOff>
    </xdr:from>
    <xdr:to xmlns:xdr="http://schemas.openxmlformats.org/drawingml/2006/spreadsheetDrawing">
      <xdr:col>72</xdr:col>
      <xdr:colOff>0</xdr:colOff>
      <xdr:row>71</xdr:row>
      <xdr:rowOff>0</xdr:rowOff>
    </xdr:to>
    <xdr:sp macro="" textlink="">
      <xdr:nvSpPr>
        <xdr:cNvPr id="59155" name="Line 52"/>
        <xdr:cNvSpPr>
          <a:spLocks noChangeShapeType="1"/>
        </xdr:cNvSpPr>
      </xdr:nvSpPr>
      <xdr:spPr>
        <a:xfrm>
          <a:off x="13392150" y="124567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65</xdr:row>
      <xdr:rowOff>0</xdr:rowOff>
    </xdr:from>
    <xdr:to xmlns:xdr="http://schemas.openxmlformats.org/drawingml/2006/spreadsheetDrawing">
      <xdr:col>66</xdr:col>
      <xdr:colOff>0</xdr:colOff>
      <xdr:row>75</xdr:row>
      <xdr:rowOff>0</xdr:rowOff>
    </xdr:to>
    <xdr:sp macro="" textlink="">
      <xdr:nvSpPr>
        <xdr:cNvPr id="59156" name="Rectangle 67" descr="紙ふぶき (小)"/>
        <xdr:cNvSpPr>
          <a:spLocks noChangeArrowheads="1"/>
        </xdr:cNvSpPr>
      </xdr:nvSpPr>
      <xdr:spPr>
        <a:xfrm>
          <a:off x="1139190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65</xdr:row>
      <xdr:rowOff>0</xdr:rowOff>
    </xdr:from>
    <xdr:to xmlns:xdr="http://schemas.openxmlformats.org/drawingml/2006/spreadsheetDrawing">
      <xdr:col>70</xdr:col>
      <xdr:colOff>0</xdr:colOff>
      <xdr:row>73</xdr:row>
      <xdr:rowOff>0</xdr:rowOff>
    </xdr:to>
    <xdr:sp macro="" textlink="">
      <xdr:nvSpPr>
        <xdr:cNvPr id="59157" name="Rectangle 68" descr="紙ふぶき (大)"/>
        <xdr:cNvSpPr>
          <a:spLocks noChangeArrowheads="1"/>
        </xdr:cNvSpPr>
      </xdr:nvSpPr>
      <xdr:spPr>
        <a:xfrm>
          <a:off x="12192000" y="124567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73</xdr:row>
      <xdr:rowOff>0</xdr:rowOff>
    </xdr:from>
    <xdr:to xmlns:xdr="http://schemas.openxmlformats.org/drawingml/2006/spreadsheetDrawing">
      <xdr:col>70</xdr:col>
      <xdr:colOff>0</xdr:colOff>
      <xdr:row>75</xdr:row>
      <xdr:rowOff>0</xdr:rowOff>
    </xdr:to>
    <xdr:sp macro="" textlink="">
      <xdr:nvSpPr>
        <xdr:cNvPr id="59158" name="Rectangle 69" descr="紙ふぶき (小)"/>
        <xdr:cNvSpPr>
          <a:spLocks noChangeArrowheads="1"/>
        </xdr:cNvSpPr>
      </xdr:nvSpPr>
      <xdr:spPr>
        <a:xfrm>
          <a:off x="12192000" y="136759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65</xdr:row>
      <xdr:rowOff>0</xdr:rowOff>
    </xdr:from>
    <xdr:to xmlns:xdr="http://schemas.openxmlformats.org/drawingml/2006/spreadsheetDrawing">
      <xdr:col>37</xdr:col>
      <xdr:colOff>0</xdr:colOff>
      <xdr:row>65</xdr:row>
      <xdr:rowOff>0</xdr:rowOff>
    </xdr:to>
    <xdr:sp macro="" textlink="">
      <xdr:nvSpPr>
        <xdr:cNvPr id="59159" name="Line 150"/>
        <xdr:cNvSpPr>
          <a:spLocks noChangeShapeType="1"/>
        </xdr:cNvSpPr>
      </xdr:nvSpPr>
      <xdr:spPr>
        <a:xfrm>
          <a:off x="632460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75</xdr:row>
      <xdr:rowOff>0</xdr:rowOff>
    </xdr:from>
    <xdr:to xmlns:xdr="http://schemas.openxmlformats.org/drawingml/2006/spreadsheetDrawing">
      <xdr:col>37</xdr:col>
      <xdr:colOff>0</xdr:colOff>
      <xdr:row>75</xdr:row>
      <xdr:rowOff>0</xdr:rowOff>
    </xdr:to>
    <xdr:sp macro="" textlink="">
      <xdr:nvSpPr>
        <xdr:cNvPr id="59160" name="Line 151"/>
        <xdr:cNvSpPr>
          <a:spLocks noChangeShapeType="1"/>
        </xdr:cNvSpPr>
      </xdr:nvSpPr>
      <xdr:spPr>
        <a:xfrm>
          <a:off x="632460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65</xdr:row>
      <xdr:rowOff>0</xdr:rowOff>
    </xdr:from>
    <xdr:to xmlns:xdr="http://schemas.openxmlformats.org/drawingml/2006/spreadsheetDrawing">
      <xdr:col>26</xdr:col>
      <xdr:colOff>0</xdr:colOff>
      <xdr:row>65</xdr:row>
      <xdr:rowOff>0</xdr:rowOff>
    </xdr:to>
    <xdr:sp macro="" textlink="">
      <xdr:nvSpPr>
        <xdr:cNvPr id="59161" name="Line 152"/>
        <xdr:cNvSpPr>
          <a:spLocks noChangeShapeType="1"/>
        </xdr:cNvSpPr>
      </xdr:nvSpPr>
      <xdr:spPr>
        <a:xfrm flipH="1">
          <a:off x="452437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75</xdr:row>
      <xdr:rowOff>0</xdr:rowOff>
    </xdr:from>
    <xdr:to xmlns:xdr="http://schemas.openxmlformats.org/drawingml/2006/spreadsheetDrawing">
      <xdr:col>26</xdr:col>
      <xdr:colOff>0</xdr:colOff>
      <xdr:row>75</xdr:row>
      <xdr:rowOff>0</xdr:rowOff>
    </xdr:to>
    <xdr:sp macro="" textlink="">
      <xdr:nvSpPr>
        <xdr:cNvPr id="59162" name="Line 153"/>
        <xdr:cNvSpPr>
          <a:spLocks noChangeShapeType="1"/>
        </xdr:cNvSpPr>
      </xdr:nvSpPr>
      <xdr:spPr>
        <a:xfrm flipH="1">
          <a:off x="452437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65</xdr:row>
      <xdr:rowOff>0</xdr:rowOff>
    </xdr:from>
    <xdr:to xmlns:xdr="http://schemas.openxmlformats.org/drawingml/2006/spreadsheetDrawing">
      <xdr:col>25</xdr:col>
      <xdr:colOff>0</xdr:colOff>
      <xdr:row>75</xdr:row>
      <xdr:rowOff>0</xdr:rowOff>
    </xdr:to>
    <xdr:sp macro="" textlink="">
      <xdr:nvSpPr>
        <xdr:cNvPr id="59163" name="Line 154"/>
        <xdr:cNvSpPr>
          <a:spLocks noChangeShapeType="1"/>
        </xdr:cNvSpPr>
      </xdr:nvSpPr>
      <xdr:spPr>
        <a:xfrm>
          <a:off x="452437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70</xdr:row>
      <xdr:rowOff>0</xdr:rowOff>
    </xdr:from>
    <xdr:to xmlns:xdr="http://schemas.openxmlformats.org/drawingml/2006/spreadsheetDrawing">
      <xdr:col>36</xdr:col>
      <xdr:colOff>0</xdr:colOff>
      <xdr:row>70</xdr:row>
      <xdr:rowOff>0</xdr:rowOff>
    </xdr:to>
    <xdr:sp macro="" textlink="">
      <xdr:nvSpPr>
        <xdr:cNvPr id="59164" name="Line 155"/>
        <xdr:cNvSpPr>
          <a:spLocks noChangeShapeType="1"/>
        </xdr:cNvSpPr>
      </xdr:nvSpPr>
      <xdr:spPr>
        <a:xfrm>
          <a:off x="6324600" y="13218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70</xdr:row>
      <xdr:rowOff>0</xdr:rowOff>
    </xdr:from>
    <xdr:to xmlns:xdr="http://schemas.openxmlformats.org/drawingml/2006/spreadsheetDrawing">
      <xdr:col>36</xdr:col>
      <xdr:colOff>0</xdr:colOff>
      <xdr:row>72</xdr:row>
      <xdr:rowOff>0</xdr:rowOff>
    </xdr:to>
    <xdr:sp macro="" textlink="">
      <xdr:nvSpPr>
        <xdr:cNvPr id="59165" name="Line 156"/>
        <xdr:cNvSpPr>
          <a:spLocks noChangeShapeType="1"/>
        </xdr:cNvSpPr>
      </xdr:nvSpPr>
      <xdr:spPr>
        <a:xfrm>
          <a:off x="6724650" y="13218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72</xdr:row>
      <xdr:rowOff>0</xdr:rowOff>
    </xdr:from>
    <xdr:to xmlns:xdr="http://schemas.openxmlformats.org/drawingml/2006/spreadsheetDrawing">
      <xdr:col>38</xdr:col>
      <xdr:colOff>0</xdr:colOff>
      <xdr:row>72</xdr:row>
      <xdr:rowOff>0</xdr:rowOff>
    </xdr:to>
    <xdr:sp macro="" textlink="">
      <xdr:nvSpPr>
        <xdr:cNvPr id="59166" name="Line 157"/>
        <xdr:cNvSpPr>
          <a:spLocks noChangeShapeType="1"/>
        </xdr:cNvSpPr>
      </xdr:nvSpPr>
      <xdr:spPr>
        <a:xfrm>
          <a:off x="6324600" y="13523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65</xdr:row>
      <xdr:rowOff>0</xdr:rowOff>
    </xdr:from>
    <xdr:to xmlns:xdr="http://schemas.openxmlformats.org/drawingml/2006/spreadsheetDrawing">
      <xdr:col>37</xdr:col>
      <xdr:colOff>0</xdr:colOff>
      <xdr:row>72</xdr:row>
      <xdr:rowOff>0</xdr:rowOff>
    </xdr:to>
    <xdr:sp macro="" textlink="">
      <xdr:nvSpPr>
        <xdr:cNvPr id="59167" name="Line 158"/>
        <xdr:cNvSpPr>
          <a:spLocks noChangeShapeType="1"/>
        </xdr:cNvSpPr>
      </xdr:nvSpPr>
      <xdr:spPr>
        <a:xfrm>
          <a:off x="6924675" y="124567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72</xdr:row>
      <xdr:rowOff>0</xdr:rowOff>
    </xdr:from>
    <xdr:to xmlns:xdr="http://schemas.openxmlformats.org/drawingml/2006/spreadsheetDrawing">
      <xdr:col>37</xdr:col>
      <xdr:colOff>0</xdr:colOff>
      <xdr:row>75</xdr:row>
      <xdr:rowOff>0</xdr:rowOff>
    </xdr:to>
    <xdr:sp macro="" textlink="">
      <xdr:nvSpPr>
        <xdr:cNvPr id="59168" name="Line 159"/>
        <xdr:cNvSpPr>
          <a:spLocks noChangeShapeType="1"/>
        </xdr:cNvSpPr>
      </xdr:nvSpPr>
      <xdr:spPr>
        <a:xfrm flipV="1">
          <a:off x="6924675" y="135235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65</xdr:row>
      <xdr:rowOff>0</xdr:rowOff>
    </xdr:from>
    <xdr:to xmlns:xdr="http://schemas.openxmlformats.org/drawingml/2006/spreadsheetDrawing">
      <xdr:col>36</xdr:col>
      <xdr:colOff>0</xdr:colOff>
      <xdr:row>70</xdr:row>
      <xdr:rowOff>0</xdr:rowOff>
    </xdr:to>
    <xdr:sp macro="" textlink="">
      <xdr:nvSpPr>
        <xdr:cNvPr id="59169" name="Line 160"/>
        <xdr:cNvSpPr>
          <a:spLocks noChangeShapeType="1"/>
        </xdr:cNvSpPr>
      </xdr:nvSpPr>
      <xdr:spPr>
        <a:xfrm>
          <a:off x="6724650" y="124567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65</xdr:row>
      <xdr:rowOff>0</xdr:rowOff>
    </xdr:from>
    <xdr:to xmlns:xdr="http://schemas.openxmlformats.org/drawingml/2006/spreadsheetDrawing">
      <xdr:col>30</xdr:col>
      <xdr:colOff>0</xdr:colOff>
      <xdr:row>75</xdr:row>
      <xdr:rowOff>0</xdr:rowOff>
    </xdr:to>
    <xdr:sp macro="" textlink="">
      <xdr:nvSpPr>
        <xdr:cNvPr id="59170" name="Rectangle 161" descr="紙ふぶき (小)"/>
        <xdr:cNvSpPr>
          <a:spLocks noChangeArrowheads="1"/>
        </xdr:cNvSpPr>
      </xdr:nvSpPr>
      <xdr:spPr>
        <a:xfrm>
          <a:off x="472440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65</xdr:row>
      <xdr:rowOff>0</xdr:rowOff>
    </xdr:from>
    <xdr:to xmlns:xdr="http://schemas.openxmlformats.org/drawingml/2006/spreadsheetDrawing">
      <xdr:col>34</xdr:col>
      <xdr:colOff>0</xdr:colOff>
      <xdr:row>72</xdr:row>
      <xdr:rowOff>0</xdr:rowOff>
    </xdr:to>
    <xdr:sp macro="" textlink="">
      <xdr:nvSpPr>
        <xdr:cNvPr id="59171" name="Rectangle 162" descr="紙ふぶき (大)"/>
        <xdr:cNvSpPr>
          <a:spLocks noChangeArrowheads="1"/>
        </xdr:cNvSpPr>
      </xdr:nvSpPr>
      <xdr:spPr>
        <a:xfrm>
          <a:off x="5524500" y="124567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72</xdr:row>
      <xdr:rowOff>0</xdr:rowOff>
    </xdr:from>
    <xdr:to xmlns:xdr="http://schemas.openxmlformats.org/drawingml/2006/spreadsheetDrawing">
      <xdr:col>34</xdr:col>
      <xdr:colOff>0</xdr:colOff>
      <xdr:row>75</xdr:row>
      <xdr:rowOff>0</xdr:rowOff>
    </xdr:to>
    <xdr:sp macro="" textlink="">
      <xdr:nvSpPr>
        <xdr:cNvPr id="59172" name="Rectangle 163" descr="紙ふぶき (小)"/>
        <xdr:cNvSpPr>
          <a:spLocks noChangeArrowheads="1"/>
        </xdr:cNvSpPr>
      </xdr:nvSpPr>
      <xdr:spPr>
        <a:xfrm>
          <a:off x="5524500" y="135235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65</xdr:row>
      <xdr:rowOff>0</xdr:rowOff>
    </xdr:from>
    <xdr:to xmlns:xdr="http://schemas.openxmlformats.org/drawingml/2006/spreadsheetDrawing">
      <xdr:col>19</xdr:col>
      <xdr:colOff>0</xdr:colOff>
      <xdr:row>65</xdr:row>
      <xdr:rowOff>0</xdr:rowOff>
    </xdr:to>
    <xdr:sp macro="" textlink="">
      <xdr:nvSpPr>
        <xdr:cNvPr id="59173" name="Line 164"/>
        <xdr:cNvSpPr>
          <a:spLocks noChangeShapeType="1"/>
        </xdr:cNvSpPr>
      </xdr:nvSpPr>
      <xdr:spPr>
        <a:xfrm>
          <a:off x="299085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75</xdr:row>
      <xdr:rowOff>0</xdr:rowOff>
    </xdr:from>
    <xdr:to xmlns:xdr="http://schemas.openxmlformats.org/drawingml/2006/spreadsheetDrawing">
      <xdr:col>19</xdr:col>
      <xdr:colOff>0</xdr:colOff>
      <xdr:row>75</xdr:row>
      <xdr:rowOff>0</xdr:rowOff>
    </xdr:to>
    <xdr:sp macro="" textlink="">
      <xdr:nvSpPr>
        <xdr:cNvPr id="59174" name="Line 165"/>
        <xdr:cNvSpPr>
          <a:spLocks noChangeShapeType="1"/>
        </xdr:cNvSpPr>
      </xdr:nvSpPr>
      <xdr:spPr>
        <a:xfrm>
          <a:off x="299085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65</xdr:row>
      <xdr:rowOff>0</xdr:rowOff>
    </xdr:from>
    <xdr:to xmlns:xdr="http://schemas.openxmlformats.org/drawingml/2006/spreadsheetDrawing">
      <xdr:col>8</xdr:col>
      <xdr:colOff>0</xdr:colOff>
      <xdr:row>65</xdr:row>
      <xdr:rowOff>0</xdr:rowOff>
    </xdr:to>
    <xdr:sp macro="" textlink="">
      <xdr:nvSpPr>
        <xdr:cNvPr id="59175" name="Line 166"/>
        <xdr:cNvSpPr>
          <a:spLocks noChangeShapeType="1"/>
        </xdr:cNvSpPr>
      </xdr:nvSpPr>
      <xdr:spPr>
        <a:xfrm flipH="1">
          <a:off x="119062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75</xdr:row>
      <xdr:rowOff>0</xdr:rowOff>
    </xdr:from>
    <xdr:to xmlns:xdr="http://schemas.openxmlformats.org/drawingml/2006/spreadsheetDrawing">
      <xdr:col>8</xdr:col>
      <xdr:colOff>0</xdr:colOff>
      <xdr:row>75</xdr:row>
      <xdr:rowOff>0</xdr:rowOff>
    </xdr:to>
    <xdr:sp macro="" textlink="">
      <xdr:nvSpPr>
        <xdr:cNvPr id="59176" name="Line 167"/>
        <xdr:cNvSpPr>
          <a:spLocks noChangeShapeType="1"/>
        </xdr:cNvSpPr>
      </xdr:nvSpPr>
      <xdr:spPr>
        <a:xfrm flipH="1">
          <a:off x="119062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65</xdr:row>
      <xdr:rowOff>0</xdr:rowOff>
    </xdr:from>
    <xdr:to xmlns:xdr="http://schemas.openxmlformats.org/drawingml/2006/spreadsheetDrawing">
      <xdr:col>7</xdr:col>
      <xdr:colOff>0</xdr:colOff>
      <xdr:row>75</xdr:row>
      <xdr:rowOff>0</xdr:rowOff>
    </xdr:to>
    <xdr:sp macro="" textlink="">
      <xdr:nvSpPr>
        <xdr:cNvPr id="59177" name="Line 168"/>
        <xdr:cNvSpPr>
          <a:spLocks noChangeShapeType="1"/>
        </xdr:cNvSpPr>
      </xdr:nvSpPr>
      <xdr:spPr>
        <a:xfrm>
          <a:off x="119062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69</xdr:row>
      <xdr:rowOff>0</xdr:rowOff>
    </xdr:from>
    <xdr:to xmlns:xdr="http://schemas.openxmlformats.org/drawingml/2006/spreadsheetDrawing">
      <xdr:col>18</xdr:col>
      <xdr:colOff>0</xdr:colOff>
      <xdr:row>69</xdr:row>
      <xdr:rowOff>0</xdr:rowOff>
    </xdr:to>
    <xdr:sp macro="" textlink="">
      <xdr:nvSpPr>
        <xdr:cNvPr id="59178" name="Line 169"/>
        <xdr:cNvSpPr>
          <a:spLocks noChangeShapeType="1"/>
        </xdr:cNvSpPr>
      </xdr:nvSpPr>
      <xdr:spPr>
        <a:xfrm>
          <a:off x="2990850" y="13066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69</xdr:row>
      <xdr:rowOff>0</xdr:rowOff>
    </xdr:from>
    <xdr:to xmlns:xdr="http://schemas.openxmlformats.org/drawingml/2006/spreadsheetDrawing">
      <xdr:col>18</xdr:col>
      <xdr:colOff>0</xdr:colOff>
      <xdr:row>71</xdr:row>
      <xdr:rowOff>0</xdr:rowOff>
    </xdr:to>
    <xdr:sp macro="" textlink="">
      <xdr:nvSpPr>
        <xdr:cNvPr id="59179" name="Line 170"/>
        <xdr:cNvSpPr>
          <a:spLocks noChangeShapeType="1"/>
        </xdr:cNvSpPr>
      </xdr:nvSpPr>
      <xdr:spPr>
        <a:xfrm>
          <a:off x="3390900" y="13066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71</xdr:row>
      <xdr:rowOff>0</xdr:rowOff>
    </xdr:from>
    <xdr:to xmlns:xdr="http://schemas.openxmlformats.org/drawingml/2006/spreadsheetDrawing">
      <xdr:col>20</xdr:col>
      <xdr:colOff>0</xdr:colOff>
      <xdr:row>71</xdr:row>
      <xdr:rowOff>0</xdr:rowOff>
    </xdr:to>
    <xdr:sp macro="" textlink="">
      <xdr:nvSpPr>
        <xdr:cNvPr id="59180" name="Line 171"/>
        <xdr:cNvSpPr>
          <a:spLocks noChangeShapeType="1"/>
        </xdr:cNvSpPr>
      </xdr:nvSpPr>
      <xdr:spPr>
        <a:xfrm>
          <a:off x="3009900" y="133711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65</xdr:row>
      <xdr:rowOff>0</xdr:rowOff>
    </xdr:from>
    <xdr:to xmlns:xdr="http://schemas.openxmlformats.org/drawingml/2006/spreadsheetDrawing">
      <xdr:col>19</xdr:col>
      <xdr:colOff>0</xdr:colOff>
      <xdr:row>71</xdr:row>
      <xdr:rowOff>0</xdr:rowOff>
    </xdr:to>
    <xdr:sp macro="" textlink="">
      <xdr:nvSpPr>
        <xdr:cNvPr id="59181" name="Line 172"/>
        <xdr:cNvSpPr>
          <a:spLocks noChangeShapeType="1"/>
        </xdr:cNvSpPr>
      </xdr:nvSpPr>
      <xdr:spPr>
        <a:xfrm>
          <a:off x="3590925" y="124567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71</xdr:row>
      <xdr:rowOff>0</xdr:rowOff>
    </xdr:from>
    <xdr:to xmlns:xdr="http://schemas.openxmlformats.org/drawingml/2006/spreadsheetDrawing">
      <xdr:col>19</xdr:col>
      <xdr:colOff>0</xdr:colOff>
      <xdr:row>75</xdr:row>
      <xdr:rowOff>0</xdr:rowOff>
    </xdr:to>
    <xdr:sp macro="" textlink="">
      <xdr:nvSpPr>
        <xdr:cNvPr id="59182" name="Line 173"/>
        <xdr:cNvSpPr>
          <a:spLocks noChangeShapeType="1"/>
        </xdr:cNvSpPr>
      </xdr:nvSpPr>
      <xdr:spPr>
        <a:xfrm flipV="1">
          <a:off x="3590925" y="133711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65</xdr:row>
      <xdr:rowOff>0</xdr:rowOff>
    </xdr:from>
    <xdr:to xmlns:xdr="http://schemas.openxmlformats.org/drawingml/2006/spreadsheetDrawing">
      <xdr:col>18</xdr:col>
      <xdr:colOff>0</xdr:colOff>
      <xdr:row>69</xdr:row>
      <xdr:rowOff>0</xdr:rowOff>
    </xdr:to>
    <xdr:sp macro="" textlink="">
      <xdr:nvSpPr>
        <xdr:cNvPr id="59183" name="Line 174"/>
        <xdr:cNvSpPr>
          <a:spLocks noChangeShapeType="1"/>
        </xdr:cNvSpPr>
      </xdr:nvSpPr>
      <xdr:spPr>
        <a:xfrm>
          <a:off x="3390900" y="12456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65</xdr:row>
      <xdr:rowOff>0</xdr:rowOff>
    </xdr:from>
    <xdr:to xmlns:xdr="http://schemas.openxmlformats.org/drawingml/2006/spreadsheetDrawing">
      <xdr:col>12</xdr:col>
      <xdr:colOff>0</xdr:colOff>
      <xdr:row>75</xdr:row>
      <xdr:rowOff>0</xdr:rowOff>
    </xdr:to>
    <xdr:sp macro="" textlink="">
      <xdr:nvSpPr>
        <xdr:cNvPr id="59184" name="Rectangle 175" descr="紙ふぶき (小)"/>
        <xdr:cNvSpPr>
          <a:spLocks noChangeArrowheads="1"/>
        </xdr:cNvSpPr>
      </xdr:nvSpPr>
      <xdr:spPr>
        <a:xfrm>
          <a:off x="139065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65</xdr:row>
      <xdr:rowOff>0</xdr:rowOff>
    </xdr:from>
    <xdr:to xmlns:xdr="http://schemas.openxmlformats.org/drawingml/2006/spreadsheetDrawing">
      <xdr:col>16</xdr:col>
      <xdr:colOff>0</xdr:colOff>
      <xdr:row>71</xdr:row>
      <xdr:rowOff>0</xdr:rowOff>
    </xdr:to>
    <xdr:sp macro="" textlink="">
      <xdr:nvSpPr>
        <xdr:cNvPr id="59185" name="Rectangle 176" descr="紙ふぶき (大)"/>
        <xdr:cNvSpPr>
          <a:spLocks noChangeArrowheads="1"/>
        </xdr:cNvSpPr>
      </xdr:nvSpPr>
      <xdr:spPr>
        <a:xfrm>
          <a:off x="2190750" y="124567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71</xdr:row>
      <xdr:rowOff>0</xdr:rowOff>
    </xdr:from>
    <xdr:to xmlns:xdr="http://schemas.openxmlformats.org/drawingml/2006/spreadsheetDrawing">
      <xdr:col>16</xdr:col>
      <xdr:colOff>0</xdr:colOff>
      <xdr:row>75</xdr:row>
      <xdr:rowOff>0</xdr:rowOff>
    </xdr:to>
    <xdr:sp macro="" textlink="">
      <xdr:nvSpPr>
        <xdr:cNvPr id="59186" name="Rectangle 177" descr="紙ふぶき (小)"/>
        <xdr:cNvSpPr>
          <a:spLocks noChangeArrowheads="1"/>
        </xdr:cNvSpPr>
      </xdr:nvSpPr>
      <xdr:spPr>
        <a:xfrm>
          <a:off x="2190750" y="133711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65</xdr:row>
      <xdr:rowOff>0</xdr:rowOff>
    </xdr:from>
    <xdr:to xmlns:xdr="http://schemas.openxmlformats.org/drawingml/2006/spreadsheetDrawing">
      <xdr:col>55</xdr:col>
      <xdr:colOff>0</xdr:colOff>
      <xdr:row>65</xdr:row>
      <xdr:rowOff>0</xdr:rowOff>
    </xdr:to>
    <xdr:sp macro="" textlink="">
      <xdr:nvSpPr>
        <xdr:cNvPr id="59187" name="Line 150"/>
        <xdr:cNvSpPr>
          <a:spLocks noChangeShapeType="1"/>
        </xdr:cNvSpPr>
      </xdr:nvSpPr>
      <xdr:spPr>
        <a:xfrm>
          <a:off x="965835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75</xdr:row>
      <xdr:rowOff>0</xdr:rowOff>
    </xdr:from>
    <xdr:to xmlns:xdr="http://schemas.openxmlformats.org/drawingml/2006/spreadsheetDrawing">
      <xdr:col>55</xdr:col>
      <xdr:colOff>0</xdr:colOff>
      <xdr:row>75</xdr:row>
      <xdr:rowOff>0</xdr:rowOff>
    </xdr:to>
    <xdr:sp macro="" textlink="">
      <xdr:nvSpPr>
        <xdr:cNvPr id="59188" name="Line 151"/>
        <xdr:cNvSpPr>
          <a:spLocks noChangeShapeType="1"/>
        </xdr:cNvSpPr>
      </xdr:nvSpPr>
      <xdr:spPr>
        <a:xfrm>
          <a:off x="965835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65</xdr:row>
      <xdr:rowOff>0</xdr:rowOff>
    </xdr:from>
    <xdr:to xmlns:xdr="http://schemas.openxmlformats.org/drawingml/2006/spreadsheetDrawing">
      <xdr:col>44</xdr:col>
      <xdr:colOff>0</xdr:colOff>
      <xdr:row>65</xdr:row>
      <xdr:rowOff>0</xdr:rowOff>
    </xdr:to>
    <xdr:sp macro="" textlink="">
      <xdr:nvSpPr>
        <xdr:cNvPr id="59189" name="Line 152"/>
        <xdr:cNvSpPr>
          <a:spLocks noChangeShapeType="1"/>
        </xdr:cNvSpPr>
      </xdr:nvSpPr>
      <xdr:spPr>
        <a:xfrm flipH="1">
          <a:off x="785812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75</xdr:row>
      <xdr:rowOff>0</xdr:rowOff>
    </xdr:from>
    <xdr:to xmlns:xdr="http://schemas.openxmlformats.org/drawingml/2006/spreadsheetDrawing">
      <xdr:col>44</xdr:col>
      <xdr:colOff>0</xdr:colOff>
      <xdr:row>75</xdr:row>
      <xdr:rowOff>0</xdr:rowOff>
    </xdr:to>
    <xdr:sp macro="" textlink="">
      <xdr:nvSpPr>
        <xdr:cNvPr id="59190" name="Line 153"/>
        <xdr:cNvSpPr>
          <a:spLocks noChangeShapeType="1"/>
        </xdr:cNvSpPr>
      </xdr:nvSpPr>
      <xdr:spPr>
        <a:xfrm flipH="1">
          <a:off x="785812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65</xdr:row>
      <xdr:rowOff>0</xdr:rowOff>
    </xdr:from>
    <xdr:to xmlns:xdr="http://schemas.openxmlformats.org/drawingml/2006/spreadsheetDrawing">
      <xdr:col>43</xdr:col>
      <xdr:colOff>0</xdr:colOff>
      <xdr:row>75</xdr:row>
      <xdr:rowOff>0</xdr:rowOff>
    </xdr:to>
    <xdr:sp macro="" textlink="">
      <xdr:nvSpPr>
        <xdr:cNvPr id="59191" name="Line 154"/>
        <xdr:cNvSpPr>
          <a:spLocks noChangeShapeType="1"/>
        </xdr:cNvSpPr>
      </xdr:nvSpPr>
      <xdr:spPr>
        <a:xfrm>
          <a:off x="785812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70</xdr:row>
      <xdr:rowOff>0</xdr:rowOff>
    </xdr:from>
    <xdr:to xmlns:xdr="http://schemas.openxmlformats.org/drawingml/2006/spreadsheetDrawing">
      <xdr:col>54</xdr:col>
      <xdr:colOff>0</xdr:colOff>
      <xdr:row>70</xdr:row>
      <xdr:rowOff>0</xdr:rowOff>
    </xdr:to>
    <xdr:sp macro="" textlink="">
      <xdr:nvSpPr>
        <xdr:cNvPr id="59192" name="Line 155"/>
        <xdr:cNvSpPr>
          <a:spLocks noChangeShapeType="1"/>
        </xdr:cNvSpPr>
      </xdr:nvSpPr>
      <xdr:spPr>
        <a:xfrm>
          <a:off x="9658350" y="13218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70</xdr:row>
      <xdr:rowOff>0</xdr:rowOff>
    </xdr:from>
    <xdr:to xmlns:xdr="http://schemas.openxmlformats.org/drawingml/2006/spreadsheetDrawing">
      <xdr:col>54</xdr:col>
      <xdr:colOff>0</xdr:colOff>
      <xdr:row>72</xdr:row>
      <xdr:rowOff>0</xdr:rowOff>
    </xdr:to>
    <xdr:sp macro="" textlink="">
      <xdr:nvSpPr>
        <xdr:cNvPr id="59193" name="Line 156"/>
        <xdr:cNvSpPr>
          <a:spLocks noChangeShapeType="1"/>
        </xdr:cNvSpPr>
      </xdr:nvSpPr>
      <xdr:spPr>
        <a:xfrm>
          <a:off x="10058400" y="13218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72</xdr:row>
      <xdr:rowOff>0</xdr:rowOff>
    </xdr:from>
    <xdr:to xmlns:xdr="http://schemas.openxmlformats.org/drawingml/2006/spreadsheetDrawing">
      <xdr:col>56</xdr:col>
      <xdr:colOff>0</xdr:colOff>
      <xdr:row>72</xdr:row>
      <xdr:rowOff>0</xdr:rowOff>
    </xdr:to>
    <xdr:sp macro="" textlink="">
      <xdr:nvSpPr>
        <xdr:cNvPr id="59194" name="Line 157"/>
        <xdr:cNvSpPr>
          <a:spLocks noChangeShapeType="1"/>
        </xdr:cNvSpPr>
      </xdr:nvSpPr>
      <xdr:spPr>
        <a:xfrm>
          <a:off x="9658350" y="13523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65</xdr:row>
      <xdr:rowOff>0</xdr:rowOff>
    </xdr:from>
    <xdr:to xmlns:xdr="http://schemas.openxmlformats.org/drawingml/2006/spreadsheetDrawing">
      <xdr:col>55</xdr:col>
      <xdr:colOff>0</xdr:colOff>
      <xdr:row>72</xdr:row>
      <xdr:rowOff>0</xdr:rowOff>
    </xdr:to>
    <xdr:sp macro="" textlink="">
      <xdr:nvSpPr>
        <xdr:cNvPr id="59195" name="Line 158"/>
        <xdr:cNvSpPr>
          <a:spLocks noChangeShapeType="1"/>
        </xdr:cNvSpPr>
      </xdr:nvSpPr>
      <xdr:spPr>
        <a:xfrm>
          <a:off x="10258425" y="124567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72</xdr:row>
      <xdr:rowOff>0</xdr:rowOff>
    </xdr:from>
    <xdr:to xmlns:xdr="http://schemas.openxmlformats.org/drawingml/2006/spreadsheetDrawing">
      <xdr:col>55</xdr:col>
      <xdr:colOff>0</xdr:colOff>
      <xdr:row>75</xdr:row>
      <xdr:rowOff>0</xdr:rowOff>
    </xdr:to>
    <xdr:sp macro="" textlink="">
      <xdr:nvSpPr>
        <xdr:cNvPr id="59196" name="Line 159"/>
        <xdr:cNvSpPr>
          <a:spLocks noChangeShapeType="1"/>
        </xdr:cNvSpPr>
      </xdr:nvSpPr>
      <xdr:spPr>
        <a:xfrm flipV="1">
          <a:off x="10258425" y="135235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65</xdr:row>
      <xdr:rowOff>0</xdr:rowOff>
    </xdr:from>
    <xdr:to xmlns:xdr="http://schemas.openxmlformats.org/drawingml/2006/spreadsheetDrawing">
      <xdr:col>54</xdr:col>
      <xdr:colOff>0</xdr:colOff>
      <xdr:row>70</xdr:row>
      <xdr:rowOff>0</xdr:rowOff>
    </xdr:to>
    <xdr:sp macro="" textlink="">
      <xdr:nvSpPr>
        <xdr:cNvPr id="59197" name="Line 160"/>
        <xdr:cNvSpPr>
          <a:spLocks noChangeShapeType="1"/>
        </xdr:cNvSpPr>
      </xdr:nvSpPr>
      <xdr:spPr>
        <a:xfrm>
          <a:off x="10058400" y="124567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65</xdr:row>
      <xdr:rowOff>0</xdr:rowOff>
    </xdr:from>
    <xdr:to xmlns:xdr="http://schemas.openxmlformats.org/drawingml/2006/spreadsheetDrawing">
      <xdr:col>48</xdr:col>
      <xdr:colOff>0</xdr:colOff>
      <xdr:row>75</xdr:row>
      <xdr:rowOff>0</xdr:rowOff>
    </xdr:to>
    <xdr:sp macro="" textlink="">
      <xdr:nvSpPr>
        <xdr:cNvPr id="59198" name="Rectangle 161" descr="紙ふぶき (小)"/>
        <xdr:cNvSpPr>
          <a:spLocks noChangeArrowheads="1"/>
        </xdr:cNvSpPr>
      </xdr:nvSpPr>
      <xdr:spPr>
        <a:xfrm>
          <a:off x="805815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65</xdr:row>
      <xdr:rowOff>0</xdr:rowOff>
    </xdr:from>
    <xdr:to xmlns:xdr="http://schemas.openxmlformats.org/drawingml/2006/spreadsheetDrawing">
      <xdr:col>52</xdr:col>
      <xdr:colOff>0</xdr:colOff>
      <xdr:row>72</xdr:row>
      <xdr:rowOff>0</xdr:rowOff>
    </xdr:to>
    <xdr:sp macro="" textlink="">
      <xdr:nvSpPr>
        <xdr:cNvPr id="59199" name="Rectangle 162" descr="紙ふぶき (大)"/>
        <xdr:cNvSpPr>
          <a:spLocks noChangeArrowheads="1"/>
        </xdr:cNvSpPr>
      </xdr:nvSpPr>
      <xdr:spPr>
        <a:xfrm>
          <a:off x="8858250" y="124567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72</xdr:row>
      <xdr:rowOff>0</xdr:rowOff>
    </xdr:from>
    <xdr:to xmlns:xdr="http://schemas.openxmlformats.org/drawingml/2006/spreadsheetDrawing">
      <xdr:col>52</xdr:col>
      <xdr:colOff>0</xdr:colOff>
      <xdr:row>75</xdr:row>
      <xdr:rowOff>0</xdr:rowOff>
    </xdr:to>
    <xdr:sp macro="" textlink="">
      <xdr:nvSpPr>
        <xdr:cNvPr id="59200" name="Rectangle 163" descr="紙ふぶき (小)"/>
        <xdr:cNvSpPr>
          <a:spLocks noChangeArrowheads="1"/>
        </xdr:cNvSpPr>
      </xdr:nvSpPr>
      <xdr:spPr>
        <a:xfrm>
          <a:off x="8858250" y="135235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60</xdr:row>
      <xdr:rowOff>0</xdr:rowOff>
    </xdr:from>
    <xdr:to xmlns:xdr="http://schemas.openxmlformats.org/drawingml/2006/spreadsheetDrawing">
      <xdr:col>20</xdr:col>
      <xdr:colOff>0</xdr:colOff>
      <xdr:row>71</xdr:row>
      <xdr:rowOff>0</xdr:rowOff>
    </xdr:to>
    <xdr:sp macro="" textlink="">
      <xdr:nvSpPr>
        <xdr:cNvPr id="59201" name="Line 172"/>
        <xdr:cNvSpPr>
          <a:spLocks noChangeShapeType="1"/>
        </xdr:cNvSpPr>
      </xdr:nvSpPr>
      <xdr:spPr>
        <a:xfrm>
          <a:off x="3790950" y="118249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60</xdr:row>
      <xdr:rowOff>0</xdr:rowOff>
    </xdr:from>
    <xdr:to xmlns:xdr="http://schemas.openxmlformats.org/drawingml/2006/spreadsheetDrawing">
      <xdr:col>16</xdr:col>
      <xdr:colOff>0</xdr:colOff>
      <xdr:row>61</xdr:row>
      <xdr:rowOff>0</xdr:rowOff>
    </xdr:to>
    <xdr:sp macro="" textlink="">
      <xdr:nvSpPr>
        <xdr:cNvPr id="59202" name="Rectangle 177" descr="紙ふぶき (小)"/>
        <xdr:cNvSpPr>
          <a:spLocks noChangeArrowheads="1"/>
        </xdr:cNvSpPr>
      </xdr:nvSpPr>
      <xdr:spPr>
        <a:xfrm>
          <a:off x="219075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60</xdr:row>
      <xdr:rowOff>0</xdr:rowOff>
    </xdr:from>
    <xdr:to xmlns:xdr="http://schemas.openxmlformats.org/drawingml/2006/spreadsheetDrawing">
      <xdr:col>12</xdr:col>
      <xdr:colOff>0</xdr:colOff>
      <xdr:row>64</xdr:row>
      <xdr:rowOff>126365</xdr:rowOff>
    </xdr:to>
    <xdr:sp macro="" textlink="">
      <xdr:nvSpPr>
        <xdr:cNvPr id="59203" name="Rectangle 177" descr="紙ふぶき (小)"/>
        <xdr:cNvSpPr>
          <a:spLocks noChangeArrowheads="1"/>
        </xdr:cNvSpPr>
      </xdr:nvSpPr>
      <xdr:spPr>
        <a:xfrm>
          <a:off x="139065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60</xdr:row>
      <xdr:rowOff>0</xdr:rowOff>
    </xdr:from>
    <xdr:to xmlns:xdr="http://schemas.openxmlformats.org/drawingml/2006/spreadsheetDrawing">
      <xdr:col>20</xdr:col>
      <xdr:colOff>0</xdr:colOff>
      <xdr:row>60</xdr:row>
      <xdr:rowOff>0</xdr:rowOff>
    </xdr:to>
    <xdr:sp macro="" textlink="">
      <xdr:nvSpPr>
        <xdr:cNvPr id="59204" name="Line 164"/>
        <xdr:cNvSpPr>
          <a:spLocks noChangeShapeType="1"/>
        </xdr:cNvSpPr>
      </xdr:nvSpPr>
      <xdr:spPr>
        <a:xfrm>
          <a:off x="299085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60</xdr:row>
      <xdr:rowOff>0</xdr:rowOff>
    </xdr:from>
    <xdr:to xmlns:xdr="http://schemas.openxmlformats.org/drawingml/2006/spreadsheetDrawing">
      <xdr:col>19</xdr:col>
      <xdr:colOff>0</xdr:colOff>
      <xdr:row>65</xdr:row>
      <xdr:rowOff>0</xdr:rowOff>
    </xdr:to>
    <xdr:sp macro="" textlink="">
      <xdr:nvSpPr>
        <xdr:cNvPr id="59205" name="Line 172"/>
        <xdr:cNvSpPr>
          <a:spLocks noChangeShapeType="1"/>
        </xdr:cNvSpPr>
      </xdr:nvSpPr>
      <xdr:spPr>
        <a:xfrm>
          <a:off x="359092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61</xdr:row>
      <xdr:rowOff>0</xdr:rowOff>
    </xdr:from>
    <xdr:to xmlns:xdr="http://schemas.openxmlformats.org/drawingml/2006/spreadsheetDrawing">
      <xdr:col>16</xdr:col>
      <xdr:colOff>0</xdr:colOff>
      <xdr:row>63</xdr:row>
      <xdr:rowOff>0</xdr:rowOff>
    </xdr:to>
    <xdr:sp macro="" textlink="">
      <xdr:nvSpPr>
        <xdr:cNvPr id="59206" name="Rectangle 177" descr="紙ふぶき (小)"/>
        <xdr:cNvSpPr>
          <a:spLocks noChangeArrowheads="1"/>
        </xdr:cNvSpPr>
      </xdr:nvSpPr>
      <xdr:spPr>
        <a:xfrm>
          <a:off x="219075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63</xdr:row>
      <xdr:rowOff>0</xdr:rowOff>
    </xdr:from>
    <xdr:to xmlns:xdr="http://schemas.openxmlformats.org/drawingml/2006/spreadsheetDrawing">
      <xdr:col>16</xdr:col>
      <xdr:colOff>0</xdr:colOff>
      <xdr:row>65</xdr:row>
      <xdr:rowOff>0</xdr:rowOff>
    </xdr:to>
    <xdr:sp macro="" textlink="">
      <xdr:nvSpPr>
        <xdr:cNvPr id="59207" name="Rectangle 177" descr="紙ふぶき (小)"/>
        <xdr:cNvSpPr>
          <a:spLocks noChangeArrowheads="1"/>
        </xdr:cNvSpPr>
      </xdr:nvSpPr>
      <xdr:spPr>
        <a:xfrm>
          <a:off x="219075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60</xdr:row>
      <xdr:rowOff>0</xdr:rowOff>
    </xdr:from>
    <xdr:to xmlns:xdr="http://schemas.openxmlformats.org/drawingml/2006/spreadsheetDrawing">
      <xdr:col>34</xdr:col>
      <xdr:colOff>0</xdr:colOff>
      <xdr:row>61</xdr:row>
      <xdr:rowOff>0</xdr:rowOff>
    </xdr:to>
    <xdr:sp macro="" textlink="">
      <xdr:nvSpPr>
        <xdr:cNvPr id="59208" name="Rectangle 177" descr="紙ふぶき (小)"/>
        <xdr:cNvSpPr>
          <a:spLocks noChangeArrowheads="1"/>
        </xdr:cNvSpPr>
      </xdr:nvSpPr>
      <xdr:spPr>
        <a:xfrm>
          <a:off x="552450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60</xdr:row>
      <xdr:rowOff>0</xdr:rowOff>
    </xdr:from>
    <xdr:to xmlns:xdr="http://schemas.openxmlformats.org/drawingml/2006/spreadsheetDrawing">
      <xdr:col>30</xdr:col>
      <xdr:colOff>0</xdr:colOff>
      <xdr:row>64</xdr:row>
      <xdr:rowOff>126365</xdr:rowOff>
    </xdr:to>
    <xdr:sp macro="" textlink="">
      <xdr:nvSpPr>
        <xdr:cNvPr id="59209" name="Rectangle 177" descr="紙ふぶき (小)"/>
        <xdr:cNvSpPr>
          <a:spLocks noChangeArrowheads="1"/>
        </xdr:cNvSpPr>
      </xdr:nvSpPr>
      <xdr:spPr>
        <a:xfrm>
          <a:off x="472440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60</xdr:row>
      <xdr:rowOff>0</xdr:rowOff>
    </xdr:from>
    <xdr:to xmlns:xdr="http://schemas.openxmlformats.org/drawingml/2006/spreadsheetDrawing">
      <xdr:col>38</xdr:col>
      <xdr:colOff>0</xdr:colOff>
      <xdr:row>60</xdr:row>
      <xdr:rowOff>0</xdr:rowOff>
    </xdr:to>
    <xdr:sp macro="" textlink="">
      <xdr:nvSpPr>
        <xdr:cNvPr id="59210" name="Line 164"/>
        <xdr:cNvSpPr>
          <a:spLocks noChangeShapeType="1"/>
        </xdr:cNvSpPr>
      </xdr:nvSpPr>
      <xdr:spPr>
        <a:xfrm>
          <a:off x="632460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60</xdr:row>
      <xdr:rowOff>0</xdr:rowOff>
    </xdr:from>
    <xdr:to xmlns:xdr="http://schemas.openxmlformats.org/drawingml/2006/spreadsheetDrawing">
      <xdr:col>37</xdr:col>
      <xdr:colOff>0</xdr:colOff>
      <xdr:row>65</xdr:row>
      <xdr:rowOff>0</xdr:rowOff>
    </xdr:to>
    <xdr:sp macro="" textlink="">
      <xdr:nvSpPr>
        <xdr:cNvPr id="59211" name="Line 172"/>
        <xdr:cNvSpPr>
          <a:spLocks noChangeShapeType="1"/>
        </xdr:cNvSpPr>
      </xdr:nvSpPr>
      <xdr:spPr>
        <a:xfrm>
          <a:off x="692467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61</xdr:row>
      <xdr:rowOff>0</xdr:rowOff>
    </xdr:from>
    <xdr:to xmlns:xdr="http://schemas.openxmlformats.org/drawingml/2006/spreadsheetDrawing">
      <xdr:col>34</xdr:col>
      <xdr:colOff>0</xdr:colOff>
      <xdr:row>63</xdr:row>
      <xdr:rowOff>0</xdr:rowOff>
    </xdr:to>
    <xdr:sp macro="" textlink="">
      <xdr:nvSpPr>
        <xdr:cNvPr id="59212" name="Rectangle 177" descr="紙ふぶき (小)"/>
        <xdr:cNvSpPr>
          <a:spLocks noChangeArrowheads="1"/>
        </xdr:cNvSpPr>
      </xdr:nvSpPr>
      <xdr:spPr>
        <a:xfrm>
          <a:off x="552450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63</xdr:row>
      <xdr:rowOff>0</xdr:rowOff>
    </xdr:from>
    <xdr:to xmlns:xdr="http://schemas.openxmlformats.org/drawingml/2006/spreadsheetDrawing">
      <xdr:col>34</xdr:col>
      <xdr:colOff>0</xdr:colOff>
      <xdr:row>65</xdr:row>
      <xdr:rowOff>0</xdr:rowOff>
    </xdr:to>
    <xdr:sp macro="" textlink="">
      <xdr:nvSpPr>
        <xdr:cNvPr id="59213" name="Rectangle 177" descr="紙ふぶき (小)"/>
        <xdr:cNvSpPr>
          <a:spLocks noChangeArrowheads="1"/>
        </xdr:cNvSpPr>
      </xdr:nvSpPr>
      <xdr:spPr>
        <a:xfrm>
          <a:off x="552450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60</xdr:row>
      <xdr:rowOff>0</xdr:rowOff>
    </xdr:from>
    <xdr:to xmlns:xdr="http://schemas.openxmlformats.org/drawingml/2006/spreadsheetDrawing">
      <xdr:col>52</xdr:col>
      <xdr:colOff>0</xdr:colOff>
      <xdr:row>61</xdr:row>
      <xdr:rowOff>0</xdr:rowOff>
    </xdr:to>
    <xdr:sp macro="" textlink="">
      <xdr:nvSpPr>
        <xdr:cNvPr id="59214" name="Rectangle 177" descr="紙ふぶき (小)"/>
        <xdr:cNvSpPr>
          <a:spLocks noChangeArrowheads="1"/>
        </xdr:cNvSpPr>
      </xdr:nvSpPr>
      <xdr:spPr>
        <a:xfrm>
          <a:off x="885825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60</xdr:row>
      <xdr:rowOff>0</xdr:rowOff>
    </xdr:from>
    <xdr:to xmlns:xdr="http://schemas.openxmlformats.org/drawingml/2006/spreadsheetDrawing">
      <xdr:col>48</xdr:col>
      <xdr:colOff>0</xdr:colOff>
      <xdr:row>64</xdr:row>
      <xdr:rowOff>126365</xdr:rowOff>
    </xdr:to>
    <xdr:sp macro="" textlink="">
      <xdr:nvSpPr>
        <xdr:cNvPr id="59215" name="Rectangle 177" descr="紙ふぶき (小)"/>
        <xdr:cNvSpPr>
          <a:spLocks noChangeArrowheads="1"/>
        </xdr:cNvSpPr>
      </xdr:nvSpPr>
      <xdr:spPr>
        <a:xfrm>
          <a:off x="805815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60</xdr:row>
      <xdr:rowOff>0</xdr:rowOff>
    </xdr:from>
    <xdr:to xmlns:xdr="http://schemas.openxmlformats.org/drawingml/2006/spreadsheetDrawing">
      <xdr:col>56</xdr:col>
      <xdr:colOff>0</xdr:colOff>
      <xdr:row>60</xdr:row>
      <xdr:rowOff>0</xdr:rowOff>
    </xdr:to>
    <xdr:sp macro="" textlink="">
      <xdr:nvSpPr>
        <xdr:cNvPr id="59216" name="Line 164"/>
        <xdr:cNvSpPr>
          <a:spLocks noChangeShapeType="1"/>
        </xdr:cNvSpPr>
      </xdr:nvSpPr>
      <xdr:spPr>
        <a:xfrm>
          <a:off x="965835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60</xdr:row>
      <xdr:rowOff>0</xdr:rowOff>
    </xdr:from>
    <xdr:to xmlns:xdr="http://schemas.openxmlformats.org/drawingml/2006/spreadsheetDrawing">
      <xdr:col>55</xdr:col>
      <xdr:colOff>0</xdr:colOff>
      <xdr:row>65</xdr:row>
      <xdr:rowOff>0</xdr:rowOff>
    </xdr:to>
    <xdr:sp macro="" textlink="">
      <xdr:nvSpPr>
        <xdr:cNvPr id="59217" name="Line 172"/>
        <xdr:cNvSpPr>
          <a:spLocks noChangeShapeType="1"/>
        </xdr:cNvSpPr>
      </xdr:nvSpPr>
      <xdr:spPr>
        <a:xfrm>
          <a:off x="1025842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61</xdr:row>
      <xdr:rowOff>0</xdr:rowOff>
    </xdr:from>
    <xdr:to xmlns:xdr="http://schemas.openxmlformats.org/drawingml/2006/spreadsheetDrawing">
      <xdr:col>52</xdr:col>
      <xdr:colOff>0</xdr:colOff>
      <xdr:row>63</xdr:row>
      <xdr:rowOff>0</xdr:rowOff>
    </xdr:to>
    <xdr:sp macro="" textlink="">
      <xdr:nvSpPr>
        <xdr:cNvPr id="59218" name="Rectangle 177" descr="紙ふぶき (小)"/>
        <xdr:cNvSpPr>
          <a:spLocks noChangeArrowheads="1"/>
        </xdr:cNvSpPr>
      </xdr:nvSpPr>
      <xdr:spPr>
        <a:xfrm>
          <a:off x="885825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63</xdr:row>
      <xdr:rowOff>0</xdr:rowOff>
    </xdr:from>
    <xdr:to xmlns:xdr="http://schemas.openxmlformats.org/drawingml/2006/spreadsheetDrawing">
      <xdr:col>52</xdr:col>
      <xdr:colOff>0</xdr:colOff>
      <xdr:row>65</xdr:row>
      <xdr:rowOff>0</xdr:rowOff>
    </xdr:to>
    <xdr:sp macro="" textlink="">
      <xdr:nvSpPr>
        <xdr:cNvPr id="59219" name="Rectangle 177" descr="紙ふぶき (小)"/>
        <xdr:cNvSpPr>
          <a:spLocks noChangeArrowheads="1"/>
        </xdr:cNvSpPr>
      </xdr:nvSpPr>
      <xdr:spPr>
        <a:xfrm>
          <a:off x="885825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60</xdr:row>
      <xdr:rowOff>0</xdr:rowOff>
    </xdr:from>
    <xdr:to xmlns:xdr="http://schemas.openxmlformats.org/drawingml/2006/spreadsheetDrawing">
      <xdr:col>70</xdr:col>
      <xdr:colOff>0</xdr:colOff>
      <xdr:row>61</xdr:row>
      <xdr:rowOff>0</xdr:rowOff>
    </xdr:to>
    <xdr:sp macro="" textlink="">
      <xdr:nvSpPr>
        <xdr:cNvPr id="59220" name="Rectangle 177" descr="紙ふぶき (小)"/>
        <xdr:cNvSpPr>
          <a:spLocks noChangeArrowheads="1"/>
        </xdr:cNvSpPr>
      </xdr:nvSpPr>
      <xdr:spPr>
        <a:xfrm>
          <a:off x="1219200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60</xdr:row>
      <xdr:rowOff>0</xdr:rowOff>
    </xdr:from>
    <xdr:to xmlns:xdr="http://schemas.openxmlformats.org/drawingml/2006/spreadsheetDrawing">
      <xdr:col>66</xdr:col>
      <xdr:colOff>0</xdr:colOff>
      <xdr:row>64</xdr:row>
      <xdr:rowOff>126365</xdr:rowOff>
    </xdr:to>
    <xdr:sp macro="" textlink="">
      <xdr:nvSpPr>
        <xdr:cNvPr id="59221" name="Rectangle 177" descr="紙ふぶき (小)"/>
        <xdr:cNvSpPr>
          <a:spLocks noChangeArrowheads="1"/>
        </xdr:cNvSpPr>
      </xdr:nvSpPr>
      <xdr:spPr>
        <a:xfrm>
          <a:off x="1139190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60</xdr:row>
      <xdr:rowOff>0</xdr:rowOff>
    </xdr:from>
    <xdr:to xmlns:xdr="http://schemas.openxmlformats.org/drawingml/2006/spreadsheetDrawing">
      <xdr:col>74</xdr:col>
      <xdr:colOff>0</xdr:colOff>
      <xdr:row>60</xdr:row>
      <xdr:rowOff>0</xdr:rowOff>
    </xdr:to>
    <xdr:sp macro="" textlink="">
      <xdr:nvSpPr>
        <xdr:cNvPr id="59222" name="Line 164"/>
        <xdr:cNvSpPr>
          <a:spLocks noChangeShapeType="1"/>
        </xdr:cNvSpPr>
      </xdr:nvSpPr>
      <xdr:spPr>
        <a:xfrm>
          <a:off x="1299210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60</xdr:row>
      <xdr:rowOff>0</xdr:rowOff>
    </xdr:from>
    <xdr:to xmlns:xdr="http://schemas.openxmlformats.org/drawingml/2006/spreadsheetDrawing">
      <xdr:col>73</xdr:col>
      <xdr:colOff>0</xdr:colOff>
      <xdr:row>65</xdr:row>
      <xdr:rowOff>0</xdr:rowOff>
    </xdr:to>
    <xdr:sp macro="" textlink="">
      <xdr:nvSpPr>
        <xdr:cNvPr id="59223" name="Line 172"/>
        <xdr:cNvSpPr>
          <a:spLocks noChangeShapeType="1"/>
        </xdr:cNvSpPr>
      </xdr:nvSpPr>
      <xdr:spPr>
        <a:xfrm>
          <a:off x="1359217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61</xdr:row>
      <xdr:rowOff>0</xdr:rowOff>
    </xdr:from>
    <xdr:to xmlns:xdr="http://schemas.openxmlformats.org/drawingml/2006/spreadsheetDrawing">
      <xdr:col>70</xdr:col>
      <xdr:colOff>0</xdr:colOff>
      <xdr:row>63</xdr:row>
      <xdr:rowOff>0</xdr:rowOff>
    </xdr:to>
    <xdr:sp macro="" textlink="">
      <xdr:nvSpPr>
        <xdr:cNvPr id="59224" name="Rectangle 177" descr="紙ふぶき (小)"/>
        <xdr:cNvSpPr>
          <a:spLocks noChangeArrowheads="1"/>
        </xdr:cNvSpPr>
      </xdr:nvSpPr>
      <xdr:spPr>
        <a:xfrm>
          <a:off x="1219200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63</xdr:row>
      <xdr:rowOff>0</xdr:rowOff>
    </xdr:from>
    <xdr:to xmlns:xdr="http://schemas.openxmlformats.org/drawingml/2006/spreadsheetDrawing">
      <xdr:col>70</xdr:col>
      <xdr:colOff>0</xdr:colOff>
      <xdr:row>65</xdr:row>
      <xdr:rowOff>0</xdr:rowOff>
    </xdr:to>
    <xdr:sp macro="" textlink="">
      <xdr:nvSpPr>
        <xdr:cNvPr id="59225" name="Rectangle 177" descr="紙ふぶき (小)"/>
        <xdr:cNvSpPr>
          <a:spLocks noChangeArrowheads="1"/>
        </xdr:cNvSpPr>
      </xdr:nvSpPr>
      <xdr:spPr>
        <a:xfrm>
          <a:off x="1219200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60</xdr:row>
      <xdr:rowOff>0</xdr:rowOff>
    </xdr:from>
    <xdr:to xmlns:xdr="http://schemas.openxmlformats.org/drawingml/2006/spreadsheetDrawing">
      <xdr:col>38</xdr:col>
      <xdr:colOff>0</xdr:colOff>
      <xdr:row>72</xdr:row>
      <xdr:rowOff>0</xdr:rowOff>
    </xdr:to>
    <xdr:sp macro="" textlink="">
      <xdr:nvSpPr>
        <xdr:cNvPr id="59226" name="Line 172"/>
        <xdr:cNvSpPr>
          <a:spLocks noChangeShapeType="1"/>
        </xdr:cNvSpPr>
      </xdr:nvSpPr>
      <xdr:spPr>
        <a:xfrm>
          <a:off x="7124700" y="118249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60</xdr:row>
      <xdr:rowOff>0</xdr:rowOff>
    </xdr:from>
    <xdr:to xmlns:xdr="http://schemas.openxmlformats.org/drawingml/2006/spreadsheetDrawing">
      <xdr:col>56</xdr:col>
      <xdr:colOff>0</xdr:colOff>
      <xdr:row>72</xdr:row>
      <xdr:rowOff>0</xdr:rowOff>
    </xdr:to>
    <xdr:sp macro="" textlink="">
      <xdr:nvSpPr>
        <xdr:cNvPr id="59227" name="Line 172"/>
        <xdr:cNvSpPr>
          <a:spLocks noChangeShapeType="1"/>
        </xdr:cNvSpPr>
      </xdr:nvSpPr>
      <xdr:spPr>
        <a:xfrm>
          <a:off x="10458450" y="118249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60</xdr:row>
      <xdr:rowOff>0</xdr:rowOff>
    </xdr:from>
    <xdr:to xmlns:xdr="http://schemas.openxmlformats.org/drawingml/2006/spreadsheetDrawing">
      <xdr:col>74</xdr:col>
      <xdr:colOff>0</xdr:colOff>
      <xdr:row>73</xdr:row>
      <xdr:rowOff>0</xdr:rowOff>
    </xdr:to>
    <xdr:sp macro="" textlink="">
      <xdr:nvSpPr>
        <xdr:cNvPr id="59228" name="Line 172"/>
        <xdr:cNvSpPr>
          <a:spLocks noChangeShapeType="1"/>
        </xdr:cNvSpPr>
      </xdr:nvSpPr>
      <xdr:spPr>
        <a:xfrm>
          <a:off x="13792200" y="118249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118</xdr:row>
      <xdr:rowOff>0</xdr:rowOff>
    </xdr:from>
    <xdr:to xmlns:xdr="http://schemas.openxmlformats.org/drawingml/2006/spreadsheetDrawing">
      <xdr:col>73</xdr:col>
      <xdr:colOff>0</xdr:colOff>
      <xdr:row>118</xdr:row>
      <xdr:rowOff>0</xdr:rowOff>
    </xdr:to>
    <xdr:sp macro="" textlink="">
      <xdr:nvSpPr>
        <xdr:cNvPr id="59229" name="Line 25"/>
        <xdr:cNvSpPr>
          <a:spLocks noChangeShapeType="1"/>
        </xdr:cNvSpPr>
      </xdr:nvSpPr>
      <xdr:spPr>
        <a:xfrm>
          <a:off x="1299210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128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59230" name="Line 27"/>
        <xdr:cNvSpPr>
          <a:spLocks noChangeShapeType="1"/>
        </xdr:cNvSpPr>
      </xdr:nvSpPr>
      <xdr:spPr>
        <a:xfrm>
          <a:off x="1299210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118</xdr:row>
      <xdr:rowOff>0</xdr:rowOff>
    </xdr:from>
    <xdr:to xmlns:xdr="http://schemas.openxmlformats.org/drawingml/2006/spreadsheetDrawing">
      <xdr:col>62</xdr:col>
      <xdr:colOff>0</xdr:colOff>
      <xdr:row>118</xdr:row>
      <xdr:rowOff>0</xdr:rowOff>
    </xdr:to>
    <xdr:sp macro="" textlink="">
      <xdr:nvSpPr>
        <xdr:cNvPr id="59231" name="Line 28"/>
        <xdr:cNvSpPr>
          <a:spLocks noChangeShapeType="1"/>
        </xdr:cNvSpPr>
      </xdr:nvSpPr>
      <xdr:spPr>
        <a:xfrm flipH="1">
          <a:off x="1119187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128</xdr:row>
      <xdr:rowOff>0</xdr:rowOff>
    </xdr:from>
    <xdr:to xmlns:xdr="http://schemas.openxmlformats.org/drawingml/2006/spreadsheetDrawing">
      <xdr:col>62</xdr:col>
      <xdr:colOff>0</xdr:colOff>
      <xdr:row>128</xdr:row>
      <xdr:rowOff>0</xdr:rowOff>
    </xdr:to>
    <xdr:sp macro="" textlink="">
      <xdr:nvSpPr>
        <xdr:cNvPr id="59232" name="Line 29"/>
        <xdr:cNvSpPr>
          <a:spLocks noChangeShapeType="1"/>
        </xdr:cNvSpPr>
      </xdr:nvSpPr>
      <xdr:spPr>
        <a:xfrm flipH="1">
          <a:off x="1119187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118</xdr:row>
      <xdr:rowOff>0</xdr:rowOff>
    </xdr:from>
    <xdr:to xmlns:xdr="http://schemas.openxmlformats.org/drawingml/2006/spreadsheetDrawing">
      <xdr:col>61</xdr:col>
      <xdr:colOff>0</xdr:colOff>
      <xdr:row>128</xdr:row>
      <xdr:rowOff>0</xdr:rowOff>
    </xdr:to>
    <xdr:sp macro="" textlink="">
      <xdr:nvSpPr>
        <xdr:cNvPr id="59233" name="Line 30"/>
        <xdr:cNvSpPr>
          <a:spLocks noChangeShapeType="1"/>
        </xdr:cNvSpPr>
      </xdr:nvSpPr>
      <xdr:spPr>
        <a:xfrm>
          <a:off x="1119187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124</xdr:row>
      <xdr:rowOff>0</xdr:rowOff>
    </xdr:from>
    <xdr:to xmlns:xdr="http://schemas.openxmlformats.org/drawingml/2006/spreadsheetDrawing">
      <xdr:col>72</xdr:col>
      <xdr:colOff>0</xdr:colOff>
      <xdr:row>124</xdr:row>
      <xdr:rowOff>0</xdr:rowOff>
    </xdr:to>
    <xdr:sp macro="" textlink="">
      <xdr:nvSpPr>
        <xdr:cNvPr id="59234" name="Line 31"/>
        <xdr:cNvSpPr>
          <a:spLocks noChangeShapeType="1"/>
        </xdr:cNvSpPr>
      </xdr:nvSpPr>
      <xdr:spPr>
        <a:xfrm>
          <a:off x="12992100" y="235565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124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59235" name="Line 32"/>
        <xdr:cNvSpPr>
          <a:spLocks noChangeShapeType="1"/>
        </xdr:cNvSpPr>
      </xdr:nvSpPr>
      <xdr:spPr>
        <a:xfrm>
          <a:off x="13392150" y="23556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126</xdr:row>
      <xdr:rowOff>0</xdr:rowOff>
    </xdr:from>
    <xdr:to xmlns:xdr="http://schemas.openxmlformats.org/drawingml/2006/spreadsheetDrawing">
      <xdr:col>74</xdr:col>
      <xdr:colOff>0</xdr:colOff>
      <xdr:row>126</xdr:row>
      <xdr:rowOff>0</xdr:rowOff>
    </xdr:to>
    <xdr:sp macro="" textlink="">
      <xdr:nvSpPr>
        <xdr:cNvPr id="59236" name="Line 33"/>
        <xdr:cNvSpPr>
          <a:spLocks noChangeShapeType="1"/>
        </xdr:cNvSpPr>
      </xdr:nvSpPr>
      <xdr:spPr>
        <a:xfrm>
          <a:off x="12992100" y="238613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118</xdr:row>
      <xdr:rowOff>0</xdr:rowOff>
    </xdr:from>
    <xdr:to xmlns:xdr="http://schemas.openxmlformats.org/drawingml/2006/spreadsheetDrawing">
      <xdr:col>73</xdr:col>
      <xdr:colOff>0</xdr:colOff>
      <xdr:row>126</xdr:row>
      <xdr:rowOff>0</xdr:rowOff>
    </xdr:to>
    <xdr:sp macro="" textlink="">
      <xdr:nvSpPr>
        <xdr:cNvPr id="59237" name="Line 34"/>
        <xdr:cNvSpPr>
          <a:spLocks noChangeShapeType="1"/>
        </xdr:cNvSpPr>
      </xdr:nvSpPr>
      <xdr:spPr>
        <a:xfrm>
          <a:off x="13592175" y="226421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126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59238" name="Line 35"/>
        <xdr:cNvSpPr>
          <a:spLocks noChangeShapeType="1"/>
        </xdr:cNvSpPr>
      </xdr:nvSpPr>
      <xdr:spPr>
        <a:xfrm flipV="1">
          <a:off x="13592175" y="23861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118</xdr:row>
      <xdr:rowOff>0</xdr:rowOff>
    </xdr:from>
    <xdr:to xmlns:xdr="http://schemas.openxmlformats.org/drawingml/2006/spreadsheetDrawing">
      <xdr:col>72</xdr:col>
      <xdr:colOff>0</xdr:colOff>
      <xdr:row>124</xdr:row>
      <xdr:rowOff>0</xdr:rowOff>
    </xdr:to>
    <xdr:sp macro="" textlink="">
      <xdr:nvSpPr>
        <xdr:cNvPr id="59239" name="Line 52"/>
        <xdr:cNvSpPr>
          <a:spLocks noChangeShapeType="1"/>
        </xdr:cNvSpPr>
      </xdr:nvSpPr>
      <xdr:spPr>
        <a:xfrm>
          <a:off x="13392150" y="226421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118</xdr:row>
      <xdr:rowOff>0</xdr:rowOff>
    </xdr:from>
    <xdr:to xmlns:xdr="http://schemas.openxmlformats.org/drawingml/2006/spreadsheetDrawing">
      <xdr:col>66</xdr:col>
      <xdr:colOff>0</xdr:colOff>
      <xdr:row>128</xdr:row>
      <xdr:rowOff>0</xdr:rowOff>
    </xdr:to>
    <xdr:sp macro="" textlink="">
      <xdr:nvSpPr>
        <xdr:cNvPr id="59240" name="Rectangle 67" descr="紙ふぶき (小)"/>
        <xdr:cNvSpPr>
          <a:spLocks noChangeArrowheads="1"/>
        </xdr:cNvSpPr>
      </xdr:nvSpPr>
      <xdr:spPr>
        <a:xfrm>
          <a:off x="1139190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118</xdr:row>
      <xdr:rowOff>0</xdr:rowOff>
    </xdr:from>
    <xdr:to xmlns:xdr="http://schemas.openxmlformats.org/drawingml/2006/spreadsheetDrawing">
      <xdr:col>70</xdr:col>
      <xdr:colOff>0</xdr:colOff>
      <xdr:row>126</xdr:row>
      <xdr:rowOff>0</xdr:rowOff>
    </xdr:to>
    <xdr:sp macro="" textlink="">
      <xdr:nvSpPr>
        <xdr:cNvPr id="59241" name="Rectangle 68" descr="紙ふぶき (大)"/>
        <xdr:cNvSpPr>
          <a:spLocks noChangeArrowheads="1"/>
        </xdr:cNvSpPr>
      </xdr:nvSpPr>
      <xdr:spPr>
        <a:xfrm>
          <a:off x="12192000" y="226421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126</xdr:row>
      <xdr:rowOff>0</xdr:rowOff>
    </xdr:from>
    <xdr:to xmlns:xdr="http://schemas.openxmlformats.org/drawingml/2006/spreadsheetDrawing">
      <xdr:col>70</xdr:col>
      <xdr:colOff>0</xdr:colOff>
      <xdr:row>128</xdr:row>
      <xdr:rowOff>0</xdr:rowOff>
    </xdr:to>
    <xdr:sp macro="" textlink="">
      <xdr:nvSpPr>
        <xdr:cNvPr id="59242" name="Rectangle 69" descr="紙ふぶき (小)"/>
        <xdr:cNvSpPr>
          <a:spLocks noChangeArrowheads="1"/>
        </xdr:cNvSpPr>
      </xdr:nvSpPr>
      <xdr:spPr>
        <a:xfrm>
          <a:off x="12192000" y="238613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118</xdr:row>
      <xdr:rowOff>0</xdr:rowOff>
    </xdr:from>
    <xdr:to xmlns:xdr="http://schemas.openxmlformats.org/drawingml/2006/spreadsheetDrawing">
      <xdr:col>37</xdr:col>
      <xdr:colOff>0</xdr:colOff>
      <xdr:row>118</xdr:row>
      <xdr:rowOff>0</xdr:rowOff>
    </xdr:to>
    <xdr:sp macro="" textlink="">
      <xdr:nvSpPr>
        <xdr:cNvPr id="59243" name="Line 150"/>
        <xdr:cNvSpPr>
          <a:spLocks noChangeShapeType="1"/>
        </xdr:cNvSpPr>
      </xdr:nvSpPr>
      <xdr:spPr>
        <a:xfrm>
          <a:off x="632460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128</xdr:row>
      <xdr:rowOff>0</xdr:rowOff>
    </xdr:from>
    <xdr:to xmlns:xdr="http://schemas.openxmlformats.org/drawingml/2006/spreadsheetDrawing">
      <xdr:col>37</xdr:col>
      <xdr:colOff>0</xdr:colOff>
      <xdr:row>128</xdr:row>
      <xdr:rowOff>0</xdr:rowOff>
    </xdr:to>
    <xdr:sp macro="" textlink="">
      <xdr:nvSpPr>
        <xdr:cNvPr id="59244" name="Line 151"/>
        <xdr:cNvSpPr>
          <a:spLocks noChangeShapeType="1"/>
        </xdr:cNvSpPr>
      </xdr:nvSpPr>
      <xdr:spPr>
        <a:xfrm>
          <a:off x="632460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118</xdr:row>
      <xdr:rowOff>0</xdr:rowOff>
    </xdr:from>
    <xdr:to xmlns:xdr="http://schemas.openxmlformats.org/drawingml/2006/spreadsheetDrawing">
      <xdr:col>26</xdr:col>
      <xdr:colOff>0</xdr:colOff>
      <xdr:row>118</xdr:row>
      <xdr:rowOff>0</xdr:rowOff>
    </xdr:to>
    <xdr:sp macro="" textlink="">
      <xdr:nvSpPr>
        <xdr:cNvPr id="59245" name="Line 152"/>
        <xdr:cNvSpPr>
          <a:spLocks noChangeShapeType="1"/>
        </xdr:cNvSpPr>
      </xdr:nvSpPr>
      <xdr:spPr>
        <a:xfrm flipH="1">
          <a:off x="452437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128</xdr:row>
      <xdr:rowOff>0</xdr:rowOff>
    </xdr:from>
    <xdr:to xmlns:xdr="http://schemas.openxmlformats.org/drawingml/2006/spreadsheetDrawing">
      <xdr:col>26</xdr:col>
      <xdr:colOff>0</xdr:colOff>
      <xdr:row>128</xdr:row>
      <xdr:rowOff>0</xdr:rowOff>
    </xdr:to>
    <xdr:sp macro="" textlink="">
      <xdr:nvSpPr>
        <xdr:cNvPr id="59246" name="Line 153"/>
        <xdr:cNvSpPr>
          <a:spLocks noChangeShapeType="1"/>
        </xdr:cNvSpPr>
      </xdr:nvSpPr>
      <xdr:spPr>
        <a:xfrm flipH="1">
          <a:off x="452437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118</xdr:row>
      <xdr:rowOff>0</xdr:rowOff>
    </xdr:from>
    <xdr:to xmlns:xdr="http://schemas.openxmlformats.org/drawingml/2006/spreadsheetDrawing">
      <xdr:col>25</xdr:col>
      <xdr:colOff>0</xdr:colOff>
      <xdr:row>128</xdr:row>
      <xdr:rowOff>0</xdr:rowOff>
    </xdr:to>
    <xdr:sp macro="" textlink="">
      <xdr:nvSpPr>
        <xdr:cNvPr id="59247" name="Line 154"/>
        <xdr:cNvSpPr>
          <a:spLocks noChangeShapeType="1"/>
        </xdr:cNvSpPr>
      </xdr:nvSpPr>
      <xdr:spPr>
        <a:xfrm>
          <a:off x="452437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123</xdr:row>
      <xdr:rowOff>0</xdr:rowOff>
    </xdr:from>
    <xdr:to xmlns:xdr="http://schemas.openxmlformats.org/drawingml/2006/spreadsheetDrawing">
      <xdr:col>36</xdr:col>
      <xdr:colOff>0</xdr:colOff>
      <xdr:row>123</xdr:row>
      <xdr:rowOff>0</xdr:rowOff>
    </xdr:to>
    <xdr:sp macro="" textlink="">
      <xdr:nvSpPr>
        <xdr:cNvPr id="59248" name="Line 155"/>
        <xdr:cNvSpPr>
          <a:spLocks noChangeShapeType="1"/>
        </xdr:cNvSpPr>
      </xdr:nvSpPr>
      <xdr:spPr>
        <a:xfrm>
          <a:off x="6324600" y="23404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123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59249" name="Line 156"/>
        <xdr:cNvSpPr>
          <a:spLocks noChangeShapeType="1"/>
        </xdr:cNvSpPr>
      </xdr:nvSpPr>
      <xdr:spPr>
        <a:xfrm>
          <a:off x="6724650" y="23404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125</xdr:row>
      <xdr:rowOff>0</xdr:rowOff>
    </xdr:from>
    <xdr:to xmlns:xdr="http://schemas.openxmlformats.org/drawingml/2006/spreadsheetDrawing">
      <xdr:col>38</xdr:col>
      <xdr:colOff>0</xdr:colOff>
      <xdr:row>125</xdr:row>
      <xdr:rowOff>0</xdr:rowOff>
    </xdr:to>
    <xdr:sp macro="" textlink="">
      <xdr:nvSpPr>
        <xdr:cNvPr id="59250" name="Line 157"/>
        <xdr:cNvSpPr>
          <a:spLocks noChangeShapeType="1"/>
        </xdr:cNvSpPr>
      </xdr:nvSpPr>
      <xdr:spPr>
        <a:xfrm>
          <a:off x="6324600" y="23708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118</xdr:row>
      <xdr:rowOff>0</xdr:rowOff>
    </xdr:from>
    <xdr:to xmlns:xdr="http://schemas.openxmlformats.org/drawingml/2006/spreadsheetDrawing">
      <xdr:col>37</xdr:col>
      <xdr:colOff>0</xdr:colOff>
      <xdr:row>125</xdr:row>
      <xdr:rowOff>0</xdr:rowOff>
    </xdr:to>
    <xdr:sp macro="" textlink="">
      <xdr:nvSpPr>
        <xdr:cNvPr id="59251" name="Line 158"/>
        <xdr:cNvSpPr>
          <a:spLocks noChangeShapeType="1"/>
        </xdr:cNvSpPr>
      </xdr:nvSpPr>
      <xdr:spPr>
        <a:xfrm>
          <a:off x="6924675" y="226421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125</xdr:row>
      <xdr:rowOff>0</xdr:rowOff>
    </xdr:from>
    <xdr:to xmlns:xdr="http://schemas.openxmlformats.org/drawingml/2006/spreadsheetDrawing">
      <xdr:col>37</xdr:col>
      <xdr:colOff>0</xdr:colOff>
      <xdr:row>128</xdr:row>
      <xdr:rowOff>0</xdr:rowOff>
    </xdr:to>
    <xdr:sp macro="" textlink="">
      <xdr:nvSpPr>
        <xdr:cNvPr id="59252" name="Line 159"/>
        <xdr:cNvSpPr>
          <a:spLocks noChangeShapeType="1"/>
        </xdr:cNvSpPr>
      </xdr:nvSpPr>
      <xdr:spPr>
        <a:xfrm flipV="1">
          <a:off x="6924675" y="237089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118</xdr:row>
      <xdr:rowOff>0</xdr:rowOff>
    </xdr:from>
    <xdr:to xmlns:xdr="http://schemas.openxmlformats.org/drawingml/2006/spreadsheetDrawing">
      <xdr:col>36</xdr:col>
      <xdr:colOff>0</xdr:colOff>
      <xdr:row>123</xdr:row>
      <xdr:rowOff>0</xdr:rowOff>
    </xdr:to>
    <xdr:sp macro="" textlink="">
      <xdr:nvSpPr>
        <xdr:cNvPr id="59253" name="Line 160"/>
        <xdr:cNvSpPr>
          <a:spLocks noChangeShapeType="1"/>
        </xdr:cNvSpPr>
      </xdr:nvSpPr>
      <xdr:spPr>
        <a:xfrm>
          <a:off x="6724650" y="226421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118</xdr:row>
      <xdr:rowOff>0</xdr:rowOff>
    </xdr:from>
    <xdr:to xmlns:xdr="http://schemas.openxmlformats.org/drawingml/2006/spreadsheetDrawing">
      <xdr:col>30</xdr:col>
      <xdr:colOff>0</xdr:colOff>
      <xdr:row>128</xdr:row>
      <xdr:rowOff>0</xdr:rowOff>
    </xdr:to>
    <xdr:sp macro="" textlink="">
      <xdr:nvSpPr>
        <xdr:cNvPr id="59254" name="Rectangle 161" descr="紙ふぶき (小)"/>
        <xdr:cNvSpPr>
          <a:spLocks noChangeArrowheads="1"/>
        </xdr:cNvSpPr>
      </xdr:nvSpPr>
      <xdr:spPr>
        <a:xfrm>
          <a:off x="472440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118</xdr:row>
      <xdr:rowOff>0</xdr:rowOff>
    </xdr:from>
    <xdr:to xmlns:xdr="http://schemas.openxmlformats.org/drawingml/2006/spreadsheetDrawing">
      <xdr:col>34</xdr:col>
      <xdr:colOff>0</xdr:colOff>
      <xdr:row>125</xdr:row>
      <xdr:rowOff>0</xdr:rowOff>
    </xdr:to>
    <xdr:sp macro="" textlink="">
      <xdr:nvSpPr>
        <xdr:cNvPr id="59255" name="Rectangle 162" descr="紙ふぶき (大)"/>
        <xdr:cNvSpPr>
          <a:spLocks noChangeArrowheads="1"/>
        </xdr:cNvSpPr>
      </xdr:nvSpPr>
      <xdr:spPr>
        <a:xfrm>
          <a:off x="5524500" y="226421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125</xdr:row>
      <xdr:rowOff>0</xdr:rowOff>
    </xdr:from>
    <xdr:to xmlns:xdr="http://schemas.openxmlformats.org/drawingml/2006/spreadsheetDrawing">
      <xdr:col>34</xdr:col>
      <xdr:colOff>0</xdr:colOff>
      <xdr:row>128</xdr:row>
      <xdr:rowOff>0</xdr:rowOff>
    </xdr:to>
    <xdr:sp macro="" textlink="">
      <xdr:nvSpPr>
        <xdr:cNvPr id="59256" name="Rectangle 163" descr="紙ふぶき (小)"/>
        <xdr:cNvSpPr>
          <a:spLocks noChangeArrowheads="1"/>
        </xdr:cNvSpPr>
      </xdr:nvSpPr>
      <xdr:spPr>
        <a:xfrm>
          <a:off x="5524500" y="237089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118</xdr:row>
      <xdr:rowOff>0</xdr:rowOff>
    </xdr:from>
    <xdr:to xmlns:xdr="http://schemas.openxmlformats.org/drawingml/2006/spreadsheetDrawing">
      <xdr:col>19</xdr:col>
      <xdr:colOff>0</xdr:colOff>
      <xdr:row>118</xdr:row>
      <xdr:rowOff>0</xdr:rowOff>
    </xdr:to>
    <xdr:sp macro="" textlink="">
      <xdr:nvSpPr>
        <xdr:cNvPr id="59257" name="Line 164"/>
        <xdr:cNvSpPr>
          <a:spLocks noChangeShapeType="1"/>
        </xdr:cNvSpPr>
      </xdr:nvSpPr>
      <xdr:spPr>
        <a:xfrm>
          <a:off x="299085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128</xdr:row>
      <xdr:rowOff>0</xdr:rowOff>
    </xdr:from>
    <xdr:to xmlns:xdr="http://schemas.openxmlformats.org/drawingml/2006/spreadsheetDrawing">
      <xdr:col>19</xdr:col>
      <xdr:colOff>0</xdr:colOff>
      <xdr:row>128</xdr:row>
      <xdr:rowOff>0</xdr:rowOff>
    </xdr:to>
    <xdr:sp macro="" textlink="">
      <xdr:nvSpPr>
        <xdr:cNvPr id="59258" name="Line 165"/>
        <xdr:cNvSpPr>
          <a:spLocks noChangeShapeType="1"/>
        </xdr:cNvSpPr>
      </xdr:nvSpPr>
      <xdr:spPr>
        <a:xfrm>
          <a:off x="299085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118</xdr:row>
      <xdr:rowOff>0</xdr:rowOff>
    </xdr:from>
    <xdr:to xmlns:xdr="http://schemas.openxmlformats.org/drawingml/2006/spreadsheetDrawing">
      <xdr:col>8</xdr:col>
      <xdr:colOff>0</xdr:colOff>
      <xdr:row>118</xdr:row>
      <xdr:rowOff>0</xdr:rowOff>
    </xdr:to>
    <xdr:sp macro="" textlink="">
      <xdr:nvSpPr>
        <xdr:cNvPr id="59259" name="Line 166"/>
        <xdr:cNvSpPr>
          <a:spLocks noChangeShapeType="1"/>
        </xdr:cNvSpPr>
      </xdr:nvSpPr>
      <xdr:spPr>
        <a:xfrm flipH="1">
          <a:off x="119062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128</xdr:row>
      <xdr:rowOff>0</xdr:rowOff>
    </xdr:from>
    <xdr:to xmlns:xdr="http://schemas.openxmlformats.org/drawingml/2006/spreadsheetDrawing">
      <xdr:col>8</xdr:col>
      <xdr:colOff>0</xdr:colOff>
      <xdr:row>128</xdr:row>
      <xdr:rowOff>0</xdr:rowOff>
    </xdr:to>
    <xdr:sp macro="" textlink="">
      <xdr:nvSpPr>
        <xdr:cNvPr id="59260" name="Line 167"/>
        <xdr:cNvSpPr>
          <a:spLocks noChangeShapeType="1"/>
        </xdr:cNvSpPr>
      </xdr:nvSpPr>
      <xdr:spPr>
        <a:xfrm flipH="1">
          <a:off x="119062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118</xdr:row>
      <xdr:rowOff>0</xdr:rowOff>
    </xdr:from>
    <xdr:to xmlns:xdr="http://schemas.openxmlformats.org/drawingml/2006/spreadsheetDrawing">
      <xdr:col>7</xdr:col>
      <xdr:colOff>0</xdr:colOff>
      <xdr:row>128</xdr:row>
      <xdr:rowOff>0</xdr:rowOff>
    </xdr:to>
    <xdr:sp macro="" textlink="">
      <xdr:nvSpPr>
        <xdr:cNvPr id="59261" name="Line 168"/>
        <xdr:cNvSpPr>
          <a:spLocks noChangeShapeType="1"/>
        </xdr:cNvSpPr>
      </xdr:nvSpPr>
      <xdr:spPr>
        <a:xfrm>
          <a:off x="119062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122</xdr:row>
      <xdr:rowOff>0</xdr:rowOff>
    </xdr:from>
    <xdr:to xmlns:xdr="http://schemas.openxmlformats.org/drawingml/2006/spreadsheetDrawing">
      <xdr:col>18</xdr:col>
      <xdr:colOff>0</xdr:colOff>
      <xdr:row>122</xdr:row>
      <xdr:rowOff>0</xdr:rowOff>
    </xdr:to>
    <xdr:sp macro="" textlink="">
      <xdr:nvSpPr>
        <xdr:cNvPr id="59262" name="Line 169"/>
        <xdr:cNvSpPr>
          <a:spLocks noChangeShapeType="1"/>
        </xdr:cNvSpPr>
      </xdr:nvSpPr>
      <xdr:spPr>
        <a:xfrm>
          <a:off x="2990850" y="23251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122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59263" name="Line 170"/>
        <xdr:cNvSpPr>
          <a:spLocks noChangeShapeType="1"/>
        </xdr:cNvSpPr>
      </xdr:nvSpPr>
      <xdr:spPr>
        <a:xfrm>
          <a:off x="3390900" y="23251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124</xdr:row>
      <xdr:rowOff>0</xdr:rowOff>
    </xdr:from>
    <xdr:to xmlns:xdr="http://schemas.openxmlformats.org/drawingml/2006/spreadsheetDrawing">
      <xdr:col>20</xdr:col>
      <xdr:colOff>0</xdr:colOff>
      <xdr:row>124</xdr:row>
      <xdr:rowOff>0</xdr:rowOff>
    </xdr:to>
    <xdr:sp macro="" textlink="">
      <xdr:nvSpPr>
        <xdr:cNvPr id="59264" name="Line 171"/>
        <xdr:cNvSpPr>
          <a:spLocks noChangeShapeType="1"/>
        </xdr:cNvSpPr>
      </xdr:nvSpPr>
      <xdr:spPr>
        <a:xfrm>
          <a:off x="3009900" y="235565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118</xdr:row>
      <xdr:rowOff>0</xdr:rowOff>
    </xdr:from>
    <xdr:to xmlns:xdr="http://schemas.openxmlformats.org/drawingml/2006/spreadsheetDrawing">
      <xdr:col>19</xdr:col>
      <xdr:colOff>0</xdr:colOff>
      <xdr:row>124</xdr:row>
      <xdr:rowOff>0</xdr:rowOff>
    </xdr:to>
    <xdr:sp macro="" textlink="">
      <xdr:nvSpPr>
        <xdr:cNvPr id="59265" name="Line 172"/>
        <xdr:cNvSpPr>
          <a:spLocks noChangeShapeType="1"/>
        </xdr:cNvSpPr>
      </xdr:nvSpPr>
      <xdr:spPr>
        <a:xfrm>
          <a:off x="3590925" y="226421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124</xdr:row>
      <xdr:rowOff>0</xdr:rowOff>
    </xdr:from>
    <xdr:to xmlns:xdr="http://schemas.openxmlformats.org/drawingml/2006/spreadsheetDrawing">
      <xdr:col>19</xdr:col>
      <xdr:colOff>0</xdr:colOff>
      <xdr:row>128</xdr:row>
      <xdr:rowOff>0</xdr:rowOff>
    </xdr:to>
    <xdr:sp macro="" textlink="">
      <xdr:nvSpPr>
        <xdr:cNvPr id="59266" name="Line 173"/>
        <xdr:cNvSpPr>
          <a:spLocks noChangeShapeType="1"/>
        </xdr:cNvSpPr>
      </xdr:nvSpPr>
      <xdr:spPr>
        <a:xfrm flipV="1">
          <a:off x="3590925" y="235565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118</xdr:row>
      <xdr:rowOff>0</xdr:rowOff>
    </xdr:from>
    <xdr:to xmlns:xdr="http://schemas.openxmlformats.org/drawingml/2006/spreadsheetDrawing">
      <xdr:col>18</xdr:col>
      <xdr:colOff>0</xdr:colOff>
      <xdr:row>122</xdr:row>
      <xdr:rowOff>0</xdr:rowOff>
    </xdr:to>
    <xdr:sp macro="" textlink="">
      <xdr:nvSpPr>
        <xdr:cNvPr id="59267" name="Line 174"/>
        <xdr:cNvSpPr>
          <a:spLocks noChangeShapeType="1"/>
        </xdr:cNvSpPr>
      </xdr:nvSpPr>
      <xdr:spPr>
        <a:xfrm>
          <a:off x="3390900" y="226421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118</xdr:row>
      <xdr:rowOff>0</xdr:rowOff>
    </xdr:from>
    <xdr:to xmlns:xdr="http://schemas.openxmlformats.org/drawingml/2006/spreadsheetDrawing">
      <xdr:col>12</xdr:col>
      <xdr:colOff>0</xdr:colOff>
      <xdr:row>128</xdr:row>
      <xdr:rowOff>0</xdr:rowOff>
    </xdr:to>
    <xdr:sp macro="" textlink="">
      <xdr:nvSpPr>
        <xdr:cNvPr id="59268" name="Rectangle 175" descr="紙ふぶき (小)"/>
        <xdr:cNvSpPr>
          <a:spLocks noChangeArrowheads="1"/>
        </xdr:cNvSpPr>
      </xdr:nvSpPr>
      <xdr:spPr>
        <a:xfrm>
          <a:off x="139065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118</xdr:row>
      <xdr:rowOff>0</xdr:rowOff>
    </xdr:from>
    <xdr:to xmlns:xdr="http://schemas.openxmlformats.org/drawingml/2006/spreadsheetDrawing">
      <xdr:col>16</xdr:col>
      <xdr:colOff>0</xdr:colOff>
      <xdr:row>124</xdr:row>
      <xdr:rowOff>0</xdr:rowOff>
    </xdr:to>
    <xdr:sp macro="" textlink="">
      <xdr:nvSpPr>
        <xdr:cNvPr id="59269" name="Rectangle 176" descr="紙ふぶき (大)"/>
        <xdr:cNvSpPr>
          <a:spLocks noChangeArrowheads="1"/>
        </xdr:cNvSpPr>
      </xdr:nvSpPr>
      <xdr:spPr>
        <a:xfrm>
          <a:off x="2190750" y="226421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124</xdr:row>
      <xdr:rowOff>0</xdr:rowOff>
    </xdr:from>
    <xdr:to xmlns:xdr="http://schemas.openxmlformats.org/drawingml/2006/spreadsheetDrawing">
      <xdr:col>16</xdr:col>
      <xdr:colOff>0</xdr:colOff>
      <xdr:row>128</xdr:row>
      <xdr:rowOff>0</xdr:rowOff>
    </xdr:to>
    <xdr:sp macro="" textlink="">
      <xdr:nvSpPr>
        <xdr:cNvPr id="59270" name="Rectangle 177" descr="紙ふぶき (小)"/>
        <xdr:cNvSpPr>
          <a:spLocks noChangeArrowheads="1"/>
        </xdr:cNvSpPr>
      </xdr:nvSpPr>
      <xdr:spPr>
        <a:xfrm>
          <a:off x="2190750" y="235565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118</xdr:row>
      <xdr:rowOff>0</xdr:rowOff>
    </xdr:from>
    <xdr:to xmlns:xdr="http://schemas.openxmlformats.org/drawingml/2006/spreadsheetDrawing">
      <xdr:col>55</xdr:col>
      <xdr:colOff>0</xdr:colOff>
      <xdr:row>118</xdr:row>
      <xdr:rowOff>0</xdr:rowOff>
    </xdr:to>
    <xdr:sp macro="" textlink="">
      <xdr:nvSpPr>
        <xdr:cNvPr id="59271" name="Line 150"/>
        <xdr:cNvSpPr>
          <a:spLocks noChangeShapeType="1"/>
        </xdr:cNvSpPr>
      </xdr:nvSpPr>
      <xdr:spPr>
        <a:xfrm>
          <a:off x="965835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128</xdr:row>
      <xdr:rowOff>0</xdr:rowOff>
    </xdr:from>
    <xdr:to xmlns:xdr="http://schemas.openxmlformats.org/drawingml/2006/spreadsheetDrawing">
      <xdr:col>55</xdr:col>
      <xdr:colOff>0</xdr:colOff>
      <xdr:row>128</xdr:row>
      <xdr:rowOff>0</xdr:rowOff>
    </xdr:to>
    <xdr:sp macro="" textlink="">
      <xdr:nvSpPr>
        <xdr:cNvPr id="59272" name="Line 151"/>
        <xdr:cNvSpPr>
          <a:spLocks noChangeShapeType="1"/>
        </xdr:cNvSpPr>
      </xdr:nvSpPr>
      <xdr:spPr>
        <a:xfrm>
          <a:off x="965835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118</xdr:row>
      <xdr:rowOff>0</xdr:rowOff>
    </xdr:from>
    <xdr:to xmlns:xdr="http://schemas.openxmlformats.org/drawingml/2006/spreadsheetDrawing">
      <xdr:col>44</xdr:col>
      <xdr:colOff>0</xdr:colOff>
      <xdr:row>118</xdr:row>
      <xdr:rowOff>0</xdr:rowOff>
    </xdr:to>
    <xdr:sp macro="" textlink="">
      <xdr:nvSpPr>
        <xdr:cNvPr id="59273" name="Line 152"/>
        <xdr:cNvSpPr>
          <a:spLocks noChangeShapeType="1"/>
        </xdr:cNvSpPr>
      </xdr:nvSpPr>
      <xdr:spPr>
        <a:xfrm flipH="1">
          <a:off x="785812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128</xdr:row>
      <xdr:rowOff>0</xdr:rowOff>
    </xdr:from>
    <xdr:to xmlns:xdr="http://schemas.openxmlformats.org/drawingml/2006/spreadsheetDrawing">
      <xdr:col>44</xdr:col>
      <xdr:colOff>0</xdr:colOff>
      <xdr:row>128</xdr:row>
      <xdr:rowOff>0</xdr:rowOff>
    </xdr:to>
    <xdr:sp macro="" textlink="">
      <xdr:nvSpPr>
        <xdr:cNvPr id="59274" name="Line 153"/>
        <xdr:cNvSpPr>
          <a:spLocks noChangeShapeType="1"/>
        </xdr:cNvSpPr>
      </xdr:nvSpPr>
      <xdr:spPr>
        <a:xfrm flipH="1">
          <a:off x="785812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118</xdr:row>
      <xdr:rowOff>0</xdr:rowOff>
    </xdr:from>
    <xdr:to xmlns:xdr="http://schemas.openxmlformats.org/drawingml/2006/spreadsheetDrawing">
      <xdr:col>43</xdr:col>
      <xdr:colOff>0</xdr:colOff>
      <xdr:row>128</xdr:row>
      <xdr:rowOff>0</xdr:rowOff>
    </xdr:to>
    <xdr:sp macro="" textlink="">
      <xdr:nvSpPr>
        <xdr:cNvPr id="59275" name="Line 154"/>
        <xdr:cNvSpPr>
          <a:spLocks noChangeShapeType="1"/>
        </xdr:cNvSpPr>
      </xdr:nvSpPr>
      <xdr:spPr>
        <a:xfrm>
          <a:off x="785812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123</xdr:row>
      <xdr:rowOff>0</xdr:rowOff>
    </xdr:from>
    <xdr:to xmlns:xdr="http://schemas.openxmlformats.org/drawingml/2006/spreadsheetDrawing">
      <xdr:col>54</xdr:col>
      <xdr:colOff>0</xdr:colOff>
      <xdr:row>123</xdr:row>
      <xdr:rowOff>0</xdr:rowOff>
    </xdr:to>
    <xdr:sp macro="" textlink="">
      <xdr:nvSpPr>
        <xdr:cNvPr id="59276" name="Line 155"/>
        <xdr:cNvSpPr>
          <a:spLocks noChangeShapeType="1"/>
        </xdr:cNvSpPr>
      </xdr:nvSpPr>
      <xdr:spPr>
        <a:xfrm>
          <a:off x="9658350" y="23404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123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59277" name="Line 156"/>
        <xdr:cNvSpPr>
          <a:spLocks noChangeShapeType="1"/>
        </xdr:cNvSpPr>
      </xdr:nvSpPr>
      <xdr:spPr>
        <a:xfrm>
          <a:off x="10058400" y="23404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125</xdr:row>
      <xdr:rowOff>0</xdr:rowOff>
    </xdr:from>
    <xdr:to xmlns:xdr="http://schemas.openxmlformats.org/drawingml/2006/spreadsheetDrawing">
      <xdr:col>56</xdr:col>
      <xdr:colOff>0</xdr:colOff>
      <xdr:row>125</xdr:row>
      <xdr:rowOff>0</xdr:rowOff>
    </xdr:to>
    <xdr:sp macro="" textlink="">
      <xdr:nvSpPr>
        <xdr:cNvPr id="59278" name="Line 157"/>
        <xdr:cNvSpPr>
          <a:spLocks noChangeShapeType="1"/>
        </xdr:cNvSpPr>
      </xdr:nvSpPr>
      <xdr:spPr>
        <a:xfrm>
          <a:off x="9658350" y="23708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118</xdr:row>
      <xdr:rowOff>0</xdr:rowOff>
    </xdr:from>
    <xdr:to xmlns:xdr="http://schemas.openxmlformats.org/drawingml/2006/spreadsheetDrawing">
      <xdr:col>55</xdr:col>
      <xdr:colOff>0</xdr:colOff>
      <xdr:row>125</xdr:row>
      <xdr:rowOff>0</xdr:rowOff>
    </xdr:to>
    <xdr:sp macro="" textlink="">
      <xdr:nvSpPr>
        <xdr:cNvPr id="59279" name="Line 158"/>
        <xdr:cNvSpPr>
          <a:spLocks noChangeShapeType="1"/>
        </xdr:cNvSpPr>
      </xdr:nvSpPr>
      <xdr:spPr>
        <a:xfrm>
          <a:off x="10258425" y="226421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125</xdr:row>
      <xdr:rowOff>0</xdr:rowOff>
    </xdr:from>
    <xdr:to xmlns:xdr="http://schemas.openxmlformats.org/drawingml/2006/spreadsheetDrawing">
      <xdr:col>55</xdr:col>
      <xdr:colOff>0</xdr:colOff>
      <xdr:row>128</xdr:row>
      <xdr:rowOff>0</xdr:rowOff>
    </xdr:to>
    <xdr:sp macro="" textlink="">
      <xdr:nvSpPr>
        <xdr:cNvPr id="59280" name="Line 159"/>
        <xdr:cNvSpPr>
          <a:spLocks noChangeShapeType="1"/>
        </xdr:cNvSpPr>
      </xdr:nvSpPr>
      <xdr:spPr>
        <a:xfrm flipV="1">
          <a:off x="10258425" y="237089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118</xdr:row>
      <xdr:rowOff>0</xdr:rowOff>
    </xdr:from>
    <xdr:to xmlns:xdr="http://schemas.openxmlformats.org/drawingml/2006/spreadsheetDrawing">
      <xdr:col>54</xdr:col>
      <xdr:colOff>0</xdr:colOff>
      <xdr:row>123</xdr:row>
      <xdr:rowOff>0</xdr:rowOff>
    </xdr:to>
    <xdr:sp macro="" textlink="">
      <xdr:nvSpPr>
        <xdr:cNvPr id="59281" name="Line 160"/>
        <xdr:cNvSpPr>
          <a:spLocks noChangeShapeType="1"/>
        </xdr:cNvSpPr>
      </xdr:nvSpPr>
      <xdr:spPr>
        <a:xfrm>
          <a:off x="10058400" y="226421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118</xdr:row>
      <xdr:rowOff>0</xdr:rowOff>
    </xdr:from>
    <xdr:to xmlns:xdr="http://schemas.openxmlformats.org/drawingml/2006/spreadsheetDrawing">
      <xdr:col>48</xdr:col>
      <xdr:colOff>0</xdr:colOff>
      <xdr:row>128</xdr:row>
      <xdr:rowOff>0</xdr:rowOff>
    </xdr:to>
    <xdr:sp macro="" textlink="">
      <xdr:nvSpPr>
        <xdr:cNvPr id="59282" name="Rectangle 161" descr="紙ふぶき (小)"/>
        <xdr:cNvSpPr>
          <a:spLocks noChangeArrowheads="1"/>
        </xdr:cNvSpPr>
      </xdr:nvSpPr>
      <xdr:spPr>
        <a:xfrm>
          <a:off x="805815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118</xdr:row>
      <xdr:rowOff>0</xdr:rowOff>
    </xdr:from>
    <xdr:to xmlns:xdr="http://schemas.openxmlformats.org/drawingml/2006/spreadsheetDrawing">
      <xdr:col>52</xdr:col>
      <xdr:colOff>0</xdr:colOff>
      <xdr:row>125</xdr:row>
      <xdr:rowOff>0</xdr:rowOff>
    </xdr:to>
    <xdr:sp macro="" textlink="">
      <xdr:nvSpPr>
        <xdr:cNvPr id="59283" name="Rectangle 162" descr="紙ふぶき (大)"/>
        <xdr:cNvSpPr>
          <a:spLocks noChangeArrowheads="1"/>
        </xdr:cNvSpPr>
      </xdr:nvSpPr>
      <xdr:spPr>
        <a:xfrm>
          <a:off x="8858250" y="226421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125</xdr:row>
      <xdr:rowOff>0</xdr:rowOff>
    </xdr:from>
    <xdr:to xmlns:xdr="http://schemas.openxmlformats.org/drawingml/2006/spreadsheetDrawing">
      <xdr:col>52</xdr:col>
      <xdr:colOff>0</xdr:colOff>
      <xdr:row>128</xdr:row>
      <xdr:rowOff>0</xdr:rowOff>
    </xdr:to>
    <xdr:sp macro="" textlink="">
      <xdr:nvSpPr>
        <xdr:cNvPr id="59284" name="Rectangle 163" descr="紙ふぶき (小)"/>
        <xdr:cNvSpPr>
          <a:spLocks noChangeArrowheads="1"/>
        </xdr:cNvSpPr>
      </xdr:nvSpPr>
      <xdr:spPr>
        <a:xfrm>
          <a:off x="8858250" y="237089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113</xdr:row>
      <xdr:rowOff>0</xdr:rowOff>
    </xdr:from>
    <xdr:to xmlns:xdr="http://schemas.openxmlformats.org/drawingml/2006/spreadsheetDrawing">
      <xdr:col>20</xdr:col>
      <xdr:colOff>0</xdr:colOff>
      <xdr:row>124</xdr:row>
      <xdr:rowOff>0</xdr:rowOff>
    </xdr:to>
    <xdr:sp macro="" textlink="">
      <xdr:nvSpPr>
        <xdr:cNvPr id="59285" name="Line 172"/>
        <xdr:cNvSpPr>
          <a:spLocks noChangeShapeType="1"/>
        </xdr:cNvSpPr>
      </xdr:nvSpPr>
      <xdr:spPr>
        <a:xfrm>
          <a:off x="3790950" y="220103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113</xdr:row>
      <xdr:rowOff>0</xdr:rowOff>
    </xdr:from>
    <xdr:to xmlns:xdr="http://schemas.openxmlformats.org/drawingml/2006/spreadsheetDrawing">
      <xdr:col>16</xdr:col>
      <xdr:colOff>0</xdr:colOff>
      <xdr:row>114</xdr:row>
      <xdr:rowOff>0</xdr:rowOff>
    </xdr:to>
    <xdr:sp macro="" textlink="">
      <xdr:nvSpPr>
        <xdr:cNvPr id="59286" name="Rectangle 177" descr="紙ふぶき (小)"/>
        <xdr:cNvSpPr>
          <a:spLocks noChangeArrowheads="1"/>
        </xdr:cNvSpPr>
      </xdr:nvSpPr>
      <xdr:spPr>
        <a:xfrm>
          <a:off x="219075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113</xdr:row>
      <xdr:rowOff>0</xdr:rowOff>
    </xdr:from>
    <xdr:to xmlns:xdr="http://schemas.openxmlformats.org/drawingml/2006/spreadsheetDrawing">
      <xdr:col>12</xdr:col>
      <xdr:colOff>0</xdr:colOff>
      <xdr:row>117</xdr:row>
      <xdr:rowOff>126365</xdr:rowOff>
    </xdr:to>
    <xdr:sp macro="" textlink="">
      <xdr:nvSpPr>
        <xdr:cNvPr id="59287" name="Rectangle 177" descr="紙ふぶき (小)"/>
        <xdr:cNvSpPr>
          <a:spLocks noChangeArrowheads="1"/>
        </xdr:cNvSpPr>
      </xdr:nvSpPr>
      <xdr:spPr>
        <a:xfrm>
          <a:off x="139065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113</xdr:row>
      <xdr:rowOff>0</xdr:rowOff>
    </xdr:from>
    <xdr:to xmlns:xdr="http://schemas.openxmlformats.org/drawingml/2006/spreadsheetDrawing">
      <xdr:col>20</xdr:col>
      <xdr:colOff>0</xdr:colOff>
      <xdr:row>113</xdr:row>
      <xdr:rowOff>0</xdr:rowOff>
    </xdr:to>
    <xdr:sp macro="" textlink="">
      <xdr:nvSpPr>
        <xdr:cNvPr id="59288" name="Line 164"/>
        <xdr:cNvSpPr>
          <a:spLocks noChangeShapeType="1"/>
        </xdr:cNvSpPr>
      </xdr:nvSpPr>
      <xdr:spPr>
        <a:xfrm>
          <a:off x="299085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113</xdr:row>
      <xdr:rowOff>0</xdr:rowOff>
    </xdr:from>
    <xdr:to xmlns:xdr="http://schemas.openxmlformats.org/drawingml/2006/spreadsheetDrawing">
      <xdr:col>19</xdr:col>
      <xdr:colOff>0</xdr:colOff>
      <xdr:row>118</xdr:row>
      <xdr:rowOff>0</xdr:rowOff>
    </xdr:to>
    <xdr:sp macro="" textlink="">
      <xdr:nvSpPr>
        <xdr:cNvPr id="59289" name="Line 172"/>
        <xdr:cNvSpPr>
          <a:spLocks noChangeShapeType="1"/>
        </xdr:cNvSpPr>
      </xdr:nvSpPr>
      <xdr:spPr>
        <a:xfrm>
          <a:off x="359092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114</xdr:row>
      <xdr:rowOff>0</xdr:rowOff>
    </xdr:from>
    <xdr:to xmlns:xdr="http://schemas.openxmlformats.org/drawingml/2006/spreadsheetDrawing">
      <xdr:col>16</xdr:col>
      <xdr:colOff>0</xdr:colOff>
      <xdr:row>116</xdr:row>
      <xdr:rowOff>0</xdr:rowOff>
    </xdr:to>
    <xdr:sp macro="" textlink="">
      <xdr:nvSpPr>
        <xdr:cNvPr id="59290" name="Rectangle 177" descr="紙ふぶき (小)"/>
        <xdr:cNvSpPr>
          <a:spLocks noChangeArrowheads="1"/>
        </xdr:cNvSpPr>
      </xdr:nvSpPr>
      <xdr:spPr>
        <a:xfrm>
          <a:off x="219075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116</xdr:row>
      <xdr:rowOff>0</xdr:rowOff>
    </xdr:from>
    <xdr:to xmlns:xdr="http://schemas.openxmlformats.org/drawingml/2006/spreadsheetDrawing">
      <xdr:col>16</xdr:col>
      <xdr:colOff>0</xdr:colOff>
      <xdr:row>118</xdr:row>
      <xdr:rowOff>0</xdr:rowOff>
    </xdr:to>
    <xdr:sp macro="" textlink="">
      <xdr:nvSpPr>
        <xdr:cNvPr id="59291" name="Rectangle 177" descr="紙ふぶき (小)"/>
        <xdr:cNvSpPr>
          <a:spLocks noChangeArrowheads="1"/>
        </xdr:cNvSpPr>
      </xdr:nvSpPr>
      <xdr:spPr>
        <a:xfrm>
          <a:off x="219075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113</xdr:row>
      <xdr:rowOff>0</xdr:rowOff>
    </xdr:from>
    <xdr:to xmlns:xdr="http://schemas.openxmlformats.org/drawingml/2006/spreadsheetDrawing">
      <xdr:col>34</xdr:col>
      <xdr:colOff>0</xdr:colOff>
      <xdr:row>114</xdr:row>
      <xdr:rowOff>0</xdr:rowOff>
    </xdr:to>
    <xdr:sp macro="" textlink="">
      <xdr:nvSpPr>
        <xdr:cNvPr id="59292" name="Rectangle 177" descr="紙ふぶき (小)"/>
        <xdr:cNvSpPr>
          <a:spLocks noChangeArrowheads="1"/>
        </xdr:cNvSpPr>
      </xdr:nvSpPr>
      <xdr:spPr>
        <a:xfrm>
          <a:off x="552450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113</xdr:row>
      <xdr:rowOff>0</xdr:rowOff>
    </xdr:from>
    <xdr:to xmlns:xdr="http://schemas.openxmlformats.org/drawingml/2006/spreadsheetDrawing">
      <xdr:col>30</xdr:col>
      <xdr:colOff>0</xdr:colOff>
      <xdr:row>117</xdr:row>
      <xdr:rowOff>126365</xdr:rowOff>
    </xdr:to>
    <xdr:sp macro="" textlink="">
      <xdr:nvSpPr>
        <xdr:cNvPr id="59293" name="Rectangle 177" descr="紙ふぶき (小)"/>
        <xdr:cNvSpPr>
          <a:spLocks noChangeArrowheads="1"/>
        </xdr:cNvSpPr>
      </xdr:nvSpPr>
      <xdr:spPr>
        <a:xfrm>
          <a:off x="472440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113</xdr:row>
      <xdr:rowOff>0</xdr:rowOff>
    </xdr:from>
    <xdr:to xmlns:xdr="http://schemas.openxmlformats.org/drawingml/2006/spreadsheetDrawing">
      <xdr:col>38</xdr:col>
      <xdr:colOff>0</xdr:colOff>
      <xdr:row>113</xdr:row>
      <xdr:rowOff>0</xdr:rowOff>
    </xdr:to>
    <xdr:sp macro="" textlink="">
      <xdr:nvSpPr>
        <xdr:cNvPr id="59294" name="Line 164"/>
        <xdr:cNvSpPr>
          <a:spLocks noChangeShapeType="1"/>
        </xdr:cNvSpPr>
      </xdr:nvSpPr>
      <xdr:spPr>
        <a:xfrm>
          <a:off x="632460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113</xdr:row>
      <xdr:rowOff>0</xdr:rowOff>
    </xdr:from>
    <xdr:to xmlns:xdr="http://schemas.openxmlformats.org/drawingml/2006/spreadsheetDrawing">
      <xdr:col>37</xdr:col>
      <xdr:colOff>0</xdr:colOff>
      <xdr:row>118</xdr:row>
      <xdr:rowOff>0</xdr:rowOff>
    </xdr:to>
    <xdr:sp macro="" textlink="">
      <xdr:nvSpPr>
        <xdr:cNvPr id="59295" name="Line 172"/>
        <xdr:cNvSpPr>
          <a:spLocks noChangeShapeType="1"/>
        </xdr:cNvSpPr>
      </xdr:nvSpPr>
      <xdr:spPr>
        <a:xfrm>
          <a:off x="692467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114</xdr:row>
      <xdr:rowOff>0</xdr:rowOff>
    </xdr:from>
    <xdr:to xmlns:xdr="http://schemas.openxmlformats.org/drawingml/2006/spreadsheetDrawing">
      <xdr:col>34</xdr:col>
      <xdr:colOff>0</xdr:colOff>
      <xdr:row>116</xdr:row>
      <xdr:rowOff>0</xdr:rowOff>
    </xdr:to>
    <xdr:sp macro="" textlink="">
      <xdr:nvSpPr>
        <xdr:cNvPr id="59296" name="Rectangle 177" descr="紙ふぶき (小)"/>
        <xdr:cNvSpPr>
          <a:spLocks noChangeArrowheads="1"/>
        </xdr:cNvSpPr>
      </xdr:nvSpPr>
      <xdr:spPr>
        <a:xfrm>
          <a:off x="552450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116</xdr:row>
      <xdr:rowOff>0</xdr:rowOff>
    </xdr:from>
    <xdr:to xmlns:xdr="http://schemas.openxmlformats.org/drawingml/2006/spreadsheetDrawing">
      <xdr:col>34</xdr:col>
      <xdr:colOff>0</xdr:colOff>
      <xdr:row>118</xdr:row>
      <xdr:rowOff>0</xdr:rowOff>
    </xdr:to>
    <xdr:sp macro="" textlink="">
      <xdr:nvSpPr>
        <xdr:cNvPr id="59297" name="Rectangle 177" descr="紙ふぶき (小)"/>
        <xdr:cNvSpPr>
          <a:spLocks noChangeArrowheads="1"/>
        </xdr:cNvSpPr>
      </xdr:nvSpPr>
      <xdr:spPr>
        <a:xfrm>
          <a:off x="552450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113</xdr:row>
      <xdr:rowOff>0</xdr:rowOff>
    </xdr:from>
    <xdr:to xmlns:xdr="http://schemas.openxmlformats.org/drawingml/2006/spreadsheetDrawing">
      <xdr:col>52</xdr:col>
      <xdr:colOff>0</xdr:colOff>
      <xdr:row>114</xdr:row>
      <xdr:rowOff>0</xdr:rowOff>
    </xdr:to>
    <xdr:sp macro="" textlink="">
      <xdr:nvSpPr>
        <xdr:cNvPr id="59298" name="Rectangle 177" descr="紙ふぶき (小)"/>
        <xdr:cNvSpPr>
          <a:spLocks noChangeArrowheads="1"/>
        </xdr:cNvSpPr>
      </xdr:nvSpPr>
      <xdr:spPr>
        <a:xfrm>
          <a:off x="885825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113</xdr:row>
      <xdr:rowOff>0</xdr:rowOff>
    </xdr:from>
    <xdr:to xmlns:xdr="http://schemas.openxmlformats.org/drawingml/2006/spreadsheetDrawing">
      <xdr:col>48</xdr:col>
      <xdr:colOff>0</xdr:colOff>
      <xdr:row>117</xdr:row>
      <xdr:rowOff>126365</xdr:rowOff>
    </xdr:to>
    <xdr:sp macro="" textlink="">
      <xdr:nvSpPr>
        <xdr:cNvPr id="59299" name="Rectangle 177" descr="紙ふぶき (小)"/>
        <xdr:cNvSpPr>
          <a:spLocks noChangeArrowheads="1"/>
        </xdr:cNvSpPr>
      </xdr:nvSpPr>
      <xdr:spPr>
        <a:xfrm>
          <a:off x="805815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113</xdr:row>
      <xdr:rowOff>0</xdr:rowOff>
    </xdr:from>
    <xdr:to xmlns:xdr="http://schemas.openxmlformats.org/drawingml/2006/spreadsheetDrawing">
      <xdr:col>56</xdr:col>
      <xdr:colOff>0</xdr:colOff>
      <xdr:row>113</xdr:row>
      <xdr:rowOff>0</xdr:rowOff>
    </xdr:to>
    <xdr:sp macro="" textlink="">
      <xdr:nvSpPr>
        <xdr:cNvPr id="59300" name="Line 164"/>
        <xdr:cNvSpPr>
          <a:spLocks noChangeShapeType="1"/>
        </xdr:cNvSpPr>
      </xdr:nvSpPr>
      <xdr:spPr>
        <a:xfrm>
          <a:off x="965835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113</xdr:row>
      <xdr:rowOff>0</xdr:rowOff>
    </xdr:from>
    <xdr:to xmlns:xdr="http://schemas.openxmlformats.org/drawingml/2006/spreadsheetDrawing">
      <xdr:col>55</xdr:col>
      <xdr:colOff>0</xdr:colOff>
      <xdr:row>118</xdr:row>
      <xdr:rowOff>0</xdr:rowOff>
    </xdr:to>
    <xdr:sp macro="" textlink="">
      <xdr:nvSpPr>
        <xdr:cNvPr id="59301" name="Line 172"/>
        <xdr:cNvSpPr>
          <a:spLocks noChangeShapeType="1"/>
        </xdr:cNvSpPr>
      </xdr:nvSpPr>
      <xdr:spPr>
        <a:xfrm>
          <a:off x="1025842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114</xdr:row>
      <xdr:rowOff>0</xdr:rowOff>
    </xdr:from>
    <xdr:to xmlns:xdr="http://schemas.openxmlformats.org/drawingml/2006/spreadsheetDrawing">
      <xdr:col>52</xdr:col>
      <xdr:colOff>0</xdr:colOff>
      <xdr:row>116</xdr:row>
      <xdr:rowOff>0</xdr:rowOff>
    </xdr:to>
    <xdr:sp macro="" textlink="">
      <xdr:nvSpPr>
        <xdr:cNvPr id="59302" name="Rectangle 177" descr="紙ふぶき (小)"/>
        <xdr:cNvSpPr>
          <a:spLocks noChangeArrowheads="1"/>
        </xdr:cNvSpPr>
      </xdr:nvSpPr>
      <xdr:spPr>
        <a:xfrm>
          <a:off x="885825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116</xdr:row>
      <xdr:rowOff>0</xdr:rowOff>
    </xdr:from>
    <xdr:to xmlns:xdr="http://schemas.openxmlformats.org/drawingml/2006/spreadsheetDrawing">
      <xdr:col>52</xdr:col>
      <xdr:colOff>0</xdr:colOff>
      <xdr:row>118</xdr:row>
      <xdr:rowOff>0</xdr:rowOff>
    </xdr:to>
    <xdr:sp macro="" textlink="">
      <xdr:nvSpPr>
        <xdr:cNvPr id="59303" name="Rectangle 177" descr="紙ふぶき (小)"/>
        <xdr:cNvSpPr>
          <a:spLocks noChangeArrowheads="1"/>
        </xdr:cNvSpPr>
      </xdr:nvSpPr>
      <xdr:spPr>
        <a:xfrm>
          <a:off x="885825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113</xdr:row>
      <xdr:rowOff>0</xdr:rowOff>
    </xdr:from>
    <xdr:to xmlns:xdr="http://schemas.openxmlformats.org/drawingml/2006/spreadsheetDrawing">
      <xdr:col>70</xdr:col>
      <xdr:colOff>0</xdr:colOff>
      <xdr:row>114</xdr:row>
      <xdr:rowOff>0</xdr:rowOff>
    </xdr:to>
    <xdr:sp macro="" textlink="">
      <xdr:nvSpPr>
        <xdr:cNvPr id="59304" name="Rectangle 177" descr="紙ふぶき (小)"/>
        <xdr:cNvSpPr>
          <a:spLocks noChangeArrowheads="1"/>
        </xdr:cNvSpPr>
      </xdr:nvSpPr>
      <xdr:spPr>
        <a:xfrm>
          <a:off x="1219200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113</xdr:row>
      <xdr:rowOff>0</xdr:rowOff>
    </xdr:from>
    <xdr:to xmlns:xdr="http://schemas.openxmlformats.org/drawingml/2006/spreadsheetDrawing">
      <xdr:col>66</xdr:col>
      <xdr:colOff>0</xdr:colOff>
      <xdr:row>117</xdr:row>
      <xdr:rowOff>126365</xdr:rowOff>
    </xdr:to>
    <xdr:sp macro="" textlink="">
      <xdr:nvSpPr>
        <xdr:cNvPr id="59305" name="Rectangle 177" descr="紙ふぶき (小)"/>
        <xdr:cNvSpPr>
          <a:spLocks noChangeArrowheads="1"/>
        </xdr:cNvSpPr>
      </xdr:nvSpPr>
      <xdr:spPr>
        <a:xfrm>
          <a:off x="1139190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113</xdr:row>
      <xdr:rowOff>0</xdr:rowOff>
    </xdr:from>
    <xdr:to xmlns:xdr="http://schemas.openxmlformats.org/drawingml/2006/spreadsheetDrawing">
      <xdr:col>74</xdr:col>
      <xdr:colOff>0</xdr:colOff>
      <xdr:row>113</xdr:row>
      <xdr:rowOff>0</xdr:rowOff>
    </xdr:to>
    <xdr:sp macro="" textlink="">
      <xdr:nvSpPr>
        <xdr:cNvPr id="59306" name="Line 164"/>
        <xdr:cNvSpPr>
          <a:spLocks noChangeShapeType="1"/>
        </xdr:cNvSpPr>
      </xdr:nvSpPr>
      <xdr:spPr>
        <a:xfrm>
          <a:off x="1299210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113</xdr:row>
      <xdr:rowOff>0</xdr:rowOff>
    </xdr:from>
    <xdr:to xmlns:xdr="http://schemas.openxmlformats.org/drawingml/2006/spreadsheetDrawing">
      <xdr:col>73</xdr:col>
      <xdr:colOff>0</xdr:colOff>
      <xdr:row>118</xdr:row>
      <xdr:rowOff>0</xdr:rowOff>
    </xdr:to>
    <xdr:sp macro="" textlink="">
      <xdr:nvSpPr>
        <xdr:cNvPr id="59307" name="Line 172"/>
        <xdr:cNvSpPr>
          <a:spLocks noChangeShapeType="1"/>
        </xdr:cNvSpPr>
      </xdr:nvSpPr>
      <xdr:spPr>
        <a:xfrm>
          <a:off x="1359217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114</xdr:row>
      <xdr:rowOff>0</xdr:rowOff>
    </xdr:from>
    <xdr:to xmlns:xdr="http://schemas.openxmlformats.org/drawingml/2006/spreadsheetDrawing">
      <xdr:col>70</xdr:col>
      <xdr:colOff>0</xdr:colOff>
      <xdr:row>116</xdr:row>
      <xdr:rowOff>0</xdr:rowOff>
    </xdr:to>
    <xdr:sp macro="" textlink="">
      <xdr:nvSpPr>
        <xdr:cNvPr id="59308" name="Rectangle 177" descr="紙ふぶき (小)"/>
        <xdr:cNvSpPr>
          <a:spLocks noChangeArrowheads="1"/>
        </xdr:cNvSpPr>
      </xdr:nvSpPr>
      <xdr:spPr>
        <a:xfrm>
          <a:off x="1219200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116</xdr:row>
      <xdr:rowOff>0</xdr:rowOff>
    </xdr:from>
    <xdr:to xmlns:xdr="http://schemas.openxmlformats.org/drawingml/2006/spreadsheetDrawing">
      <xdr:col>70</xdr:col>
      <xdr:colOff>0</xdr:colOff>
      <xdr:row>118</xdr:row>
      <xdr:rowOff>0</xdr:rowOff>
    </xdr:to>
    <xdr:sp macro="" textlink="">
      <xdr:nvSpPr>
        <xdr:cNvPr id="59309" name="Rectangle 177" descr="紙ふぶき (小)"/>
        <xdr:cNvSpPr>
          <a:spLocks noChangeArrowheads="1"/>
        </xdr:cNvSpPr>
      </xdr:nvSpPr>
      <xdr:spPr>
        <a:xfrm>
          <a:off x="1219200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113</xdr:row>
      <xdr:rowOff>0</xdr:rowOff>
    </xdr:from>
    <xdr:to xmlns:xdr="http://schemas.openxmlformats.org/drawingml/2006/spreadsheetDrawing">
      <xdr:col>38</xdr:col>
      <xdr:colOff>0</xdr:colOff>
      <xdr:row>125</xdr:row>
      <xdr:rowOff>0</xdr:rowOff>
    </xdr:to>
    <xdr:sp macro="" textlink="">
      <xdr:nvSpPr>
        <xdr:cNvPr id="59310" name="Line 172"/>
        <xdr:cNvSpPr>
          <a:spLocks noChangeShapeType="1"/>
        </xdr:cNvSpPr>
      </xdr:nvSpPr>
      <xdr:spPr>
        <a:xfrm>
          <a:off x="7124700" y="220103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113</xdr:row>
      <xdr:rowOff>0</xdr:rowOff>
    </xdr:from>
    <xdr:to xmlns:xdr="http://schemas.openxmlformats.org/drawingml/2006/spreadsheetDrawing">
      <xdr:col>56</xdr:col>
      <xdr:colOff>0</xdr:colOff>
      <xdr:row>125</xdr:row>
      <xdr:rowOff>0</xdr:rowOff>
    </xdr:to>
    <xdr:sp macro="" textlink="">
      <xdr:nvSpPr>
        <xdr:cNvPr id="59311" name="Line 172"/>
        <xdr:cNvSpPr>
          <a:spLocks noChangeShapeType="1"/>
        </xdr:cNvSpPr>
      </xdr:nvSpPr>
      <xdr:spPr>
        <a:xfrm>
          <a:off x="10458450" y="220103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113</xdr:row>
      <xdr:rowOff>0</xdr:rowOff>
    </xdr:from>
    <xdr:to xmlns:xdr="http://schemas.openxmlformats.org/drawingml/2006/spreadsheetDrawing">
      <xdr:col>74</xdr:col>
      <xdr:colOff>0</xdr:colOff>
      <xdr:row>126</xdr:row>
      <xdr:rowOff>0</xdr:rowOff>
    </xdr:to>
    <xdr:sp macro="" textlink="">
      <xdr:nvSpPr>
        <xdr:cNvPr id="59312" name="Line 172"/>
        <xdr:cNvSpPr>
          <a:spLocks noChangeShapeType="1"/>
        </xdr:cNvSpPr>
      </xdr:nvSpPr>
      <xdr:spPr>
        <a:xfrm>
          <a:off x="13792200" y="220103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70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55249" name="Line 25"/>
        <xdr:cNvSpPr>
          <a:spLocks noChangeShapeType="1"/>
        </xdr:cNvSpPr>
      </xdr:nvSpPr>
      <xdr:spPr>
        <a:xfrm>
          <a:off x="129921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22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55250" name="Line 27"/>
        <xdr:cNvSpPr>
          <a:spLocks noChangeShapeType="1"/>
        </xdr:cNvSpPr>
      </xdr:nvSpPr>
      <xdr:spPr>
        <a:xfrm>
          <a:off x="129921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62</xdr:col>
      <xdr:colOff>0</xdr:colOff>
      <xdr:row>12</xdr:row>
      <xdr:rowOff>0</xdr:rowOff>
    </xdr:to>
    <xdr:sp macro="" textlink="">
      <xdr:nvSpPr>
        <xdr:cNvPr id="55251" name="Line 28"/>
        <xdr:cNvSpPr>
          <a:spLocks noChangeShapeType="1"/>
        </xdr:cNvSpPr>
      </xdr:nvSpPr>
      <xdr:spPr>
        <a:xfrm flipH="1">
          <a:off x="111918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22</xdr:row>
      <xdr:rowOff>0</xdr:rowOff>
    </xdr:from>
    <xdr:to xmlns:xdr="http://schemas.openxmlformats.org/drawingml/2006/spreadsheetDrawing">
      <xdr:col>62</xdr:col>
      <xdr:colOff>0</xdr:colOff>
      <xdr:row>22</xdr:row>
      <xdr:rowOff>0</xdr:rowOff>
    </xdr:to>
    <xdr:sp macro="" textlink="">
      <xdr:nvSpPr>
        <xdr:cNvPr id="55252" name="Line 29"/>
        <xdr:cNvSpPr>
          <a:spLocks noChangeShapeType="1"/>
        </xdr:cNvSpPr>
      </xdr:nvSpPr>
      <xdr:spPr>
        <a:xfrm flipH="1">
          <a:off x="111918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61</xdr:col>
      <xdr:colOff>0</xdr:colOff>
      <xdr:row>22</xdr:row>
      <xdr:rowOff>0</xdr:rowOff>
    </xdr:to>
    <xdr:sp macro="" textlink="">
      <xdr:nvSpPr>
        <xdr:cNvPr id="55253" name="Line 30"/>
        <xdr:cNvSpPr>
          <a:spLocks noChangeShapeType="1"/>
        </xdr:cNvSpPr>
      </xdr:nvSpPr>
      <xdr:spPr>
        <a:xfrm>
          <a:off x="111918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55254" name="Line 31"/>
        <xdr:cNvSpPr>
          <a:spLocks noChangeShapeType="1"/>
        </xdr:cNvSpPr>
      </xdr:nvSpPr>
      <xdr:spPr>
        <a:xfrm>
          <a:off x="12992100" y="3185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20</xdr:row>
      <xdr:rowOff>0</xdr:rowOff>
    </xdr:to>
    <xdr:sp macro="" textlink="">
      <xdr:nvSpPr>
        <xdr:cNvPr id="55255" name="Line 32"/>
        <xdr:cNvSpPr>
          <a:spLocks noChangeShapeType="1"/>
        </xdr:cNvSpPr>
      </xdr:nvSpPr>
      <xdr:spPr>
        <a:xfrm>
          <a:off x="13392150" y="3185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20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55256" name="Line 33"/>
        <xdr:cNvSpPr>
          <a:spLocks noChangeShapeType="1"/>
        </xdr:cNvSpPr>
      </xdr:nvSpPr>
      <xdr:spPr>
        <a:xfrm>
          <a:off x="12992100" y="3490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20</xdr:row>
      <xdr:rowOff>0</xdr:rowOff>
    </xdr:to>
    <xdr:sp macro="" textlink="">
      <xdr:nvSpPr>
        <xdr:cNvPr id="55257" name="Line 34"/>
        <xdr:cNvSpPr>
          <a:spLocks noChangeShapeType="1"/>
        </xdr:cNvSpPr>
      </xdr:nvSpPr>
      <xdr:spPr>
        <a:xfrm>
          <a:off x="13592175" y="22713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20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55258" name="Line 35"/>
        <xdr:cNvSpPr>
          <a:spLocks noChangeShapeType="1"/>
        </xdr:cNvSpPr>
      </xdr:nvSpPr>
      <xdr:spPr>
        <a:xfrm flipV="1">
          <a:off x="13592175" y="3490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55259" name="Line 52"/>
        <xdr:cNvSpPr>
          <a:spLocks noChangeShapeType="1"/>
        </xdr:cNvSpPr>
      </xdr:nvSpPr>
      <xdr:spPr>
        <a:xfrm>
          <a:off x="13392150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</xdr:row>
      <xdr:rowOff>0</xdr:rowOff>
    </xdr:from>
    <xdr:to xmlns:xdr="http://schemas.openxmlformats.org/drawingml/2006/spreadsheetDrawing">
      <xdr:col>66</xdr:col>
      <xdr:colOff>0</xdr:colOff>
      <xdr:row>22</xdr:row>
      <xdr:rowOff>0</xdr:rowOff>
    </xdr:to>
    <xdr:sp macro="" textlink="">
      <xdr:nvSpPr>
        <xdr:cNvPr id="55260" name="Rectangle 67" descr="紙ふぶき (小)"/>
        <xdr:cNvSpPr>
          <a:spLocks noChangeArrowheads="1"/>
        </xdr:cNvSpPr>
      </xdr:nvSpPr>
      <xdr:spPr>
        <a:xfrm>
          <a:off x="113919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</xdr:row>
      <xdr:rowOff>0</xdr:rowOff>
    </xdr:from>
    <xdr:to xmlns:xdr="http://schemas.openxmlformats.org/drawingml/2006/spreadsheetDrawing">
      <xdr:col>70</xdr:col>
      <xdr:colOff>0</xdr:colOff>
      <xdr:row>20</xdr:row>
      <xdr:rowOff>0</xdr:rowOff>
    </xdr:to>
    <xdr:sp macro="" textlink="">
      <xdr:nvSpPr>
        <xdr:cNvPr id="55261" name="Rectangle 68" descr="紙ふぶき (大)"/>
        <xdr:cNvSpPr>
          <a:spLocks noChangeArrowheads="1"/>
        </xdr:cNvSpPr>
      </xdr:nvSpPr>
      <xdr:spPr>
        <a:xfrm>
          <a:off x="12192000" y="22713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20</xdr:row>
      <xdr:rowOff>0</xdr:rowOff>
    </xdr:from>
    <xdr:to xmlns:xdr="http://schemas.openxmlformats.org/drawingml/2006/spreadsheetDrawing">
      <xdr:col>70</xdr:col>
      <xdr:colOff>0</xdr:colOff>
      <xdr:row>22</xdr:row>
      <xdr:rowOff>0</xdr:rowOff>
    </xdr:to>
    <xdr:sp macro="" textlink="">
      <xdr:nvSpPr>
        <xdr:cNvPr id="55262" name="Rectangle 69" descr="紙ふぶき (小)"/>
        <xdr:cNvSpPr>
          <a:spLocks noChangeArrowheads="1"/>
        </xdr:cNvSpPr>
      </xdr:nvSpPr>
      <xdr:spPr>
        <a:xfrm>
          <a:off x="12192000" y="34905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55263" name="Line 150"/>
        <xdr:cNvSpPr>
          <a:spLocks noChangeShapeType="1"/>
        </xdr:cNvSpPr>
      </xdr:nvSpPr>
      <xdr:spPr>
        <a:xfrm>
          <a:off x="63246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22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55264" name="Line 151"/>
        <xdr:cNvSpPr>
          <a:spLocks noChangeShapeType="1"/>
        </xdr:cNvSpPr>
      </xdr:nvSpPr>
      <xdr:spPr>
        <a:xfrm>
          <a:off x="63246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26</xdr:col>
      <xdr:colOff>0</xdr:colOff>
      <xdr:row>12</xdr:row>
      <xdr:rowOff>0</xdr:rowOff>
    </xdr:to>
    <xdr:sp macro="" textlink="">
      <xdr:nvSpPr>
        <xdr:cNvPr id="55265" name="Line 152"/>
        <xdr:cNvSpPr>
          <a:spLocks noChangeShapeType="1"/>
        </xdr:cNvSpPr>
      </xdr:nvSpPr>
      <xdr:spPr>
        <a:xfrm flipH="1">
          <a:off x="45243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22</xdr:row>
      <xdr:rowOff>0</xdr:rowOff>
    </xdr:from>
    <xdr:to xmlns:xdr="http://schemas.openxmlformats.org/drawingml/2006/spreadsheetDrawing">
      <xdr:col>26</xdr:col>
      <xdr:colOff>0</xdr:colOff>
      <xdr:row>22</xdr:row>
      <xdr:rowOff>0</xdr:rowOff>
    </xdr:to>
    <xdr:sp macro="" textlink="">
      <xdr:nvSpPr>
        <xdr:cNvPr id="55266" name="Line 153"/>
        <xdr:cNvSpPr>
          <a:spLocks noChangeShapeType="1"/>
        </xdr:cNvSpPr>
      </xdr:nvSpPr>
      <xdr:spPr>
        <a:xfrm flipH="1">
          <a:off x="45243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25</xdr:col>
      <xdr:colOff>0</xdr:colOff>
      <xdr:row>22</xdr:row>
      <xdr:rowOff>0</xdr:rowOff>
    </xdr:to>
    <xdr:sp macro="" textlink="">
      <xdr:nvSpPr>
        <xdr:cNvPr id="55267" name="Line 154"/>
        <xdr:cNvSpPr>
          <a:spLocks noChangeShapeType="1"/>
        </xdr:cNvSpPr>
      </xdr:nvSpPr>
      <xdr:spPr>
        <a:xfrm>
          <a:off x="45243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55268" name="Line 155"/>
        <xdr:cNvSpPr>
          <a:spLocks noChangeShapeType="1"/>
        </xdr:cNvSpPr>
      </xdr:nvSpPr>
      <xdr:spPr>
        <a:xfrm>
          <a:off x="632460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19</xdr:row>
      <xdr:rowOff>0</xdr:rowOff>
    </xdr:to>
    <xdr:sp macro="" textlink="">
      <xdr:nvSpPr>
        <xdr:cNvPr id="55269" name="Line 156"/>
        <xdr:cNvSpPr>
          <a:spLocks noChangeShapeType="1"/>
        </xdr:cNvSpPr>
      </xdr:nvSpPr>
      <xdr:spPr>
        <a:xfrm>
          <a:off x="672465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19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55270" name="Line 157"/>
        <xdr:cNvSpPr>
          <a:spLocks noChangeShapeType="1"/>
        </xdr:cNvSpPr>
      </xdr:nvSpPr>
      <xdr:spPr>
        <a:xfrm>
          <a:off x="632460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19</xdr:row>
      <xdr:rowOff>0</xdr:rowOff>
    </xdr:to>
    <xdr:sp macro="" textlink="">
      <xdr:nvSpPr>
        <xdr:cNvPr id="55271" name="Line 158"/>
        <xdr:cNvSpPr>
          <a:spLocks noChangeShapeType="1"/>
        </xdr:cNvSpPr>
      </xdr:nvSpPr>
      <xdr:spPr>
        <a:xfrm>
          <a:off x="692467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19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55272" name="Line 159"/>
        <xdr:cNvSpPr>
          <a:spLocks noChangeShapeType="1"/>
        </xdr:cNvSpPr>
      </xdr:nvSpPr>
      <xdr:spPr>
        <a:xfrm flipV="1">
          <a:off x="692467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55273" name="Line 160"/>
        <xdr:cNvSpPr>
          <a:spLocks noChangeShapeType="1"/>
        </xdr:cNvSpPr>
      </xdr:nvSpPr>
      <xdr:spPr>
        <a:xfrm>
          <a:off x="672465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</xdr:row>
      <xdr:rowOff>0</xdr:rowOff>
    </xdr:from>
    <xdr:to xmlns:xdr="http://schemas.openxmlformats.org/drawingml/2006/spreadsheetDrawing">
      <xdr:col>30</xdr:col>
      <xdr:colOff>0</xdr:colOff>
      <xdr:row>22</xdr:row>
      <xdr:rowOff>0</xdr:rowOff>
    </xdr:to>
    <xdr:sp macro="" textlink="">
      <xdr:nvSpPr>
        <xdr:cNvPr id="55274" name="Rectangle 161" descr="紙ふぶき (小)"/>
        <xdr:cNvSpPr>
          <a:spLocks noChangeArrowheads="1"/>
        </xdr:cNvSpPr>
      </xdr:nvSpPr>
      <xdr:spPr>
        <a:xfrm>
          <a:off x="47244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</xdr:row>
      <xdr:rowOff>0</xdr:rowOff>
    </xdr:from>
    <xdr:to xmlns:xdr="http://schemas.openxmlformats.org/drawingml/2006/spreadsheetDrawing">
      <xdr:col>34</xdr:col>
      <xdr:colOff>0</xdr:colOff>
      <xdr:row>19</xdr:row>
      <xdr:rowOff>0</xdr:rowOff>
    </xdr:to>
    <xdr:sp macro="" textlink="">
      <xdr:nvSpPr>
        <xdr:cNvPr id="55275" name="Rectangle 162" descr="紙ふぶき (大)"/>
        <xdr:cNvSpPr>
          <a:spLocks noChangeArrowheads="1"/>
        </xdr:cNvSpPr>
      </xdr:nvSpPr>
      <xdr:spPr>
        <a:xfrm>
          <a:off x="552450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19</xdr:row>
      <xdr:rowOff>0</xdr:rowOff>
    </xdr:from>
    <xdr:to xmlns:xdr="http://schemas.openxmlformats.org/drawingml/2006/spreadsheetDrawing">
      <xdr:col>34</xdr:col>
      <xdr:colOff>0</xdr:colOff>
      <xdr:row>22</xdr:row>
      <xdr:rowOff>0</xdr:rowOff>
    </xdr:to>
    <xdr:sp macro="" textlink="">
      <xdr:nvSpPr>
        <xdr:cNvPr id="55276" name="Rectangle 163" descr="紙ふぶき (小)"/>
        <xdr:cNvSpPr>
          <a:spLocks noChangeArrowheads="1"/>
        </xdr:cNvSpPr>
      </xdr:nvSpPr>
      <xdr:spPr>
        <a:xfrm>
          <a:off x="552450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55277" name="Line 164"/>
        <xdr:cNvSpPr>
          <a:spLocks noChangeShapeType="1"/>
        </xdr:cNvSpPr>
      </xdr:nvSpPr>
      <xdr:spPr>
        <a:xfrm>
          <a:off x="29908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22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55278" name="Line 165"/>
        <xdr:cNvSpPr>
          <a:spLocks noChangeShapeType="1"/>
        </xdr:cNvSpPr>
      </xdr:nvSpPr>
      <xdr:spPr>
        <a:xfrm>
          <a:off x="29908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8</xdr:col>
      <xdr:colOff>0</xdr:colOff>
      <xdr:row>12</xdr:row>
      <xdr:rowOff>0</xdr:rowOff>
    </xdr:to>
    <xdr:sp macro="" textlink="">
      <xdr:nvSpPr>
        <xdr:cNvPr id="55279" name="Line 166"/>
        <xdr:cNvSpPr>
          <a:spLocks noChangeShapeType="1"/>
        </xdr:cNvSpPr>
      </xdr:nvSpPr>
      <xdr:spPr>
        <a:xfrm flipH="1">
          <a:off x="11906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22</xdr:row>
      <xdr:rowOff>0</xdr:rowOff>
    </xdr:from>
    <xdr:to xmlns:xdr="http://schemas.openxmlformats.org/drawingml/2006/spreadsheetDrawing">
      <xdr:col>8</xdr:col>
      <xdr:colOff>0</xdr:colOff>
      <xdr:row>22</xdr:row>
      <xdr:rowOff>0</xdr:rowOff>
    </xdr:to>
    <xdr:sp macro="" textlink="">
      <xdr:nvSpPr>
        <xdr:cNvPr id="55280" name="Line 167"/>
        <xdr:cNvSpPr>
          <a:spLocks noChangeShapeType="1"/>
        </xdr:cNvSpPr>
      </xdr:nvSpPr>
      <xdr:spPr>
        <a:xfrm flipH="1">
          <a:off x="11906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7</xdr:col>
      <xdr:colOff>0</xdr:colOff>
      <xdr:row>22</xdr:row>
      <xdr:rowOff>0</xdr:rowOff>
    </xdr:to>
    <xdr:sp macro="" textlink="">
      <xdr:nvSpPr>
        <xdr:cNvPr id="55281" name="Line 168"/>
        <xdr:cNvSpPr>
          <a:spLocks noChangeShapeType="1"/>
        </xdr:cNvSpPr>
      </xdr:nvSpPr>
      <xdr:spPr>
        <a:xfrm>
          <a:off x="11906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55282" name="Line 169"/>
        <xdr:cNvSpPr>
          <a:spLocks noChangeShapeType="1"/>
        </xdr:cNvSpPr>
      </xdr:nvSpPr>
      <xdr:spPr>
        <a:xfrm>
          <a:off x="2990850" y="28809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18</xdr:row>
      <xdr:rowOff>0</xdr:rowOff>
    </xdr:to>
    <xdr:sp macro="" textlink="">
      <xdr:nvSpPr>
        <xdr:cNvPr id="55283" name="Line 170"/>
        <xdr:cNvSpPr>
          <a:spLocks noChangeShapeType="1"/>
        </xdr:cNvSpPr>
      </xdr:nvSpPr>
      <xdr:spPr>
        <a:xfrm>
          <a:off x="3390900" y="2880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18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55284" name="Line 171"/>
        <xdr:cNvSpPr>
          <a:spLocks noChangeShapeType="1"/>
        </xdr:cNvSpPr>
      </xdr:nvSpPr>
      <xdr:spPr>
        <a:xfrm>
          <a:off x="3009900" y="31857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18</xdr:row>
      <xdr:rowOff>0</xdr:rowOff>
    </xdr:to>
    <xdr:sp macro="" textlink="">
      <xdr:nvSpPr>
        <xdr:cNvPr id="55285" name="Line 172"/>
        <xdr:cNvSpPr>
          <a:spLocks noChangeShapeType="1"/>
        </xdr:cNvSpPr>
      </xdr:nvSpPr>
      <xdr:spPr>
        <a:xfrm>
          <a:off x="3590925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18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55286" name="Line 173"/>
        <xdr:cNvSpPr>
          <a:spLocks noChangeShapeType="1"/>
        </xdr:cNvSpPr>
      </xdr:nvSpPr>
      <xdr:spPr>
        <a:xfrm flipV="1">
          <a:off x="3590925" y="3185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55287" name="Line 174"/>
        <xdr:cNvSpPr>
          <a:spLocks noChangeShapeType="1"/>
        </xdr:cNvSpPr>
      </xdr:nvSpPr>
      <xdr:spPr>
        <a:xfrm>
          <a:off x="3390900" y="22713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</xdr:row>
      <xdr:rowOff>0</xdr:rowOff>
    </xdr:from>
    <xdr:to xmlns:xdr="http://schemas.openxmlformats.org/drawingml/2006/spreadsheetDrawing">
      <xdr:col>12</xdr:col>
      <xdr:colOff>0</xdr:colOff>
      <xdr:row>22</xdr:row>
      <xdr:rowOff>0</xdr:rowOff>
    </xdr:to>
    <xdr:sp macro="" textlink="">
      <xdr:nvSpPr>
        <xdr:cNvPr id="55288" name="Rectangle 175" descr="紙ふぶき (小)"/>
        <xdr:cNvSpPr>
          <a:spLocks noChangeArrowheads="1"/>
        </xdr:cNvSpPr>
      </xdr:nvSpPr>
      <xdr:spPr>
        <a:xfrm>
          <a:off x="13906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</xdr:row>
      <xdr:rowOff>0</xdr:rowOff>
    </xdr:from>
    <xdr:to xmlns:xdr="http://schemas.openxmlformats.org/drawingml/2006/spreadsheetDrawing">
      <xdr:col>16</xdr:col>
      <xdr:colOff>0</xdr:colOff>
      <xdr:row>18</xdr:row>
      <xdr:rowOff>0</xdr:rowOff>
    </xdr:to>
    <xdr:sp macro="" textlink="">
      <xdr:nvSpPr>
        <xdr:cNvPr id="55289" name="Rectangle 176" descr="紙ふぶき (大)"/>
        <xdr:cNvSpPr>
          <a:spLocks noChangeArrowheads="1"/>
        </xdr:cNvSpPr>
      </xdr:nvSpPr>
      <xdr:spPr>
        <a:xfrm>
          <a:off x="2190750" y="22713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18</xdr:row>
      <xdr:rowOff>0</xdr:rowOff>
    </xdr:from>
    <xdr:to xmlns:xdr="http://schemas.openxmlformats.org/drawingml/2006/spreadsheetDrawing">
      <xdr:col>16</xdr:col>
      <xdr:colOff>0</xdr:colOff>
      <xdr:row>22</xdr:row>
      <xdr:rowOff>0</xdr:rowOff>
    </xdr:to>
    <xdr:sp macro="" textlink="">
      <xdr:nvSpPr>
        <xdr:cNvPr id="55290" name="Rectangle 177" descr="紙ふぶき (小)"/>
        <xdr:cNvSpPr>
          <a:spLocks noChangeArrowheads="1"/>
        </xdr:cNvSpPr>
      </xdr:nvSpPr>
      <xdr:spPr>
        <a:xfrm>
          <a:off x="2190750" y="31857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55291" name="Line 150"/>
        <xdr:cNvSpPr>
          <a:spLocks noChangeShapeType="1"/>
        </xdr:cNvSpPr>
      </xdr:nvSpPr>
      <xdr:spPr>
        <a:xfrm>
          <a:off x="96583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22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55292" name="Line 151"/>
        <xdr:cNvSpPr>
          <a:spLocks noChangeShapeType="1"/>
        </xdr:cNvSpPr>
      </xdr:nvSpPr>
      <xdr:spPr>
        <a:xfrm>
          <a:off x="96583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44</xdr:col>
      <xdr:colOff>0</xdr:colOff>
      <xdr:row>12</xdr:row>
      <xdr:rowOff>0</xdr:rowOff>
    </xdr:to>
    <xdr:sp macro="" textlink="">
      <xdr:nvSpPr>
        <xdr:cNvPr id="55293" name="Line 152"/>
        <xdr:cNvSpPr>
          <a:spLocks noChangeShapeType="1"/>
        </xdr:cNvSpPr>
      </xdr:nvSpPr>
      <xdr:spPr>
        <a:xfrm flipH="1">
          <a:off x="78581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22</xdr:row>
      <xdr:rowOff>0</xdr:rowOff>
    </xdr:from>
    <xdr:to xmlns:xdr="http://schemas.openxmlformats.org/drawingml/2006/spreadsheetDrawing">
      <xdr:col>44</xdr:col>
      <xdr:colOff>0</xdr:colOff>
      <xdr:row>22</xdr:row>
      <xdr:rowOff>0</xdr:rowOff>
    </xdr:to>
    <xdr:sp macro="" textlink="">
      <xdr:nvSpPr>
        <xdr:cNvPr id="55294" name="Line 153"/>
        <xdr:cNvSpPr>
          <a:spLocks noChangeShapeType="1"/>
        </xdr:cNvSpPr>
      </xdr:nvSpPr>
      <xdr:spPr>
        <a:xfrm flipH="1">
          <a:off x="78581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43</xdr:col>
      <xdr:colOff>0</xdr:colOff>
      <xdr:row>22</xdr:row>
      <xdr:rowOff>0</xdr:rowOff>
    </xdr:to>
    <xdr:sp macro="" textlink="">
      <xdr:nvSpPr>
        <xdr:cNvPr id="55295" name="Line 154"/>
        <xdr:cNvSpPr>
          <a:spLocks noChangeShapeType="1"/>
        </xdr:cNvSpPr>
      </xdr:nvSpPr>
      <xdr:spPr>
        <a:xfrm>
          <a:off x="78581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6560" name="Line 155"/>
        <xdr:cNvSpPr>
          <a:spLocks noChangeShapeType="1"/>
        </xdr:cNvSpPr>
      </xdr:nvSpPr>
      <xdr:spPr>
        <a:xfrm>
          <a:off x="965835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19</xdr:row>
      <xdr:rowOff>0</xdr:rowOff>
    </xdr:to>
    <xdr:sp macro="" textlink="">
      <xdr:nvSpPr>
        <xdr:cNvPr id="66561" name="Line 156"/>
        <xdr:cNvSpPr>
          <a:spLocks noChangeShapeType="1"/>
        </xdr:cNvSpPr>
      </xdr:nvSpPr>
      <xdr:spPr>
        <a:xfrm>
          <a:off x="1005840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19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6562" name="Line 157"/>
        <xdr:cNvSpPr>
          <a:spLocks noChangeShapeType="1"/>
        </xdr:cNvSpPr>
      </xdr:nvSpPr>
      <xdr:spPr>
        <a:xfrm>
          <a:off x="965835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19</xdr:row>
      <xdr:rowOff>0</xdr:rowOff>
    </xdr:to>
    <xdr:sp macro="" textlink="">
      <xdr:nvSpPr>
        <xdr:cNvPr id="66563" name="Line 158"/>
        <xdr:cNvSpPr>
          <a:spLocks noChangeShapeType="1"/>
        </xdr:cNvSpPr>
      </xdr:nvSpPr>
      <xdr:spPr>
        <a:xfrm>
          <a:off x="1025842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19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6564" name="Line 159"/>
        <xdr:cNvSpPr>
          <a:spLocks noChangeShapeType="1"/>
        </xdr:cNvSpPr>
      </xdr:nvSpPr>
      <xdr:spPr>
        <a:xfrm flipV="1">
          <a:off x="1025842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6565" name="Line 160"/>
        <xdr:cNvSpPr>
          <a:spLocks noChangeShapeType="1"/>
        </xdr:cNvSpPr>
      </xdr:nvSpPr>
      <xdr:spPr>
        <a:xfrm>
          <a:off x="1005840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</xdr:row>
      <xdr:rowOff>0</xdr:rowOff>
    </xdr:from>
    <xdr:to xmlns:xdr="http://schemas.openxmlformats.org/drawingml/2006/spreadsheetDrawing">
      <xdr:col>48</xdr:col>
      <xdr:colOff>0</xdr:colOff>
      <xdr:row>22</xdr:row>
      <xdr:rowOff>0</xdr:rowOff>
    </xdr:to>
    <xdr:sp macro="" textlink="">
      <xdr:nvSpPr>
        <xdr:cNvPr id="66566" name="Rectangle 161" descr="紙ふぶき (小)"/>
        <xdr:cNvSpPr>
          <a:spLocks noChangeArrowheads="1"/>
        </xdr:cNvSpPr>
      </xdr:nvSpPr>
      <xdr:spPr>
        <a:xfrm>
          <a:off x="80581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</xdr:row>
      <xdr:rowOff>0</xdr:rowOff>
    </xdr:from>
    <xdr:to xmlns:xdr="http://schemas.openxmlformats.org/drawingml/2006/spreadsheetDrawing">
      <xdr:col>52</xdr:col>
      <xdr:colOff>0</xdr:colOff>
      <xdr:row>19</xdr:row>
      <xdr:rowOff>0</xdr:rowOff>
    </xdr:to>
    <xdr:sp macro="" textlink="">
      <xdr:nvSpPr>
        <xdr:cNvPr id="66567" name="Rectangle 162" descr="紙ふぶき (大)"/>
        <xdr:cNvSpPr>
          <a:spLocks noChangeArrowheads="1"/>
        </xdr:cNvSpPr>
      </xdr:nvSpPr>
      <xdr:spPr>
        <a:xfrm>
          <a:off x="885825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19</xdr:row>
      <xdr:rowOff>0</xdr:rowOff>
    </xdr:from>
    <xdr:to xmlns:xdr="http://schemas.openxmlformats.org/drawingml/2006/spreadsheetDrawing">
      <xdr:col>52</xdr:col>
      <xdr:colOff>0</xdr:colOff>
      <xdr:row>22</xdr:row>
      <xdr:rowOff>0</xdr:rowOff>
    </xdr:to>
    <xdr:sp macro="" textlink="">
      <xdr:nvSpPr>
        <xdr:cNvPr id="66568" name="Rectangle 163" descr="紙ふぶき (小)"/>
        <xdr:cNvSpPr>
          <a:spLocks noChangeArrowheads="1"/>
        </xdr:cNvSpPr>
      </xdr:nvSpPr>
      <xdr:spPr>
        <a:xfrm>
          <a:off x="885825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7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6569" name="Line 172"/>
        <xdr:cNvSpPr>
          <a:spLocks noChangeShapeType="1"/>
        </xdr:cNvSpPr>
      </xdr:nvSpPr>
      <xdr:spPr>
        <a:xfrm>
          <a:off x="3790950" y="16395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</xdr:row>
      <xdr:rowOff>0</xdr:rowOff>
    </xdr:from>
    <xdr:to xmlns:xdr="http://schemas.openxmlformats.org/drawingml/2006/spreadsheetDrawing">
      <xdr:col>16</xdr:col>
      <xdr:colOff>0</xdr:colOff>
      <xdr:row>8</xdr:row>
      <xdr:rowOff>0</xdr:rowOff>
    </xdr:to>
    <xdr:sp macro="" textlink="">
      <xdr:nvSpPr>
        <xdr:cNvPr id="66570" name="Rectangle 177" descr="紙ふぶき (小)"/>
        <xdr:cNvSpPr>
          <a:spLocks noChangeArrowheads="1"/>
        </xdr:cNvSpPr>
      </xdr:nvSpPr>
      <xdr:spPr>
        <a:xfrm>
          <a:off x="21907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0</xdr:rowOff>
    </xdr:from>
    <xdr:to xmlns:xdr="http://schemas.openxmlformats.org/drawingml/2006/spreadsheetDrawing">
      <xdr:col>12</xdr:col>
      <xdr:colOff>0</xdr:colOff>
      <xdr:row>11</xdr:row>
      <xdr:rowOff>126365</xdr:rowOff>
    </xdr:to>
    <xdr:sp macro="" textlink="">
      <xdr:nvSpPr>
        <xdr:cNvPr id="66571" name="Rectangle 177" descr="紙ふぶき (小)"/>
        <xdr:cNvSpPr>
          <a:spLocks noChangeArrowheads="1"/>
        </xdr:cNvSpPr>
      </xdr:nvSpPr>
      <xdr:spPr>
        <a:xfrm>
          <a:off x="13906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</xdr:row>
      <xdr:rowOff>0</xdr:rowOff>
    </xdr:from>
    <xdr:to xmlns:xdr="http://schemas.openxmlformats.org/drawingml/2006/spreadsheetDrawing">
      <xdr:col>20</xdr:col>
      <xdr:colOff>0</xdr:colOff>
      <xdr:row>7</xdr:row>
      <xdr:rowOff>0</xdr:rowOff>
    </xdr:to>
    <xdr:sp macro="" textlink="">
      <xdr:nvSpPr>
        <xdr:cNvPr id="66572" name="Line 164"/>
        <xdr:cNvSpPr>
          <a:spLocks noChangeShapeType="1"/>
        </xdr:cNvSpPr>
      </xdr:nvSpPr>
      <xdr:spPr>
        <a:xfrm>
          <a:off x="29908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6573" name="Line 172"/>
        <xdr:cNvSpPr>
          <a:spLocks noChangeShapeType="1"/>
        </xdr:cNvSpPr>
      </xdr:nvSpPr>
      <xdr:spPr>
        <a:xfrm>
          <a:off x="35909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8</xdr:row>
      <xdr:rowOff>0</xdr:rowOff>
    </xdr:from>
    <xdr:to xmlns:xdr="http://schemas.openxmlformats.org/drawingml/2006/spreadsheetDrawing">
      <xdr:col>16</xdr:col>
      <xdr:colOff>0</xdr:colOff>
      <xdr:row>10</xdr:row>
      <xdr:rowOff>0</xdr:rowOff>
    </xdr:to>
    <xdr:sp macro="" textlink="">
      <xdr:nvSpPr>
        <xdr:cNvPr id="66574" name="Rectangle 177" descr="紙ふぶき (小)"/>
        <xdr:cNvSpPr>
          <a:spLocks noChangeArrowheads="1"/>
        </xdr:cNvSpPr>
      </xdr:nvSpPr>
      <xdr:spPr>
        <a:xfrm>
          <a:off x="21907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10</xdr:row>
      <xdr:rowOff>0</xdr:rowOff>
    </xdr:from>
    <xdr:to xmlns:xdr="http://schemas.openxmlformats.org/drawingml/2006/spreadsheetDrawing">
      <xdr:col>16</xdr:col>
      <xdr:colOff>0</xdr:colOff>
      <xdr:row>12</xdr:row>
      <xdr:rowOff>0</xdr:rowOff>
    </xdr:to>
    <xdr:sp macro="" textlink="">
      <xdr:nvSpPr>
        <xdr:cNvPr id="66575" name="Rectangle 177" descr="紙ふぶき (小)"/>
        <xdr:cNvSpPr>
          <a:spLocks noChangeArrowheads="1"/>
        </xdr:cNvSpPr>
      </xdr:nvSpPr>
      <xdr:spPr>
        <a:xfrm>
          <a:off x="21907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</xdr:row>
      <xdr:rowOff>0</xdr:rowOff>
    </xdr:from>
    <xdr:to xmlns:xdr="http://schemas.openxmlformats.org/drawingml/2006/spreadsheetDrawing">
      <xdr:col>34</xdr:col>
      <xdr:colOff>0</xdr:colOff>
      <xdr:row>8</xdr:row>
      <xdr:rowOff>0</xdr:rowOff>
    </xdr:to>
    <xdr:sp macro="" textlink="">
      <xdr:nvSpPr>
        <xdr:cNvPr id="66576" name="Rectangle 177" descr="紙ふぶき (小)"/>
        <xdr:cNvSpPr>
          <a:spLocks noChangeArrowheads="1"/>
        </xdr:cNvSpPr>
      </xdr:nvSpPr>
      <xdr:spPr>
        <a:xfrm>
          <a:off x="55245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7</xdr:row>
      <xdr:rowOff>0</xdr:rowOff>
    </xdr:from>
    <xdr:to xmlns:xdr="http://schemas.openxmlformats.org/drawingml/2006/spreadsheetDrawing">
      <xdr:col>30</xdr:col>
      <xdr:colOff>0</xdr:colOff>
      <xdr:row>11</xdr:row>
      <xdr:rowOff>126365</xdr:rowOff>
    </xdr:to>
    <xdr:sp macro="" textlink="">
      <xdr:nvSpPr>
        <xdr:cNvPr id="66577" name="Rectangle 177" descr="紙ふぶき (小)"/>
        <xdr:cNvSpPr>
          <a:spLocks noChangeArrowheads="1"/>
        </xdr:cNvSpPr>
      </xdr:nvSpPr>
      <xdr:spPr>
        <a:xfrm>
          <a:off x="47244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7</xdr:row>
      <xdr:rowOff>0</xdr:rowOff>
    </xdr:to>
    <xdr:sp macro="" textlink="">
      <xdr:nvSpPr>
        <xdr:cNvPr id="66578" name="Line 164"/>
        <xdr:cNvSpPr>
          <a:spLocks noChangeShapeType="1"/>
        </xdr:cNvSpPr>
      </xdr:nvSpPr>
      <xdr:spPr>
        <a:xfrm>
          <a:off x="63246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6579" name="Line 172"/>
        <xdr:cNvSpPr>
          <a:spLocks noChangeShapeType="1"/>
        </xdr:cNvSpPr>
      </xdr:nvSpPr>
      <xdr:spPr>
        <a:xfrm>
          <a:off x="69246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8</xdr:row>
      <xdr:rowOff>0</xdr:rowOff>
    </xdr:from>
    <xdr:to xmlns:xdr="http://schemas.openxmlformats.org/drawingml/2006/spreadsheetDrawing">
      <xdr:col>34</xdr:col>
      <xdr:colOff>0</xdr:colOff>
      <xdr:row>10</xdr:row>
      <xdr:rowOff>0</xdr:rowOff>
    </xdr:to>
    <xdr:sp macro="" textlink="">
      <xdr:nvSpPr>
        <xdr:cNvPr id="66580" name="Rectangle 177" descr="紙ふぶき (小)"/>
        <xdr:cNvSpPr>
          <a:spLocks noChangeArrowheads="1"/>
        </xdr:cNvSpPr>
      </xdr:nvSpPr>
      <xdr:spPr>
        <a:xfrm>
          <a:off x="55245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10</xdr:row>
      <xdr:rowOff>0</xdr:rowOff>
    </xdr:from>
    <xdr:to xmlns:xdr="http://schemas.openxmlformats.org/drawingml/2006/spreadsheetDrawing">
      <xdr:col>34</xdr:col>
      <xdr:colOff>0</xdr:colOff>
      <xdr:row>12</xdr:row>
      <xdr:rowOff>0</xdr:rowOff>
    </xdr:to>
    <xdr:sp macro="" textlink="">
      <xdr:nvSpPr>
        <xdr:cNvPr id="66581" name="Rectangle 177" descr="紙ふぶき (小)"/>
        <xdr:cNvSpPr>
          <a:spLocks noChangeArrowheads="1"/>
        </xdr:cNvSpPr>
      </xdr:nvSpPr>
      <xdr:spPr>
        <a:xfrm>
          <a:off x="55245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</xdr:row>
      <xdr:rowOff>0</xdr:rowOff>
    </xdr:from>
    <xdr:to xmlns:xdr="http://schemas.openxmlformats.org/drawingml/2006/spreadsheetDrawing">
      <xdr:col>52</xdr:col>
      <xdr:colOff>0</xdr:colOff>
      <xdr:row>8</xdr:row>
      <xdr:rowOff>0</xdr:rowOff>
    </xdr:to>
    <xdr:sp macro="" textlink="">
      <xdr:nvSpPr>
        <xdr:cNvPr id="66582" name="Rectangle 177" descr="紙ふぶき (小)"/>
        <xdr:cNvSpPr>
          <a:spLocks noChangeArrowheads="1"/>
        </xdr:cNvSpPr>
      </xdr:nvSpPr>
      <xdr:spPr>
        <a:xfrm>
          <a:off x="88582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7</xdr:row>
      <xdr:rowOff>0</xdr:rowOff>
    </xdr:from>
    <xdr:to xmlns:xdr="http://schemas.openxmlformats.org/drawingml/2006/spreadsheetDrawing">
      <xdr:col>48</xdr:col>
      <xdr:colOff>0</xdr:colOff>
      <xdr:row>11</xdr:row>
      <xdr:rowOff>126365</xdr:rowOff>
    </xdr:to>
    <xdr:sp macro="" textlink="">
      <xdr:nvSpPr>
        <xdr:cNvPr id="66583" name="Rectangle 177" descr="紙ふぶき (小)"/>
        <xdr:cNvSpPr>
          <a:spLocks noChangeArrowheads="1"/>
        </xdr:cNvSpPr>
      </xdr:nvSpPr>
      <xdr:spPr>
        <a:xfrm>
          <a:off x="80581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7</xdr:row>
      <xdr:rowOff>0</xdr:rowOff>
    </xdr:to>
    <xdr:sp macro="" textlink="">
      <xdr:nvSpPr>
        <xdr:cNvPr id="66584" name="Line 164"/>
        <xdr:cNvSpPr>
          <a:spLocks noChangeShapeType="1"/>
        </xdr:cNvSpPr>
      </xdr:nvSpPr>
      <xdr:spPr>
        <a:xfrm>
          <a:off x="96583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6585" name="Line 172"/>
        <xdr:cNvSpPr>
          <a:spLocks noChangeShapeType="1"/>
        </xdr:cNvSpPr>
      </xdr:nvSpPr>
      <xdr:spPr>
        <a:xfrm>
          <a:off x="102584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8</xdr:row>
      <xdr:rowOff>0</xdr:rowOff>
    </xdr:from>
    <xdr:to xmlns:xdr="http://schemas.openxmlformats.org/drawingml/2006/spreadsheetDrawing">
      <xdr:col>52</xdr:col>
      <xdr:colOff>0</xdr:colOff>
      <xdr:row>10</xdr:row>
      <xdr:rowOff>0</xdr:rowOff>
    </xdr:to>
    <xdr:sp macro="" textlink="">
      <xdr:nvSpPr>
        <xdr:cNvPr id="66586" name="Rectangle 177" descr="紙ふぶき (小)"/>
        <xdr:cNvSpPr>
          <a:spLocks noChangeArrowheads="1"/>
        </xdr:cNvSpPr>
      </xdr:nvSpPr>
      <xdr:spPr>
        <a:xfrm>
          <a:off x="88582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10</xdr:row>
      <xdr:rowOff>0</xdr:rowOff>
    </xdr:from>
    <xdr:to xmlns:xdr="http://schemas.openxmlformats.org/drawingml/2006/spreadsheetDrawing">
      <xdr:col>52</xdr:col>
      <xdr:colOff>0</xdr:colOff>
      <xdr:row>12</xdr:row>
      <xdr:rowOff>0</xdr:rowOff>
    </xdr:to>
    <xdr:sp macro="" textlink="">
      <xdr:nvSpPr>
        <xdr:cNvPr id="66587" name="Rectangle 177" descr="紙ふぶき (小)"/>
        <xdr:cNvSpPr>
          <a:spLocks noChangeArrowheads="1"/>
        </xdr:cNvSpPr>
      </xdr:nvSpPr>
      <xdr:spPr>
        <a:xfrm>
          <a:off x="88582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</xdr:row>
      <xdr:rowOff>0</xdr:rowOff>
    </xdr:from>
    <xdr:to xmlns:xdr="http://schemas.openxmlformats.org/drawingml/2006/spreadsheetDrawing">
      <xdr:col>70</xdr:col>
      <xdr:colOff>0</xdr:colOff>
      <xdr:row>8</xdr:row>
      <xdr:rowOff>0</xdr:rowOff>
    </xdr:to>
    <xdr:sp macro="" textlink="">
      <xdr:nvSpPr>
        <xdr:cNvPr id="66588" name="Rectangle 177" descr="紙ふぶき (小)"/>
        <xdr:cNvSpPr>
          <a:spLocks noChangeArrowheads="1"/>
        </xdr:cNvSpPr>
      </xdr:nvSpPr>
      <xdr:spPr>
        <a:xfrm>
          <a:off x="121920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7</xdr:row>
      <xdr:rowOff>0</xdr:rowOff>
    </xdr:from>
    <xdr:to xmlns:xdr="http://schemas.openxmlformats.org/drawingml/2006/spreadsheetDrawing">
      <xdr:col>66</xdr:col>
      <xdr:colOff>0</xdr:colOff>
      <xdr:row>11</xdr:row>
      <xdr:rowOff>126365</xdr:rowOff>
    </xdr:to>
    <xdr:sp macro="" textlink="">
      <xdr:nvSpPr>
        <xdr:cNvPr id="66589" name="Rectangle 177" descr="紙ふぶき (小)"/>
        <xdr:cNvSpPr>
          <a:spLocks noChangeArrowheads="1"/>
        </xdr:cNvSpPr>
      </xdr:nvSpPr>
      <xdr:spPr>
        <a:xfrm>
          <a:off x="113919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7</xdr:row>
      <xdr:rowOff>0</xdr:rowOff>
    </xdr:to>
    <xdr:sp macro="" textlink="">
      <xdr:nvSpPr>
        <xdr:cNvPr id="66590" name="Line 164"/>
        <xdr:cNvSpPr>
          <a:spLocks noChangeShapeType="1"/>
        </xdr:cNvSpPr>
      </xdr:nvSpPr>
      <xdr:spPr>
        <a:xfrm>
          <a:off x="129921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6591" name="Line 172"/>
        <xdr:cNvSpPr>
          <a:spLocks noChangeShapeType="1"/>
        </xdr:cNvSpPr>
      </xdr:nvSpPr>
      <xdr:spPr>
        <a:xfrm>
          <a:off x="135921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8</xdr:row>
      <xdr:rowOff>0</xdr:rowOff>
    </xdr:from>
    <xdr:to xmlns:xdr="http://schemas.openxmlformats.org/drawingml/2006/spreadsheetDrawing">
      <xdr:col>70</xdr:col>
      <xdr:colOff>0</xdr:colOff>
      <xdr:row>10</xdr:row>
      <xdr:rowOff>0</xdr:rowOff>
    </xdr:to>
    <xdr:sp macro="" textlink="">
      <xdr:nvSpPr>
        <xdr:cNvPr id="66592" name="Rectangle 177" descr="紙ふぶき (小)"/>
        <xdr:cNvSpPr>
          <a:spLocks noChangeArrowheads="1"/>
        </xdr:cNvSpPr>
      </xdr:nvSpPr>
      <xdr:spPr>
        <a:xfrm>
          <a:off x="121920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10</xdr:row>
      <xdr:rowOff>0</xdr:rowOff>
    </xdr:from>
    <xdr:to xmlns:xdr="http://schemas.openxmlformats.org/drawingml/2006/spreadsheetDrawing">
      <xdr:col>70</xdr:col>
      <xdr:colOff>0</xdr:colOff>
      <xdr:row>12</xdr:row>
      <xdr:rowOff>0</xdr:rowOff>
    </xdr:to>
    <xdr:sp macro="" textlink="">
      <xdr:nvSpPr>
        <xdr:cNvPr id="66593" name="Rectangle 177" descr="紙ふぶき (小)"/>
        <xdr:cNvSpPr>
          <a:spLocks noChangeArrowheads="1"/>
        </xdr:cNvSpPr>
      </xdr:nvSpPr>
      <xdr:spPr>
        <a:xfrm>
          <a:off x="121920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6594" name="Line 172"/>
        <xdr:cNvSpPr>
          <a:spLocks noChangeShapeType="1"/>
        </xdr:cNvSpPr>
      </xdr:nvSpPr>
      <xdr:spPr>
        <a:xfrm>
          <a:off x="712470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6595" name="Line 172"/>
        <xdr:cNvSpPr>
          <a:spLocks noChangeShapeType="1"/>
        </xdr:cNvSpPr>
      </xdr:nvSpPr>
      <xdr:spPr>
        <a:xfrm>
          <a:off x="1045845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6596" name="Line 172"/>
        <xdr:cNvSpPr>
          <a:spLocks noChangeShapeType="1"/>
        </xdr:cNvSpPr>
      </xdr:nvSpPr>
      <xdr:spPr>
        <a:xfrm>
          <a:off x="13792200" y="16395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65</xdr:row>
      <xdr:rowOff>0</xdr:rowOff>
    </xdr:from>
    <xdr:to xmlns:xdr="http://schemas.openxmlformats.org/drawingml/2006/spreadsheetDrawing">
      <xdr:col>73</xdr:col>
      <xdr:colOff>0</xdr:colOff>
      <xdr:row>65</xdr:row>
      <xdr:rowOff>0</xdr:rowOff>
    </xdr:to>
    <xdr:sp macro="" textlink="">
      <xdr:nvSpPr>
        <xdr:cNvPr id="66597" name="Line 25"/>
        <xdr:cNvSpPr>
          <a:spLocks noChangeShapeType="1"/>
        </xdr:cNvSpPr>
      </xdr:nvSpPr>
      <xdr:spPr>
        <a:xfrm>
          <a:off x="1299210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75</xdr:row>
      <xdr:rowOff>0</xdr:rowOff>
    </xdr:from>
    <xdr:to xmlns:xdr="http://schemas.openxmlformats.org/drawingml/2006/spreadsheetDrawing">
      <xdr:col>73</xdr:col>
      <xdr:colOff>0</xdr:colOff>
      <xdr:row>75</xdr:row>
      <xdr:rowOff>0</xdr:rowOff>
    </xdr:to>
    <xdr:sp macro="" textlink="">
      <xdr:nvSpPr>
        <xdr:cNvPr id="66598" name="Line 27"/>
        <xdr:cNvSpPr>
          <a:spLocks noChangeShapeType="1"/>
        </xdr:cNvSpPr>
      </xdr:nvSpPr>
      <xdr:spPr>
        <a:xfrm>
          <a:off x="1299210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65</xdr:row>
      <xdr:rowOff>0</xdr:rowOff>
    </xdr:from>
    <xdr:to xmlns:xdr="http://schemas.openxmlformats.org/drawingml/2006/spreadsheetDrawing">
      <xdr:col>62</xdr:col>
      <xdr:colOff>0</xdr:colOff>
      <xdr:row>65</xdr:row>
      <xdr:rowOff>0</xdr:rowOff>
    </xdr:to>
    <xdr:sp macro="" textlink="">
      <xdr:nvSpPr>
        <xdr:cNvPr id="66599" name="Line 28"/>
        <xdr:cNvSpPr>
          <a:spLocks noChangeShapeType="1"/>
        </xdr:cNvSpPr>
      </xdr:nvSpPr>
      <xdr:spPr>
        <a:xfrm flipH="1">
          <a:off x="1119187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75</xdr:row>
      <xdr:rowOff>0</xdr:rowOff>
    </xdr:from>
    <xdr:to xmlns:xdr="http://schemas.openxmlformats.org/drawingml/2006/spreadsheetDrawing">
      <xdr:col>62</xdr:col>
      <xdr:colOff>0</xdr:colOff>
      <xdr:row>75</xdr:row>
      <xdr:rowOff>0</xdr:rowOff>
    </xdr:to>
    <xdr:sp macro="" textlink="">
      <xdr:nvSpPr>
        <xdr:cNvPr id="66600" name="Line 29"/>
        <xdr:cNvSpPr>
          <a:spLocks noChangeShapeType="1"/>
        </xdr:cNvSpPr>
      </xdr:nvSpPr>
      <xdr:spPr>
        <a:xfrm flipH="1">
          <a:off x="1119187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65</xdr:row>
      <xdr:rowOff>0</xdr:rowOff>
    </xdr:from>
    <xdr:to xmlns:xdr="http://schemas.openxmlformats.org/drawingml/2006/spreadsheetDrawing">
      <xdr:col>61</xdr:col>
      <xdr:colOff>0</xdr:colOff>
      <xdr:row>75</xdr:row>
      <xdr:rowOff>0</xdr:rowOff>
    </xdr:to>
    <xdr:sp macro="" textlink="">
      <xdr:nvSpPr>
        <xdr:cNvPr id="66601" name="Line 30"/>
        <xdr:cNvSpPr>
          <a:spLocks noChangeShapeType="1"/>
        </xdr:cNvSpPr>
      </xdr:nvSpPr>
      <xdr:spPr>
        <a:xfrm>
          <a:off x="1119187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71</xdr:row>
      <xdr:rowOff>0</xdr:rowOff>
    </xdr:from>
    <xdr:to xmlns:xdr="http://schemas.openxmlformats.org/drawingml/2006/spreadsheetDrawing">
      <xdr:col>72</xdr:col>
      <xdr:colOff>0</xdr:colOff>
      <xdr:row>71</xdr:row>
      <xdr:rowOff>0</xdr:rowOff>
    </xdr:to>
    <xdr:sp macro="" textlink="">
      <xdr:nvSpPr>
        <xdr:cNvPr id="66602" name="Line 31"/>
        <xdr:cNvSpPr>
          <a:spLocks noChangeShapeType="1"/>
        </xdr:cNvSpPr>
      </xdr:nvSpPr>
      <xdr:spPr>
        <a:xfrm>
          <a:off x="12992100" y="13371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71</xdr:row>
      <xdr:rowOff>0</xdr:rowOff>
    </xdr:from>
    <xdr:to xmlns:xdr="http://schemas.openxmlformats.org/drawingml/2006/spreadsheetDrawing">
      <xdr:col>72</xdr:col>
      <xdr:colOff>0</xdr:colOff>
      <xdr:row>73</xdr:row>
      <xdr:rowOff>0</xdr:rowOff>
    </xdr:to>
    <xdr:sp macro="" textlink="">
      <xdr:nvSpPr>
        <xdr:cNvPr id="66603" name="Line 32"/>
        <xdr:cNvSpPr>
          <a:spLocks noChangeShapeType="1"/>
        </xdr:cNvSpPr>
      </xdr:nvSpPr>
      <xdr:spPr>
        <a:xfrm>
          <a:off x="13392150" y="13371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73</xdr:row>
      <xdr:rowOff>0</xdr:rowOff>
    </xdr:from>
    <xdr:to xmlns:xdr="http://schemas.openxmlformats.org/drawingml/2006/spreadsheetDrawing">
      <xdr:col>74</xdr:col>
      <xdr:colOff>0</xdr:colOff>
      <xdr:row>73</xdr:row>
      <xdr:rowOff>0</xdr:rowOff>
    </xdr:to>
    <xdr:sp macro="" textlink="">
      <xdr:nvSpPr>
        <xdr:cNvPr id="66604" name="Line 33"/>
        <xdr:cNvSpPr>
          <a:spLocks noChangeShapeType="1"/>
        </xdr:cNvSpPr>
      </xdr:nvSpPr>
      <xdr:spPr>
        <a:xfrm>
          <a:off x="12992100" y="13675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65</xdr:row>
      <xdr:rowOff>0</xdr:rowOff>
    </xdr:from>
    <xdr:to xmlns:xdr="http://schemas.openxmlformats.org/drawingml/2006/spreadsheetDrawing">
      <xdr:col>73</xdr:col>
      <xdr:colOff>0</xdr:colOff>
      <xdr:row>73</xdr:row>
      <xdr:rowOff>0</xdr:rowOff>
    </xdr:to>
    <xdr:sp macro="" textlink="">
      <xdr:nvSpPr>
        <xdr:cNvPr id="66605" name="Line 34"/>
        <xdr:cNvSpPr>
          <a:spLocks noChangeShapeType="1"/>
        </xdr:cNvSpPr>
      </xdr:nvSpPr>
      <xdr:spPr>
        <a:xfrm>
          <a:off x="13592175" y="124567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73</xdr:row>
      <xdr:rowOff>0</xdr:rowOff>
    </xdr:from>
    <xdr:to xmlns:xdr="http://schemas.openxmlformats.org/drawingml/2006/spreadsheetDrawing">
      <xdr:col>73</xdr:col>
      <xdr:colOff>0</xdr:colOff>
      <xdr:row>75</xdr:row>
      <xdr:rowOff>0</xdr:rowOff>
    </xdr:to>
    <xdr:sp macro="" textlink="">
      <xdr:nvSpPr>
        <xdr:cNvPr id="66606" name="Line 35"/>
        <xdr:cNvSpPr>
          <a:spLocks noChangeShapeType="1"/>
        </xdr:cNvSpPr>
      </xdr:nvSpPr>
      <xdr:spPr>
        <a:xfrm flipV="1">
          <a:off x="13592175" y="13675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65</xdr:row>
      <xdr:rowOff>0</xdr:rowOff>
    </xdr:from>
    <xdr:to xmlns:xdr="http://schemas.openxmlformats.org/drawingml/2006/spreadsheetDrawing">
      <xdr:col>72</xdr:col>
      <xdr:colOff>0</xdr:colOff>
      <xdr:row>71</xdr:row>
      <xdr:rowOff>0</xdr:rowOff>
    </xdr:to>
    <xdr:sp macro="" textlink="">
      <xdr:nvSpPr>
        <xdr:cNvPr id="66607" name="Line 52"/>
        <xdr:cNvSpPr>
          <a:spLocks noChangeShapeType="1"/>
        </xdr:cNvSpPr>
      </xdr:nvSpPr>
      <xdr:spPr>
        <a:xfrm>
          <a:off x="13392150" y="124567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65</xdr:row>
      <xdr:rowOff>0</xdr:rowOff>
    </xdr:from>
    <xdr:to xmlns:xdr="http://schemas.openxmlformats.org/drawingml/2006/spreadsheetDrawing">
      <xdr:col>66</xdr:col>
      <xdr:colOff>0</xdr:colOff>
      <xdr:row>75</xdr:row>
      <xdr:rowOff>0</xdr:rowOff>
    </xdr:to>
    <xdr:sp macro="" textlink="">
      <xdr:nvSpPr>
        <xdr:cNvPr id="66608" name="Rectangle 67" descr="紙ふぶき (小)"/>
        <xdr:cNvSpPr>
          <a:spLocks noChangeArrowheads="1"/>
        </xdr:cNvSpPr>
      </xdr:nvSpPr>
      <xdr:spPr>
        <a:xfrm>
          <a:off x="1139190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65</xdr:row>
      <xdr:rowOff>0</xdr:rowOff>
    </xdr:from>
    <xdr:to xmlns:xdr="http://schemas.openxmlformats.org/drawingml/2006/spreadsheetDrawing">
      <xdr:col>70</xdr:col>
      <xdr:colOff>0</xdr:colOff>
      <xdr:row>73</xdr:row>
      <xdr:rowOff>0</xdr:rowOff>
    </xdr:to>
    <xdr:sp macro="" textlink="">
      <xdr:nvSpPr>
        <xdr:cNvPr id="66609" name="Rectangle 68" descr="紙ふぶき (大)"/>
        <xdr:cNvSpPr>
          <a:spLocks noChangeArrowheads="1"/>
        </xdr:cNvSpPr>
      </xdr:nvSpPr>
      <xdr:spPr>
        <a:xfrm>
          <a:off x="12192000" y="124567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73</xdr:row>
      <xdr:rowOff>0</xdr:rowOff>
    </xdr:from>
    <xdr:to xmlns:xdr="http://schemas.openxmlformats.org/drawingml/2006/spreadsheetDrawing">
      <xdr:col>70</xdr:col>
      <xdr:colOff>0</xdr:colOff>
      <xdr:row>75</xdr:row>
      <xdr:rowOff>0</xdr:rowOff>
    </xdr:to>
    <xdr:sp macro="" textlink="">
      <xdr:nvSpPr>
        <xdr:cNvPr id="66610" name="Rectangle 69" descr="紙ふぶき (小)"/>
        <xdr:cNvSpPr>
          <a:spLocks noChangeArrowheads="1"/>
        </xdr:cNvSpPr>
      </xdr:nvSpPr>
      <xdr:spPr>
        <a:xfrm>
          <a:off x="12192000" y="136759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65</xdr:row>
      <xdr:rowOff>0</xdr:rowOff>
    </xdr:from>
    <xdr:to xmlns:xdr="http://schemas.openxmlformats.org/drawingml/2006/spreadsheetDrawing">
      <xdr:col>37</xdr:col>
      <xdr:colOff>0</xdr:colOff>
      <xdr:row>65</xdr:row>
      <xdr:rowOff>0</xdr:rowOff>
    </xdr:to>
    <xdr:sp macro="" textlink="">
      <xdr:nvSpPr>
        <xdr:cNvPr id="66611" name="Line 150"/>
        <xdr:cNvSpPr>
          <a:spLocks noChangeShapeType="1"/>
        </xdr:cNvSpPr>
      </xdr:nvSpPr>
      <xdr:spPr>
        <a:xfrm>
          <a:off x="632460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75</xdr:row>
      <xdr:rowOff>0</xdr:rowOff>
    </xdr:from>
    <xdr:to xmlns:xdr="http://schemas.openxmlformats.org/drawingml/2006/spreadsheetDrawing">
      <xdr:col>37</xdr:col>
      <xdr:colOff>0</xdr:colOff>
      <xdr:row>75</xdr:row>
      <xdr:rowOff>0</xdr:rowOff>
    </xdr:to>
    <xdr:sp macro="" textlink="">
      <xdr:nvSpPr>
        <xdr:cNvPr id="66612" name="Line 151"/>
        <xdr:cNvSpPr>
          <a:spLocks noChangeShapeType="1"/>
        </xdr:cNvSpPr>
      </xdr:nvSpPr>
      <xdr:spPr>
        <a:xfrm>
          <a:off x="632460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65</xdr:row>
      <xdr:rowOff>0</xdr:rowOff>
    </xdr:from>
    <xdr:to xmlns:xdr="http://schemas.openxmlformats.org/drawingml/2006/spreadsheetDrawing">
      <xdr:col>26</xdr:col>
      <xdr:colOff>0</xdr:colOff>
      <xdr:row>65</xdr:row>
      <xdr:rowOff>0</xdr:rowOff>
    </xdr:to>
    <xdr:sp macro="" textlink="">
      <xdr:nvSpPr>
        <xdr:cNvPr id="66613" name="Line 152"/>
        <xdr:cNvSpPr>
          <a:spLocks noChangeShapeType="1"/>
        </xdr:cNvSpPr>
      </xdr:nvSpPr>
      <xdr:spPr>
        <a:xfrm flipH="1">
          <a:off x="452437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75</xdr:row>
      <xdr:rowOff>0</xdr:rowOff>
    </xdr:from>
    <xdr:to xmlns:xdr="http://schemas.openxmlformats.org/drawingml/2006/spreadsheetDrawing">
      <xdr:col>26</xdr:col>
      <xdr:colOff>0</xdr:colOff>
      <xdr:row>75</xdr:row>
      <xdr:rowOff>0</xdr:rowOff>
    </xdr:to>
    <xdr:sp macro="" textlink="">
      <xdr:nvSpPr>
        <xdr:cNvPr id="66614" name="Line 153"/>
        <xdr:cNvSpPr>
          <a:spLocks noChangeShapeType="1"/>
        </xdr:cNvSpPr>
      </xdr:nvSpPr>
      <xdr:spPr>
        <a:xfrm flipH="1">
          <a:off x="452437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65</xdr:row>
      <xdr:rowOff>0</xdr:rowOff>
    </xdr:from>
    <xdr:to xmlns:xdr="http://schemas.openxmlformats.org/drawingml/2006/spreadsheetDrawing">
      <xdr:col>25</xdr:col>
      <xdr:colOff>0</xdr:colOff>
      <xdr:row>75</xdr:row>
      <xdr:rowOff>0</xdr:rowOff>
    </xdr:to>
    <xdr:sp macro="" textlink="">
      <xdr:nvSpPr>
        <xdr:cNvPr id="66615" name="Line 154"/>
        <xdr:cNvSpPr>
          <a:spLocks noChangeShapeType="1"/>
        </xdr:cNvSpPr>
      </xdr:nvSpPr>
      <xdr:spPr>
        <a:xfrm>
          <a:off x="452437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70</xdr:row>
      <xdr:rowOff>0</xdr:rowOff>
    </xdr:from>
    <xdr:to xmlns:xdr="http://schemas.openxmlformats.org/drawingml/2006/spreadsheetDrawing">
      <xdr:col>36</xdr:col>
      <xdr:colOff>0</xdr:colOff>
      <xdr:row>70</xdr:row>
      <xdr:rowOff>0</xdr:rowOff>
    </xdr:to>
    <xdr:sp macro="" textlink="">
      <xdr:nvSpPr>
        <xdr:cNvPr id="66616" name="Line 155"/>
        <xdr:cNvSpPr>
          <a:spLocks noChangeShapeType="1"/>
        </xdr:cNvSpPr>
      </xdr:nvSpPr>
      <xdr:spPr>
        <a:xfrm>
          <a:off x="6324600" y="13218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70</xdr:row>
      <xdr:rowOff>0</xdr:rowOff>
    </xdr:from>
    <xdr:to xmlns:xdr="http://schemas.openxmlformats.org/drawingml/2006/spreadsheetDrawing">
      <xdr:col>36</xdr:col>
      <xdr:colOff>0</xdr:colOff>
      <xdr:row>72</xdr:row>
      <xdr:rowOff>0</xdr:rowOff>
    </xdr:to>
    <xdr:sp macro="" textlink="">
      <xdr:nvSpPr>
        <xdr:cNvPr id="66617" name="Line 156"/>
        <xdr:cNvSpPr>
          <a:spLocks noChangeShapeType="1"/>
        </xdr:cNvSpPr>
      </xdr:nvSpPr>
      <xdr:spPr>
        <a:xfrm>
          <a:off x="6724650" y="13218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72</xdr:row>
      <xdr:rowOff>0</xdr:rowOff>
    </xdr:from>
    <xdr:to xmlns:xdr="http://schemas.openxmlformats.org/drawingml/2006/spreadsheetDrawing">
      <xdr:col>38</xdr:col>
      <xdr:colOff>0</xdr:colOff>
      <xdr:row>72</xdr:row>
      <xdr:rowOff>0</xdr:rowOff>
    </xdr:to>
    <xdr:sp macro="" textlink="">
      <xdr:nvSpPr>
        <xdr:cNvPr id="66618" name="Line 157"/>
        <xdr:cNvSpPr>
          <a:spLocks noChangeShapeType="1"/>
        </xdr:cNvSpPr>
      </xdr:nvSpPr>
      <xdr:spPr>
        <a:xfrm>
          <a:off x="6324600" y="13523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65</xdr:row>
      <xdr:rowOff>0</xdr:rowOff>
    </xdr:from>
    <xdr:to xmlns:xdr="http://schemas.openxmlformats.org/drawingml/2006/spreadsheetDrawing">
      <xdr:col>37</xdr:col>
      <xdr:colOff>0</xdr:colOff>
      <xdr:row>72</xdr:row>
      <xdr:rowOff>0</xdr:rowOff>
    </xdr:to>
    <xdr:sp macro="" textlink="">
      <xdr:nvSpPr>
        <xdr:cNvPr id="66619" name="Line 158"/>
        <xdr:cNvSpPr>
          <a:spLocks noChangeShapeType="1"/>
        </xdr:cNvSpPr>
      </xdr:nvSpPr>
      <xdr:spPr>
        <a:xfrm>
          <a:off x="6924675" y="124567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72</xdr:row>
      <xdr:rowOff>0</xdr:rowOff>
    </xdr:from>
    <xdr:to xmlns:xdr="http://schemas.openxmlformats.org/drawingml/2006/spreadsheetDrawing">
      <xdr:col>37</xdr:col>
      <xdr:colOff>0</xdr:colOff>
      <xdr:row>75</xdr:row>
      <xdr:rowOff>0</xdr:rowOff>
    </xdr:to>
    <xdr:sp macro="" textlink="">
      <xdr:nvSpPr>
        <xdr:cNvPr id="66620" name="Line 159"/>
        <xdr:cNvSpPr>
          <a:spLocks noChangeShapeType="1"/>
        </xdr:cNvSpPr>
      </xdr:nvSpPr>
      <xdr:spPr>
        <a:xfrm flipV="1">
          <a:off x="6924675" y="135235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65</xdr:row>
      <xdr:rowOff>0</xdr:rowOff>
    </xdr:from>
    <xdr:to xmlns:xdr="http://schemas.openxmlformats.org/drawingml/2006/spreadsheetDrawing">
      <xdr:col>36</xdr:col>
      <xdr:colOff>0</xdr:colOff>
      <xdr:row>70</xdr:row>
      <xdr:rowOff>0</xdr:rowOff>
    </xdr:to>
    <xdr:sp macro="" textlink="">
      <xdr:nvSpPr>
        <xdr:cNvPr id="66621" name="Line 160"/>
        <xdr:cNvSpPr>
          <a:spLocks noChangeShapeType="1"/>
        </xdr:cNvSpPr>
      </xdr:nvSpPr>
      <xdr:spPr>
        <a:xfrm>
          <a:off x="6724650" y="124567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65</xdr:row>
      <xdr:rowOff>0</xdr:rowOff>
    </xdr:from>
    <xdr:to xmlns:xdr="http://schemas.openxmlformats.org/drawingml/2006/spreadsheetDrawing">
      <xdr:col>30</xdr:col>
      <xdr:colOff>0</xdr:colOff>
      <xdr:row>75</xdr:row>
      <xdr:rowOff>0</xdr:rowOff>
    </xdr:to>
    <xdr:sp macro="" textlink="">
      <xdr:nvSpPr>
        <xdr:cNvPr id="66622" name="Rectangle 161" descr="紙ふぶき (小)"/>
        <xdr:cNvSpPr>
          <a:spLocks noChangeArrowheads="1"/>
        </xdr:cNvSpPr>
      </xdr:nvSpPr>
      <xdr:spPr>
        <a:xfrm>
          <a:off x="472440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65</xdr:row>
      <xdr:rowOff>0</xdr:rowOff>
    </xdr:from>
    <xdr:to xmlns:xdr="http://schemas.openxmlformats.org/drawingml/2006/spreadsheetDrawing">
      <xdr:col>34</xdr:col>
      <xdr:colOff>0</xdr:colOff>
      <xdr:row>72</xdr:row>
      <xdr:rowOff>0</xdr:rowOff>
    </xdr:to>
    <xdr:sp macro="" textlink="">
      <xdr:nvSpPr>
        <xdr:cNvPr id="66623" name="Rectangle 162" descr="紙ふぶき (大)"/>
        <xdr:cNvSpPr>
          <a:spLocks noChangeArrowheads="1"/>
        </xdr:cNvSpPr>
      </xdr:nvSpPr>
      <xdr:spPr>
        <a:xfrm>
          <a:off x="5524500" y="124567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72</xdr:row>
      <xdr:rowOff>0</xdr:rowOff>
    </xdr:from>
    <xdr:to xmlns:xdr="http://schemas.openxmlformats.org/drawingml/2006/spreadsheetDrawing">
      <xdr:col>34</xdr:col>
      <xdr:colOff>0</xdr:colOff>
      <xdr:row>75</xdr:row>
      <xdr:rowOff>0</xdr:rowOff>
    </xdr:to>
    <xdr:sp macro="" textlink="">
      <xdr:nvSpPr>
        <xdr:cNvPr id="66624" name="Rectangle 163" descr="紙ふぶき (小)"/>
        <xdr:cNvSpPr>
          <a:spLocks noChangeArrowheads="1"/>
        </xdr:cNvSpPr>
      </xdr:nvSpPr>
      <xdr:spPr>
        <a:xfrm>
          <a:off x="5524500" y="135235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65</xdr:row>
      <xdr:rowOff>0</xdr:rowOff>
    </xdr:from>
    <xdr:to xmlns:xdr="http://schemas.openxmlformats.org/drawingml/2006/spreadsheetDrawing">
      <xdr:col>19</xdr:col>
      <xdr:colOff>0</xdr:colOff>
      <xdr:row>65</xdr:row>
      <xdr:rowOff>0</xdr:rowOff>
    </xdr:to>
    <xdr:sp macro="" textlink="">
      <xdr:nvSpPr>
        <xdr:cNvPr id="66625" name="Line 164"/>
        <xdr:cNvSpPr>
          <a:spLocks noChangeShapeType="1"/>
        </xdr:cNvSpPr>
      </xdr:nvSpPr>
      <xdr:spPr>
        <a:xfrm>
          <a:off x="299085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75</xdr:row>
      <xdr:rowOff>0</xdr:rowOff>
    </xdr:from>
    <xdr:to xmlns:xdr="http://schemas.openxmlformats.org/drawingml/2006/spreadsheetDrawing">
      <xdr:col>19</xdr:col>
      <xdr:colOff>0</xdr:colOff>
      <xdr:row>75</xdr:row>
      <xdr:rowOff>0</xdr:rowOff>
    </xdr:to>
    <xdr:sp macro="" textlink="">
      <xdr:nvSpPr>
        <xdr:cNvPr id="66626" name="Line 165"/>
        <xdr:cNvSpPr>
          <a:spLocks noChangeShapeType="1"/>
        </xdr:cNvSpPr>
      </xdr:nvSpPr>
      <xdr:spPr>
        <a:xfrm>
          <a:off x="299085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65</xdr:row>
      <xdr:rowOff>0</xdr:rowOff>
    </xdr:from>
    <xdr:to xmlns:xdr="http://schemas.openxmlformats.org/drawingml/2006/spreadsheetDrawing">
      <xdr:col>8</xdr:col>
      <xdr:colOff>0</xdr:colOff>
      <xdr:row>65</xdr:row>
      <xdr:rowOff>0</xdr:rowOff>
    </xdr:to>
    <xdr:sp macro="" textlink="">
      <xdr:nvSpPr>
        <xdr:cNvPr id="66627" name="Line 166"/>
        <xdr:cNvSpPr>
          <a:spLocks noChangeShapeType="1"/>
        </xdr:cNvSpPr>
      </xdr:nvSpPr>
      <xdr:spPr>
        <a:xfrm flipH="1">
          <a:off x="119062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75</xdr:row>
      <xdr:rowOff>0</xdr:rowOff>
    </xdr:from>
    <xdr:to xmlns:xdr="http://schemas.openxmlformats.org/drawingml/2006/spreadsheetDrawing">
      <xdr:col>8</xdr:col>
      <xdr:colOff>0</xdr:colOff>
      <xdr:row>75</xdr:row>
      <xdr:rowOff>0</xdr:rowOff>
    </xdr:to>
    <xdr:sp macro="" textlink="">
      <xdr:nvSpPr>
        <xdr:cNvPr id="66628" name="Line 167"/>
        <xdr:cNvSpPr>
          <a:spLocks noChangeShapeType="1"/>
        </xdr:cNvSpPr>
      </xdr:nvSpPr>
      <xdr:spPr>
        <a:xfrm flipH="1">
          <a:off x="119062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65</xdr:row>
      <xdr:rowOff>0</xdr:rowOff>
    </xdr:from>
    <xdr:to xmlns:xdr="http://schemas.openxmlformats.org/drawingml/2006/spreadsheetDrawing">
      <xdr:col>7</xdr:col>
      <xdr:colOff>0</xdr:colOff>
      <xdr:row>75</xdr:row>
      <xdr:rowOff>0</xdr:rowOff>
    </xdr:to>
    <xdr:sp macro="" textlink="">
      <xdr:nvSpPr>
        <xdr:cNvPr id="66629" name="Line 168"/>
        <xdr:cNvSpPr>
          <a:spLocks noChangeShapeType="1"/>
        </xdr:cNvSpPr>
      </xdr:nvSpPr>
      <xdr:spPr>
        <a:xfrm>
          <a:off x="119062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69</xdr:row>
      <xdr:rowOff>0</xdr:rowOff>
    </xdr:from>
    <xdr:to xmlns:xdr="http://schemas.openxmlformats.org/drawingml/2006/spreadsheetDrawing">
      <xdr:col>18</xdr:col>
      <xdr:colOff>0</xdr:colOff>
      <xdr:row>69</xdr:row>
      <xdr:rowOff>0</xdr:rowOff>
    </xdr:to>
    <xdr:sp macro="" textlink="">
      <xdr:nvSpPr>
        <xdr:cNvPr id="66630" name="Line 169"/>
        <xdr:cNvSpPr>
          <a:spLocks noChangeShapeType="1"/>
        </xdr:cNvSpPr>
      </xdr:nvSpPr>
      <xdr:spPr>
        <a:xfrm>
          <a:off x="2990850" y="13066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69</xdr:row>
      <xdr:rowOff>0</xdr:rowOff>
    </xdr:from>
    <xdr:to xmlns:xdr="http://schemas.openxmlformats.org/drawingml/2006/spreadsheetDrawing">
      <xdr:col>18</xdr:col>
      <xdr:colOff>0</xdr:colOff>
      <xdr:row>71</xdr:row>
      <xdr:rowOff>0</xdr:rowOff>
    </xdr:to>
    <xdr:sp macro="" textlink="">
      <xdr:nvSpPr>
        <xdr:cNvPr id="66631" name="Line 170"/>
        <xdr:cNvSpPr>
          <a:spLocks noChangeShapeType="1"/>
        </xdr:cNvSpPr>
      </xdr:nvSpPr>
      <xdr:spPr>
        <a:xfrm>
          <a:off x="3390900" y="13066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71</xdr:row>
      <xdr:rowOff>0</xdr:rowOff>
    </xdr:from>
    <xdr:to xmlns:xdr="http://schemas.openxmlformats.org/drawingml/2006/spreadsheetDrawing">
      <xdr:col>20</xdr:col>
      <xdr:colOff>0</xdr:colOff>
      <xdr:row>71</xdr:row>
      <xdr:rowOff>0</xdr:rowOff>
    </xdr:to>
    <xdr:sp macro="" textlink="">
      <xdr:nvSpPr>
        <xdr:cNvPr id="66632" name="Line 171"/>
        <xdr:cNvSpPr>
          <a:spLocks noChangeShapeType="1"/>
        </xdr:cNvSpPr>
      </xdr:nvSpPr>
      <xdr:spPr>
        <a:xfrm>
          <a:off x="3009900" y="133711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65</xdr:row>
      <xdr:rowOff>0</xdr:rowOff>
    </xdr:from>
    <xdr:to xmlns:xdr="http://schemas.openxmlformats.org/drawingml/2006/spreadsheetDrawing">
      <xdr:col>19</xdr:col>
      <xdr:colOff>0</xdr:colOff>
      <xdr:row>71</xdr:row>
      <xdr:rowOff>0</xdr:rowOff>
    </xdr:to>
    <xdr:sp macro="" textlink="">
      <xdr:nvSpPr>
        <xdr:cNvPr id="66633" name="Line 172"/>
        <xdr:cNvSpPr>
          <a:spLocks noChangeShapeType="1"/>
        </xdr:cNvSpPr>
      </xdr:nvSpPr>
      <xdr:spPr>
        <a:xfrm>
          <a:off x="3590925" y="124567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71</xdr:row>
      <xdr:rowOff>0</xdr:rowOff>
    </xdr:from>
    <xdr:to xmlns:xdr="http://schemas.openxmlformats.org/drawingml/2006/spreadsheetDrawing">
      <xdr:col>19</xdr:col>
      <xdr:colOff>0</xdr:colOff>
      <xdr:row>75</xdr:row>
      <xdr:rowOff>0</xdr:rowOff>
    </xdr:to>
    <xdr:sp macro="" textlink="">
      <xdr:nvSpPr>
        <xdr:cNvPr id="66634" name="Line 173"/>
        <xdr:cNvSpPr>
          <a:spLocks noChangeShapeType="1"/>
        </xdr:cNvSpPr>
      </xdr:nvSpPr>
      <xdr:spPr>
        <a:xfrm flipV="1">
          <a:off x="3590925" y="133711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65</xdr:row>
      <xdr:rowOff>0</xdr:rowOff>
    </xdr:from>
    <xdr:to xmlns:xdr="http://schemas.openxmlformats.org/drawingml/2006/spreadsheetDrawing">
      <xdr:col>18</xdr:col>
      <xdr:colOff>0</xdr:colOff>
      <xdr:row>69</xdr:row>
      <xdr:rowOff>0</xdr:rowOff>
    </xdr:to>
    <xdr:sp macro="" textlink="">
      <xdr:nvSpPr>
        <xdr:cNvPr id="66635" name="Line 174"/>
        <xdr:cNvSpPr>
          <a:spLocks noChangeShapeType="1"/>
        </xdr:cNvSpPr>
      </xdr:nvSpPr>
      <xdr:spPr>
        <a:xfrm>
          <a:off x="3390900" y="12456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65</xdr:row>
      <xdr:rowOff>0</xdr:rowOff>
    </xdr:from>
    <xdr:to xmlns:xdr="http://schemas.openxmlformats.org/drawingml/2006/spreadsheetDrawing">
      <xdr:col>12</xdr:col>
      <xdr:colOff>0</xdr:colOff>
      <xdr:row>75</xdr:row>
      <xdr:rowOff>0</xdr:rowOff>
    </xdr:to>
    <xdr:sp macro="" textlink="">
      <xdr:nvSpPr>
        <xdr:cNvPr id="66636" name="Rectangle 175" descr="紙ふぶき (小)"/>
        <xdr:cNvSpPr>
          <a:spLocks noChangeArrowheads="1"/>
        </xdr:cNvSpPr>
      </xdr:nvSpPr>
      <xdr:spPr>
        <a:xfrm>
          <a:off x="139065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65</xdr:row>
      <xdr:rowOff>0</xdr:rowOff>
    </xdr:from>
    <xdr:to xmlns:xdr="http://schemas.openxmlformats.org/drawingml/2006/spreadsheetDrawing">
      <xdr:col>16</xdr:col>
      <xdr:colOff>0</xdr:colOff>
      <xdr:row>71</xdr:row>
      <xdr:rowOff>0</xdr:rowOff>
    </xdr:to>
    <xdr:sp macro="" textlink="">
      <xdr:nvSpPr>
        <xdr:cNvPr id="66637" name="Rectangle 176" descr="紙ふぶき (大)"/>
        <xdr:cNvSpPr>
          <a:spLocks noChangeArrowheads="1"/>
        </xdr:cNvSpPr>
      </xdr:nvSpPr>
      <xdr:spPr>
        <a:xfrm>
          <a:off x="2190750" y="124567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71</xdr:row>
      <xdr:rowOff>0</xdr:rowOff>
    </xdr:from>
    <xdr:to xmlns:xdr="http://schemas.openxmlformats.org/drawingml/2006/spreadsheetDrawing">
      <xdr:col>16</xdr:col>
      <xdr:colOff>0</xdr:colOff>
      <xdr:row>75</xdr:row>
      <xdr:rowOff>0</xdr:rowOff>
    </xdr:to>
    <xdr:sp macro="" textlink="">
      <xdr:nvSpPr>
        <xdr:cNvPr id="66638" name="Rectangle 177" descr="紙ふぶき (小)"/>
        <xdr:cNvSpPr>
          <a:spLocks noChangeArrowheads="1"/>
        </xdr:cNvSpPr>
      </xdr:nvSpPr>
      <xdr:spPr>
        <a:xfrm>
          <a:off x="2190750" y="133711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65</xdr:row>
      <xdr:rowOff>0</xdr:rowOff>
    </xdr:from>
    <xdr:to xmlns:xdr="http://schemas.openxmlformats.org/drawingml/2006/spreadsheetDrawing">
      <xdr:col>55</xdr:col>
      <xdr:colOff>0</xdr:colOff>
      <xdr:row>65</xdr:row>
      <xdr:rowOff>0</xdr:rowOff>
    </xdr:to>
    <xdr:sp macro="" textlink="">
      <xdr:nvSpPr>
        <xdr:cNvPr id="66639" name="Line 150"/>
        <xdr:cNvSpPr>
          <a:spLocks noChangeShapeType="1"/>
        </xdr:cNvSpPr>
      </xdr:nvSpPr>
      <xdr:spPr>
        <a:xfrm>
          <a:off x="965835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75</xdr:row>
      <xdr:rowOff>0</xdr:rowOff>
    </xdr:from>
    <xdr:to xmlns:xdr="http://schemas.openxmlformats.org/drawingml/2006/spreadsheetDrawing">
      <xdr:col>55</xdr:col>
      <xdr:colOff>0</xdr:colOff>
      <xdr:row>75</xdr:row>
      <xdr:rowOff>0</xdr:rowOff>
    </xdr:to>
    <xdr:sp macro="" textlink="">
      <xdr:nvSpPr>
        <xdr:cNvPr id="66640" name="Line 151"/>
        <xdr:cNvSpPr>
          <a:spLocks noChangeShapeType="1"/>
        </xdr:cNvSpPr>
      </xdr:nvSpPr>
      <xdr:spPr>
        <a:xfrm>
          <a:off x="965835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65</xdr:row>
      <xdr:rowOff>0</xdr:rowOff>
    </xdr:from>
    <xdr:to xmlns:xdr="http://schemas.openxmlformats.org/drawingml/2006/spreadsheetDrawing">
      <xdr:col>44</xdr:col>
      <xdr:colOff>0</xdr:colOff>
      <xdr:row>65</xdr:row>
      <xdr:rowOff>0</xdr:rowOff>
    </xdr:to>
    <xdr:sp macro="" textlink="">
      <xdr:nvSpPr>
        <xdr:cNvPr id="66641" name="Line 152"/>
        <xdr:cNvSpPr>
          <a:spLocks noChangeShapeType="1"/>
        </xdr:cNvSpPr>
      </xdr:nvSpPr>
      <xdr:spPr>
        <a:xfrm flipH="1">
          <a:off x="785812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75</xdr:row>
      <xdr:rowOff>0</xdr:rowOff>
    </xdr:from>
    <xdr:to xmlns:xdr="http://schemas.openxmlformats.org/drawingml/2006/spreadsheetDrawing">
      <xdr:col>44</xdr:col>
      <xdr:colOff>0</xdr:colOff>
      <xdr:row>75</xdr:row>
      <xdr:rowOff>0</xdr:rowOff>
    </xdr:to>
    <xdr:sp macro="" textlink="">
      <xdr:nvSpPr>
        <xdr:cNvPr id="66642" name="Line 153"/>
        <xdr:cNvSpPr>
          <a:spLocks noChangeShapeType="1"/>
        </xdr:cNvSpPr>
      </xdr:nvSpPr>
      <xdr:spPr>
        <a:xfrm flipH="1">
          <a:off x="785812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65</xdr:row>
      <xdr:rowOff>0</xdr:rowOff>
    </xdr:from>
    <xdr:to xmlns:xdr="http://schemas.openxmlformats.org/drawingml/2006/spreadsheetDrawing">
      <xdr:col>43</xdr:col>
      <xdr:colOff>0</xdr:colOff>
      <xdr:row>75</xdr:row>
      <xdr:rowOff>0</xdr:rowOff>
    </xdr:to>
    <xdr:sp macro="" textlink="">
      <xdr:nvSpPr>
        <xdr:cNvPr id="66643" name="Line 154"/>
        <xdr:cNvSpPr>
          <a:spLocks noChangeShapeType="1"/>
        </xdr:cNvSpPr>
      </xdr:nvSpPr>
      <xdr:spPr>
        <a:xfrm>
          <a:off x="785812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70</xdr:row>
      <xdr:rowOff>0</xdr:rowOff>
    </xdr:from>
    <xdr:to xmlns:xdr="http://schemas.openxmlformats.org/drawingml/2006/spreadsheetDrawing">
      <xdr:col>54</xdr:col>
      <xdr:colOff>0</xdr:colOff>
      <xdr:row>70</xdr:row>
      <xdr:rowOff>0</xdr:rowOff>
    </xdr:to>
    <xdr:sp macro="" textlink="">
      <xdr:nvSpPr>
        <xdr:cNvPr id="66644" name="Line 155"/>
        <xdr:cNvSpPr>
          <a:spLocks noChangeShapeType="1"/>
        </xdr:cNvSpPr>
      </xdr:nvSpPr>
      <xdr:spPr>
        <a:xfrm>
          <a:off x="9658350" y="13218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70</xdr:row>
      <xdr:rowOff>0</xdr:rowOff>
    </xdr:from>
    <xdr:to xmlns:xdr="http://schemas.openxmlformats.org/drawingml/2006/spreadsheetDrawing">
      <xdr:col>54</xdr:col>
      <xdr:colOff>0</xdr:colOff>
      <xdr:row>72</xdr:row>
      <xdr:rowOff>0</xdr:rowOff>
    </xdr:to>
    <xdr:sp macro="" textlink="">
      <xdr:nvSpPr>
        <xdr:cNvPr id="66645" name="Line 156"/>
        <xdr:cNvSpPr>
          <a:spLocks noChangeShapeType="1"/>
        </xdr:cNvSpPr>
      </xdr:nvSpPr>
      <xdr:spPr>
        <a:xfrm>
          <a:off x="10058400" y="13218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72</xdr:row>
      <xdr:rowOff>0</xdr:rowOff>
    </xdr:from>
    <xdr:to xmlns:xdr="http://schemas.openxmlformats.org/drawingml/2006/spreadsheetDrawing">
      <xdr:col>56</xdr:col>
      <xdr:colOff>0</xdr:colOff>
      <xdr:row>72</xdr:row>
      <xdr:rowOff>0</xdr:rowOff>
    </xdr:to>
    <xdr:sp macro="" textlink="">
      <xdr:nvSpPr>
        <xdr:cNvPr id="66646" name="Line 157"/>
        <xdr:cNvSpPr>
          <a:spLocks noChangeShapeType="1"/>
        </xdr:cNvSpPr>
      </xdr:nvSpPr>
      <xdr:spPr>
        <a:xfrm>
          <a:off x="9658350" y="13523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65</xdr:row>
      <xdr:rowOff>0</xdr:rowOff>
    </xdr:from>
    <xdr:to xmlns:xdr="http://schemas.openxmlformats.org/drawingml/2006/spreadsheetDrawing">
      <xdr:col>55</xdr:col>
      <xdr:colOff>0</xdr:colOff>
      <xdr:row>72</xdr:row>
      <xdr:rowOff>0</xdr:rowOff>
    </xdr:to>
    <xdr:sp macro="" textlink="">
      <xdr:nvSpPr>
        <xdr:cNvPr id="66647" name="Line 158"/>
        <xdr:cNvSpPr>
          <a:spLocks noChangeShapeType="1"/>
        </xdr:cNvSpPr>
      </xdr:nvSpPr>
      <xdr:spPr>
        <a:xfrm>
          <a:off x="10258425" y="124567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72</xdr:row>
      <xdr:rowOff>0</xdr:rowOff>
    </xdr:from>
    <xdr:to xmlns:xdr="http://schemas.openxmlformats.org/drawingml/2006/spreadsheetDrawing">
      <xdr:col>55</xdr:col>
      <xdr:colOff>0</xdr:colOff>
      <xdr:row>75</xdr:row>
      <xdr:rowOff>0</xdr:rowOff>
    </xdr:to>
    <xdr:sp macro="" textlink="">
      <xdr:nvSpPr>
        <xdr:cNvPr id="66648" name="Line 159"/>
        <xdr:cNvSpPr>
          <a:spLocks noChangeShapeType="1"/>
        </xdr:cNvSpPr>
      </xdr:nvSpPr>
      <xdr:spPr>
        <a:xfrm flipV="1">
          <a:off x="10258425" y="135235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65</xdr:row>
      <xdr:rowOff>0</xdr:rowOff>
    </xdr:from>
    <xdr:to xmlns:xdr="http://schemas.openxmlformats.org/drawingml/2006/spreadsheetDrawing">
      <xdr:col>54</xdr:col>
      <xdr:colOff>0</xdr:colOff>
      <xdr:row>70</xdr:row>
      <xdr:rowOff>0</xdr:rowOff>
    </xdr:to>
    <xdr:sp macro="" textlink="">
      <xdr:nvSpPr>
        <xdr:cNvPr id="66649" name="Line 160"/>
        <xdr:cNvSpPr>
          <a:spLocks noChangeShapeType="1"/>
        </xdr:cNvSpPr>
      </xdr:nvSpPr>
      <xdr:spPr>
        <a:xfrm>
          <a:off x="10058400" y="124567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65</xdr:row>
      <xdr:rowOff>0</xdr:rowOff>
    </xdr:from>
    <xdr:to xmlns:xdr="http://schemas.openxmlformats.org/drawingml/2006/spreadsheetDrawing">
      <xdr:col>48</xdr:col>
      <xdr:colOff>0</xdr:colOff>
      <xdr:row>75</xdr:row>
      <xdr:rowOff>0</xdr:rowOff>
    </xdr:to>
    <xdr:sp macro="" textlink="">
      <xdr:nvSpPr>
        <xdr:cNvPr id="66650" name="Rectangle 161" descr="紙ふぶき (小)"/>
        <xdr:cNvSpPr>
          <a:spLocks noChangeArrowheads="1"/>
        </xdr:cNvSpPr>
      </xdr:nvSpPr>
      <xdr:spPr>
        <a:xfrm>
          <a:off x="805815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65</xdr:row>
      <xdr:rowOff>0</xdr:rowOff>
    </xdr:from>
    <xdr:to xmlns:xdr="http://schemas.openxmlformats.org/drawingml/2006/spreadsheetDrawing">
      <xdr:col>52</xdr:col>
      <xdr:colOff>0</xdr:colOff>
      <xdr:row>72</xdr:row>
      <xdr:rowOff>0</xdr:rowOff>
    </xdr:to>
    <xdr:sp macro="" textlink="">
      <xdr:nvSpPr>
        <xdr:cNvPr id="66651" name="Rectangle 162" descr="紙ふぶき (大)"/>
        <xdr:cNvSpPr>
          <a:spLocks noChangeArrowheads="1"/>
        </xdr:cNvSpPr>
      </xdr:nvSpPr>
      <xdr:spPr>
        <a:xfrm>
          <a:off x="8858250" y="124567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72</xdr:row>
      <xdr:rowOff>0</xdr:rowOff>
    </xdr:from>
    <xdr:to xmlns:xdr="http://schemas.openxmlformats.org/drawingml/2006/spreadsheetDrawing">
      <xdr:col>52</xdr:col>
      <xdr:colOff>0</xdr:colOff>
      <xdr:row>75</xdr:row>
      <xdr:rowOff>0</xdr:rowOff>
    </xdr:to>
    <xdr:sp macro="" textlink="">
      <xdr:nvSpPr>
        <xdr:cNvPr id="66652" name="Rectangle 163" descr="紙ふぶき (小)"/>
        <xdr:cNvSpPr>
          <a:spLocks noChangeArrowheads="1"/>
        </xdr:cNvSpPr>
      </xdr:nvSpPr>
      <xdr:spPr>
        <a:xfrm>
          <a:off x="8858250" y="135235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60</xdr:row>
      <xdr:rowOff>0</xdr:rowOff>
    </xdr:from>
    <xdr:to xmlns:xdr="http://schemas.openxmlformats.org/drawingml/2006/spreadsheetDrawing">
      <xdr:col>20</xdr:col>
      <xdr:colOff>0</xdr:colOff>
      <xdr:row>71</xdr:row>
      <xdr:rowOff>0</xdr:rowOff>
    </xdr:to>
    <xdr:sp macro="" textlink="">
      <xdr:nvSpPr>
        <xdr:cNvPr id="66653" name="Line 172"/>
        <xdr:cNvSpPr>
          <a:spLocks noChangeShapeType="1"/>
        </xdr:cNvSpPr>
      </xdr:nvSpPr>
      <xdr:spPr>
        <a:xfrm>
          <a:off x="3790950" y="118249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60</xdr:row>
      <xdr:rowOff>0</xdr:rowOff>
    </xdr:from>
    <xdr:to xmlns:xdr="http://schemas.openxmlformats.org/drawingml/2006/spreadsheetDrawing">
      <xdr:col>16</xdr:col>
      <xdr:colOff>0</xdr:colOff>
      <xdr:row>61</xdr:row>
      <xdr:rowOff>0</xdr:rowOff>
    </xdr:to>
    <xdr:sp macro="" textlink="">
      <xdr:nvSpPr>
        <xdr:cNvPr id="66654" name="Rectangle 177" descr="紙ふぶき (小)"/>
        <xdr:cNvSpPr>
          <a:spLocks noChangeArrowheads="1"/>
        </xdr:cNvSpPr>
      </xdr:nvSpPr>
      <xdr:spPr>
        <a:xfrm>
          <a:off x="219075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60</xdr:row>
      <xdr:rowOff>0</xdr:rowOff>
    </xdr:from>
    <xdr:to xmlns:xdr="http://schemas.openxmlformats.org/drawingml/2006/spreadsheetDrawing">
      <xdr:col>12</xdr:col>
      <xdr:colOff>0</xdr:colOff>
      <xdr:row>64</xdr:row>
      <xdr:rowOff>126365</xdr:rowOff>
    </xdr:to>
    <xdr:sp macro="" textlink="">
      <xdr:nvSpPr>
        <xdr:cNvPr id="66655" name="Rectangle 177" descr="紙ふぶき (小)"/>
        <xdr:cNvSpPr>
          <a:spLocks noChangeArrowheads="1"/>
        </xdr:cNvSpPr>
      </xdr:nvSpPr>
      <xdr:spPr>
        <a:xfrm>
          <a:off x="139065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60</xdr:row>
      <xdr:rowOff>0</xdr:rowOff>
    </xdr:from>
    <xdr:to xmlns:xdr="http://schemas.openxmlformats.org/drawingml/2006/spreadsheetDrawing">
      <xdr:col>20</xdr:col>
      <xdr:colOff>0</xdr:colOff>
      <xdr:row>60</xdr:row>
      <xdr:rowOff>0</xdr:rowOff>
    </xdr:to>
    <xdr:sp macro="" textlink="">
      <xdr:nvSpPr>
        <xdr:cNvPr id="66656" name="Line 164"/>
        <xdr:cNvSpPr>
          <a:spLocks noChangeShapeType="1"/>
        </xdr:cNvSpPr>
      </xdr:nvSpPr>
      <xdr:spPr>
        <a:xfrm>
          <a:off x="299085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60</xdr:row>
      <xdr:rowOff>0</xdr:rowOff>
    </xdr:from>
    <xdr:to xmlns:xdr="http://schemas.openxmlformats.org/drawingml/2006/spreadsheetDrawing">
      <xdr:col>19</xdr:col>
      <xdr:colOff>0</xdr:colOff>
      <xdr:row>65</xdr:row>
      <xdr:rowOff>0</xdr:rowOff>
    </xdr:to>
    <xdr:sp macro="" textlink="">
      <xdr:nvSpPr>
        <xdr:cNvPr id="66657" name="Line 172"/>
        <xdr:cNvSpPr>
          <a:spLocks noChangeShapeType="1"/>
        </xdr:cNvSpPr>
      </xdr:nvSpPr>
      <xdr:spPr>
        <a:xfrm>
          <a:off x="359092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61</xdr:row>
      <xdr:rowOff>0</xdr:rowOff>
    </xdr:from>
    <xdr:to xmlns:xdr="http://schemas.openxmlformats.org/drawingml/2006/spreadsheetDrawing">
      <xdr:col>16</xdr:col>
      <xdr:colOff>0</xdr:colOff>
      <xdr:row>63</xdr:row>
      <xdr:rowOff>0</xdr:rowOff>
    </xdr:to>
    <xdr:sp macro="" textlink="">
      <xdr:nvSpPr>
        <xdr:cNvPr id="66658" name="Rectangle 177" descr="紙ふぶき (小)"/>
        <xdr:cNvSpPr>
          <a:spLocks noChangeArrowheads="1"/>
        </xdr:cNvSpPr>
      </xdr:nvSpPr>
      <xdr:spPr>
        <a:xfrm>
          <a:off x="219075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63</xdr:row>
      <xdr:rowOff>0</xdr:rowOff>
    </xdr:from>
    <xdr:to xmlns:xdr="http://schemas.openxmlformats.org/drawingml/2006/spreadsheetDrawing">
      <xdr:col>16</xdr:col>
      <xdr:colOff>0</xdr:colOff>
      <xdr:row>65</xdr:row>
      <xdr:rowOff>0</xdr:rowOff>
    </xdr:to>
    <xdr:sp macro="" textlink="">
      <xdr:nvSpPr>
        <xdr:cNvPr id="66659" name="Rectangle 177" descr="紙ふぶき (小)"/>
        <xdr:cNvSpPr>
          <a:spLocks noChangeArrowheads="1"/>
        </xdr:cNvSpPr>
      </xdr:nvSpPr>
      <xdr:spPr>
        <a:xfrm>
          <a:off x="219075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60</xdr:row>
      <xdr:rowOff>0</xdr:rowOff>
    </xdr:from>
    <xdr:to xmlns:xdr="http://schemas.openxmlformats.org/drawingml/2006/spreadsheetDrawing">
      <xdr:col>34</xdr:col>
      <xdr:colOff>0</xdr:colOff>
      <xdr:row>61</xdr:row>
      <xdr:rowOff>0</xdr:rowOff>
    </xdr:to>
    <xdr:sp macro="" textlink="">
      <xdr:nvSpPr>
        <xdr:cNvPr id="66660" name="Rectangle 177" descr="紙ふぶき (小)"/>
        <xdr:cNvSpPr>
          <a:spLocks noChangeArrowheads="1"/>
        </xdr:cNvSpPr>
      </xdr:nvSpPr>
      <xdr:spPr>
        <a:xfrm>
          <a:off x="552450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60</xdr:row>
      <xdr:rowOff>0</xdr:rowOff>
    </xdr:from>
    <xdr:to xmlns:xdr="http://schemas.openxmlformats.org/drawingml/2006/spreadsheetDrawing">
      <xdr:col>30</xdr:col>
      <xdr:colOff>0</xdr:colOff>
      <xdr:row>64</xdr:row>
      <xdr:rowOff>126365</xdr:rowOff>
    </xdr:to>
    <xdr:sp macro="" textlink="">
      <xdr:nvSpPr>
        <xdr:cNvPr id="66661" name="Rectangle 177" descr="紙ふぶき (小)"/>
        <xdr:cNvSpPr>
          <a:spLocks noChangeArrowheads="1"/>
        </xdr:cNvSpPr>
      </xdr:nvSpPr>
      <xdr:spPr>
        <a:xfrm>
          <a:off x="472440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60</xdr:row>
      <xdr:rowOff>0</xdr:rowOff>
    </xdr:from>
    <xdr:to xmlns:xdr="http://schemas.openxmlformats.org/drawingml/2006/spreadsheetDrawing">
      <xdr:col>38</xdr:col>
      <xdr:colOff>0</xdr:colOff>
      <xdr:row>60</xdr:row>
      <xdr:rowOff>0</xdr:rowOff>
    </xdr:to>
    <xdr:sp macro="" textlink="">
      <xdr:nvSpPr>
        <xdr:cNvPr id="66662" name="Line 164"/>
        <xdr:cNvSpPr>
          <a:spLocks noChangeShapeType="1"/>
        </xdr:cNvSpPr>
      </xdr:nvSpPr>
      <xdr:spPr>
        <a:xfrm>
          <a:off x="632460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60</xdr:row>
      <xdr:rowOff>0</xdr:rowOff>
    </xdr:from>
    <xdr:to xmlns:xdr="http://schemas.openxmlformats.org/drawingml/2006/spreadsheetDrawing">
      <xdr:col>37</xdr:col>
      <xdr:colOff>0</xdr:colOff>
      <xdr:row>65</xdr:row>
      <xdr:rowOff>0</xdr:rowOff>
    </xdr:to>
    <xdr:sp macro="" textlink="">
      <xdr:nvSpPr>
        <xdr:cNvPr id="66663" name="Line 172"/>
        <xdr:cNvSpPr>
          <a:spLocks noChangeShapeType="1"/>
        </xdr:cNvSpPr>
      </xdr:nvSpPr>
      <xdr:spPr>
        <a:xfrm>
          <a:off x="692467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61</xdr:row>
      <xdr:rowOff>0</xdr:rowOff>
    </xdr:from>
    <xdr:to xmlns:xdr="http://schemas.openxmlformats.org/drawingml/2006/spreadsheetDrawing">
      <xdr:col>34</xdr:col>
      <xdr:colOff>0</xdr:colOff>
      <xdr:row>63</xdr:row>
      <xdr:rowOff>0</xdr:rowOff>
    </xdr:to>
    <xdr:sp macro="" textlink="">
      <xdr:nvSpPr>
        <xdr:cNvPr id="66664" name="Rectangle 177" descr="紙ふぶき (小)"/>
        <xdr:cNvSpPr>
          <a:spLocks noChangeArrowheads="1"/>
        </xdr:cNvSpPr>
      </xdr:nvSpPr>
      <xdr:spPr>
        <a:xfrm>
          <a:off x="552450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63</xdr:row>
      <xdr:rowOff>0</xdr:rowOff>
    </xdr:from>
    <xdr:to xmlns:xdr="http://schemas.openxmlformats.org/drawingml/2006/spreadsheetDrawing">
      <xdr:col>34</xdr:col>
      <xdr:colOff>0</xdr:colOff>
      <xdr:row>65</xdr:row>
      <xdr:rowOff>0</xdr:rowOff>
    </xdr:to>
    <xdr:sp macro="" textlink="">
      <xdr:nvSpPr>
        <xdr:cNvPr id="66665" name="Rectangle 177" descr="紙ふぶき (小)"/>
        <xdr:cNvSpPr>
          <a:spLocks noChangeArrowheads="1"/>
        </xdr:cNvSpPr>
      </xdr:nvSpPr>
      <xdr:spPr>
        <a:xfrm>
          <a:off x="552450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60</xdr:row>
      <xdr:rowOff>0</xdr:rowOff>
    </xdr:from>
    <xdr:to xmlns:xdr="http://schemas.openxmlformats.org/drawingml/2006/spreadsheetDrawing">
      <xdr:col>52</xdr:col>
      <xdr:colOff>0</xdr:colOff>
      <xdr:row>61</xdr:row>
      <xdr:rowOff>0</xdr:rowOff>
    </xdr:to>
    <xdr:sp macro="" textlink="">
      <xdr:nvSpPr>
        <xdr:cNvPr id="66666" name="Rectangle 177" descr="紙ふぶき (小)"/>
        <xdr:cNvSpPr>
          <a:spLocks noChangeArrowheads="1"/>
        </xdr:cNvSpPr>
      </xdr:nvSpPr>
      <xdr:spPr>
        <a:xfrm>
          <a:off x="885825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60</xdr:row>
      <xdr:rowOff>0</xdr:rowOff>
    </xdr:from>
    <xdr:to xmlns:xdr="http://schemas.openxmlformats.org/drawingml/2006/spreadsheetDrawing">
      <xdr:col>48</xdr:col>
      <xdr:colOff>0</xdr:colOff>
      <xdr:row>64</xdr:row>
      <xdr:rowOff>126365</xdr:rowOff>
    </xdr:to>
    <xdr:sp macro="" textlink="">
      <xdr:nvSpPr>
        <xdr:cNvPr id="66667" name="Rectangle 177" descr="紙ふぶき (小)"/>
        <xdr:cNvSpPr>
          <a:spLocks noChangeArrowheads="1"/>
        </xdr:cNvSpPr>
      </xdr:nvSpPr>
      <xdr:spPr>
        <a:xfrm>
          <a:off x="805815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60</xdr:row>
      <xdr:rowOff>0</xdr:rowOff>
    </xdr:from>
    <xdr:to xmlns:xdr="http://schemas.openxmlformats.org/drawingml/2006/spreadsheetDrawing">
      <xdr:col>56</xdr:col>
      <xdr:colOff>0</xdr:colOff>
      <xdr:row>60</xdr:row>
      <xdr:rowOff>0</xdr:rowOff>
    </xdr:to>
    <xdr:sp macro="" textlink="">
      <xdr:nvSpPr>
        <xdr:cNvPr id="66668" name="Line 164"/>
        <xdr:cNvSpPr>
          <a:spLocks noChangeShapeType="1"/>
        </xdr:cNvSpPr>
      </xdr:nvSpPr>
      <xdr:spPr>
        <a:xfrm>
          <a:off x="965835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60</xdr:row>
      <xdr:rowOff>0</xdr:rowOff>
    </xdr:from>
    <xdr:to xmlns:xdr="http://schemas.openxmlformats.org/drawingml/2006/spreadsheetDrawing">
      <xdr:col>55</xdr:col>
      <xdr:colOff>0</xdr:colOff>
      <xdr:row>65</xdr:row>
      <xdr:rowOff>0</xdr:rowOff>
    </xdr:to>
    <xdr:sp macro="" textlink="">
      <xdr:nvSpPr>
        <xdr:cNvPr id="66669" name="Line 172"/>
        <xdr:cNvSpPr>
          <a:spLocks noChangeShapeType="1"/>
        </xdr:cNvSpPr>
      </xdr:nvSpPr>
      <xdr:spPr>
        <a:xfrm>
          <a:off x="1025842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61</xdr:row>
      <xdr:rowOff>0</xdr:rowOff>
    </xdr:from>
    <xdr:to xmlns:xdr="http://schemas.openxmlformats.org/drawingml/2006/spreadsheetDrawing">
      <xdr:col>52</xdr:col>
      <xdr:colOff>0</xdr:colOff>
      <xdr:row>63</xdr:row>
      <xdr:rowOff>0</xdr:rowOff>
    </xdr:to>
    <xdr:sp macro="" textlink="">
      <xdr:nvSpPr>
        <xdr:cNvPr id="66670" name="Rectangle 177" descr="紙ふぶき (小)"/>
        <xdr:cNvSpPr>
          <a:spLocks noChangeArrowheads="1"/>
        </xdr:cNvSpPr>
      </xdr:nvSpPr>
      <xdr:spPr>
        <a:xfrm>
          <a:off x="885825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63</xdr:row>
      <xdr:rowOff>0</xdr:rowOff>
    </xdr:from>
    <xdr:to xmlns:xdr="http://schemas.openxmlformats.org/drawingml/2006/spreadsheetDrawing">
      <xdr:col>52</xdr:col>
      <xdr:colOff>0</xdr:colOff>
      <xdr:row>65</xdr:row>
      <xdr:rowOff>0</xdr:rowOff>
    </xdr:to>
    <xdr:sp macro="" textlink="">
      <xdr:nvSpPr>
        <xdr:cNvPr id="66671" name="Rectangle 177" descr="紙ふぶき (小)"/>
        <xdr:cNvSpPr>
          <a:spLocks noChangeArrowheads="1"/>
        </xdr:cNvSpPr>
      </xdr:nvSpPr>
      <xdr:spPr>
        <a:xfrm>
          <a:off x="885825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60</xdr:row>
      <xdr:rowOff>0</xdr:rowOff>
    </xdr:from>
    <xdr:to xmlns:xdr="http://schemas.openxmlformats.org/drawingml/2006/spreadsheetDrawing">
      <xdr:col>70</xdr:col>
      <xdr:colOff>0</xdr:colOff>
      <xdr:row>61</xdr:row>
      <xdr:rowOff>0</xdr:rowOff>
    </xdr:to>
    <xdr:sp macro="" textlink="">
      <xdr:nvSpPr>
        <xdr:cNvPr id="66672" name="Rectangle 177" descr="紙ふぶき (小)"/>
        <xdr:cNvSpPr>
          <a:spLocks noChangeArrowheads="1"/>
        </xdr:cNvSpPr>
      </xdr:nvSpPr>
      <xdr:spPr>
        <a:xfrm>
          <a:off x="1219200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60</xdr:row>
      <xdr:rowOff>0</xdr:rowOff>
    </xdr:from>
    <xdr:to xmlns:xdr="http://schemas.openxmlformats.org/drawingml/2006/spreadsheetDrawing">
      <xdr:col>66</xdr:col>
      <xdr:colOff>0</xdr:colOff>
      <xdr:row>64</xdr:row>
      <xdr:rowOff>126365</xdr:rowOff>
    </xdr:to>
    <xdr:sp macro="" textlink="">
      <xdr:nvSpPr>
        <xdr:cNvPr id="66673" name="Rectangle 177" descr="紙ふぶき (小)"/>
        <xdr:cNvSpPr>
          <a:spLocks noChangeArrowheads="1"/>
        </xdr:cNvSpPr>
      </xdr:nvSpPr>
      <xdr:spPr>
        <a:xfrm>
          <a:off x="1139190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60</xdr:row>
      <xdr:rowOff>0</xdr:rowOff>
    </xdr:from>
    <xdr:to xmlns:xdr="http://schemas.openxmlformats.org/drawingml/2006/spreadsheetDrawing">
      <xdr:col>74</xdr:col>
      <xdr:colOff>0</xdr:colOff>
      <xdr:row>60</xdr:row>
      <xdr:rowOff>0</xdr:rowOff>
    </xdr:to>
    <xdr:sp macro="" textlink="">
      <xdr:nvSpPr>
        <xdr:cNvPr id="66674" name="Line 164"/>
        <xdr:cNvSpPr>
          <a:spLocks noChangeShapeType="1"/>
        </xdr:cNvSpPr>
      </xdr:nvSpPr>
      <xdr:spPr>
        <a:xfrm>
          <a:off x="1299210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60</xdr:row>
      <xdr:rowOff>0</xdr:rowOff>
    </xdr:from>
    <xdr:to xmlns:xdr="http://schemas.openxmlformats.org/drawingml/2006/spreadsheetDrawing">
      <xdr:col>73</xdr:col>
      <xdr:colOff>0</xdr:colOff>
      <xdr:row>65</xdr:row>
      <xdr:rowOff>0</xdr:rowOff>
    </xdr:to>
    <xdr:sp macro="" textlink="">
      <xdr:nvSpPr>
        <xdr:cNvPr id="66675" name="Line 172"/>
        <xdr:cNvSpPr>
          <a:spLocks noChangeShapeType="1"/>
        </xdr:cNvSpPr>
      </xdr:nvSpPr>
      <xdr:spPr>
        <a:xfrm>
          <a:off x="1359217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61</xdr:row>
      <xdr:rowOff>0</xdr:rowOff>
    </xdr:from>
    <xdr:to xmlns:xdr="http://schemas.openxmlformats.org/drawingml/2006/spreadsheetDrawing">
      <xdr:col>70</xdr:col>
      <xdr:colOff>0</xdr:colOff>
      <xdr:row>63</xdr:row>
      <xdr:rowOff>0</xdr:rowOff>
    </xdr:to>
    <xdr:sp macro="" textlink="">
      <xdr:nvSpPr>
        <xdr:cNvPr id="66676" name="Rectangle 177" descr="紙ふぶき (小)"/>
        <xdr:cNvSpPr>
          <a:spLocks noChangeArrowheads="1"/>
        </xdr:cNvSpPr>
      </xdr:nvSpPr>
      <xdr:spPr>
        <a:xfrm>
          <a:off x="1219200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63</xdr:row>
      <xdr:rowOff>0</xdr:rowOff>
    </xdr:from>
    <xdr:to xmlns:xdr="http://schemas.openxmlformats.org/drawingml/2006/spreadsheetDrawing">
      <xdr:col>70</xdr:col>
      <xdr:colOff>0</xdr:colOff>
      <xdr:row>65</xdr:row>
      <xdr:rowOff>0</xdr:rowOff>
    </xdr:to>
    <xdr:sp macro="" textlink="">
      <xdr:nvSpPr>
        <xdr:cNvPr id="66677" name="Rectangle 177" descr="紙ふぶき (小)"/>
        <xdr:cNvSpPr>
          <a:spLocks noChangeArrowheads="1"/>
        </xdr:cNvSpPr>
      </xdr:nvSpPr>
      <xdr:spPr>
        <a:xfrm>
          <a:off x="1219200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60</xdr:row>
      <xdr:rowOff>0</xdr:rowOff>
    </xdr:from>
    <xdr:to xmlns:xdr="http://schemas.openxmlformats.org/drawingml/2006/spreadsheetDrawing">
      <xdr:col>38</xdr:col>
      <xdr:colOff>0</xdr:colOff>
      <xdr:row>72</xdr:row>
      <xdr:rowOff>0</xdr:rowOff>
    </xdr:to>
    <xdr:sp macro="" textlink="">
      <xdr:nvSpPr>
        <xdr:cNvPr id="66678" name="Line 172"/>
        <xdr:cNvSpPr>
          <a:spLocks noChangeShapeType="1"/>
        </xdr:cNvSpPr>
      </xdr:nvSpPr>
      <xdr:spPr>
        <a:xfrm>
          <a:off x="7124700" y="118249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60</xdr:row>
      <xdr:rowOff>0</xdr:rowOff>
    </xdr:from>
    <xdr:to xmlns:xdr="http://schemas.openxmlformats.org/drawingml/2006/spreadsheetDrawing">
      <xdr:col>56</xdr:col>
      <xdr:colOff>0</xdr:colOff>
      <xdr:row>72</xdr:row>
      <xdr:rowOff>0</xdr:rowOff>
    </xdr:to>
    <xdr:sp macro="" textlink="">
      <xdr:nvSpPr>
        <xdr:cNvPr id="66679" name="Line 172"/>
        <xdr:cNvSpPr>
          <a:spLocks noChangeShapeType="1"/>
        </xdr:cNvSpPr>
      </xdr:nvSpPr>
      <xdr:spPr>
        <a:xfrm>
          <a:off x="10458450" y="118249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60</xdr:row>
      <xdr:rowOff>0</xdr:rowOff>
    </xdr:from>
    <xdr:to xmlns:xdr="http://schemas.openxmlformats.org/drawingml/2006/spreadsheetDrawing">
      <xdr:col>74</xdr:col>
      <xdr:colOff>0</xdr:colOff>
      <xdr:row>73</xdr:row>
      <xdr:rowOff>0</xdr:rowOff>
    </xdr:to>
    <xdr:sp macro="" textlink="">
      <xdr:nvSpPr>
        <xdr:cNvPr id="66680" name="Line 172"/>
        <xdr:cNvSpPr>
          <a:spLocks noChangeShapeType="1"/>
        </xdr:cNvSpPr>
      </xdr:nvSpPr>
      <xdr:spPr>
        <a:xfrm>
          <a:off x="13792200" y="118249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118</xdr:row>
      <xdr:rowOff>0</xdr:rowOff>
    </xdr:from>
    <xdr:to xmlns:xdr="http://schemas.openxmlformats.org/drawingml/2006/spreadsheetDrawing">
      <xdr:col>73</xdr:col>
      <xdr:colOff>0</xdr:colOff>
      <xdr:row>118</xdr:row>
      <xdr:rowOff>0</xdr:rowOff>
    </xdr:to>
    <xdr:sp macro="" textlink="">
      <xdr:nvSpPr>
        <xdr:cNvPr id="66681" name="Line 25"/>
        <xdr:cNvSpPr>
          <a:spLocks noChangeShapeType="1"/>
        </xdr:cNvSpPr>
      </xdr:nvSpPr>
      <xdr:spPr>
        <a:xfrm>
          <a:off x="1299210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128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66682" name="Line 27"/>
        <xdr:cNvSpPr>
          <a:spLocks noChangeShapeType="1"/>
        </xdr:cNvSpPr>
      </xdr:nvSpPr>
      <xdr:spPr>
        <a:xfrm>
          <a:off x="1299210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118</xdr:row>
      <xdr:rowOff>0</xdr:rowOff>
    </xdr:from>
    <xdr:to xmlns:xdr="http://schemas.openxmlformats.org/drawingml/2006/spreadsheetDrawing">
      <xdr:col>62</xdr:col>
      <xdr:colOff>0</xdr:colOff>
      <xdr:row>118</xdr:row>
      <xdr:rowOff>0</xdr:rowOff>
    </xdr:to>
    <xdr:sp macro="" textlink="">
      <xdr:nvSpPr>
        <xdr:cNvPr id="66683" name="Line 28"/>
        <xdr:cNvSpPr>
          <a:spLocks noChangeShapeType="1"/>
        </xdr:cNvSpPr>
      </xdr:nvSpPr>
      <xdr:spPr>
        <a:xfrm flipH="1">
          <a:off x="1119187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128</xdr:row>
      <xdr:rowOff>0</xdr:rowOff>
    </xdr:from>
    <xdr:to xmlns:xdr="http://schemas.openxmlformats.org/drawingml/2006/spreadsheetDrawing">
      <xdr:col>62</xdr:col>
      <xdr:colOff>0</xdr:colOff>
      <xdr:row>128</xdr:row>
      <xdr:rowOff>0</xdr:rowOff>
    </xdr:to>
    <xdr:sp macro="" textlink="">
      <xdr:nvSpPr>
        <xdr:cNvPr id="66684" name="Line 29"/>
        <xdr:cNvSpPr>
          <a:spLocks noChangeShapeType="1"/>
        </xdr:cNvSpPr>
      </xdr:nvSpPr>
      <xdr:spPr>
        <a:xfrm flipH="1">
          <a:off x="1119187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118</xdr:row>
      <xdr:rowOff>0</xdr:rowOff>
    </xdr:from>
    <xdr:to xmlns:xdr="http://schemas.openxmlformats.org/drawingml/2006/spreadsheetDrawing">
      <xdr:col>61</xdr:col>
      <xdr:colOff>0</xdr:colOff>
      <xdr:row>128</xdr:row>
      <xdr:rowOff>0</xdr:rowOff>
    </xdr:to>
    <xdr:sp macro="" textlink="">
      <xdr:nvSpPr>
        <xdr:cNvPr id="66685" name="Line 30"/>
        <xdr:cNvSpPr>
          <a:spLocks noChangeShapeType="1"/>
        </xdr:cNvSpPr>
      </xdr:nvSpPr>
      <xdr:spPr>
        <a:xfrm>
          <a:off x="1119187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124</xdr:row>
      <xdr:rowOff>0</xdr:rowOff>
    </xdr:from>
    <xdr:to xmlns:xdr="http://schemas.openxmlformats.org/drawingml/2006/spreadsheetDrawing">
      <xdr:col>72</xdr:col>
      <xdr:colOff>0</xdr:colOff>
      <xdr:row>124</xdr:row>
      <xdr:rowOff>0</xdr:rowOff>
    </xdr:to>
    <xdr:sp macro="" textlink="">
      <xdr:nvSpPr>
        <xdr:cNvPr id="66686" name="Line 31"/>
        <xdr:cNvSpPr>
          <a:spLocks noChangeShapeType="1"/>
        </xdr:cNvSpPr>
      </xdr:nvSpPr>
      <xdr:spPr>
        <a:xfrm>
          <a:off x="12992100" y="235565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124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66687" name="Line 32"/>
        <xdr:cNvSpPr>
          <a:spLocks noChangeShapeType="1"/>
        </xdr:cNvSpPr>
      </xdr:nvSpPr>
      <xdr:spPr>
        <a:xfrm>
          <a:off x="13392150" y="23556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126</xdr:row>
      <xdr:rowOff>0</xdr:rowOff>
    </xdr:from>
    <xdr:to xmlns:xdr="http://schemas.openxmlformats.org/drawingml/2006/spreadsheetDrawing">
      <xdr:col>74</xdr:col>
      <xdr:colOff>0</xdr:colOff>
      <xdr:row>126</xdr:row>
      <xdr:rowOff>0</xdr:rowOff>
    </xdr:to>
    <xdr:sp macro="" textlink="">
      <xdr:nvSpPr>
        <xdr:cNvPr id="66688" name="Line 33"/>
        <xdr:cNvSpPr>
          <a:spLocks noChangeShapeType="1"/>
        </xdr:cNvSpPr>
      </xdr:nvSpPr>
      <xdr:spPr>
        <a:xfrm>
          <a:off x="12992100" y="238613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118</xdr:row>
      <xdr:rowOff>0</xdr:rowOff>
    </xdr:from>
    <xdr:to xmlns:xdr="http://schemas.openxmlformats.org/drawingml/2006/spreadsheetDrawing">
      <xdr:col>73</xdr:col>
      <xdr:colOff>0</xdr:colOff>
      <xdr:row>126</xdr:row>
      <xdr:rowOff>0</xdr:rowOff>
    </xdr:to>
    <xdr:sp macro="" textlink="">
      <xdr:nvSpPr>
        <xdr:cNvPr id="66689" name="Line 34"/>
        <xdr:cNvSpPr>
          <a:spLocks noChangeShapeType="1"/>
        </xdr:cNvSpPr>
      </xdr:nvSpPr>
      <xdr:spPr>
        <a:xfrm>
          <a:off x="13592175" y="226421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126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66690" name="Line 35"/>
        <xdr:cNvSpPr>
          <a:spLocks noChangeShapeType="1"/>
        </xdr:cNvSpPr>
      </xdr:nvSpPr>
      <xdr:spPr>
        <a:xfrm flipV="1">
          <a:off x="13592175" y="23861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118</xdr:row>
      <xdr:rowOff>0</xdr:rowOff>
    </xdr:from>
    <xdr:to xmlns:xdr="http://schemas.openxmlformats.org/drawingml/2006/spreadsheetDrawing">
      <xdr:col>72</xdr:col>
      <xdr:colOff>0</xdr:colOff>
      <xdr:row>124</xdr:row>
      <xdr:rowOff>0</xdr:rowOff>
    </xdr:to>
    <xdr:sp macro="" textlink="">
      <xdr:nvSpPr>
        <xdr:cNvPr id="66691" name="Line 52"/>
        <xdr:cNvSpPr>
          <a:spLocks noChangeShapeType="1"/>
        </xdr:cNvSpPr>
      </xdr:nvSpPr>
      <xdr:spPr>
        <a:xfrm>
          <a:off x="13392150" y="226421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118</xdr:row>
      <xdr:rowOff>0</xdr:rowOff>
    </xdr:from>
    <xdr:to xmlns:xdr="http://schemas.openxmlformats.org/drawingml/2006/spreadsheetDrawing">
      <xdr:col>66</xdr:col>
      <xdr:colOff>0</xdr:colOff>
      <xdr:row>128</xdr:row>
      <xdr:rowOff>0</xdr:rowOff>
    </xdr:to>
    <xdr:sp macro="" textlink="">
      <xdr:nvSpPr>
        <xdr:cNvPr id="66692" name="Rectangle 67" descr="紙ふぶき (小)"/>
        <xdr:cNvSpPr>
          <a:spLocks noChangeArrowheads="1"/>
        </xdr:cNvSpPr>
      </xdr:nvSpPr>
      <xdr:spPr>
        <a:xfrm>
          <a:off x="1139190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118</xdr:row>
      <xdr:rowOff>0</xdr:rowOff>
    </xdr:from>
    <xdr:to xmlns:xdr="http://schemas.openxmlformats.org/drawingml/2006/spreadsheetDrawing">
      <xdr:col>70</xdr:col>
      <xdr:colOff>0</xdr:colOff>
      <xdr:row>126</xdr:row>
      <xdr:rowOff>0</xdr:rowOff>
    </xdr:to>
    <xdr:sp macro="" textlink="">
      <xdr:nvSpPr>
        <xdr:cNvPr id="66693" name="Rectangle 68" descr="紙ふぶき (大)"/>
        <xdr:cNvSpPr>
          <a:spLocks noChangeArrowheads="1"/>
        </xdr:cNvSpPr>
      </xdr:nvSpPr>
      <xdr:spPr>
        <a:xfrm>
          <a:off x="12192000" y="226421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126</xdr:row>
      <xdr:rowOff>0</xdr:rowOff>
    </xdr:from>
    <xdr:to xmlns:xdr="http://schemas.openxmlformats.org/drawingml/2006/spreadsheetDrawing">
      <xdr:col>70</xdr:col>
      <xdr:colOff>0</xdr:colOff>
      <xdr:row>128</xdr:row>
      <xdr:rowOff>0</xdr:rowOff>
    </xdr:to>
    <xdr:sp macro="" textlink="">
      <xdr:nvSpPr>
        <xdr:cNvPr id="66694" name="Rectangle 69" descr="紙ふぶき (小)"/>
        <xdr:cNvSpPr>
          <a:spLocks noChangeArrowheads="1"/>
        </xdr:cNvSpPr>
      </xdr:nvSpPr>
      <xdr:spPr>
        <a:xfrm>
          <a:off x="12192000" y="238613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118</xdr:row>
      <xdr:rowOff>0</xdr:rowOff>
    </xdr:from>
    <xdr:to xmlns:xdr="http://schemas.openxmlformats.org/drawingml/2006/spreadsheetDrawing">
      <xdr:col>37</xdr:col>
      <xdr:colOff>0</xdr:colOff>
      <xdr:row>118</xdr:row>
      <xdr:rowOff>0</xdr:rowOff>
    </xdr:to>
    <xdr:sp macro="" textlink="">
      <xdr:nvSpPr>
        <xdr:cNvPr id="66695" name="Line 150"/>
        <xdr:cNvSpPr>
          <a:spLocks noChangeShapeType="1"/>
        </xdr:cNvSpPr>
      </xdr:nvSpPr>
      <xdr:spPr>
        <a:xfrm>
          <a:off x="632460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128</xdr:row>
      <xdr:rowOff>0</xdr:rowOff>
    </xdr:from>
    <xdr:to xmlns:xdr="http://schemas.openxmlformats.org/drawingml/2006/spreadsheetDrawing">
      <xdr:col>37</xdr:col>
      <xdr:colOff>0</xdr:colOff>
      <xdr:row>128</xdr:row>
      <xdr:rowOff>0</xdr:rowOff>
    </xdr:to>
    <xdr:sp macro="" textlink="">
      <xdr:nvSpPr>
        <xdr:cNvPr id="66696" name="Line 151"/>
        <xdr:cNvSpPr>
          <a:spLocks noChangeShapeType="1"/>
        </xdr:cNvSpPr>
      </xdr:nvSpPr>
      <xdr:spPr>
        <a:xfrm>
          <a:off x="632460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118</xdr:row>
      <xdr:rowOff>0</xdr:rowOff>
    </xdr:from>
    <xdr:to xmlns:xdr="http://schemas.openxmlformats.org/drawingml/2006/spreadsheetDrawing">
      <xdr:col>26</xdr:col>
      <xdr:colOff>0</xdr:colOff>
      <xdr:row>118</xdr:row>
      <xdr:rowOff>0</xdr:rowOff>
    </xdr:to>
    <xdr:sp macro="" textlink="">
      <xdr:nvSpPr>
        <xdr:cNvPr id="66697" name="Line 152"/>
        <xdr:cNvSpPr>
          <a:spLocks noChangeShapeType="1"/>
        </xdr:cNvSpPr>
      </xdr:nvSpPr>
      <xdr:spPr>
        <a:xfrm flipH="1">
          <a:off x="452437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128</xdr:row>
      <xdr:rowOff>0</xdr:rowOff>
    </xdr:from>
    <xdr:to xmlns:xdr="http://schemas.openxmlformats.org/drawingml/2006/spreadsheetDrawing">
      <xdr:col>26</xdr:col>
      <xdr:colOff>0</xdr:colOff>
      <xdr:row>128</xdr:row>
      <xdr:rowOff>0</xdr:rowOff>
    </xdr:to>
    <xdr:sp macro="" textlink="">
      <xdr:nvSpPr>
        <xdr:cNvPr id="66698" name="Line 153"/>
        <xdr:cNvSpPr>
          <a:spLocks noChangeShapeType="1"/>
        </xdr:cNvSpPr>
      </xdr:nvSpPr>
      <xdr:spPr>
        <a:xfrm flipH="1">
          <a:off x="452437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118</xdr:row>
      <xdr:rowOff>0</xdr:rowOff>
    </xdr:from>
    <xdr:to xmlns:xdr="http://schemas.openxmlformats.org/drawingml/2006/spreadsheetDrawing">
      <xdr:col>25</xdr:col>
      <xdr:colOff>0</xdr:colOff>
      <xdr:row>128</xdr:row>
      <xdr:rowOff>0</xdr:rowOff>
    </xdr:to>
    <xdr:sp macro="" textlink="">
      <xdr:nvSpPr>
        <xdr:cNvPr id="66699" name="Line 154"/>
        <xdr:cNvSpPr>
          <a:spLocks noChangeShapeType="1"/>
        </xdr:cNvSpPr>
      </xdr:nvSpPr>
      <xdr:spPr>
        <a:xfrm>
          <a:off x="452437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123</xdr:row>
      <xdr:rowOff>0</xdr:rowOff>
    </xdr:from>
    <xdr:to xmlns:xdr="http://schemas.openxmlformats.org/drawingml/2006/spreadsheetDrawing">
      <xdr:col>36</xdr:col>
      <xdr:colOff>0</xdr:colOff>
      <xdr:row>123</xdr:row>
      <xdr:rowOff>0</xdr:rowOff>
    </xdr:to>
    <xdr:sp macro="" textlink="">
      <xdr:nvSpPr>
        <xdr:cNvPr id="66700" name="Line 155"/>
        <xdr:cNvSpPr>
          <a:spLocks noChangeShapeType="1"/>
        </xdr:cNvSpPr>
      </xdr:nvSpPr>
      <xdr:spPr>
        <a:xfrm>
          <a:off x="6324600" y="23404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123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66701" name="Line 156"/>
        <xdr:cNvSpPr>
          <a:spLocks noChangeShapeType="1"/>
        </xdr:cNvSpPr>
      </xdr:nvSpPr>
      <xdr:spPr>
        <a:xfrm>
          <a:off x="6724650" y="23404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125</xdr:row>
      <xdr:rowOff>0</xdr:rowOff>
    </xdr:from>
    <xdr:to xmlns:xdr="http://schemas.openxmlformats.org/drawingml/2006/spreadsheetDrawing">
      <xdr:col>38</xdr:col>
      <xdr:colOff>0</xdr:colOff>
      <xdr:row>125</xdr:row>
      <xdr:rowOff>0</xdr:rowOff>
    </xdr:to>
    <xdr:sp macro="" textlink="">
      <xdr:nvSpPr>
        <xdr:cNvPr id="66702" name="Line 157"/>
        <xdr:cNvSpPr>
          <a:spLocks noChangeShapeType="1"/>
        </xdr:cNvSpPr>
      </xdr:nvSpPr>
      <xdr:spPr>
        <a:xfrm>
          <a:off x="6324600" y="23708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118</xdr:row>
      <xdr:rowOff>0</xdr:rowOff>
    </xdr:from>
    <xdr:to xmlns:xdr="http://schemas.openxmlformats.org/drawingml/2006/spreadsheetDrawing">
      <xdr:col>37</xdr:col>
      <xdr:colOff>0</xdr:colOff>
      <xdr:row>125</xdr:row>
      <xdr:rowOff>0</xdr:rowOff>
    </xdr:to>
    <xdr:sp macro="" textlink="">
      <xdr:nvSpPr>
        <xdr:cNvPr id="66703" name="Line 158"/>
        <xdr:cNvSpPr>
          <a:spLocks noChangeShapeType="1"/>
        </xdr:cNvSpPr>
      </xdr:nvSpPr>
      <xdr:spPr>
        <a:xfrm>
          <a:off x="6924675" y="226421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125</xdr:row>
      <xdr:rowOff>0</xdr:rowOff>
    </xdr:from>
    <xdr:to xmlns:xdr="http://schemas.openxmlformats.org/drawingml/2006/spreadsheetDrawing">
      <xdr:col>37</xdr:col>
      <xdr:colOff>0</xdr:colOff>
      <xdr:row>128</xdr:row>
      <xdr:rowOff>0</xdr:rowOff>
    </xdr:to>
    <xdr:sp macro="" textlink="">
      <xdr:nvSpPr>
        <xdr:cNvPr id="66704" name="Line 159"/>
        <xdr:cNvSpPr>
          <a:spLocks noChangeShapeType="1"/>
        </xdr:cNvSpPr>
      </xdr:nvSpPr>
      <xdr:spPr>
        <a:xfrm flipV="1">
          <a:off x="6924675" y="237089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118</xdr:row>
      <xdr:rowOff>0</xdr:rowOff>
    </xdr:from>
    <xdr:to xmlns:xdr="http://schemas.openxmlformats.org/drawingml/2006/spreadsheetDrawing">
      <xdr:col>36</xdr:col>
      <xdr:colOff>0</xdr:colOff>
      <xdr:row>123</xdr:row>
      <xdr:rowOff>0</xdr:rowOff>
    </xdr:to>
    <xdr:sp macro="" textlink="">
      <xdr:nvSpPr>
        <xdr:cNvPr id="66705" name="Line 160"/>
        <xdr:cNvSpPr>
          <a:spLocks noChangeShapeType="1"/>
        </xdr:cNvSpPr>
      </xdr:nvSpPr>
      <xdr:spPr>
        <a:xfrm>
          <a:off x="6724650" y="226421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118</xdr:row>
      <xdr:rowOff>0</xdr:rowOff>
    </xdr:from>
    <xdr:to xmlns:xdr="http://schemas.openxmlformats.org/drawingml/2006/spreadsheetDrawing">
      <xdr:col>30</xdr:col>
      <xdr:colOff>0</xdr:colOff>
      <xdr:row>128</xdr:row>
      <xdr:rowOff>0</xdr:rowOff>
    </xdr:to>
    <xdr:sp macro="" textlink="">
      <xdr:nvSpPr>
        <xdr:cNvPr id="66706" name="Rectangle 161" descr="紙ふぶき (小)"/>
        <xdr:cNvSpPr>
          <a:spLocks noChangeArrowheads="1"/>
        </xdr:cNvSpPr>
      </xdr:nvSpPr>
      <xdr:spPr>
        <a:xfrm>
          <a:off x="472440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118</xdr:row>
      <xdr:rowOff>0</xdr:rowOff>
    </xdr:from>
    <xdr:to xmlns:xdr="http://schemas.openxmlformats.org/drawingml/2006/spreadsheetDrawing">
      <xdr:col>34</xdr:col>
      <xdr:colOff>0</xdr:colOff>
      <xdr:row>125</xdr:row>
      <xdr:rowOff>0</xdr:rowOff>
    </xdr:to>
    <xdr:sp macro="" textlink="">
      <xdr:nvSpPr>
        <xdr:cNvPr id="66707" name="Rectangle 162" descr="紙ふぶき (大)"/>
        <xdr:cNvSpPr>
          <a:spLocks noChangeArrowheads="1"/>
        </xdr:cNvSpPr>
      </xdr:nvSpPr>
      <xdr:spPr>
        <a:xfrm>
          <a:off x="5524500" y="226421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125</xdr:row>
      <xdr:rowOff>0</xdr:rowOff>
    </xdr:from>
    <xdr:to xmlns:xdr="http://schemas.openxmlformats.org/drawingml/2006/spreadsheetDrawing">
      <xdr:col>34</xdr:col>
      <xdr:colOff>0</xdr:colOff>
      <xdr:row>128</xdr:row>
      <xdr:rowOff>0</xdr:rowOff>
    </xdr:to>
    <xdr:sp macro="" textlink="">
      <xdr:nvSpPr>
        <xdr:cNvPr id="66708" name="Rectangle 163" descr="紙ふぶき (小)"/>
        <xdr:cNvSpPr>
          <a:spLocks noChangeArrowheads="1"/>
        </xdr:cNvSpPr>
      </xdr:nvSpPr>
      <xdr:spPr>
        <a:xfrm>
          <a:off x="5524500" y="237089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118</xdr:row>
      <xdr:rowOff>0</xdr:rowOff>
    </xdr:from>
    <xdr:to xmlns:xdr="http://schemas.openxmlformats.org/drawingml/2006/spreadsheetDrawing">
      <xdr:col>19</xdr:col>
      <xdr:colOff>0</xdr:colOff>
      <xdr:row>118</xdr:row>
      <xdr:rowOff>0</xdr:rowOff>
    </xdr:to>
    <xdr:sp macro="" textlink="">
      <xdr:nvSpPr>
        <xdr:cNvPr id="66709" name="Line 164"/>
        <xdr:cNvSpPr>
          <a:spLocks noChangeShapeType="1"/>
        </xdr:cNvSpPr>
      </xdr:nvSpPr>
      <xdr:spPr>
        <a:xfrm>
          <a:off x="299085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128</xdr:row>
      <xdr:rowOff>0</xdr:rowOff>
    </xdr:from>
    <xdr:to xmlns:xdr="http://schemas.openxmlformats.org/drawingml/2006/spreadsheetDrawing">
      <xdr:col>19</xdr:col>
      <xdr:colOff>0</xdr:colOff>
      <xdr:row>128</xdr:row>
      <xdr:rowOff>0</xdr:rowOff>
    </xdr:to>
    <xdr:sp macro="" textlink="">
      <xdr:nvSpPr>
        <xdr:cNvPr id="66710" name="Line 165"/>
        <xdr:cNvSpPr>
          <a:spLocks noChangeShapeType="1"/>
        </xdr:cNvSpPr>
      </xdr:nvSpPr>
      <xdr:spPr>
        <a:xfrm>
          <a:off x="299085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118</xdr:row>
      <xdr:rowOff>0</xdr:rowOff>
    </xdr:from>
    <xdr:to xmlns:xdr="http://schemas.openxmlformats.org/drawingml/2006/spreadsheetDrawing">
      <xdr:col>8</xdr:col>
      <xdr:colOff>0</xdr:colOff>
      <xdr:row>118</xdr:row>
      <xdr:rowOff>0</xdr:rowOff>
    </xdr:to>
    <xdr:sp macro="" textlink="">
      <xdr:nvSpPr>
        <xdr:cNvPr id="66711" name="Line 166"/>
        <xdr:cNvSpPr>
          <a:spLocks noChangeShapeType="1"/>
        </xdr:cNvSpPr>
      </xdr:nvSpPr>
      <xdr:spPr>
        <a:xfrm flipH="1">
          <a:off x="119062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128</xdr:row>
      <xdr:rowOff>0</xdr:rowOff>
    </xdr:from>
    <xdr:to xmlns:xdr="http://schemas.openxmlformats.org/drawingml/2006/spreadsheetDrawing">
      <xdr:col>8</xdr:col>
      <xdr:colOff>0</xdr:colOff>
      <xdr:row>128</xdr:row>
      <xdr:rowOff>0</xdr:rowOff>
    </xdr:to>
    <xdr:sp macro="" textlink="">
      <xdr:nvSpPr>
        <xdr:cNvPr id="66712" name="Line 167"/>
        <xdr:cNvSpPr>
          <a:spLocks noChangeShapeType="1"/>
        </xdr:cNvSpPr>
      </xdr:nvSpPr>
      <xdr:spPr>
        <a:xfrm flipH="1">
          <a:off x="119062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118</xdr:row>
      <xdr:rowOff>0</xdr:rowOff>
    </xdr:from>
    <xdr:to xmlns:xdr="http://schemas.openxmlformats.org/drawingml/2006/spreadsheetDrawing">
      <xdr:col>7</xdr:col>
      <xdr:colOff>0</xdr:colOff>
      <xdr:row>128</xdr:row>
      <xdr:rowOff>0</xdr:rowOff>
    </xdr:to>
    <xdr:sp macro="" textlink="">
      <xdr:nvSpPr>
        <xdr:cNvPr id="66713" name="Line 168"/>
        <xdr:cNvSpPr>
          <a:spLocks noChangeShapeType="1"/>
        </xdr:cNvSpPr>
      </xdr:nvSpPr>
      <xdr:spPr>
        <a:xfrm>
          <a:off x="119062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122</xdr:row>
      <xdr:rowOff>0</xdr:rowOff>
    </xdr:from>
    <xdr:to xmlns:xdr="http://schemas.openxmlformats.org/drawingml/2006/spreadsheetDrawing">
      <xdr:col>18</xdr:col>
      <xdr:colOff>0</xdr:colOff>
      <xdr:row>122</xdr:row>
      <xdr:rowOff>0</xdr:rowOff>
    </xdr:to>
    <xdr:sp macro="" textlink="">
      <xdr:nvSpPr>
        <xdr:cNvPr id="66714" name="Line 169"/>
        <xdr:cNvSpPr>
          <a:spLocks noChangeShapeType="1"/>
        </xdr:cNvSpPr>
      </xdr:nvSpPr>
      <xdr:spPr>
        <a:xfrm>
          <a:off x="2990850" y="23251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122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66715" name="Line 170"/>
        <xdr:cNvSpPr>
          <a:spLocks noChangeShapeType="1"/>
        </xdr:cNvSpPr>
      </xdr:nvSpPr>
      <xdr:spPr>
        <a:xfrm>
          <a:off x="3390900" y="23251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124</xdr:row>
      <xdr:rowOff>0</xdr:rowOff>
    </xdr:from>
    <xdr:to xmlns:xdr="http://schemas.openxmlformats.org/drawingml/2006/spreadsheetDrawing">
      <xdr:col>20</xdr:col>
      <xdr:colOff>0</xdr:colOff>
      <xdr:row>124</xdr:row>
      <xdr:rowOff>0</xdr:rowOff>
    </xdr:to>
    <xdr:sp macro="" textlink="">
      <xdr:nvSpPr>
        <xdr:cNvPr id="66716" name="Line 171"/>
        <xdr:cNvSpPr>
          <a:spLocks noChangeShapeType="1"/>
        </xdr:cNvSpPr>
      </xdr:nvSpPr>
      <xdr:spPr>
        <a:xfrm>
          <a:off x="3009900" y="235565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118</xdr:row>
      <xdr:rowOff>0</xdr:rowOff>
    </xdr:from>
    <xdr:to xmlns:xdr="http://schemas.openxmlformats.org/drawingml/2006/spreadsheetDrawing">
      <xdr:col>19</xdr:col>
      <xdr:colOff>0</xdr:colOff>
      <xdr:row>124</xdr:row>
      <xdr:rowOff>0</xdr:rowOff>
    </xdr:to>
    <xdr:sp macro="" textlink="">
      <xdr:nvSpPr>
        <xdr:cNvPr id="66717" name="Line 172"/>
        <xdr:cNvSpPr>
          <a:spLocks noChangeShapeType="1"/>
        </xdr:cNvSpPr>
      </xdr:nvSpPr>
      <xdr:spPr>
        <a:xfrm>
          <a:off x="3590925" y="226421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124</xdr:row>
      <xdr:rowOff>0</xdr:rowOff>
    </xdr:from>
    <xdr:to xmlns:xdr="http://schemas.openxmlformats.org/drawingml/2006/spreadsheetDrawing">
      <xdr:col>19</xdr:col>
      <xdr:colOff>0</xdr:colOff>
      <xdr:row>128</xdr:row>
      <xdr:rowOff>0</xdr:rowOff>
    </xdr:to>
    <xdr:sp macro="" textlink="">
      <xdr:nvSpPr>
        <xdr:cNvPr id="66718" name="Line 173"/>
        <xdr:cNvSpPr>
          <a:spLocks noChangeShapeType="1"/>
        </xdr:cNvSpPr>
      </xdr:nvSpPr>
      <xdr:spPr>
        <a:xfrm flipV="1">
          <a:off x="3590925" y="235565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118</xdr:row>
      <xdr:rowOff>0</xdr:rowOff>
    </xdr:from>
    <xdr:to xmlns:xdr="http://schemas.openxmlformats.org/drawingml/2006/spreadsheetDrawing">
      <xdr:col>18</xdr:col>
      <xdr:colOff>0</xdr:colOff>
      <xdr:row>122</xdr:row>
      <xdr:rowOff>0</xdr:rowOff>
    </xdr:to>
    <xdr:sp macro="" textlink="">
      <xdr:nvSpPr>
        <xdr:cNvPr id="66719" name="Line 174"/>
        <xdr:cNvSpPr>
          <a:spLocks noChangeShapeType="1"/>
        </xdr:cNvSpPr>
      </xdr:nvSpPr>
      <xdr:spPr>
        <a:xfrm>
          <a:off x="3390900" y="226421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118</xdr:row>
      <xdr:rowOff>0</xdr:rowOff>
    </xdr:from>
    <xdr:to xmlns:xdr="http://schemas.openxmlformats.org/drawingml/2006/spreadsheetDrawing">
      <xdr:col>12</xdr:col>
      <xdr:colOff>0</xdr:colOff>
      <xdr:row>128</xdr:row>
      <xdr:rowOff>0</xdr:rowOff>
    </xdr:to>
    <xdr:sp macro="" textlink="">
      <xdr:nvSpPr>
        <xdr:cNvPr id="66720" name="Rectangle 175" descr="紙ふぶき (小)"/>
        <xdr:cNvSpPr>
          <a:spLocks noChangeArrowheads="1"/>
        </xdr:cNvSpPr>
      </xdr:nvSpPr>
      <xdr:spPr>
        <a:xfrm>
          <a:off x="139065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118</xdr:row>
      <xdr:rowOff>0</xdr:rowOff>
    </xdr:from>
    <xdr:to xmlns:xdr="http://schemas.openxmlformats.org/drawingml/2006/spreadsheetDrawing">
      <xdr:col>16</xdr:col>
      <xdr:colOff>0</xdr:colOff>
      <xdr:row>124</xdr:row>
      <xdr:rowOff>0</xdr:rowOff>
    </xdr:to>
    <xdr:sp macro="" textlink="">
      <xdr:nvSpPr>
        <xdr:cNvPr id="66721" name="Rectangle 176" descr="紙ふぶき (大)"/>
        <xdr:cNvSpPr>
          <a:spLocks noChangeArrowheads="1"/>
        </xdr:cNvSpPr>
      </xdr:nvSpPr>
      <xdr:spPr>
        <a:xfrm>
          <a:off x="2190750" y="226421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124</xdr:row>
      <xdr:rowOff>0</xdr:rowOff>
    </xdr:from>
    <xdr:to xmlns:xdr="http://schemas.openxmlformats.org/drawingml/2006/spreadsheetDrawing">
      <xdr:col>16</xdr:col>
      <xdr:colOff>0</xdr:colOff>
      <xdr:row>128</xdr:row>
      <xdr:rowOff>0</xdr:rowOff>
    </xdr:to>
    <xdr:sp macro="" textlink="">
      <xdr:nvSpPr>
        <xdr:cNvPr id="66722" name="Rectangle 177" descr="紙ふぶき (小)"/>
        <xdr:cNvSpPr>
          <a:spLocks noChangeArrowheads="1"/>
        </xdr:cNvSpPr>
      </xdr:nvSpPr>
      <xdr:spPr>
        <a:xfrm>
          <a:off x="2190750" y="235565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118</xdr:row>
      <xdr:rowOff>0</xdr:rowOff>
    </xdr:from>
    <xdr:to xmlns:xdr="http://schemas.openxmlformats.org/drawingml/2006/spreadsheetDrawing">
      <xdr:col>55</xdr:col>
      <xdr:colOff>0</xdr:colOff>
      <xdr:row>118</xdr:row>
      <xdr:rowOff>0</xdr:rowOff>
    </xdr:to>
    <xdr:sp macro="" textlink="">
      <xdr:nvSpPr>
        <xdr:cNvPr id="66723" name="Line 150"/>
        <xdr:cNvSpPr>
          <a:spLocks noChangeShapeType="1"/>
        </xdr:cNvSpPr>
      </xdr:nvSpPr>
      <xdr:spPr>
        <a:xfrm>
          <a:off x="965835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128</xdr:row>
      <xdr:rowOff>0</xdr:rowOff>
    </xdr:from>
    <xdr:to xmlns:xdr="http://schemas.openxmlformats.org/drawingml/2006/spreadsheetDrawing">
      <xdr:col>55</xdr:col>
      <xdr:colOff>0</xdr:colOff>
      <xdr:row>128</xdr:row>
      <xdr:rowOff>0</xdr:rowOff>
    </xdr:to>
    <xdr:sp macro="" textlink="">
      <xdr:nvSpPr>
        <xdr:cNvPr id="66724" name="Line 151"/>
        <xdr:cNvSpPr>
          <a:spLocks noChangeShapeType="1"/>
        </xdr:cNvSpPr>
      </xdr:nvSpPr>
      <xdr:spPr>
        <a:xfrm>
          <a:off x="965835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118</xdr:row>
      <xdr:rowOff>0</xdr:rowOff>
    </xdr:from>
    <xdr:to xmlns:xdr="http://schemas.openxmlformats.org/drawingml/2006/spreadsheetDrawing">
      <xdr:col>44</xdr:col>
      <xdr:colOff>0</xdr:colOff>
      <xdr:row>118</xdr:row>
      <xdr:rowOff>0</xdr:rowOff>
    </xdr:to>
    <xdr:sp macro="" textlink="">
      <xdr:nvSpPr>
        <xdr:cNvPr id="66725" name="Line 152"/>
        <xdr:cNvSpPr>
          <a:spLocks noChangeShapeType="1"/>
        </xdr:cNvSpPr>
      </xdr:nvSpPr>
      <xdr:spPr>
        <a:xfrm flipH="1">
          <a:off x="785812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128</xdr:row>
      <xdr:rowOff>0</xdr:rowOff>
    </xdr:from>
    <xdr:to xmlns:xdr="http://schemas.openxmlformats.org/drawingml/2006/spreadsheetDrawing">
      <xdr:col>44</xdr:col>
      <xdr:colOff>0</xdr:colOff>
      <xdr:row>128</xdr:row>
      <xdr:rowOff>0</xdr:rowOff>
    </xdr:to>
    <xdr:sp macro="" textlink="">
      <xdr:nvSpPr>
        <xdr:cNvPr id="66726" name="Line 153"/>
        <xdr:cNvSpPr>
          <a:spLocks noChangeShapeType="1"/>
        </xdr:cNvSpPr>
      </xdr:nvSpPr>
      <xdr:spPr>
        <a:xfrm flipH="1">
          <a:off x="785812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118</xdr:row>
      <xdr:rowOff>0</xdr:rowOff>
    </xdr:from>
    <xdr:to xmlns:xdr="http://schemas.openxmlformats.org/drawingml/2006/spreadsheetDrawing">
      <xdr:col>43</xdr:col>
      <xdr:colOff>0</xdr:colOff>
      <xdr:row>128</xdr:row>
      <xdr:rowOff>0</xdr:rowOff>
    </xdr:to>
    <xdr:sp macro="" textlink="">
      <xdr:nvSpPr>
        <xdr:cNvPr id="66727" name="Line 154"/>
        <xdr:cNvSpPr>
          <a:spLocks noChangeShapeType="1"/>
        </xdr:cNvSpPr>
      </xdr:nvSpPr>
      <xdr:spPr>
        <a:xfrm>
          <a:off x="785812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123</xdr:row>
      <xdr:rowOff>0</xdr:rowOff>
    </xdr:from>
    <xdr:to xmlns:xdr="http://schemas.openxmlformats.org/drawingml/2006/spreadsheetDrawing">
      <xdr:col>54</xdr:col>
      <xdr:colOff>0</xdr:colOff>
      <xdr:row>123</xdr:row>
      <xdr:rowOff>0</xdr:rowOff>
    </xdr:to>
    <xdr:sp macro="" textlink="">
      <xdr:nvSpPr>
        <xdr:cNvPr id="66728" name="Line 155"/>
        <xdr:cNvSpPr>
          <a:spLocks noChangeShapeType="1"/>
        </xdr:cNvSpPr>
      </xdr:nvSpPr>
      <xdr:spPr>
        <a:xfrm>
          <a:off x="9658350" y="23404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123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66729" name="Line 156"/>
        <xdr:cNvSpPr>
          <a:spLocks noChangeShapeType="1"/>
        </xdr:cNvSpPr>
      </xdr:nvSpPr>
      <xdr:spPr>
        <a:xfrm>
          <a:off x="10058400" y="23404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125</xdr:row>
      <xdr:rowOff>0</xdr:rowOff>
    </xdr:from>
    <xdr:to xmlns:xdr="http://schemas.openxmlformats.org/drawingml/2006/spreadsheetDrawing">
      <xdr:col>56</xdr:col>
      <xdr:colOff>0</xdr:colOff>
      <xdr:row>125</xdr:row>
      <xdr:rowOff>0</xdr:rowOff>
    </xdr:to>
    <xdr:sp macro="" textlink="">
      <xdr:nvSpPr>
        <xdr:cNvPr id="66730" name="Line 157"/>
        <xdr:cNvSpPr>
          <a:spLocks noChangeShapeType="1"/>
        </xdr:cNvSpPr>
      </xdr:nvSpPr>
      <xdr:spPr>
        <a:xfrm>
          <a:off x="9658350" y="23708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118</xdr:row>
      <xdr:rowOff>0</xdr:rowOff>
    </xdr:from>
    <xdr:to xmlns:xdr="http://schemas.openxmlformats.org/drawingml/2006/spreadsheetDrawing">
      <xdr:col>55</xdr:col>
      <xdr:colOff>0</xdr:colOff>
      <xdr:row>125</xdr:row>
      <xdr:rowOff>0</xdr:rowOff>
    </xdr:to>
    <xdr:sp macro="" textlink="">
      <xdr:nvSpPr>
        <xdr:cNvPr id="66731" name="Line 158"/>
        <xdr:cNvSpPr>
          <a:spLocks noChangeShapeType="1"/>
        </xdr:cNvSpPr>
      </xdr:nvSpPr>
      <xdr:spPr>
        <a:xfrm>
          <a:off x="10258425" y="226421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125</xdr:row>
      <xdr:rowOff>0</xdr:rowOff>
    </xdr:from>
    <xdr:to xmlns:xdr="http://schemas.openxmlformats.org/drawingml/2006/spreadsheetDrawing">
      <xdr:col>55</xdr:col>
      <xdr:colOff>0</xdr:colOff>
      <xdr:row>128</xdr:row>
      <xdr:rowOff>0</xdr:rowOff>
    </xdr:to>
    <xdr:sp macro="" textlink="">
      <xdr:nvSpPr>
        <xdr:cNvPr id="66732" name="Line 159"/>
        <xdr:cNvSpPr>
          <a:spLocks noChangeShapeType="1"/>
        </xdr:cNvSpPr>
      </xdr:nvSpPr>
      <xdr:spPr>
        <a:xfrm flipV="1">
          <a:off x="10258425" y="237089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118</xdr:row>
      <xdr:rowOff>0</xdr:rowOff>
    </xdr:from>
    <xdr:to xmlns:xdr="http://schemas.openxmlformats.org/drawingml/2006/spreadsheetDrawing">
      <xdr:col>54</xdr:col>
      <xdr:colOff>0</xdr:colOff>
      <xdr:row>123</xdr:row>
      <xdr:rowOff>0</xdr:rowOff>
    </xdr:to>
    <xdr:sp macro="" textlink="">
      <xdr:nvSpPr>
        <xdr:cNvPr id="66733" name="Line 160"/>
        <xdr:cNvSpPr>
          <a:spLocks noChangeShapeType="1"/>
        </xdr:cNvSpPr>
      </xdr:nvSpPr>
      <xdr:spPr>
        <a:xfrm>
          <a:off x="10058400" y="226421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118</xdr:row>
      <xdr:rowOff>0</xdr:rowOff>
    </xdr:from>
    <xdr:to xmlns:xdr="http://schemas.openxmlformats.org/drawingml/2006/spreadsheetDrawing">
      <xdr:col>48</xdr:col>
      <xdr:colOff>0</xdr:colOff>
      <xdr:row>128</xdr:row>
      <xdr:rowOff>0</xdr:rowOff>
    </xdr:to>
    <xdr:sp macro="" textlink="">
      <xdr:nvSpPr>
        <xdr:cNvPr id="66734" name="Rectangle 161" descr="紙ふぶき (小)"/>
        <xdr:cNvSpPr>
          <a:spLocks noChangeArrowheads="1"/>
        </xdr:cNvSpPr>
      </xdr:nvSpPr>
      <xdr:spPr>
        <a:xfrm>
          <a:off x="805815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118</xdr:row>
      <xdr:rowOff>0</xdr:rowOff>
    </xdr:from>
    <xdr:to xmlns:xdr="http://schemas.openxmlformats.org/drawingml/2006/spreadsheetDrawing">
      <xdr:col>52</xdr:col>
      <xdr:colOff>0</xdr:colOff>
      <xdr:row>125</xdr:row>
      <xdr:rowOff>0</xdr:rowOff>
    </xdr:to>
    <xdr:sp macro="" textlink="">
      <xdr:nvSpPr>
        <xdr:cNvPr id="66735" name="Rectangle 162" descr="紙ふぶき (大)"/>
        <xdr:cNvSpPr>
          <a:spLocks noChangeArrowheads="1"/>
        </xdr:cNvSpPr>
      </xdr:nvSpPr>
      <xdr:spPr>
        <a:xfrm>
          <a:off x="8858250" y="226421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125</xdr:row>
      <xdr:rowOff>0</xdr:rowOff>
    </xdr:from>
    <xdr:to xmlns:xdr="http://schemas.openxmlformats.org/drawingml/2006/spreadsheetDrawing">
      <xdr:col>52</xdr:col>
      <xdr:colOff>0</xdr:colOff>
      <xdr:row>128</xdr:row>
      <xdr:rowOff>0</xdr:rowOff>
    </xdr:to>
    <xdr:sp macro="" textlink="">
      <xdr:nvSpPr>
        <xdr:cNvPr id="66736" name="Rectangle 163" descr="紙ふぶき (小)"/>
        <xdr:cNvSpPr>
          <a:spLocks noChangeArrowheads="1"/>
        </xdr:cNvSpPr>
      </xdr:nvSpPr>
      <xdr:spPr>
        <a:xfrm>
          <a:off x="8858250" y="237089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113</xdr:row>
      <xdr:rowOff>0</xdr:rowOff>
    </xdr:from>
    <xdr:to xmlns:xdr="http://schemas.openxmlformats.org/drawingml/2006/spreadsheetDrawing">
      <xdr:col>20</xdr:col>
      <xdr:colOff>0</xdr:colOff>
      <xdr:row>124</xdr:row>
      <xdr:rowOff>0</xdr:rowOff>
    </xdr:to>
    <xdr:sp macro="" textlink="">
      <xdr:nvSpPr>
        <xdr:cNvPr id="66737" name="Line 172"/>
        <xdr:cNvSpPr>
          <a:spLocks noChangeShapeType="1"/>
        </xdr:cNvSpPr>
      </xdr:nvSpPr>
      <xdr:spPr>
        <a:xfrm>
          <a:off x="3790950" y="220103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113</xdr:row>
      <xdr:rowOff>0</xdr:rowOff>
    </xdr:from>
    <xdr:to xmlns:xdr="http://schemas.openxmlformats.org/drawingml/2006/spreadsheetDrawing">
      <xdr:col>16</xdr:col>
      <xdr:colOff>0</xdr:colOff>
      <xdr:row>114</xdr:row>
      <xdr:rowOff>0</xdr:rowOff>
    </xdr:to>
    <xdr:sp macro="" textlink="">
      <xdr:nvSpPr>
        <xdr:cNvPr id="66738" name="Rectangle 177" descr="紙ふぶき (小)"/>
        <xdr:cNvSpPr>
          <a:spLocks noChangeArrowheads="1"/>
        </xdr:cNvSpPr>
      </xdr:nvSpPr>
      <xdr:spPr>
        <a:xfrm>
          <a:off x="219075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113</xdr:row>
      <xdr:rowOff>0</xdr:rowOff>
    </xdr:from>
    <xdr:to xmlns:xdr="http://schemas.openxmlformats.org/drawingml/2006/spreadsheetDrawing">
      <xdr:col>12</xdr:col>
      <xdr:colOff>0</xdr:colOff>
      <xdr:row>117</xdr:row>
      <xdr:rowOff>126365</xdr:rowOff>
    </xdr:to>
    <xdr:sp macro="" textlink="">
      <xdr:nvSpPr>
        <xdr:cNvPr id="66739" name="Rectangle 177" descr="紙ふぶき (小)"/>
        <xdr:cNvSpPr>
          <a:spLocks noChangeArrowheads="1"/>
        </xdr:cNvSpPr>
      </xdr:nvSpPr>
      <xdr:spPr>
        <a:xfrm>
          <a:off x="139065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113</xdr:row>
      <xdr:rowOff>0</xdr:rowOff>
    </xdr:from>
    <xdr:to xmlns:xdr="http://schemas.openxmlformats.org/drawingml/2006/spreadsheetDrawing">
      <xdr:col>20</xdr:col>
      <xdr:colOff>0</xdr:colOff>
      <xdr:row>113</xdr:row>
      <xdr:rowOff>0</xdr:rowOff>
    </xdr:to>
    <xdr:sp macro="" textlink="">
      <xdr:nvSpPr>
        <xdr:cNvPr id="66740" name="Line 164"/>
        <xdr:cNvSpPr>
          <a:spLocks noChangeShapeType="1"/>
        </xdr:cNvSpPr>
      </xdr:nvSpPr>
      <xdr:spPr>
        <a:xfrm>
          <a:off x="299085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113</xdr:row>
      <xdr:rowOff>0</xdr:rowOff>
    </xdr:from>
    <xdr:to xmlns:xdr="http://schemas.openxmlformats.org/drawingml/2006/spreadsheetDrawing">
      <xdr:col>19</xdr:col>
      <xdr:colOff>0</xdr:colOff>
      <xdr:row>118</xdr:row>
      <xdr:rowOff>0</xdr:rowOff>
    </xdr:to>
    <xdr:sp macro="" textlink="">
      <xdr:nvSpPr>
        <xdr:cNvPr id="66741" name="Line 172"/>
        <xdr:cNvSpPr>
          <a:spLocks noChangeShapeType="1"/>
        </xdr:cNvSpPr>
      </xdr:nvSpPr>
      <xdr:spPr>
        <a:xfrm>
          <a:off x="359092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114</xdr:row>
      <xdr:rowOff>0</xdr:rowOff>
    </xdr:from>
    <xdr:to xmlns:xdr="http://schemas.openxmlformats.org/drawingml/2006/spreadsheetDrawing">
      <xdr:col>16</xdr:col>
      <xdr:colOff>0</xdr:colOff>
      <xdr:row>116</xdr:row>
      <xdr:rowOff>0</xdr:rowOff>
    </xdr:to>
    <xdr:sp macro="" textlink="">
      <xdr:nvSpPr>
        <xdr:cNvPr id="66742" name="Rectangle 177" descr="紙ふぶき (小)"/>
        <xdr:cNvSpPr>
          <a:spLocks noChangeArrowheads="1"/>
        </xdr:cNvSpPr>
      </xdr:nvSpPr>
      <xdr:spPr>
        <a:xfrm>
          <a:off x="219075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116</xdr:row>
      <xdr:rowOff>0</xdr:rowOff>
    </xdr:from>
    <xdr:to xmlns:xdr="http://schemas.openxmlformats.org/drawingml/2006/spreadsheetDrawing">
      <xdr:col>16</xdr:col>
      <xdr:colOff>0</xdr:colOff>
      <xdr:row>118</xdr:row>
      <xdr:rowOff>0</xdr:rowOff>
    </xdr:to>
    <xdr:sp macro="" textlink="">
      <xdr:nvSpPr>
        <xdr:cNvPr id="66743" name="Rectangle 177" descr="紙ふぶき (小)"/>
        <xdr:cNvSpPr>
          <a:spLocks noChangeArrowheads="1"/>
        </xdr:cNvSpPr>
      </xdr:nvSpPr>
      <xdr:spPr>
        <a:xfrm>
          <a:off x="219075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113</xdr:row>
      <xdr:rowOff>0</xdr:rowOff>
    </xdr:from>
    <xdr:to xmlns:xdr="http://schemas.openxmlformats.org/drawingml/2006/spreadsheetDrawing">
      <xdr:col>34</xdr:col>
      <xdr:colOff>0</xdr:colOff>
      <xdr:row>114</xdr:row>
      <xdr:rowOff>0</xdr:rowOff>
    </xdr:to>
    <xdr:sp macro="" textlink="">
      <xdr:nvSpPr>
        <xdr:cNvPr id="66744" name="Rectangle 177" descr="紙ふぶき (小)"/>
        <xdr:cNvSpPr>
          <a:spLocks noChangeArrowheads="1"/>
        </xdr:cNvSpPr>
      </xdr:nvSpPr>
      <xdr:spPr>
        <a:xfrm>
          <a:off x="552450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113</xdr:row>
      <xdr:rowOff>0</xdr:rowOff>
    </xdr:from>
    <xdr:to xmlns:xdr="http://schemas.openxmlformats.org/drawingml/2006/spreadsheetDrawing">
      <xdr:col>30</xdr:col>
      <xdr:colOff>0</xdr:colOff>
      <xdr:row>117</xdr:row>
      <xdr:rowOff>126365</xdr:rowOff>
    </xdr:to>
    <xdr:sp macro="" textlink="">
      <xdr:nvSpPr>
        <xdr:cNvPr id="66745" name="Rectangle 177" descr="紙ふぶき (小)"/>
        <xdr:cNvSpPr>
          <a:spLocks noChangeArrowheads="1"/>
        </xdr:cNvSpPr>
      </xdr:nvSpPr>
      <xdr:spPr>
        <a:xfrm>
          <a:off x="472440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113</xdr:row>
      <xdr:rowOff>0</xdr:rowOff>
    </xdr:from>
    <xdr:to xmlns:xdr="http://schemas.openxmlformats.org/drawingml/2006/spreadsheetDrawing">
      <xdr:col>38</xdr:col>
      <xdr:colOff>0</xdr:colOff>
      <xdr:row>113</xdr:row>
      <xdr:rowOff>0</xdr:rowOff>
    </xdr:to>
    <xdr:sp macro="" textlink="">
      <xdr:nvSpPr>
        <xdr:cNvPr id="66746" name="Line 164"/>
        <xdr:cNvSpPr>
          <a:spLocks noChangeShapeType="1"/>
        </xdr:cNvSpPr>
      </xdr:nvSpPr>
      <xdr:spPr>
        <a:xfrm>
          <a:off x="632460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113</xdr:row>
      <xdr:rowOff>0</xdr:rowOff>
    </xdr:from>
    <xdr:to xmlns:xdr="http://schemas.openxmlformats.org/drawingml/2006/spreadsheetDrawing">
      <xdr:col>37</xdr:col>
      <xdr:colOff>0</xdr:colOff>
      <xdr:row>118</xdr:row>
      <xdr:rowOff>0</xdr:rowOff>
    </xdr:to>
    <xdr:sp macro="" textlink="">
      <xdr:nvSpPr>
        <xdr:cNvPr id="66747" name="Line 172"/>
        <xdr:cNvSpPr>
          <a:spLocks noChangeShapeType="1"/>
        </xdr:cNvSpPr>
      </xdr:nvSpPr>
      <xdr:spPr>
        <a:xfrm>
          <a:off x="692467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114</xdr:row>
      <xdr:rowOff>0</xdr:rowOff>
    </xdr:from>
    <xdr:to xmlns:xdr="http://schemas.openxmlformats.org/drawingml/2006/spreadsheetDrawing">
      <xdr:col>34</xdr:col>
      <xdr:colOff>0</xdr:colOff>
      <xdr:row>116</xdr:row>
      <xdr:rowOff>0</xdr:rowOff>
    </xdr:to>
    <xdr:sp macro="" textlink="">
      <xdr:nvSpPr>
        <xdr:cNvPr id="66748" name="Rectangle 177" descr="紙ふぶき (小)"/>
        <xdr:cNvSpPr>
          <a:spLocks noChangeArrowheads="1"/>
        </xdr:cNvSpPr>
      </xdr:nvSpPr>
      <xdr:spPr>
        <a:xfrm>
          <a:off x="552450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116</xdr:row>
      <xdr:rowOff>0</xdr:rowOff>
    </xdr:from>
    <xdr:to xmlns:xdr="http://schemas.openxmlformats.org/drawingml/2006/spreadsheetDrawing">
      <xdr:col>34</xdr:col>
      <xdr:colOff>0</xdr:colOff>
      <xdr:row>118</xdr:row>
      <xdr:rowOff>0</xdr:rowOff>
    </xdr:to>
    <xdr:sp macro="" textlink="">
      <xdr:nvSpPr>
        <xdr:cNvPr id="66749" name="Rectangle 177" descr="紙ふぶき (小)"/>
        <xdr:cNvSpPr>
          <a:spLocks noChangeArrowheads="1"/>
        </xdr:cNvSpPr>
      </xdr:nvSpPr>
      <xdr:spPr>
        <a:xfrm>
          <a:off x="552450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113</xdr:row>
      <xdr:rowOff>0</xdr:rowOff>
    </xdr:from>
    <xdr:to xmlns:xdr="http://schemas.openxmlformats.org/drawingml/2006/spreadsheetDrawing">
      <xdr:col>52</xdr:col>
      <xdr:colOff>0</xdr:colOff>
      <xdr:row>114</xdr:row>
      <xdr:rowOff>0</xdr:rowOff>
    </xdr:to>
    <xdr:sp macro="" textlink="">
      <xdr:nvSpPr>
        <xdr:cNvPr id="66750" name="Rectangle 177" descr="紙ふぶき (小)"/>
        <xdr:cNvSpPr>
          <a:spLocks noChangeArrowheads="1"/>
        </xdr:cNvSpPr>
      </xdr:nvSpPr>
      <xdr:spPr>
        <a:xfrm>
          <a:off x="885825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113</xdr:row>
      <xdr:rowOff>0</xdr:rowOff>
    </xdr:from>
    <xdr:to xmlns:xdr="http://schemas.openxmlformats.org/drawingml/2006/spreadsheetDrawing">
      <xdr:col>48</xdr:col>
      <xdr:colOff>0</xdr:colOff>
      <xdr:row>117</xdr:row>
      <xdr:rowOff>126365</xdr:rowOff>
    </xdr:to>
    <xdr:sp macro="" textlink="">
      <xdr:nvSpPr>
        <xdr:cNvPr id="66751" name="Rectangle 177" descr="紙ふぶき (小)"/>
        <xdr:cNvSpPr>
          <a:spLocks noChangeArrowheads="1"/>
        </xdr:cNvSpPr>
      </xdr:nvSpPr>
      <xdr:spPr>
        <a:xfrm>
          <a:off x="805815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113</xdr:row>
      <xdr:rowOff>0</xdr:rowOff>
    </xdr:from>
    <xdr:to xmlns:xdr="http://schemas.openxmlformats.org/drawingml/2006/spreadsheetDrawing">
      <xdr:col>56</xdr:col>
      <xdr:colOff>0</xdr:colOff>
      <xdr:row>113</xdr:row>
      <xdr:rowOff>0</xdr:rowOff>
    </xdr:to>
    <xdr:sp macro="" textlink="">
      <xdr:nvSpPr>
        <xdr:cNvPr id="66752" name="Line 164"/>
        <xdr:cNvSpPr>
          <a:spLocks noChangeShapeType="1"/>
        </xdr:cNvSpPr>
      </xdr:nvSpPr>
      <xdr:spPr>
        <a:xfrm>
          <a:off x="965835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113</xdr:row>
      <xdr:rowOff>0</xdr:rowOff>
    </xdr:from>
    <xdr:to xmlns:xdr="http://schemas.openxmlformats.org/drawingml/2006/spreadsheetDrawing">
      <xdr:col>55</xdr:col>
      <xdr:colOff>0</xdr:colOff>
      <xdr:row>118</xdr:row>
      <xdr:rowOff>0</xdr:rowOff>
    </xdr:to>
    <xdr:sp macro="" textlink="">
      <xdr:nvSpPr>
        <xdr:cNvPr id="66753" name="Line 172"/>
        <xdr:cNvSpPr>
          <a:spLocks noChangeShapeType="1"/>
        </xdr:cNvSpPr>
      </xdr:nvSpPr>
      <xdr:spPr>
        <a:xfrm>
          <a:off x="1025842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114</xdr:row>
      <xdr:rowOff>0</xdr:rowOff>
    </xdr:from>
    <xdr:to xmlns:xdr="http://schemas.openxmlformats.org/drawingml/2006/spreadsheetDrawing">
      <xdr:col>52</xdr:col>
      <xdr:colOff>0</xdr:colOff>
      <xdr:row>116</xdr:row>
      <xdr:rowOff>0</xdr:rowOff>
    </xdr:to>
    <xdr:sp macro="" textlink="">
      <xdr:nvSpPr>
        <xdr:cNvPr id="66754" name="Rectangle 177" descr="紙ふぶき (小)"/>
        <xdr:cNvSpPr>
          <a:spLocks noChangeArrowheads="1"/>
        </xdr:cNvSpPr>
      </xdr:nvSpPr>
      <xdr:spPr>
        <a:xfrm>
          <a:off x="885825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116</xdr:row>
      <xdr:rowOff>0</xdr:rowOff>
    </xdr:from>
    <xdr:to xmlns:xdr="http://schemas.openxmlformats.org/drawingml/2006/spreadsheetDrawing">
      <xdr:col>52</xdr:col>
      <xdr:colOff>0</xdr:colOff>
      <xdr:row>118</xdr:row>
      <xdr:rowOff>0</xdr:rowOff>
    </xdr:to>
    <xdr:sp macro="" textlink="">
      <xdr:nvSpPr>
        <xdr:cNvPr id="66755" name="Rectangle 177" descr="紙ふぶき (小)"/>
        <xdr:cNvSpPr>
          <a:spLocks noChangeArrowheads="1"/>
        </xdr:cNvSpPr>
      </xdr:nvSpPr>
      <xdr:spPr>
        <a:xfrm>
          <a:off x="885825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113</xdr:row>
      <xdr:rowOff>0</xdr:rowOff>
    </xdr:from>
    <xdr:to xmlns:xdr="http://schemas.openxmlformats.org/drawingml/2006/spreadsheetDrawing">
      <xdr:col>70</xdr:col>
      <xdr:colOff>0</xdr:colOff>
      <xdr:row>114</xdr:row>
      <xdr:rowOff>0</xdr:rowOff>
    </xdr:to>
    <xdr:sp macro="" textlink="">
      <xdr:nvSpPr>
        <xdr:cNvPr id="66756" name="Rectangle 177" descr="紙ふぶき (小)"/>
        <xdr:cNvSpPr>
          <a:spLocks noChangeArrowheads="1"/>
        </xdr:cNvSpPr>
      </xdr:nvSpPr>
      <xdr:spPr>
        <a:xfrm>
          <a:off x="1219200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113</xdr:row>
      <xdr:rowOff>0</xdr:rowOff>
    </xdr:from>
    <xdr:to xmlns:xdr="http://schemas.openxmlformats.org/drawingml/2006/spreadsheetDrawing">
      <xdr:col>66</xdr:col>
      <xdr:colOff>0</xdr:colOff>
      <xdr:row>117</xdr:row>
      <xdr:rowOff>126365</xdr:rowOff>
    </xdr:to>
    <xdr:sp macro="" textlink="">
      <xdr:nvSpPr>
        <xdr:cNvPr id="66757" name="Rectangle 177" descr="紙ふぶき (小)"/>
        <xdr:cNvSpPr>
          <a:spLocks noChangeArrowheads="1"/>
        </xdr:cNvSpPr>
      </xdr:nvSpPr>
      <xdr:spPr>
        <a:xfrm>
          <a:off x="1139190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113</xdr:row>
      <xdr:rowOff>0</xdr:rowOff>
    </xdr:from>
    <xdr:to xmlns:xdr="http://schemas.openxmlformats.org/drawingml/2006/spreadsheetDrawing">
      <xdr:col>74</xdr:col>
      <xdr:colOff>0</xdr:colOff>
      <xdr:row>113</xdr:row>
      <xdr:rowOff>0</xdr:rowOff>
    </xdr:to>
    <xdr:sp macro="" textlink="">
      <xdr:nvSpPr>
        <xdr:cNvPr id="66758" name="Line 164"/>
        <xdr:cNvSpPr>
          <a:spLocks noChangeShapeType="1"/>
        </xdr:cNvSpPr>
      </xdr:nvSpPr>
      <xdr:spPr>
        <a:xfrm>
          <a:off x="1299210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113</xdr:row>
      <xdr:rowOff>0</xdr:rowOff>
    </xdr:from>
    <xdr:to xmlns:xdr="http://schemas.openxmlformats.org/drawingml/2006/spreadsheetDrawing">
      <xdr:col>73</xdr:col>
      <xdr:colOff>0</xdr:colOff>
      <xdr:row>118</xdr:row>
      <xdr:rowOff>0</xdr:rowOff>
    </xdr:to>
    <xdr:sp macro="" textlink="">
      <xdr:nvSpPr>
        <xdr:cNvPr id="66759" name="Line 172"/>
        <xdr:cNvSpPr>
          <a:spLocks noChangeShapeType="1"/>
        </xdr:cNvSpPr>
      </xdr:nvSpPr>
      <xdr:spPr>
        <a:xfrm>
          <a:off x="1359217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114</xdr:row>
      <xdr:rowOff>0</xdr:rowOff>
    </xdr:from>
    <xdr:to xmlns:xdr="http://schemas.openxmlformats.org/drawingml/2006/spreadsheetDrawing">
      <xdr:col>70</xdr:col>
      <xdr:colOff>0</xdr:colOff>
      <xdr:row>116</xdr:row>
      <xdr:rowOff>0</xdr:rowOff>
    </xdr:to>
    <xdr:sp macro="" textlink="">
      <xdr:nvSpPr>
        <xdr:cNvPr id="66760" name="Rectangle 177" descr="紙ふぶき (小)"/>
        <xdr:cNvSpPr>
          <a:spLocks noChangeArrowheads="1"/>
        </xdr:cNvSpPr>
      </xdr:nvSpPr>
      <xdr:spPr>
        <a:xfrm>
          <a:off x="1219200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116</xdr:row>
      <xdr:rowOff>0</xdr:rowOff>
    </xdr:from>
    <xdr:to xmlns:xdr="http://schemas.openxmlformats.org/drawingml/2006/spreadsheetDrawing">
      <xdr:col>70</xdr:col>
      <xdr:colOff>0</xdr:colOff>
      <xdr:row>118</xdr:row>
      <xdr:rowOff>0</xdr:rowOff>
    </xdr:to>
    <xdr:sp macro="" textlink="">
      <xdr:nvSpPr>
        <xdr:cNvPr id="66761" name="Rectangle 177" descr="紙ふぶき (小)"/>
        <xdr:cNvSpPr>
          <a:spLocks noChangeArrowheads="1"/>
        </xdr:cNvSpPr>
      </xdr:nvSpPr>
      <xdr:spPr>
        <a:xfrm>
          <a:off x="1219200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113</xdr:row>
      <xdr:rowOff>0</xdr:rowOff>
    </xdr:from>
    <xdr:to xmlns:xdr="http://schemas.openxmlformats.org/drawingml/2006/spreadsheetDrawing">
      <xdr:col>38</xdr:col>
      <xdr:colOff>0</xdr:colOff>
      <xdr:row>125</xdr:row>
      <xdr:rowOff>0</xdr:rowOff>
    </xdr:to>
    <xdr:sp macro="" textlink="">
      <xdr:nvSpPr>
        <xdr:cNvPr id="66762" name="Line 172"/>
        <xdr:cNvSpPr>
          <a:spLocks noChangeShapeType="1"/>
        </xdr:cNvSpPr>
      </xdr:nvSpPr>
      <xdr:spPr>
        <a:xfrm>
          <a:off x="7124700" y="220103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113</xdr:row>
      <xdr:rowOff>0</xdr:rowOff>
    </xdr:from>
    <xdr:to xmlns:xdr="http://schemas.openxmlformats.org/drawingml/2006/spreadsheetDrawing">
      <xdr:col>56</xdr:col>
      <xdr:colOff>0</xdr:colOff>
      <xdr:row>125</xdr:row>
      <xdr:rowOff>0</xdr:rowOff>
    </xdr:to>
    <xdr:sp macro="" textlink="">
      <xdr:nvSpPr>
        <xdr:cNvPr id="66763" name="Line 172"/>
        <xdr:cNvSpPr>
          <a:spLocks noChangeShapeType="1"/>
        </xdr:cNvSpPr>
      </xdr:nvSpPr>
      <xdr:spPr>
        <a:xfrm>
          <a:off x="10458450" y="220103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113</xdr:row>
      <xdr:rowOff>0</xdr:rowOff>
    </xdr:from>
    <xdr:to xmlns:xdr="http://schemas.openxmlformats.org/drawingml/2006/spreadsheetDrawing">
      <xdr:col>74</xdr:col>
      <xdr:colOff>0</xdr:colOff>
      <xdr:row>126</xdr:row>
      <xdr:rowOff>0</xdr:rowOff>
    </xdr:to>
    <xdr:sp macro="" textlink="">
      <xdr:nvSpPr>
        <xdr:cNvPr id="66764" name="Line 172"/>
        <xdr:cNvSpPr>
          <a:spLocks noChangeShapeType="1"/>
        </xdr:cNvSpPr>
      </xdr:nvSpPr>
      <xdr:spPr>
        <a:xfrm>
          <a:off x="13792200" y="220103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70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0117" name="Line 25"/>
        <xdr:cNvSpPr>
          <a:spLocks noChangeShapeType="1"/>
        </xdr:cNvSpPr>
      </xdr:nvSpPr>
      <xdr:spPr>
        <a:xfrm>
          <a:off x="129921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22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0118" name="Line 27"/>
        <xdr:cNvSpPr>
          <a:spLocks noChangeShapeType="1"/>
        </xdr:cNvSpPr>
      </xdr:nvSpPr>
      <xdr:spPr>
        <a:xfrm>
          <a:off x="129921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62</xdr:col>
      <xdr:colOff>0</xdr:colOff>
      <xdr:row>12</xdr:row>
      <xdr:rowOff>0</xdr:rowOff>
    </xdr:to>
    <xdr:sp macro="" textlink="">
      <xdr:nvSpPr>
        <xdr:cNvPr id="60119" name="Line 28"/>
        <xdr:cNvSpPr>
          <a:spLocks noChangeShapeType="1"/>
        </xdr:cNvSpPr>
      </xdr:nvSpPr>
      <xdr:spPr>
        <a:xfrm flipH="1">
          <a:off x="111918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22</xdr:row>
      <xdr:rowOff>0</xdr:rowOff>
    </xdr:from>
    <xdr:to xmlns:xdr="http://schemas.openxmlformats.org/drawingml/2006/spreadsheetDrawing">
      <xdr:col>62</xdr:col>
      <xdr:colOff>0</xdr:colOff>
      <xdr:row>22</xdr:row>
      <xdr:rowOff>0</xdr:rowOff>
    </xdr:to>
    <xdr:sp macro="" textlink="">
      <xdr:nvSpPr>
        <xdr:cNvPr id="60120" name="Line 29"/>
        <xdr:cNvSpPr>
          <a:spLocks noChangeShapeType="1"/>
        </xdr:cNvSpPr>
      </xdr:nvSpPr>
      <xdr:spPr>
        <a:xfrm flipH="1">
          <a:off x="111918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61</xdr:col>
      <xdr:colOff>0</xdr:colOff>
      <xdr:row>22</xdr:row>
      <xdr:rowOff>0</xdr:rowOff>
    </xdr:to>
    <xdr:sp macro="" textlink="">
      <xdr:nvSpPr>
        <xdr:cNvPr id="60121" name="Line 30"/>
        <xdr:cNvSpPr>
          <a:spLocks noChangeShapeType="1"/>
        </xdr:cNvSpPr>
      </xdr:nvSpPr>
      <xdr:spPr>
        <a:xfrm>
          <a:off x="111918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0122" name="Line 31"/>
        <xdr:cNvSpPr>
          <a:spLocks noChangeShapeType="1"/>
        </xdr:cNvSpPr>
      </xdr:nvSpPr>
      <xdr:spPr>
        <a:xfrm>
          <a:off x="12992100" y="3185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20</xdr:row>
      <xdr:rowOff>0</xdr:rowOff>
    </xdr:to>
    <xdr:sp macro="" textlink="">
      <xdr:nvSpPr>
        <xdr:cNvPr id="60123" name="Line 32"/>
        <xdr:cNvSpPr>
          <a:spLocks noChangeShapeType="1"/>
        </xdr:cNvSpPr>
      </xdr:nvSpPr>
      <xdr:spPr>
        <a:xfrm>
          <a:off x="13392150" y="3185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20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0124" name="Line 33"/>
        <xdr:cNvSpPr>
          <a:spLocks noChangeShapeType="1"/>
        </xdr:cNvSpPr>
      </xdr:nvSpPr>
      <xdr:spPr>
        <a:xfrm>
          <a:off x="12992100" y="3490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20</xdr:row>
      <xdr:rowOff>0</xdr:rowOff>
    </xdr:to>
    <xdr:sp macro="" textlink="">
      <xdr:nvSpPr>
        <xdr:cNvPr id="60125" name="Line 34"/>
        <xdr:cNvSpPr>
          <a:spLocks noChangeShapeType="1"/>
        </xdr:cNvSpPr>
      </xdr:nvSpPr>
      <xdr:spPr>
        <a:xfrm>
          <a:off x="13592175" y="22713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20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0126" name="Line 35"/>
        <xdr:cNvSpPr>
          <a:spLocks noChangeShapeType="1"/>
        </xdr:cNvSpPr>
      </xdr:nvSpPr>
      <xdr:spPr>
        <a:xfrm flipV="1">
          <a:off x="13592175" y="3490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0127" name="Line 52"/>
        <xdr:cNvSpPr>
          <a:spLocks noChangeShapeType="1"/>
        </xdr:cNvSpPr>
      </xdr:nvSpPr>
      <xdr:spPr>
        <a:xfrm>
          <a:off x="13392150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</xdr:row>
      <xdr:rowOff>0</xdr:rowOff>
    </xdr:from>
    <xdr:to xmlns:xdr="http://schemas.openxmlformats.org/drawingml/2006/spreadsheetDrawing">
      <xdr:col>66</xdr:col>
      <xdr:colOff>0</xdr:colOff>
      <xdr:row>22</xdr:row>
      <xdr:rowOff>0</xdr:rowOff>
    </xdr:to>
    <xdr:sp macro="" textlink="">
      <xdr:nvSpPr>
        <xdr:cNvPr id="60128" name="Rectangle 67" descr="紙ふぶき (小)"/>
        <xdr:cNvSpPr>
          <a:spLocks noChangeArrowheads="1"/>
        </xdr:cNvSpPr>
      </xdr:nvSpPr>
      <xdr:spPr>
        <a:xfrm>
          <a:off x="113919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</xdr:row>
      <xdr:rowOff>0</xdr:rowOff>
    </xdr:from>
    <xdr:to xmlns:xdr="http://schemas.openxmlformats.org/drawingml/2006/spreadsheetDrawing">
      <xdr:col>70</xdr:col>
      <xdr:colOff>0</xdr:colOff>
      <xdr:row>20</xdr:row>
      <xdr:rowOff>0</xdr:rowOff>
    </xdr:to>
    <xdr:sp macro="" textlink="">
      <xdr:nvSpPr>
        <xdr:cNvPr id="60129" name="Rectangle 68" descr="紙ふぶき (大)"/>
        <xdr:cNvSpPr>
          <a:spLocks noChangeArrowheads="1"/>
        </xdr:cNvSpPr>
      </xdr:nvSpPr>
      <xdr:spPr>
        <a:xfrm>
          <a:off x="12192000" y="22713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20</xdr:row>
      <xdr:rowOff>0</xdr:rowOff>
    </xdr:from>
    <xdr:to xmlns:xdr="http://schemas.openxmlformats.org/drawingml/2006/spreadsheetDrawing">
      <xdr:col>70</xdr:col>
      <xdr:colOff>0</xdr:colOff>
      <xdr:row>22</xdr:row>
      <xdr:rowOff>0</xdr:rowOff>
    </xdr:to>
    <xdr:sp macro="" textlink="">
      <xdr:nvSpPr>
        <xdr:cNvPr id="60130" name="Rectangle 69" descr="紙ふぶき (小)"/>
        <xdr:cNvSpPr>
          <a:spLocks noChangeArrowheads="1"/>
        </xdr:cNvSpPr>
      </xdr:nvSpPr>
      <xdr:spPr>
        <a:xfrm>
          <a:off x="12192000" y="34905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0131" name="Line 150"/>
        <xdr:cNvSpPr>
          <a:spLocks noChangeShapeType="1"/>
        </xdr:cNvSpPr>
      </xdr:nvSpPr>
      <xdr:spPr>
        <a:xfrm>
          <a:off x="63246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22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0132" name="Line 151"/>
        <xdr:cNvSpPr>
          <a:spLocks noChangeShapeType="1"/>
        </xdr:cNvSpPr>
      </xdr:nvSpPr>
      <xdr:spPr>
        <a:xfrm>
          <a:off x="63246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26</xdr:col>
      <xdr:colOff>0</xdr:colOff>
      <xdr:row>12</xdr:row>
      <xdr:rowOff>0</xdr:rowOff>
    </xdr:to>
    <xdr:sp macro="" textlink="">
      <xdr:nvSpPr>
        <xdr:cNvPr id="60133" name="Line 152"/>
        <xdr:cNvSpPr>
          <a:spLocks noChangeShapeType="1"/>
        </xdr:cNvSpPr>
      </xdr:nvSpPr>
      <xdr:spPr>
        <a:xfrm flipH="1">
          <a:off x="45243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22</xdr:row>
      <xdr:rowOff>0</xdr:rowOff>
    </xdr:from>
    <xdr:to xmlns:xdr="http://schemas.openxmlformats.org/drawingml/2006/spreadsheetDrawing">
      <xdr:col>26</xdr:col>
      <xdr:colOff>0</xdr:colOff>
      <xdr:row>22</xdr:row>
      <xdr:rowOff>0</xdr:rowOff>
    </xdr:to>
    <xdr:sp macro="" textlink="">
      <xdr:nvSpPr>
        <xdr:cNvPr id="60134" name="Line 153"/>
        <xdr:cNvSpPr>
          <a:spLocks noChangeShapeType="1"/>
        </xdr:cNvSpPr>
      </xdr:nvSpPr>
      <xdr:spPr>
        <a:xfrm flipH="1">
          <a:off x="45243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25</xdr:col>
      <xdr:colOff>0</xdr:colOff>
      <xdr:row>22</xdr:row>
      <xdr:rowOff>0</xdr:rowOff>
    </xdr:to>
    <xdr:sp macro="" textlink="">
      <xdr:nvSpPr>
        <xdr:cNvPr id="60135" name="Line 154"/>
        <xdr:cNvSpPr>
          <a:spLocks noChangeShapeType="1"/>
        </xdr:cNvSpPr>
      </xdr:nvSpPr>
      <xdr:spPr>
        <a:xfrm>
          <a:off x="45243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0136" name="Line 155"/>
        <xdr:cNvSpPr>
          <a:spLocks noChangeShapeType="1"/>
        </xdr:cNvSpPr>
      </xdr:nvSpPr>
      <xdr:spPr>
        <a:xfrm>
          <a:off x="632460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19</xdr:row>
      <xdr:rowOff>0</xdr:rowOff>
    </xdr:to>
    <xdr:sp macro="" textlink="">
      <xdr:nvSpPr>
        <xdr:cNvPr id="60137" name="Line 156"/>
        <xdr:cNvSpPr>
          <a:spLocks noChangeShapeType="1"/>
        </xdr:cNvSpPr>
      </xdr:nvSpPr>
      <xdr:spPr>
        <a:xfrm>
          <a:off x="672465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19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0138" name="Line 157"/>
        <xdr:cNvSpPr>
          <a:spLocks noChangeShapeType="1"/>
        </xdr:cNvSpPr>
      </xdr:nvSpPr>
      <xdr:spPr>
        <a:xfrm>
          <a:off x="632460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19</xdr:row>
      <xdr:rowOff>0</xdr:rowOff>
    </xdr:to>
    <xdr:sp macro="" textlink="">
      <xdr:nvSpPr>
        <xdr:cNvPr id="60139" name="Line 158"/>
        <xdr:cNvSpPr>
          <a:spLocks noChangeShapeType="1"/>
        </xdr:cNvSpPr>
      </xdr:nvSpPr>
      <xdr:spPr>
        <a:xfrm>
          <a:off x="692467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19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0140" name="Line 159"/>
        <xdr:cNvSpPr>
          <a:spLocks noChangeShapeType="1"/>
        </xdr:cNvSpPr>
      </xdr:nvSpPr>
      <xdr:spPr>
        <a:xfrm flipV="1">
          <a:off x="692467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0141" name="Line 160"/>
        <xdr:cNvSpPr>
          <a:spLocks noChangeShapeType="1"/>
        </xdr:cNvSpPr>
      </xdr:nvSpPr>
      <xdr:spPr>
        <a:xfrm>
          <a:off x="672465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</xdr:row>
      <xdr:rowOff>0</xdr:rowOff>
    </xdr:from>
    <xdr:to xmlns:xdr="http://schemas.openxmlformats.org/drawingml/2006/spreadsheetDrawing">
      <xdr:col>30</xdr:col>
      <xdr:colOff>0</xdr:colOff>
      <xdr:row>22</xdr:row>
      <xdr:rowOff>0</xdr:rowOff>
    </xdr:to>
    <xdr:sp macro="" textlink="">
      <xdr:nvSpPr>
        <xdr:cNvPr id="60142" name="Rectangle 161" descr="紙ふぶき (小)"/>
        <xdr:cNvSpPr>
          <a:spLocks noChangeArrowheads="1"/>
        </xdr:cNvSpPr>
      </xdr:nvSpPr>
      <xdr:spPr>
        <a:xfrm>
          <a:off x="47244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</xdr:row>
      <xdr:rowOff>0</xdr:rowOff>
    </xdr:from>
    <xdr:to xmlns:xdr="http://schemas.openxmlformats.org/drawingml/2006/spreadsheetDrawing">
      <xdr:col>34</xdr:col>
      <xdr:colOff>0</xdr:colOff>
      <xdr:row>19</xdr:row>
      <xdr:rowOff>0</xdr:rowOff>
    </xdr:to>
    <xdr:sp macro="" textlink="">
      <xdr:nvSpPr>
        <xdr:cNvPr id="60143" name="Rectangle 162" descr="紙ふぶき (大)"/>
        <xdr:cNvSpPr>
          <a:spLocks noChangeArrowheads="1"/>
        </xdr:cNvSpPr>
      </xdr:nvSpPr>
      <xdr:spPr>
        <a:xfrm>
          <a:off x="552450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19</xdr:row>
      <xdr:rowOff>0</xdr:rowOff>
    </xdr:from>
    <xdr:to xmlns:xdr="http://schemas.openxmlformats.org/drawingml/2006/spreadsheetDrawing">
      <xdr:col>34</xdr:col>
      <xdr:colOff>0</xdr:colOff>
      <xdr:row>22</xdr:row>
      <xdr:rowOff>0</xdr:rowOff>
    </xdr:to>
    <xdr:sp macro="" textlink="">
      <xdr:nvSpPr>
        <xdr:cNvPr id="60144" name="Rectangle 163" descr="紙ふぶき (小)"/>
        <xdr:cNvSpPr>
          <a:spLocks noChangeArrowheads="1"/>
        </xdr:cNvSpPr>
      </xdr:nvSpPr>
      <xdr:spPr>
        <a:xfrm>
          <a:off x="552450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0145" name="Line 164"/>
        <xdr:cNvSpPr>
          <a:spLocks noChangeShapeType="1"/>
        </xdr:cNvSpPr>
      </xdr:nvSpPr>
      <xdr:spPr>
        <a:xfrm>
          <a:off x="29908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22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0146" name="Line 165"/>
        <xdr:cNvSpPr>
          <a:spLocks noChangeShapeType="1"/>
        </xdr:cNvSpPr>
      </xdr:nvSpPr>
      <xdr:spPr>
        <a:xfrm>
          <a:off x="29908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8</xdr:col>
      <xdr:colOff>0</xdr:colOff>
      <xdr:row>12</xdr:row>
      <xdr:rowOff>0</xdr:rowOff>
    </xdr:to>
    <xdr:sp macro="" textlink="">
      <xdr:nvSpPr>
        <xdr:cNvPr id="60147" name="Line 166"/>
        <xdr:cNvSpPr>
          <a:spLocks noChangeShapeType="1"/>
        </xdr:cNvSpPr>
      </xdr:nvSpPr>
      <xdr:spPr>
        <a:xfrm flipH="1">
          <a:off x="11906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22</xdr:row>
      <xdr:rowOff>0</xdr:rowOff>
    </xdr:from>
    <xdr:to xmlns:xdr="http://schemas.openxmlformats.org/drawingml/2006/spreadsheetDrawing">
      <xdr:col>8</xdr:col>
      <xdr:colOff>0</xdr:colOff>
      <xdr:row>22</xdr:row>
      <xdr:rowOff>0</xdr:rowOff>
    </xdr:to>
    <xdr:sp macro="" textlink="">
      <xdr:nvSpPr>
        <xdr:cNvPr id="60148" name="Line 167"/>
        <xdr:cNvSpPr>
          <a:spLocks noChangeShapeType="1"/>
        </xdr:cNvSpPr>
      </xdr:nvSpPr>
      <xdr:spPr>
        <a:xfrm flipH="1">
          <a:off x="11906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7</xdr:col>
      <xdr:colOff>0</xdr:colOff>
      <xdr:row>22</xdr:row>
      <xdr:rowOff>0</xdr:rowOff>
    </xdr:to>
    <xdr:sp macro="" textlink="">
      <xdr:nvSpPr>
        <xdr:cNvPr id="60149" name="Line 168"/>
        <xdr:cNvSpPr>
          <a:spLocks noChangeShapeType="1"/>
        </xdr:cNvSpPr>
      </xdr:nvSpPr>
      <xdr:spPr>
        <a:xfrm>
          <a:off x="11906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0150" name="Line 169"/>
        <xdr:cNvSpPr>
          <a:spLocks noChangeShapeType="1"/>
        </xdr:cNvSpPr>
      </xdr:nvSpPr>
      <xdr:spPr>
        <a:xfrm>
          <a:off x="2990850" y="28809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18</xdr:row>
      <xdr:rowOff>0</xdr:rowOff>
    </xdr:to>
    <xdr:sp macro="" textlink="">
      <xdr:nvSpPr>
        <xdr:cNvPr id="60151" name="Line 170"/>
        <xdr:cNvSpPr>
          <a:spLocks noChangeShapeType="1"/>
        </xdr:cNvSpPr>
      </xdr:nvSpPr>
      <xdr:spPr>
        <a:xfrm>
          <a:off x="3390900" y="2880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18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0152" name="Line 171"/>
        <xdr:cNvSpPr>
          <a:spLocks noChangeShapeType="1"/>
        </xdr:cNvSpPr>
      </xdr:nvSpPr>
      <xdr:spPr>
        <a:xfrm>
          <a:off x="3009900" y="31857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18</xdr:row>
      <xdr:rowOff>0</xdr:rowOff>
    </xdr:to>
    <xdr:sp macro="" textlink="">
      <xdr:nvSpPr>
        <xdr:cNvPr id="60153" name="Line 172"/>
        <xdr:cNvSpPr>
          <a:spLocks noChangeShapeType="1"/>
        </xdr:cNvSpPr>
      </xdr:nvSpPr>
      <xdr:spPr>
        <a:xfrm>
          <a:off x="3590925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18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0154" name="Line 173"/>
        <xdr:cNvSpPr>
          <a:spLocks noChangeShapeType="1"/>
        </xdr:cNvSpPr>
      </xdr:nvSpPr>
      <xdr:spPr>
        <a:xfrm flipV="1">
          <a:off x="3590925" y="3185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0155" name="Line 174"/>
        <xdr:cNvSpPr>
          <a:spLocks noChangeShapeType="1"/>
        </xdr:cNvSpPr>
      </xdr:nvSpPr>
      <xdr:spPr>
        <a:xfrm>
          <a:off x="3390900" y="22713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</xdr:row>
      <xdr:rowOff>0</xdr:rowOff>
    </xdr:from>
    <xdr:to xmlns:xdr="http://schemas.openxmlformats.org/drawingml/2006/spreadsheetDrawing">
      <xdr:col>12</xdr:col>
      <xdr:colOff>0</xdr:colOff>
      <xdr:row>22</xdr:row>
      <xdr:rowOff>0</xdr:rowOff>
    </xdr:to>
    <xdr:sp macro="" textlink="">
      <xdr:nvSpPr>
        <xdr:cNvPr id="60156" name="Rectangle 175" descr="紙ふぶき (小)"/>
        <xdr:cNvSpPr>
          <a:spLocks noChangeArrowheads="1"/>
        </xdr:cNvSpPr>
      </xdr:nvSpPr>
      <xdr:spPr>
        <a:xfrm>
          <a:off x="13906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</xdr:row>
      <xdr:rowOff>0</xdr:rowOff>
    </xdr:from>
    <xdr:to xmlns:xdr="http://schemas.openxmlformats.org/drawingml/2006/spreadsheetDrawing">
      <xdr:col>16</xdr:col>
      <xdr:colOff>0</xdr:colOff>
      <xdr:row>18</xdr:row>
      <xdr:rowOff>0</xdr:rowOff>
    </xdr:to>
    <xdr:sp macro="" textlink="">
      <xdr:nvSpPr>
        <xdr:cNvPr id="60157" name="Rectangle 176" descr="紙ふぶき (大)"/>
        <xdr:cNvSpPr>
          <a:spLocks noChangeArrowheads="1"/>
        </xdr:cNvSpPr>
      </xdr:nvSpPr>
      <xdr:spPr>
        <a:xfrm>
          <a:off x="2190750" y="22713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18</xdr:row>
      <xdr:rowOff>0</xdr:rowOff>
    </xdr:from>
    <xdr:to xmlns:xdr="http://schemas.openxmlformats.org/drawingml/2006/spreadsheetDrawing">
      <xdr:col>16</xdr:col>
      <xdr:colOff>0</xdr:colOff>
      <xdr:row>22</xdr:row>
      <xdr:rowOff>0</xdr:rowOff>
    </xdr:to>
    <xdr:sp macro="" textlink="">
      <xdr:nvSpPr>
        <xdr:cNvPr id="60158" name="Rectangle 177" descr="紙ふぶき (小)"/>
        <xdr:cNvSpPr>
          <a:spLocks noChangeArrowheads="1"/>
        </xdr:cNvSpPr>
      </xdr:nvSpPr>
      <xdr:spPr>
        <a:xfrm>
          <a:off x="2190750" y="31857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0159" name="Line 150"/>
        <xdr:cNvSpPr>
          <a:spLocks noChangeShapeType="1"/>
        </xdr:cNvSpPr>
      </xdr:nvSpPr>
      <xdr:spPr>
        <a:xfrm>
          <a:off x="96583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22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0160" name="Line 151"/>
        <xdr:cNvSpPr>
          <a:spLocks noChangeShapeType="1"/>
        </xdr:cNvSpPr>
      </xdr:nvSpPr>
      <xdr:spPr>
        <a:xfrm>
          <a:off x="96583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44</xdr:col>
      <xdr:colOff>0</xdr:colOff>
      <xdr:row>12</xdr:row>
      <xdr:rowOff>0</xdr:rowOff>
    </xdr:to>
    <xdr:sp macro="" textlink="">
      <xdr:nvSpPr>
        <xdr:cNvPr id="60161" name="Line 152"/>
        <xdr:cNvSpPr>
          <a:spLocks noChangeShapeType="1"/>
        </xdr:cNvSpPr>
      </xdr:nvSpPr>
      <xdr:spPr>
        <a:xfrm flipH="1">
          <a:off x="78581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22</xdr:row>
      <xdr:rowOff>0</xdr:rowOff>
    </xdr:from>
    <xdr:to xmlns:xdr="http://schemas.openxmlformats.org/drawingml/2006/spreadsheetDrawing">
      <xdr:col>44</xdr:col>
      <xdr:colOff>0</xdr:colOff>
      <xdr:row>22</xdr:row>
      <xdr:rowOff>0</xdr:rowOff>
    </xdr:to>
    <xdr:sp macro="" textlink="">
      <xdr:nvSpPr>
        <xdr:cNvPr id="60162" name="Line 153"/>
        <xdr:cNvSpPr>
          <a:spLocks noChangeShapeType="1"/>
        </xdr:cNvSpPr>
      </xdr:nvSpPr>
      <xdr:spPr>
        <a:xfrm flipH="1">
          <a:off x="78581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43</xdr:col>
      <xdr:colOff>0</xdr:colOff>
      <xdr:row>22</xdr:row>
      <xdr:rowOff>0</xdr:rowOff>
    </xdr:to>
    <xdr:sp macro="" textlink="">
      <xdr:nvSpPr>
        <xdr:cNvPr id="60163" name="Line 154"/>
        <xdr:cNvSpPr>
          <a:spLocks noChangeShapeType="1"/>
        </xdr:cNvSpPr>
      </xdr:nvSpPr>
      <xdr:spPr>
        <a:xfrm>
          <a:off x="78581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0164" name="Line 155"/>
        <xdr:cNvSpPr>
          <a:spLocks noChangeShapeType="1"/>
        </xdr:cNvSpPr>
      </xdr:nvSpPr>
      <xdr:spPr>
        <a:xfrm>
          <a:off x="965835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19</xdr:row>
      <xdr:rowOff>0</xdr:rowOff>
    </xdr:to>
    <xdr:sp macro="" textlink="">
      <xdr:nvSpPr>
        <xdr:cNvPr id="60165" name="Line 156"/>
        <xdr:cNvSpPr>
          <a:spLocks noChangeShapeType="1"/>
        </xdr:cNvSpPr>
      </xdr:nvSpPr>
      <xdr:spPr>
        <a:xfrm>
          <a:off x="1005840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19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0166" name="Line 157"/>
        <xdr:cNvSpPr>
          <a:spLocks noChangeShapeType="1"/>
        </xdr:cNvSpPr>
      </xdr:nvSpPr>
      <xdr:spPr>
        <a:xfrm>
          <a:off x="965835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19</xdr:row>
      <xdr:rowOff>0</xdr:rowOff>
    </xdr:to>
    <xdr:sp macro="" textlink="">
      <xdr:nvSpPr>
        <xdr:cNvPr id="60167" name="Line 158"/>
        <xdr:cNvSpPr>
          <a:spLocks noChangeShapeType="1"/>
        </xdr:cNvSpPr>
      </xdr:nvSpPr>
      <xdr:spPr>
        <a:xfrm>
          <a:off x="1025842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19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0168" name="Line 159"/>
        <xdr:cNvSpPr>
          <a:spLocks noChangeShapeType="1"/>
        </xdr:cNvSpPr>
      </xdr:nvSpPr>
      <xdr:spPr>
        <a:xfrm flipV="1">
          <a:off x="1025842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0169" name="Line 160"/>
        <xdr:cNvSpPr>
          <a:spLocks noChangeShapeType="1"/>
        </xdr:cNvSpPr>
      </xdr:nvSpPr>
      <xdr:spPr>
        <a:xfrm>
          <a:off x="1005840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</xdr:row>
      <xdr:rowOff>0</xdr:rowOff>
    </xdr:from>
    <xdr:to xmlns:xdr="http://schemas.openxmlformats.org/drawingml/2006/spreadsheetDrawing">
      <xdr:col>48</xdr:col>
      <xdr:colOff>0</xdr:colOff>
      <xdr:row>22</xdr:row>
      <xdr:rowOff>0</xdr:rowOff>
    </xdr:to>
    <xdr:sp macro="" textlink="">
      <xdr:nvSpPr>
        <xdr:cNvPr id="60170" name="Rectangle 161" descr="紙ふぶき (小)"/>
        <xdr:cNvSpPr>
          <a:spLocks noChangeArrowheads="1"/>
        </xdr:cNvSpPr>
      </xdr:nvSpPr>
      <xdr:spPr>
        <a:xfrm>
          <a:off x="80581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</xdr:row>
      <xdr:rowOff>0</xdr:rowOff>
    </xdr:from>
    <xdr:to xmlns:xdr="http://schemas.openxmlformats.org/drawingml/2006/spreadsheetDrawing">
      <xdr:col>52</xdr:col>
      <xdr:colOff>0</xdr:colOff>
      <xdr:row>19</xdr:row>
      <xdr:rowOff>0</xdr:rowOff>
    </xdr:to>
    <xdr:sp macro="" textlink="">
      <xdr:nvSpPr>
        <xdr:cNvPr id="60171" name="Rectangle 162" descr="紙ふぶき (大)"/>
        <xdr:cNvSpPr>
          <a:spLocks noChangeArrowheads="1"/>
        </xdr:cNvSpPr>
      </xdr:nvSpPr>
      <xdr:spPr>
        <a:xfrm>
          <a:off x="885825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19</xdr:row>
      <xdr:rowOff>0</xdr:rowOff>
    </xdr:from>
    <xdr:to xmlns:xdr="http://schemas.openxmlformats.org/drawingml/2006/spreadsheetDrawing">
      <xdr:col>52</xdr:col>
      <xdr:colOff>0</xdr:colOff>
      <xdr:row>22</xdr:row>
      <xdr:rowOff>0</xdr:rowOff>
    </xdr:to>
    <xdr:sp macro="" textlink="">
      <xdr:nvSpPr>
        <xdr:cNvPr id="60172" name="Rectangle 163" descr="紙ふぶき (小)"/>
        <xdr:cNvSpPr>
          <a:spLocks noChangeArrowheads="1"/>
        </xdr:cNvSpPr>
      </xdr:nvSpPr>
      <xdr:spPr>
        <a:xfrm>
          <a:off x="885825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7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0173" name="Line 172"/>
        <xdr:cNvSpPr>
          <a:spLocks noChangeShapeType="1"/>
        </xdr:cNvSpPr>
      </xdr:nvSpPr>
      <xdr:spPr>
        <a:xfrm>
          <a:off x="3790950" y="16395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</xdr:row>
      <xdr:rowOff>0</xdr:rowOff>
    </xdr:from>
    <xdr:to xmlns:xdr="http://schemas.openxmlformats.org/drawingml/2006/spreadsheetDrawing">
      <xdr:col>16</xdr:col>
      <xdr:colOff>0</xdr:colOff>
      <xdr:row>8</xdr:row>
      <xdr:rowOff>0</xdr:rowOff>
    </xdr:to>
    <xdr:sp macro="" textlink="">
      <xdr:nvSpPr>
        <xdr:cNvPr id="60174" name="Rectangle 177" descr="紙ふぶき (小)"/>
        <xdr:cNvSpPr>
          <a:spLocks noChangeArrowheads="1"/>
        </xdr:cNvSpPr>
      </xdr:nvSpPr>
      <xdr:spPr>
        <a:xfrm>
          <a:off x="21907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0</xdr:rowOff>
    </xdr:from>
    <xdr:to xmlns:xdr="http://schemas.openxmlformats.org/drawingml/2006/spreadsheetDrawing">
      <xdr:col>12</xdr:col>
      <xdr:colOff>0</xdr:colOff>
      <xdr:row>11</xdr:row>
      <xdr:rowOff>126365</xdr:rowOff>
    </xdr:to>
    <xdr:sp macro="" textlink="">
      <xdr:nvSpPr>
        <xdr:cNvPr id="60175" name="Rectangle 177" descr="紙ふぶき (小)"/>
        <xdr:cNvSpPr>
          <a:spLocks noChangeArrowheads="1"/>
        </xdr:cNvSpPr>
      </xdr:nvSpPr>
      <xdr:spPr>
        <a:xfrm>
          <a:off x="13906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</xdr:row>
      <xdr:rowOff>0</xdr:rowOff>
    </xdr:from>
    <xdr:to xmlns:xdr="http://schemas.openxmlformats.org/drawingml/2006/spreadsheetDrawing">
      <xdr:col>20</xdr:col>
      <xdr:colOff>0</xdr:colOff>
      <xdr:row>7</xdr:row>
      <xdr:rowOff>0</xdr:rowOff>
    </xdr:to>
    <xdr:sp macro="" textlink="">
      <xdr:nvSpPr>
        <xdr:cNvPr id="60176" name="Line 164"/>
        <xdr:cNvSpPr>
          <a:spLocks noChangeShapeType="1"/>
        </xdr:cNvSpPr>
      </xdr:nvSpPr>
      <xdr:spPr>
        <a:xfrm>
          <a:off x="29908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0177" name="Line 172"/>
        <xdr:cNvSpPr>
          <a:spLocks noChangeShapeType="1"/>
        </xdr:cNvSpPr>
      </xdr:nvSpPr>
      <xdr:spPr>
        <a:xfrm>
          <a:off x="35909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8</xdr:row>
      <xdr:rowOff>0</xdr:rowOff>
    </xdr:from>
    <xdr:to xmlns:xdr="http://schemas.openxmlformats.org/drawingml/2006/spreadsheetDrawing">
      <xdr:col>16</xdr:col>
      <xdr:colOff>0</xdr:colOff>
      <xdr:row>10</xdr:row>
      <xdr:rowOff>0</xdr:rowOff>
    </xdr:to>
    <xdr:sp macro="" textlink="">
      <xdr:nvSpPr>
        <xdr:cNvPr id="60178" name="Rectangle 177" descr="紙ふぶき (小)"/>
        <xdr:cNvSpPr>
          <a:spLocks noChangeArrowheads="1"/>
        </xdr:cNvSpPr>
      </xdr:nvSpPr>
      <xdr:spPr>
        <a:xfrm>
          <a:off x="21907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10</xdr:row>
      <xdr:rowOff>0</xdr:rowOff>
    </xdr:from>
    <xdr:to xmlns:xdr="http://schemas.openxmlformats.org/drawingml/2006/spreadsheetDrawing">
      <xdr:col>16</xdr:col>
      <xdr:colOff>0</xdr:colOff>
      <xdr:row>12</xdr:row>
      <xdr:rowOff>0</xdr:rowOff>
    </xdr:to>
    <xdr:sp macro="" textlink="">
      <xdr:nvSpPr>
        <xdr:cNvPr id="60179" name="Rectangle 177" descr="紙ふぶき (小)"/>
        <xdr:cNvSpPr>
          <a:spLocks noChangeArrowheads="1"/>
        </xdr:cNvSpPr>
      </xdr:nvSpPr>
      <xdr:spPr>
        <a:xfrm>
          <a:off x="21907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</xdr:row>
      <xdr:rowOff>0</xdr:rowOff>
    </xdr:from>
    <xdr:to xmlns:xdr="http://schemas.openxmlformats.org/drawingml/2006/spreadsheetDrawing">
      <xdr:col>34</xdr:col>
      <xdr:colOff>0</xdr:colOff>
      <xdr:row>8</xdr:row>
      <xdr:rowOff>0</xdr:rowOff>
    </xdr:to>
    <xdr:sp macro="" textlink="">
      <xdr:nvSpPr>
        <xdr:cNvPr id="60180" name="Rectangle 177" descr="紙ふぶき (小)"/>
        <xdr:cNvSpPr>
          <a:spLocks noChangeArrowheads="1"/>
        </xdr:cNvSpPr>
      </xdr:nvSpPr>
      <xdr:spPr>
        <a:xfrm>
          <a:off x="55245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7</xdr:row>
      <xdr:rowOff>0</xdr:rowOff>
    </xdr:from>
    <xdr:to xmlns:xdr="http://schemas.openxmlformats.org/drawingml/2006/spreadsheetDrawing">
      <xdr:col>30</xdr:col>
      <xdr:colOff>0</xdr:colOff>
      <xdr:row>11</xdr:row>
      <xdr:rowOff>126365</xdr:rowOff>
    </xdr:to>
    <xdr:sp macro="" textlink="">
      <xdr:nvSpPr>
        <xdr:cNvPr id="60181" name="Rectangle 177" descr="紙ふぶき (小)"/>
        <xdr:cNvSpPr>
          <a:spLocks noChangeArrowheads="1"/>
        </xdr:cNvSpPr>
      </xdr:nvSpPr>
      <xdr:spPr>
        <a:xfrm>
          <a:off x="47244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7</xdr:row>
      <xdr:rowOff>0</xdr:rowOff>
    </xdr:to>
    <xdr:sp macro="" textlink="">
      <xdr:nvSpPr>
        <xdr:cNvPr id="60182" name="Line 164"/>
        <xdr:cNvSpPr>
          <a:spLocks noChangeShapeType="1"/>
        </xdr:cNvSpPr>
      </xdr:nvSpPr>
      <xdr:spPr>
        <a:xfrm>
          <a:off x="63246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0183" name="Line 172"/>
        <xdr:cNvSpPr>
          <a:spLocks noChangeShapeType="1"/>
        </xdr:cNvSpPr>
      </xdr:nvSpPr>
      <xdr:spPr>
        <a:xfrm>
          <a:off x="69246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8</xdr:row>
      <xdr:rowOff>0</xdr:rowOff>
    </xdr:from>
    <xdr:to xmlns:xdr="http://schemas.openxmlformats.org/drawingml/2006/spreadsheetDrawing">
      <xdr:col>34</xdr:col>
      <xdr:colOff>0</xdr:colOff>
      <xdr:row>10</xdr:row>
      <xdr:rowOff>0</xdr:rowOff>
    </xdr:to>
    <xdr:sp macro="" textlink="">
      <xdr:nvSpPr>
        <xdr:cNvPr id="60184" name="Rectangle 177" descr="紙ふぶき (小)"/>
        <xdr:cNvSpPr>
          <a:spLocks noChangeArrowheads="1"/>
        </xdr:cNvSpPr>
      </xdr:nvSpPr>
      <xdr:spPr>
        <a:xfrm>
          <a:off x="55245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10</xdr:row>
      <xdr:rowOff>0</xdr:rowOff>
    </xdr:from>
    <xdr:to xmlns:xdr="http://schemas.openxmlformats.org/drawingml/2006/spreadsheetDrawing">
      <xdr:col>34</xdr:col>
      <xdr:colOff>0</xdr:colOff>
      <xdr:row>12</xdr:row>
      <xdr:rowOff>0</xdr:rowOff>
    </xdr:to>
    <xdr:sp macro="" textlink="">
      <xdr:nvSpPr>
        <xdr:cNvPr id="60185" name="Rectangle 177" descr="紙ふぶき (小)"/>
        <xdr:cNvSpPr>
          <a:spLocks noChangeArrowheads="1"/>
        </xdr:cNvSpPr>
      </xdr:nvSpPr>
      <xdr:spPr>
        <a:xfrm>
          <a:off x="55245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</xdr:row>
      <xdr:rowOff>0</xdr:rowOff>
    </xdr:from>
    <xdr:to xmlns:xdr="http://schemas.openxmlformats.org/drawingml/2006/spreadsheetDrawing">
      <xdr:col>52</xdr:col>
      <xdr:colOff>0</xdr:colOff>
      <xdr:row>8</xdr:row>
      <xdr:rowOff>0</xdr:rowOff>
    </xdr:to>
    <xdr:sp macro="" textlink="">
      <xdr:nvSpPr>
        <xdr:cNvPr id="60186" name="Rectangle 177" descr="紙ふぶき (小)"/>
        <xdr:cNvSpPr>
          <a:spLocks noChangeArrowheads="1"/>
        </xdr:cNvSpPr>
      </xdr:nvSpPr>
      <xdr:spPr>
        <a:xfrm>
          <a:off x="88582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7</xdr:row>
      <xdr:rowOff>0</xdr:rowOff>
    </xdr:from>
    <xdr:to xmlns:xdr="http://schemas.openxmlformats.org/drawingml/2006/spreadsheetDrawing">
      <xdr:col>48</xdr:col>
      <xdr:colOff>0</xdr:colOff>
      <xdr:row>11</xdr:row>
      <xdr:rowOff>126365</xdr:rowOff>
    </xdr:to>
    <xdr:sp macro="" textlink="">
      <xdr:nvSpPr>
        <xdr:cNvPr id="60187" name="Rectangle 177" descr="紙ふぶき (小)"/>
        <xdr:cNvSpPr>
          <a:spLocks noChangeArrowheads="1"/>
        </xdr:cNvSpPr>
      </xdr:nvSpPr>
      <xdr:spPr>
        <a:xfrm>
          <a:off x="80581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7</xdr:row>
      <xdr:rowOff>0</xdr:rowOff>
    </xdr:to>
    <xdr:sp macro="" textlink="">
      <xdr:nvSpPr>
        <xdr:cNvPr id="60188" name="Line 164"/>
        <xdr:cNvSpPr>
          <a:spLocks noChangeShapeType="1"/>
        </xdr:cNvSpPr>
      </xdr:nvSpPr>
      <xdr:spPr>
        <a:xfrm>
          <a:off x="96583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0189" name="Line 172"/>
        <xdr:cNvSpPr>
          <a:spLocks noChangeShapeType="1"/>
        </xdr:cNvSpPr>
      </xdr:nvSpPr>
      <xdr:spPr>
        <a:xfrm>
          <a:off x="102584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8</xdr:row>
      <xdr:rowOff>0</xdr:rowOff>
    </xdr:from>
    <xdr:to xmlns:xdr="http://schemas.openxmlformats.org/drawingml/2006/spreadsheetDrawing">
      <xdr:col>52</xdr:col>
      <xdr:colOff>0</xdr:colOff>
      <xdr:row>10</xdr:row>
      <xdr:rowOff>0</xdr:rowOff>
    </xdr:to>
    <xdr:sp macro="" textlink="">
      <xdr:nvSpPr>
        <xdr:cNvPr id="60190" name="Rectangle 177" descr="紙ふぶき (小)"/>
        <xdr:cNvSpPr>
          <a:spLocks noChangeArrowheads="1"/>
        </xdr:cNvSpPr>
      </xdr:nvSpPr>
      <xdr:spPr>
        <a:xfrm>
          <a:off x="88582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10</xdr:row>
      <xdr:rowOff>0</xdr:rowOff>
    </xdr:from>
    <xdr:to xmlns:xdr="http://schemas.openxmlformats.org/drawingml/2006/spreadsheetDrawing">
      <xdr:col>52</xdr:col>
      <xdr:colOff>0</xdr:colOff>
      <xdr:row>12</xdr:row>
      <xdr:rowOff>0</xdr:rowOff>
    </xdr:to>
    <xdr:sp macro="" textlink="">
      <xdr:nvSpPr>
        <xdr:cNvPr id="60191" name="Rectangle 177" descr="紙ふぶき (小)"/>
        <xdr:cNvSpPr>
          <a:spLocks noChangeArrowheads="1"/>
        </xdr:cNvSpPr>
      </xdr:nvSpPr>
      <xdr:spPr>
        <a:xfrm>
          <a:off x="88582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</xdr:row>
      <xdr:rowOff>0</xdr:rowOff>
    </xdr:from>
    <xdr:to xmlns:xdr="http://schemas.openxmlformats.org/drawingml/2006/spreadsheetDrawing">
      <xdr:col>70</xdr:col>
      <xdr:colOff>0</xdr:colOff>
      <xdr:row>8</xdr:row>
      <xdr:rowOff>0</xdr:rowOff>
    </xdr:to>
    <xdr:sp macro="" textlink="">
      <xdr:nvSpPr>
        <xdr:cNvPr id="60192" name="Rectangle 177" descr="紙ふぶき (小)"/>
        <xdr:cNvSpPr>
          <a:spLocks noChangeArrowheads="1"/>
        </xdr:cNvSpPr>
      </xdr:nvSpPr>
      <xdr:spPr>
        <a:xfrm>
          <a:off x="121920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7</xdr:row>
      <xdr:rowOff>0</xdr:rowOff>
    </xdr:from>
    <xdr:to xmlns:xdr="http://schemas.openxmlformats.org/drawingml/2006/spreadsheetDrawing">
      <xdr:col>66</xdr:col>
      <xdr:colOff>0</xdr:colOff>
      <xdr:row>11</xdr:row>
      <xdr:rowOff>126365</xdr:rowOff>
    </xdr:to>
    <xdr:sp macro="" textlink="">
      <xdr:nvSpPr>
        <xdr:cNvPr id="60193" name="Rectangle 177" descr="紙ふぶき (小)"/>
        <xdr:cNvSpPr>
          <a:spLocks noChangeArrowheads="1"/>
        </xdr:cNvSpPr>
      </xdr:nvSpPr>
      <xdr:spPr>
        <a:xfrm>
          <a:off x="113919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7</xdr:row>
      <xdr:rowOff>0</xdr:rowOff>
    </xdr:to>
    <xdr:sp macro="" textlink="">
      <xdr:nvSpPr>
        <xdr:cNvPr id="60194" name="Line 164"/>
        <xdr:cNvSpPr>
          <a:spLocks noChangeShapeType="1"/>
        </xdr:cNvSpPr>
      </xdr:nvSpPr>
      <xdr:spPr>
        <a:xfrm>
          <a:off x="129921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0195" name="Line 172"/>
        <xdr:cNvSpPr>
          <a:spLocks noChangeShapeType="1"/>
        </xdr:cNvSpPr>
      </xdr:nvSpPr>
      <xdr:spPr>
        <a:xfrm>
          <a:off x="135921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8</xdr:row>
      <xdr:rowOff>0</xdr:rowOff>
    </xdr:from>
    <xdr:to xmlns:xdr="http://schemas.openxmlformats.org/drawingml/2006/spreadsheetDrawing">
      <xdr:col>70</xdr:col>
      <xdr:colOff>0</xdr:colOff>
      <xdr:row>10</xdr:row>
      <xdr:rowOff>0</xdr:rowOff>
    </xdr:to>
    <xdr:sp macro="" textlink="">
      <xdr:nvSpPr>
        <xdr:cNvPr id="60196" name="Rectangle 177" descr="紙ふぶき (小)"/>
        <xdr:cNvSpPr>
          <a:spLocks noChangeArrowheads="1"/>
        </xdr:cNvSpPr>
      </xdr:nvSpPr>
      <xdr:spPr>
        <a:xfrm>
          <a:off x="121920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10</xdr:row>
      <xdr:rowOff>0</xdr:rowOff>
    </xdr:from>
    <xdr:to xmlns:xdr="http://schemas.openxmlformats.org/drawingml/2006/spreadsheetDrawing">
      <xdr:col>70</xdr:col>
      <xdr:colOff>0</xdr:colOff>
      <xdr:row>12</xdr:row>
      <xdr:rowOff>0</xdr:rowOff>
    </xdr:to>
    <xdr:sp macro="" textlink="">
      <xdr:nvSpPr>
        <xdr:cNvPr id="60197" name="Rectangle 177" descr="紙ふぶき (小)"/>
        <xdr:cNvSpPr>
          <a:spLocks noChangeArrowheads="1"/>
        </xdr:cNvSpPr>
      </xdr:nvSpPr>
      <xdr:spPr>
        <a:xfrm>
          <a:off x="121920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0198" name="Line 172"/>
        <xdr:cNvSpPr>
          <a:spLocks noChangeShapeType="1"/>
        </xdr:cNvSpPr>
      </xdr:nvSpPr>
      <xdr:spPr>
        <a:xfrm>
          <a:off x="712470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0199" name="Line 172"/>
        <xdr:cNvSpPr>
          <a:spLocks noChangeShapeType="1"/>
        </xdr:cNvSpPr>
      </xdr:nvSpPr>
      <xdr:spPr>
        <a:xfrm>
          <a:off x="1045845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0200" name="Line 172"/>
        <xdr:cNvSpPr>
          <a:spLocks noChangeShapeType="1"/>
        </xdr:cNvSpPr>
      </xdr:nvSpPr>
      <xdr:spPr>
        <a:xfrm>
          <a:off x="13792200" y="16395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65</xdr:row>
      <xdr:rowOff>0</xdr:rowOff>
    </xdr:from>
    <xdr:to xmlns:xdr="http://schemas.openxmlformats.org/drawingml/2006/spreadsheetDrawing">
      <xdr:col>73</xdr:col>
      <xdr:colOff>0</xdr:colOff>
      <xdr:row>65</xdr:row>
      <xdr:rowOff>0</xdr:rowOff>
    </xdr:to>
    <xdr:sp macro="" textlink="">
      <xdr:nvSpPr>
        <xdr:cNvPr id="60201" name="Line 25"/>
        <xdr:cNvSpPr>
          <a:spLocks noChangeShapeType="1"/>
        </xdr:cNvSpPr>
      </xdr:nvSpPr>
      <xdr:spPr>
        <a:xfrm>
          <a:off x="1299210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75</xdr:row>
      <xdr:rowOff>0</xdr:rowOff>
    </xdr:from>
    <xdr:to xmlns:xdr="http://schemas.openxmlformats.org/drawingml/2006/spreadsheetDrawing">
      <xdr:col>73</xdr:col>
      <xdr:colOff>0</xdr:colOff>
      <xdr:row>75</xdr:row>
      <xdr:rowOff>0</xdr:rowOff>
    </xdr:to>
    <xdr:sp macro="" textlink="">
      <xdr:nvSpPr>
        <xdr:cNvPr id="60202" name="Line 27"/>
        <xdr:cNvSpPr>
          <a:spLocks noChangeShapeType="1"/>
        </xdr:cNvSpPr>
      </xdr:nvSpPr>
      <xdr:spPr>
        <a:xfrm>
          <a:off x="1299210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65</xdr:row>
      <xdr:rowOff>0</xdr:rowOff>
    </xdr:from>
    <xdr:to xmlns:xdr="http://schemas.openxmlformats.org/drawingml/2006/spreadsheetDrawing">
      <xdr:col>62</xdr:col>
      <xdr:colOff>0</xdr:colOff>
      <xdr:row>65</xdr:row>
      <xdr:rowOff>0</xdr:rowOff>
    </xdr:to>
    <xdr:sp macro="" textlink="">
      <xdr:nvSpPr>
        <xdr:cNvPr id="60203" name="Line 28"/>
        <xdr:cNvSpPr>
          <a:spLocks noChangeShapeType="1"/>
        </xdr:cNvSpPr>
      </xdr:nvSpPr>
      <xdr:spPr>
        <a:xfrm flipH="1">
          <a:off x="1119187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75</xdr:row>
      <xdr:rowOff>0</xdr:rowOff>
    </xdr:from>
    <xdr:to xmlns:xdr="http://schemas.openxmlformats.org/drawingml/2006/spreadsheetDrawing">
      <xdr:col>62</xdr:col>
      <xdr:colOff>0</xdr:colOff>
      <xdr:row>75</xdr:row>
      <xdr:rowOff>0</xdr:rowOff>
    </xdr:to>
    <xdr:sp macro="" textlink="">
      <xdr:nvSpPr>
        <xdr:cNvPr id="60204" name="Line 29"/>
        <xdr:cNvSpPr>
          <a:spLocks noChangeShapeType="1"/>
        </xdr:cNvSpPr>
      </xdr:nvSpPr>
      <xdr:spPr>
        <a:xfrm flipH="1">
          <a:off x="1119187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65</xdr:row>
      <xdr:rowOff>0</xdr:rowOff>
    </xdr:from>
    <xdr:to xmlns:xdr="http://schemas.openxmlformats.org/drawingml/2006/spreadsheetDrawing">
      <xdr:col>61</xdr:col>
      <xdr:colOff>0</xdr:colOff>
      <xdr:row>75</xdr:row>
      <xdr:rowOff>0</xdr:rowOff>
    </xdr:to>
    <xdr:sp macro="" textlink="">
      <xdr:nvSpPr>
        <xdr:cNvPr id="60205" name="Line 30"/>
        <xdr:cNvSpPr>
          <a:spLocks noChangeShapeType="1"/>
        </xdr:cNvSpPr>
      </xdr:nvSpPr>
      <xdr:spPr>
        <a:xfrm>
          <a:off x="1119187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71</xdr:row>
      <xdr:rowOff>0</xdr:rowOff>
    </xdr:from>
    <xdr:to xmlns:xdr="http://schemas.openxmlformats.org/drawingml/2006/spreadsheetDrawing">
      <xdr:col>72</xdr:col>
      <xdr:colOff>0</xdr:colOff>
      <xdr:row>71</xdr:row>
      <xdr:rowOff>0</xdr:rowOff>
    </xdr:to>
    <xdr:sp macro="" textlink="">
      <xdr:nvSpPr>
        <xdr:cNvPr id="60206" name="Line 31"/>
        <xdr:cNvSpPr>
          <a:spLocks noChangeShapeType="1"/>
        </xdr:cNvSpPr>
      </xdr:nvSpPr>
      <xdr:spPr>
        <a:xfrm>
          <a:off x="12992100" y="13371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71</xdr:row>
      <xdr:rowOff>0</xdr:rowOff>
    </xdr:from>
    <xdr:to xmlns:xdr="http://schemas.openxmlformats.org/drawingml/2006/spreadsheetDrawing">
      <xdr:col>72</xdr:col>
      <xdr:colOff>0</xdr:colOff>
      <xdr:row>73</xdr:row>
      <xdr:rowOff>0</xdr:rowOff>
    </xdr:to>
    <xdr:sp macro="" textlink="">
      <xdr:nvSpPr>
        <xdr:cNvPr id="60207" name="Line 32"/>
        <xdr:cNvSpPr>
          <a:spLocks noChangeShapeType="1"/>
        </xdr:cNvSpPr>
      </xdr:nvSpPr>
      <xdr:spPr>
        <a:xfrm>
          <a:off x="13392150" y="13371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73</xdr:row>
      <xdr:rowOff>0</xdr:rowOff>
    </xdr:from>
    <xdr:to xmlns:xdr="http://schemas.openxmlformats.org/drawingml/2006/spreadsheetDrawing">
      <xdr:col>74</xdr:col>
      <xdr:colOff>0</xdr:colOff>
      <xdr:row>73</xdr:row>
      <xdr:rowOff>0</xdr:rowOff>
    </xdr:to>
    <xdr:sp macro="" textlink="">
      <xdr:nvSpPr>
        <xdr:cNvPr id="60208" name="Line 33"/>
        <xdr:cNvSpPr>
          <a:spLocks noChangeShapeType="1"/>
        </xdr:cNvSpPr>
      </xdr:nvSpPr>
      <xdr:spPr>
        <a:xfrm>
          <a:off x="12992100" y="13675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65</xdr:row>
      <xdr:rowOff>0</xdr:rowOff>
    </xdr:from>
    <xdr:to xmlns:xdr="http://schemas.openxmlformats.org/drawingml/2006/spreadsheetDrawing">
      <xdr:col>73</xdr:col>
      <xdr:colOff>0</xdr:colOff>
      <xdr:row>73</xdr:row>
      <xdr:rowOff>0</xdr:rowOff>
    </xdr:to>
    <xdr:sp macro="" textlink="">
      <xdr:nvSpPr>
        <xdr:cNvPr id="60209" name="Line 34"/>
        <xdr:cNvSpPr>
          <a:spLocks noChangeShapeType="1"/>
        </xdr:cNvSpPr>
      </xdr:nvSpPr>
      <xdr:spPr>
        <a:xfrm>
          <a:off x="13592175" y="124567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73</xdr:row>
      <xdr:rowOff>0</xdr:rowOff>
    </xdr:from>
    <xdr:to xmlns:xdr="http://schemas.openxmlformats.org/drawingml/2006/spreadsheetDrawing">
      <xdr:col>73</xdr:col>
      <xdr:colOff>0</xdr:colOff>
      <xdr:row>75</xdr:row>
      <xdr:rowOff>0</xdr:rowOff>
    </xdr:to>
    <xdr:sp macro="" textlink="">
      <xdr:nvSpPr>
        <xdr:cNvPr id="60210" name="Line 35"/>
        <xdr:cNvSpPr>
          <a:spLocks noChangeShapeType="1"/>
        </xdr:cNvSpPr>
      </xdr:nvSpPr>
      <xdr:spPr>
        <a:xfrm flipV="1">
          <a:off x="13592175" y="13675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65</xdr:row>
      <xdr:rowOff>0</xdr:rowOff>
    </xdr:from>
    <xdr:to xmlns:xdr="http://schemas.openxmlformats.org/drawingml/2006/spreadsheetDrawing">
      <xdr:col>72</xdr:col>
      <xdr:colOff>0</xdr:colOff>
      <xdr:row>71</xdr:row>
      <xdr:rowOff>0</xdr:rowOff>
    </xdr:to>
    <xdr:sp macro="" textlink="">
      <xdr:nvSpPr>
        <xdr:cNvPr id="60211" name="Line 52"/>
        <xdr:cNvSpPr>
          <a:spLocks noChangeShapeType="1"/>
        </xdr:cNvSpPr>
      </xdr:nvSpPr>
      <xdr:spPr>
        <a:xfrm>
          <a:off x="13392150" y="124567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65</xdr:row>
      <xdr:rowOff>0</xdr:rowOff>
    </xdr:from>
    <xdr:to xmlns:xdr="http://schemas.openxmlformats.org/drawingml/2006/spreadsheetDrawing">
      <xdr:col>66</xdr:col>
      <xdr:colOff>0</xdr:colOff>
      <xdr:row>75</xdr:row>
      <xdr:rowOff>0</xdr:rowOff>
    </xdr:to>
    <xdr:sp macro="" textlink="">
      <xdr:nvSpPr>
        <xdr:cNvPr id="60212" name="Rectangle 67" descr="紙ふぶき (小)"/>
        <xdr:cNvSpPr>
          <a:spLocks noChangeArrowheads="1"/>
        </xdr:cNvSpPr>
      </xdr:nvSpPr>
      <xdr:spPr>
        <a:xfrm>
          <a:off x="1139190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65</xdr:row>
      <xdr:rowOff>0</xdr:rowOff>
    </xdr:from>
    <xdr:to xmlns:xdr="http://schemas.openxmlformats.org/drawingml/2006/spreadsheetDrawing">
      <xdr:col>70</xdr:col>
      <xdr:colOff>0</xdr:colOff>
      <xdr:row>73</xdr:row>
      <xdr:rowOff>0</xdr:rowOff>
    </xdr:to>
    <xdr:sp macro="" textlink="">
      <xdr:nvSpPr>
        <xdr:cNvPr id="60213" name="Rectangle 68" descr="紙ふぶき (大)"/>
        <xdr:cNvSpPr>
          <a:spLocks noChangeArrowheads="1"/>
        </xdr:cNvSpPr>
      </xdr:nvSpPr>
      <xdr:spPr>
        <a:xfrm>
          <a:off x="12192000" y="124567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73</xdr:row>
      <xdr:rowOff>0</xdr:rowOff>
    </xdr:from>
    <xdr:to xmlns:xdr="http://schemas.openxmlformats.org/drawingml/2006/spreadsheetDrawing">
      <xdr:col>70</xdr:col>
      <xdr:colOff>0</xdr:colOff>
      <xdr:row>75</xdr:row>
      <xdr:rowOff>0</xdr:rowOff>
    </xdr:to>
    <xdr:sp macro="" textlink="">
      <xdr:nvSpPr>
        <xdr:cNvPr id="60214" name="Rectangle 69" descr="紙ふぶき (小)"/>
        <xdr:cNvSpPr>
          <a:spLocks noChangeArrowheads="1"/>
        </xdr:cNvSpPr>
      </xdr:nvSpPr>
      <xdr:spPr>
        <a:xfrm>
          <a:off x="12192000" y="136759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65</xdr:row>
      <xdr:rowOff>0</xdr:rowOff>
    </xdr:from>
    <xdr:to xmlns:xdr="http://schemas.openxmlformats.org/drawingml/2006/spreadsheetDrawing">
      <xdr:col>37</xdr:col>
      <xdr:colOff>0</xdr:colOff>
      <xdr:row>65</xdr:row>
      <xdr:rowOff>0</xdr:rowOff>
    </xdr:to>
    <xdr:sp macro="" textlink="">
      <xdr:nvSpPr>
        <xdr:cNvPr id="60215" name="Line 150"/>
        <xdr:cNvSpPr>
          <a:spLocks noChangeShapeType="1"/>
        </xdr:cNvSpPr>
      </xdr:nvSpPr>
      <xdr:spPr>
        <a:xfrm>
          <a:off x="632460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75</xdr:row>
      <xdr:rowOff>0</xdr:rowOff>
    </xdr:from>
    <xdr:to xmlns:xdr="http://schemas.openxmlformats.org/drawingml/2006/spreadsheetDrawing">
      <xdr:col>37</xdr:col>
      <xdr:colOff>0</xdr:colOff>
      <xdr:row>75</xdr:row>
      <xdr:rowOff>0</xdr:rowOff>
    </xdr:to>
    <xdr:sp macro="" textlink="">
      <xdr:nvSpPr>
        <xdr:cNvPr id="60216" name="Line 151"/>
        <xdr:cNvSpPr>
          <a:spLocks noChangeShapeType="1"/>
        </xdr:cNvSpPr>
      </xdr:nvSpPr>
      <xdr:spPr>
        <a:xfrm>
          <a:off x="632460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65</xdr:row>
      <xdr:rowOff>0</xdr:rowOff>
    </xdr:from>
    <xdr:to xmlns:xdr="http://schemas.openxmlformats.org/drawingml/2006/spreadsheetDrawing">
      <xdr:col>26</xdr:col>
      <xdr:colOff>0</xdr:colOff>
      <xdr:row>65</xdr:row>
      <xdr:rowOff>0</xdr:rowOff>
    </xdr:to>
    <xdr:sp macro="" textlink="">
      <xdr:nvSpPr>
        <xdr:cNvPr id="60217" name="Line 152"/>
        <xdr:cNvSpPr>
          <a:spLocks noChangeShapeType="1"/>
        </xdr:cNvSpPr>
      </xdr:nvSpPr>
      <xdr:spPr>
        <a:xfrm flipH="1">
          <a:off x="452437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75</xdr:row>
      <xdr:rowOff>0</xdr:rowOff>
    </xdr:from>
    <xdr:to xmlns:xdr="http://schemas.openxmlformats.org/drawingml/2006/spreadsheetDrawing">
      <xdr:col>26</xdr:col>
      <xdr:colOff>0</xdr:colOff>
      <xdr:row>75</xdr:row>
      <xdr:rowOff>0</xdr:rowOff>
    </xdr:to>
    <xdr:sp macro="" textlink="">
      <xdr:nvSpPr>
        <xdr:cNvPr id="60218" name="Line 153"/>
        <xdr:cNvSpPr>
          <a:spLocks noChangeShapeType="1"/>
        </xdr:cNvSpPr>
      </xdr:nvSpPr>
      <xdr:spPr>
        <a:xfrm flipH="1">
          <a:off x="452437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65</xdr:row>
      <xdr:rowOff>0</xdr:rowOff>
    </xdr:from>
    <xdr:to xmlns:xdr="http://schemas.openxmlformats.org/drawingml/2006/spreadsheetDrawing">
      <xdr:col>25</xdr:col>
      <xdr:colOff>0</xdr:colOff>
      <xdr:row>75</xdr:row>
      <xdr:rowOff>0</xdr:rowOff>
    </xdr:to>
    <xdr:sp macro="" textlink="">
      <xdr:nvSpPr>
        <xdr:cNvPr id="60219" name="Line 154"/>
        <xdr:cNvSpPr>
          <a:spLocks noChangeShapeType="1"/>
        </xdr:cNvSpPr>
      </xdr:nvSpPr>
      <xdr:spPr>
        <a:xfrm>
          <a:off x="452437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70</xdr:row>
      <xdr:rowOff>0</xdr:rowOff>
    </xdr:from>
    <xdr:to xmlns:xdr="http://schemas.openxmlformats.org/drawingml/2006/spreadsheetDrawing">
      <xdr:col>36</xdr:col>
      <xdr:colOff>0</xdr:colOff>
      <xdr:row>70</xdr:row>
      <xdr:rowOff>0</xdr:rowOff>
    </xdr:to>
    <xdr:sp macro="" textlink="">
      <xdr:nvSpPr>
        <xdr:cNvPr id="60220" name="Line 155"/>
        <xdr:cNvSpPr>
          <a:spLocks noChangeShapeType="1"/>
        </xdr:cNvSpPr>
      </xdr:nvSpPr>
      <xdr:spPr>
        <a:xfrm>
          <a:off x="6324600" y="13218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70</xdr:row>
      <xdr:rowOff>0</xdr:rowOff>
    </xdr:from>
    <xdr:to xmlns:xdr="http://schemas.openxmlformats.org/drawingml/2006/spreadsheetDrawing">
      <xdr:col>36</xdr:col>
      <xdr:colOff>0</xdr:colOff>
      <xdr:row>72</xdr:row>
      <xdr:rowOff>0</xdr:rowOff>
    </xdr:to>
    <xdr:sp macro="" textlink="">
      <xdr:nvSpPr>
        <xdr:cNvPr id="60221" name="Line 156"/>
        <xdr:cNvSpPr>
          <a:spLocks noChangeShapeType="1"/>
        </xdr:cNvSpPr>
      </xdr:nvSpPr>
      <xdr:spPr>
        <a:xfrm>
          <a:off x="6724650" y="13218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72</xdr:row>
      <xdr:rowOff>0</xdr:rowOff>
    </xdr:from>
    <xdr:to xmlns:xdr="http://schemas.openxmlformats.org/drawingml/2006/spreadsheetDrawing">
      <xdr:col>38</xdr:col>
      <xdr:colOff>0</xdr:colOff>
      <xdr:row>72</xdr:row>
      <xdr:rowOff>0</xdr:rowOff>
    </xdr:to>
    <xdr:sp macro="" textlink="">
      <xdr:nvSpPr>
        <xdr:cNvPr id="60222" name="Line 157"/>
        <xdr:cNvSpPr>
          <a:spLocks noChangeShapeType="1"/>
        </xdr:cNvSpPr>
      </xdr:nvSpPr>
      <xdr:spPr>
        <a:xfrm>
          <a:off x="6324600" y="13523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65</xdr:row>
      <xdr:rowOff>0</xdr:rowOff>
    </xdr:from>
    <xdr:to xmlns:xdr="http://schemas.openxmlformats.org/drawingml/2006/spreadsheetDrawing">
      <xdr:col>37</xdr:col>
      <xdr:colOff>0</xdr:colOff>
      <xdr:row>72</xdr:row>
      <xdr:rowOff>0</xdr:rowOff>
    </xdr:to>
    <xdr:sp macro="" textlink="">
      <xdr:nvSpPr>
        <xdr:cNvPr id="60223" name="Line 158"/>
        <xdr:cNvSpPr>
          <a:spLocks noChangeShapeType="1"/>
        </xdr:cNvSpPr>
      </xdr:nvSpPr>
      <xdr:spPr>
        <a:xfrm>
          <a:off x="6924675" y="124567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72</xdr:row>
      <xdr:rowOff>0</xdr:rowOff>
    </xdr:from>
    <xdr:to xmlns:xdr="http://schemas.openxmlformats.org/drawingml/2006/spreadsheetDrawing">
      <xdr:col>37</xdr:col>
      <xdr:colOff>0</xdr:colOff>
      <xdr:row>75</xdr:row>
      <xdr:rowOff>0</xdr:rowOff>
    </xdr:to>
    <xdr:sp macro="" textlink="">
      <xdr:nvSpPr>
        <xdr:cNvPr id="60224" name="Line 159"/>
        <xdr:cNvSpPr>
          <a:spLocks noChangeShapeType="1"/>
        </xdr:cNvSpPr>
      </xdr:nvSpPr>
      <xdr:spPr>
        <a:xfrm flipV="1">
          <a:off x="6924675" y="135235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65</xdr:row>
      <xdr:rowOff>0</xdr:rowOff>
    </xdr:from>
    <xdr:to xmlns:xdr="http://schemas.openxmlformats.org/drawingml/2006/spreadsheetDrawing">
      <xdr:col>36</xdr:col>
      <xdr:colOff>0</xdr:colOff>
      <xdr:row>70</xdr:row>
      <xdr:rowOff>0</xdr:rowOff>
    </xdr:to>
    <xdr:sp macro="" textlink="">
      <xdr:nvSpPr>
        <xdr:cNvPr id="60225" name="Line 160"/>
        <xdr:cNvSpPr>
          <a:spLocks noChangeShapeType="1"/>
        </xdr:cNvSpPr>
      </xdr:nvSpPr>
      <xdr:spPr>
        <a:xfrm>
          <a:off x="6724650" y="124567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65</xdr:row>
      <xdr:rowOff>0</xdr:rowOff>
    </xdr:from>
    <xdr:to xmlns:xdr="http://schemas.openxmlformats.org/drawingml/2006/spreadsheetDrawing">
      <xdr:col>30</xdr:col>
      <xdr:colOff>0</xdr:colOff>
      <xdr:row>75</xdr:row>
      <xdr:rowOff>0</xdr:rowOff>
    </xdr:to>
    <xdr:sp macro="" textlink="">
      <xdr:nvSpPr>
        <xdr:cNvPr id="60226" name="Rectangle 161" descr="紙ふぶき (小)"/>
        <xdr:cNvSpPr>
          <a:spLocks noChangeArrowheads="1"/>
        </xdr:cNvSpPr>
      </xdr:nvSpPr>
      <xdr:spPr>
        <a:xfrm>
          <a:off x="472440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65</xdr:row>
      <xdr:rowOff>0</xdr:rowOff>
    </xdr:from>
    <xdr:to xmlns:xdr="http://schemas.openxmlformats.org/drawingml/2006/spreadsheetDrawing">
      <xdr:col>34</xdr:col>
      <xdr:colOff>0</xdr:colOff>
      <xdr:row>72</xdr:row>
      <xdr:rowOff>0</xdr:rowOff>
    </xdr:to>
    <xdr:sp macro="" textlink="">
      <xdr:nvSpPr>
        <xdr:cNvPr id="60227" name="Rectangle 162" descr="紙ふぶき (大)"/>
        <xdr:cNvSpPr>
          <a:spLocks noChangeArrowheads="1"/>
        </xdr:cNvSpPr>
      </xdr:nvSpPr>
      <xdr:spPr>
        <a:xfrm>
          <a:off x="5524500" y="124567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72</xdr:row>
      <xdr:rowOff>0</xdr:rowOff>
    </xdr:from>
    <xdr:to xmlns:xdr="http://schemas.openxmlformats.org/drawingml/2006/spreadsheetDrawing">
      <xdr:col>34</xdr:col>
      <xdr:colOff>0</xdr:colOff>
      <xdr:row>75</xdr:row>
      <xdr:rowOff>0</xdr:rowOff>
    </xdr:to>
    <xdr:sp macro="" textlink="">
      <xdr:nvSpPr>
        <xdr:cNvPr id="60228" name="Rectangle 163" descr="紙ふぶき (小)"/>
        <xdr:cNvSpPr>
          <a:spLocks noChangeArrowheads="1"/>
        </xdr:cNvSpPr>
      </xdr:nvSpPr>
      <xdr:spPr>
        <a:xfrm>
          <a:off x="5524500" y="135235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65</xdr:row>
      <xdr:rowOff>0</xdr:rowOff>
    </xdr:from>
    <xdr:to xmlns:xdr="http://schemas.openxmlformats.org/drawingml/2006/spreadsheetDrawing">
      <xdr:col>19</xdr:col>
      <xdr:colOff>0</xdr:colOff>
      <xdr:row>65</xdr:row>
      <xdr:rowOff>0</xdr:rowOff>
    </xdr:to>
    <xdr:sp macro="" textlink="">
      <xdr:nvSpPr>
        <xdr:cNvPr id="60229" name="Line 164"/>
        <xdr:cNvSpPr>
          <a:spLocks noChangeShapeType="1"/>
        </xdr:cNvSpPr>
      </xdr:nvSpPr>
      <xdr:spPr>
        <a:xfrm>
          <a:off x="299085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75</xdr:row>
      <xdr:rowOff>0</xdr:rowOff>
    </xdr:from>
    <xdr:to xmlns:xdr="http://schemas.openxmlformats.org/drawingml/2006/spreadsheetDrawing">
      <xdr:col>19</xdr:col>
      <xdr:colOff>0</xdr:colOff>
      <xdr:row>75</xdr:row>
      <xdr:rowOff>0</xdr:rowOff>
    </xdr:to>
    <xdr:sp macro="" textlink="">
      <xdr:nvSpPr>
        <xdr:cNvPr id="60230" name="Line 165"/>
        <xdr:cNvSpPr>
          <a:spLocks noChangeShapeType="1"/>
        </xdr:cNvSpPr>
      </xdr:nvSpPr>
      <xdr:spPr>
        <a:xfrm>
          <a:off x="299085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65</xdr:row>
      <xdr:rowOff>0</xdr:rowOff>
    </xdr:from>
    <xdr:to xmlns:xdr="http://schemas.openxmlformats.org/drawingml/2006/spreadsheetDrawing">
      <xdr:col>8</xdr:col>
      <xdr:colOff>0</xdr:colOff>
      <xdr:row>65</xdr:row>
      <xdr:rowOff>0</xdr:rowOff>
    </xdr:to>
    <xdr:sp macro="" textlink="">
      <xdr:nvSpPr>
        <xdr:cNvPr id="60231" name="Line 166"/>
        <xdr:cNvSpPr>
          <a:spLocks noChangeShapeType="1"/>
        </xdr:cNvSpPr>
      </xdr:nvSpPr>
      <xdr:spPr>
        <a:xfrm flipH="1">
          <a:off x="119062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75</xdr:row>
      <xdr:rowOff>0</xdr:rowOff>
    </xdr:from>
    <xdr:to xmlns:xdr="http://schemas.openxmlformats.org/drawingml/2006/spreadsheetDrawing">
      <xdr:col>8</xdr:col>
      <xdr:colOff>0</xdr:colOff>
      <xdr:row>75</xdr:row>
      <xdr:rowOff>0</xdr:rowOff>
    </xdr:to>
    <xdr:sp macro="" textlink="">
      <xdr:nvSpPr>
        <xdr:cNvPr id="60232" name="Line 167"/>
        <xdr:cNvSpPr>
          <a:spLocks noChangeShapeType="1"/>
        </xdr:cNvSpPr>
      </xdr:nvSpPr>
      <xdr:spPr>
        <a:xfrm flipH="1">
          <a:off x="119062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65</xdr:row>
      <xdr:rowOff>0</xdr:rowOff>
    </xdr:from>
    <xdr:to xmlns:xdr="http://schemas.openxmlformats.org/drawingml/2006/spreadsheetDrawing">
      <xdr:col>7</xdr:col>
      <xdr:colOff>0</xdr:colOff>
      <xdr:row>75</xdr:row>
      <xdr:rowOff>0</xdr:rowOff>
    </xdr:to>
    <xdr:sp macro="" textlink="">
      <xdr:nvSpPr>
        <xdr:cNvPr id="60233" name="Line 168"/>
        <xdr:cNvSpPr>
          <a:spLocks noChangeShapeType="1"/>
        </xdr:cNvSpPr>
      </xdr:nvSpPr>
      <xdr:spPr>
        <a:xfrm>
          <a:off x="119062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69</xdr:row>
      <xdr:rowOff>0</xdr:rowOff>
    </xdr:from>
    <xdr:to xmlns:xdr="http://schemas.openxmlformats.org/drawingml/2006/spreadsheetDrawing">
      <xdr:col>18</xdr:col>
      <xdr:colOff>0</xdr:colOff>
      <xdr:row>69</xdr:row>
      <xdr:rowOff>0</xdr:rowOff>
    </xdr:to>
    <xdr:sp macro="" textlink="">
      <xdr:nvSpPr>
        <xdr:cNvPr id="60234" name="Line 169"/>
        <xdr:cNvSpPr>
          <a:spLocks noChangeShapeType="1"/>
        </xdr:cNvSpPr>
      </xdr:nvSpPr>
      <xdr:spPr>
        <a:xfrm>
          <a:off x="2990850" y="13066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69</xdr:row>
      <xdr:rowOff>0</xdr:rowOff>
    </xdr:from>
    <xdr:to xmlns:xdr="http://schemas.openxmlformats.org/drawingml/2006/spreadsheetDrawing">
      <xdr:col>18</xdr:col>
      <xdr:colOff>0</xdr:colOff>
      <xdr:row>71</xdr:row>
      <xdr:rowOff>0</xdr:rowOff>
    </xdr:to>
    <xdr:sp macro="" textlink="">
      <xdr:nvSpPr>
        <xdr:cNvPr id="60235" name="Line 170"/>
        <xdr:cNvSpPr>
          <a:spLocks noChangeShapeType="1"/>
        </xdr:cNvSpPr>
      </xdr:nvSpPr>
      <xdr:spPr>
        <a:xfrm>
          <a:off x="3390900" y="13066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71</xdr:row>
      <xdr:rowOff>0</xdr:rowOff>
    </xdr:from>
    <xdr:to xmlns:xdr="http://schemas.openxmlformats.org/drawingml/2006/spreadsheetDrawing">
      <xdr:col>20</xdr:col>
      <xdr:colOff>0</xdr:colOff>
      <xdr:row>71</xdr:row>
      <xdr:rowOff>0</xdr:rowOff>
    </xdr:to>
    <xdr:sp macro="" textlink="">
      <xdr:nvSpPr>
        <xdr:cNvPr id="60236" name="Line 171"/>
        <xdr:cNvSpPr>
          <a:spLocks noChangeShapeType="1"/>
        </xdr:cNvSpPr>
      </xdr:nvSpPr>
      <xdr:spPr>
        <a:xfrm>
          <a:off x="3009900" y="133711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65</xdr:row>
      <xdr:rowOff>0</xdr:rowOff>
    </xdr:from>
    <xdr:to xmlns:xdr="http://schemas.openxmlformats.org/drawingml/2006/spreadsheetDrawing">
      <xdr:col>19</xdr:col>
      <xdr:colOff>0</xdr:colOff>
      <xdr:row>71</xdr:row>
      <xdr:rowOff>0</xdr:rowOff>
    </xdr:to>
    <xdr:sp macro="" textlink="">
      <xdr:nvSpPr>
        <xdr:cNvPr id="60237" name="Line 172"/>
        <xdr:cNvSpPr>
          <a:spLocks noChangeShapeType="1"/>
        </xdr:cNvSpPr>
      </xdr:nvSpPr>
      <xdr:spPr>
        <a:xfrm>
          <a:off x="3590925" y="124567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71</xdr:row>
      <xdr:rowOff>0</xdr:rowOff>
    </xdr:from>
    <xdr:to xmlns:xdr="http://schemas.openxmlformats.org/drawingml/2006/spreadsheetDrawing">
      <xdr:col>19</xdr:col>
      <xdr:colOff>0</xdr:colOff>
      <xdr:row>75</xdr:row>
      <xdr:rowOff>0</xdr:rowOff>
    </xdr:to>
    <xdr:sp macro="" textlink="">
      <xdr:nvSpPr>
        <xdr:cNvPr id="60238" name="Line 173"/>
        <xdr:cNvSpPr>
          <a:spLocks noChangeShapeType="1"/>
        </xdr:cNvSpPr>
      </xdr:nvSpPr>
      <xdr:spPr>
        <a:xfrm flipV="1">
          <a:off x="3590925" y="133711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65</xdr:row>
      <xdr:rowOff>0</xdr:rowOff>
    </xdr:from>
    <xdr:to xmlns:xdr="http://schemas.openxmlformats.org/drawingml/2006/spreadsheetDrawing">
      <xdr:col>18</xdr:col>
      <xdr:colOff>0</xdr:colOff>
      <xdr:row>69</xdr:row>
      <xdr:rowOff>0</xdr:rowOff>
    </xdr:to>
    <xdr:sp macro="" textlink="">
      <xdr:nvSpPr>
        <xdr:cNvPr id="60239" name="Line 174"/>
        <xdr:cNvSpPr>
          <a:spLocks noChangeShapeType="1"/>
        </xdr:cNvSpPr>
      </xdr:nvSpPr>
      <xdr:spPr>
        <a:xfrm>
          <a:off x="3390900" y="12456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65</xdr:row>
      <xdr:rowOff>0</xdr:rowOff>
    </xdr:from>
    <xdr:to xmlns:xdr="http://schemas.openxmlformats.org/drawingml/2006/spreadsheetDrawing">
      <xdr:col>12</xdr:col>
      <xdr:colOff>0</xdr:colOff>
      <xdr:row>75</xdr:row>
      <xdr:rowOff>0</xdr:rowOff>
    </xdr:to>
    <xdr:sp macro="" textlink="">
      <xdr:nvSpPr>
        <xdr:cNvPr id="60240" name="Rectangle 175" descr="紙ふぶき (小)"/>
        <xdr:cNvSpPr>
          <a:spLocks noChangeArrowheads="1"/>
        </xdr:cNvSpPr>
      </xdr:nvSpPr>
      <xdr:spPr>
        <a:xfrm>
          <a:off x="139065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65</xdr:row>
      <xdr:rowOff>0</xdr:rowOff>
    </xdr:from>
    <xdr:to xmlns:xdr="http://schemas.openxmlformats.org/drawingml/2006/spreadsheetDrawing">
      <xdr:col>16</xdr:col>
      <xdr:colOff>0</xdr:colOff>
      <xdr:row>71</xdr:row>
      <xdr:rowOff>0</xdr:rowOff>
    </xdr:to>
    <xdr:sp macro="" textlink="">
      <xdr:nvSpPr>
        <xdr:cNvPr id="60241" name="Rectangle 176" descr="紙ふぶき (大)"/>
        <xdr:cNvSpPr>
          <a:spLocks noChangeArrowheads="1"/>
        </xdr:cNvSpPr>
      </xdr:nvSpPr>
      <xdr:spPr>
        <a:xfrm>
          <a:off x="2190750" y="124567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71</xdr:row>
      <xdr:rowOff>0</xdr:rowOff>
    </xdr:from>
    <xdr:to xmlns:xdr="http://schemas.openxmlformats.org/drawingml/2006/spreadsheetDrawing">
      <xdr:col>16</xdr:col>
      <xdr:colOff>0</xdr:colOff>
      <xdr:row>75</xdr:row>
      <xdr:rowOff>0</xdr:rowOff>
    </xdr:to>
    <xdr:sp macro="" textlink="">
      <xdr:nvSpPr>
        <xdr:cNvPr id="60242" name="Rectangle 177" descr="紙ふぶき (小)"/>
        <xdr:cNvSpPr>
          <a:spLocks noChangeArrowheads="1"/>
        </xdr:cNvSpPr>
      </xdr:nvSpPr>
      <xdr:spPr>
        <a:xfrm>
          <a:off x="2190750" y="133711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65</xdr:row>
      <xdr:rowOff>0</xdr:rowOff>
    </xdr:from>
    <xdr:to xmlns:xdr="http://schemas.openxmlformats.org/drawingml/2006/spreadsheetDrawing">
      <xdr:col>55</xdr:col>
      <xdr:colOff>0</xdr:colOff>
      <xdr:row>65</xdr:row>
      <xdr:rowOff>0</xdr:rowOff>
    </xdr:to>
    <xdr:sp macro="" textlink="">
      <xdr:nvSpPr>
        <xdr:cNvPr id="60243" name="Line 150"/>
        <xdr:cNvSpPr>
          <a:spLocks noChangeShapeType="1"/>
        </xdr:cNvSpPr>
      </xdr:nvSpPr>
      <xdr:spPr>
        <a:xfrm>
          <a:off x="965835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75</xdr:row>
      <xdr:rowOff>0</xdr:rowOff>
    </xdr:from>
    <xdr:to xmlns:xdr="http://schemas.openxmlformats.org/drawingml/2006/spreadsheetDrawing">
      <xdr:col>55</xdr:col>
      <xdr:colOff>0</xdr:colOff>
      <xdr:row>75</xdr:row>
      <xdr:rowOff>0</xdr:rowOff>
    </xdr:to>
    <xdr:sp macro="" textlink="">
      <xdr:nvSpPr>
        <xdr:cNvPr id="60244" name="Line 151"/>
        <xdr:cNvSpPr>
          <a:spLocks noChangeShapeType="1"/>
        </xdr:cNvSpPr>
      </xdr:nvSpPr>
      <xdr:spPr>
        <a:xfrm>
          <a:off x="965835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65</xdr:row>
      <xdr:rowOff>0</xdr:rowOff>
    </xdr:from>
    <xdr:to xmlns:xdr="http://schemas.openxmlformats.org/drawingml/2006/spreadsheetDrawing">
      <xdr:col>44</xdr:col>
      <xdr:colOff>0</xdr:colOff>
      <xdr:row>65</xdr:row>
      <xdr:rowOff>0</xdr:rowOff>
    </xdr:to>
    <xdr:sp macro="" textlink="">
      <xdr:nvSpPr>
        <xdr:cNvPr id="60245" name="Line 152"/>
        <xdr:cNvSpPr>
          <a:spLocks noChangeShapeType="1"/>
        </xdr:cNvSpPr>
      </xdr:nvSpPr>
      <xdr:spPr>
        <a:xfrm flipH="1">
          <a:off x="785812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75</xdr:row>
      <xdr:rowOff>0</xdr:rowOff>
    </xdr:from>
    <xdr:to xmlns:xdr="http://schemas.openxmlformats.org/drawingml/2006/spreadsheetDrawing">
      <xdr:col>44</xdr:col>
      <xdr:colOff>0</xdr:colOff>
      <xdr:row>75</xdr:row>
      <xdr:rowOff>0</xdr:rowOff>
    </xdr:to>
    <xdr:sp macro="" textlink="">
      <xdr:nvSpPr>
        <xdr:cNvPr id="60246" name="Line 153"/>
        <xdr:cNvSpPr>
          <a:spLocks noChangeShapeType="1"/>
        </xdr:cNvSpPr>
      </xdr:nvSpPr>
      <xdr:spPr>
        <a:xfrm flipH="1">
          <a:off x="785812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65</xdr:row>
      <xdr:rowOff>0</xdr:rowOff>
    </xdr:from>
    <xdr:to xmlns:xdr="http://schemas.openxmlformats.org/drawingml/2006/spreadsheetDrawing">
      <xdr:col>43</xdr:col>
      <xdr:colOff>0</xdr:colOff>
      <xdr:row>75</xdr:row>
      <xdr:rowOff>0</xdr:rowOff>
    </xdr:to>
    <xdr:sp macro="" textlink="">
      <xdr:nvSpPr>
        <xdr:cNvPr id="60247" name="Line 154"/>
        <xdr:cNvSpPr>
          <a:spLocks noChangeShapeType="1"/>
        </xdr:cNvSpPr>
      </xdr:nvSpPr>
      <xdr:spPr>
        <a:xfrm>
          <a:off x="785812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70</xdr:row>
      <xdr:rowOff>0</xdr:rowOff>
    </xdr:from>
    <xdr:to xmlns:xdr="http://schemas.openxmlformats.org/drawingml/2006/spreadsheetDrawing">
      <xdr:col>54</xdr:col>
      <xdr:colOff>0</xdr:colOff>
      <xdr:row>70</xdr:row>
      <xdr:rowOff>0</xdr:rowOff>
    </xdr:to>
    <xdr:sp macro="" textlink="">
      <xdr:nvSpPr>
        <xdr:cNvPr id="60248" name="Line 155"/>
        <xdr:cNvSpPr>
          <a:spLocks noChangeShapeType="1"/>
        </xdr:cNvSpPr>
      </xdr:nvSpPr>
      <xdr:spPr>
        <a:xfrm>
          <a:off x="9658350" y="13218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70</xdr:row>
      <xdr:rowOff>0</xdr:rowOff>
    </xdr:from>
    <xdr:to xmlns:xdr="http://schemas.openxmlformats.org/drawingml/2006/spreadsheetDrawing">
      <xdr:col>54</xdr:col>
      <xdr:colOff>0</xdr:colOff>
      <xdr:row>72</xdr:row>
      <xdr:rowOff>0</xdr:rowOff>
    </xdr:to>
    <xdr:sp macro="" textlink="">
      <xdr:nvSpPr>
        <xdr:cNvPr id="60249" name="Line 156"/>
        <xdr:cNvSpPr>
          <a:spLocks noChangeShapeType="1"/>
        </xdr:cNvSpPr>
      </xdr:nvSpPr>
      <xdr:spPr>
        <a:xfrm>
          <a:off x="10058400" y="13218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72</xdr:row>
      <xdr:rowOff>0</xdr:rowOff>
    </xdr:from>
    <xdr:to xmlns:xdr="http://schemas.openxmlformats.org/drawingml/2006/spreadsheetDrawing">
      <xdr:col>56</xdr:col>
      <xdr:colOff>0</xdr:colOff>
      <xdr:row>72</xdr:row>
      <xdr:rowOff>0</xdr:rowOff>
    </xdr:to>
    <xdr:sp macro="" textlink="">
      <xdr:nvSpPr>
        <xdr:cNvPr id="60250" name="Line 157"/>
        <xdr:cNvSpPr>
          <a:spLocks noChangeShapeType="1"/>
        </xdr:cNvSpPr>
      </xdr:nvSpPr>
      <xdr:spPr>
        <a:xfrm>
          <a:off x="9658350" y="13523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65</xdr:row>
      <xdr:rowOff>0</xdr:rowOff>
    </xdr:from>
    <xdr:to xmlns:xdr="http://schemas.openxmlformats.org/drawingml/2006/spreadsheetDrawing">
      <xdr:col>55</xdr:col>
      <xdr:colOff>0</xdr:colOff>
      <xdr:row>72</xdr:row>
      <xdr:rowOff>0</xdr:rowOff>
    </xdr:to>
    <xdr:sp macro="" textlink="">
      <xdr:nvSpPr>
        <xdr:cNvPr id="60251" name="Line 158"/>
        <xdr:cNvSpPr>
          <a:spLocks noChangeShapeType="1"/>
        </xdr:cNvSpPr>
      </xdr:nvSpPr>
      <xdr:spPr>
        <a:xfrm>
          <a:off x="10258425" y="124567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72</xdr:row>
      <xdr:rowOff>0</xdr:rowOff>
    </xdr:from>
    <xdr:to xmlns:xdr="http://schemas.openxmlformats.org/drawingml/2006/spreadsheetDrawing">
      <xdr:col>55</xdr:col>
      <xdr:colOff>0</xdr:colOff>
      <xdr:row>75</xdr:row>
      <xdr:rowOff>0</xdr:rowOff>
    </xdr:to>
    <xdr:sp macro="" textlink="">
      <xdr:nvSpPr>
        <xdr:cNvPr id="60252" name="Line 159"/>
        <xdr:cNvSpPr>
          <a:spLocks noChangeShapeType="1"/>
        </xdr:cNvSpPr>
      </xdr:nvSpPr>
      <xdr:spPr>
        <a:xfrm flipV="1">
          <a:off x="10258425" y="135235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65</xdr:row>
      <xdr:rowOff>0</xdr:rowOff>
    </xdr:from>
    <xdr:to xmlns:xdr="http://schemas.openxmlformats.org/drawingml/2006/spreadsheetDrawing">
      <xdr:col>54</xdr:col>
      <xdr:colOff>0</xdr:colOff>
      <xdr:row>70</xdr:row>
      <xdr:rowOff>0</xdr:rowOff>
    </xdr:to>
    <xdr:sp macro="" textlink="">
      <xdr:nvSpPr>
        <xdr:cNvPr id="60253" name="Line 160"/>
        <xdr:cNvSpPr>
          <a:spLocks noChangeShapeType="1"/>
        </xdr:cNvSpPr>
      </xdr:nvSpPr>
      <xdr:spPr>
        <a:xfrm>
          <a:off x="10058400" y="124567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65</xdr:row>
      <xdr:rowOff>0</xdr:rowOff>
    </xdr:from>
    <xdr:to xmlns:xdr="http://schemas.openxmlformats.org/drawingml/2006/spreadsheetDrawing">
      <xdr:col>48</xdr:col>
      <xdr:colOff>0</xdr:colOff>
      <xdr:row>75</xdr:row>
      <xdr:rowOff>0</xdr:rowOff>
    </xdr:to>
    <xdr:sp macro="" textlink="">
      <xdr:nvSpPr>
        <xdr:cNvPr id="60254" name="Rectangle 161" descr="紙ふぶき (小)"/>
        <xdr:cNvSpPr>
          <a:spLocks noChangeArrowheads="1"/>
        </xdr:cNvSpPr>
      </xdr:nvSpPr>
      <xdr:spPr>
        <a:xfrm>
          <a:off x="805815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65</xdr:row>
      <xdr:rowOff>0</xdr:rowOff>
    </xdr:from>
    <xdr:to xmlns:xdr="http://schemas.openxmlformats.org/drawingml/2006/spreadsheetDrawing">
      <xdr:col>52</xdr:col>
      <xdr:colOff>0</xdr:colOff>
      <xdr:row>72</xdr:row>
      <xdr:rowOff>0</xdr:rowOff>
    </xdr:to>
    <xdr:sp macro="" textlink="">
      <xdr:nvSpPr>
        <xdr:cNvPr id="60255" name="Rectangle 162" descr="紙ふぶき (大)"/>
        <xdr:cNvSpPr>
          <a:spLocks noChangeArrowheads="1"/>
        </xdr:cNvSpPr>
      </xdr:nvSpPr>
      <xdr:spPr>
        <a:xfrm>
          <a:off x="8858250" y="124567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72</xdr:row>
      <xdr:rowOff>0</xdr:rowOff>
    </xdr:from>
    <xdr:to xmlns:xdr="http://schemas.openxmlformats.org/drawingml/2006/spreadsheetDrawing">
      <xdr:col>52</xdr:col>
      <xdr:colOff>0</xdr:colOff>
      <xdr:row>75</xdr:row>
      <xdr:rowOff>0</xdr:rowOff>
    </xdr:to>
    <xdr:sp macro="" textlink="">
      <xdr:nvSpPr>
        <xdr:cNvPr id="60256" name="Rectangle 163" descr="紙ふぶき (小)"/>
        <xdr:cNvSpPr>
          <a:spLocks noChangeArrowheads="1"/>
        </xdr:cNvSpPr>
      </xdr:nvSpPr>
      <xdr:spPr>
        <a:xfrm>
          <a:off x="8858250" y="135235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60</xdr:row>
      <xdr:rowOff>0</xdr:rowOff>
    </xdr:from>
    <xdr:to xmlns:xdr="http://schemas.openxmlformats.org/drawingml/2006/spreadsheetDrawing">
      <xdr:col>20</xdr:col>
      <xdr:colOff>0</xdr:colOff>
      <xdr:row>71</xdr:row>
      <xdr:rowOff>0</xdr:rowOff>
    </xdr:to>
    <xdr:sp macro="" textlink="">
      <xdr:nvSpPr>
        <xdr:cNvPr id="60257" name="Line 172"/>
        <xdr:cNvSpPr>
          <a:spLocks noChangeShapeType="1"/>
        </xdr:cNvSpPr>
      </xdr:nvSpPr>
      <xdr:spPr>
        <a:xfrm>
          <a:off x="3790950" y="118249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60</xdr:row>
      <xdr:rowOff>0</xdr:rowOff>
    </xdr:from>
    <xdr:to xmlns:xdr="http://schemas.openxmlformats.org/drawingml/2006/spreadsheetDrawing">
      <xdr:col>16</xdr:col>
      <xdr:colOff>0</xdr:colOff>
      <xdr:row>61</xdr:row>
      <xdr:rowOff>0</xdr:rowOff>
    </xdr:to>
    <xdr:sp macro="" textlink="">
      <xdr:nvSpPr>
        <xdr:cNvPr id="60258" name="Rectangle 177" descr="紙ふぶき (小)"/>
        <xdr:cNvSpPr>
          <a:spLocks noChangeArrowheads="1"/>
        </xdr:cNvSpPr>
      </xdr:nvSpPr>
      <xdr:spPr>
        <a:xfrm>
          <a:off x="219075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60</xdr:row>
      <xdr:rowOff>0</xdr:rowOff>
    </xdr:from>
    <xdr:to xmlns:xdr="http://schemas.openxmlformats.org/drawingml/2006/spreadsheetDrawing">
      <xdr:col>12</xdr:col>
      <xdr:colOff>0</xdr:colOff>
      <xdr:row>64</xdr:row>
      <xdr:rowOff>126365</xdr:rowOff>
    </xdr:to>
    <xdr:sp macro="" textlink="">
      <xdr:nvSpPr>
        <xdr:cNvPr id="60259" name="Rectangle 177" descr="紙ふぶき (小)"/>
        <xdr:cNvSpPr>
          <a:spLocks noChangeArrowheads="1"/>
        </xdr:cNvSpPr>
      </xdr:nvSpPr>
      <xdr:spPr>
        <a:xfrm>
          <a:off x="139065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60</xdr:row>
      <xdr:rowOff>0</xdr:rowOff>
    </xdr:from>
    <xdr:to xmlns:xdr="http://schemas.openxmlformats.org/drawingml/2006/spreadsheetDrawing">
      <xdr:col>20</xdr:col>
      <xdr:colOff>0</xdr:colOff>
      <xdr:row>60</xdr:row>
      <xdr:rowOff>0</xdr:rowOff>
    </xdr:to>
    <xdr:sp macro="" textlink="">
      <xdr:nvSpPr>
        <xdr:cNvPr id="60260" name="Line 164"/>
        <xdr:cNvSpPr>
          <a:spLocks noChangeShapeType="1"/>
        </xdr:cNvSpPr>
      </xdr:nvSpPr>
      <xdr:spPr>
        <a:xfrm>
          <a:off x="299085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60</xdr:row>
      <xdr:rowOff>0</xdr:rowOff>
    </xdr:from>
    <xdr:to xmlns:xdr="http://schemas.openxmlformats.org/drawingml/2006/spreadsheetDrawing">
      <xdr:col>19</xdr:col>
      <xdr:colOff>0</xdr:colOff>
      <xdr:row>65</xdr:row>
      <xdr:rowOff>0</xdr:rowOff>
    </xdr:to>
    <xdr:sp macro="" textlink="">
      <xdr:nvSpPr>
        <xdr:cNvPr id="60261" name="Line 172"/>
        <xdr:cNvSpPr>
          <a:spLocks noChangeShapeType="1"/>
        </xdr:cNvSpPr>
      </xdr:nvSpPr>
      <xdr:spPr>
        <a:xfrm>
          <a:off x="359092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61</xdr:row>
      <xdr:rowOff>0</xdr:rowOff>
    </xdr:from>
    <xdr:to xmlns:xdr="http://schemas.openxmlformats.org/drawingml/2006/spreadsheetDrawing">
      <xdr:col>16</xdr:col>
      <xdr:colOff>0</xdr:colOff>
      <xdr:row>63</xdr:row>
      <xdr:rowOff>0</xdr:rowOff>
    </xdr:to>
    <xdr:sp macro="" textlink="">
      <xdr:nvSpPr>
        <xdr:cNvPr id="60262" name="Rectangle 177" descr="紙ふぶき (小)"/>
        <xdr:cNvSpPr>
          <a:spLocks noChangeArrowheads="1"/>
        </xdr:cNvSpPr>
      </xdr:nvSpPr>
      <xdr:spPr>
        <a:xfrm>
          <a:off x="219075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63</xdr:row>
      <xdr:rowOff>0</xdr:rowOff>
    </xdr:from>
    <xdr:to xmlns:xdr="http://schemas.openxmlformats.org/drawingml/2006/spreadsheetDrawing">
      <xdr:col>16</xdr:col>
      <xdr:colOff>0</xdr:colOff>
      <xdr:row>65</xdr:row>
      <xdr:rowOff>0</xdr:rowOff>
    </xdr:to>
    <xdr:sp macro="" textlink="">
      <xdr:nvSpPr>
        <xdr:cNvPr id="60263" name="Rectangle 177" descr="紙ふぶき (小)"/>
        <xdr:cNvSpPr>
          <a:spLocks noChangeArrowheads="1"/>
        </xdr:cNvSpPr>
      </xdr:nvSpPr>
      <xdr:spPr>
        <a:xfrm>
          <a:off x="219075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60</xdr:row>
      <xdr:rowOff>0</xdr:rowOff>
    </xdr:from>
    <xdr:to xmlns:xdr="http://schemas.openxmlformats.org/drawingml/2006/spreadsheetDrawing">
      <xdr:col>34</xdr:col>
      <xdr:colOff>0</xdr:colOff>
      <xdr:row>61</xdr:row>
      <xdr:rowOff>0</xdr:rowOff>
    </xdr:to>
    <xdr:sp macro="" textlink="">
      <xdr:nvSpPr>
        <xdr:cNvPr id="60264" name="Rectangle 177" descr="紙ふぶき (小)"/>
        <xdr:cNvSpPr>
          <a:spLocks noChangeArrowheads="1"/>
        </xdr:cNvSpPr>
      </xdr:nvSpPr>
      <xdr:spPr>
        <a:xfrm>
          <a:off x="552450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60</xdr:row>
      <xdr:rowOff>0</xdr:rowOff>
    </xdr:from>
    <xdr:to xmlns:xdr="http://schemas.openxmlformats.org/drawingml/2006/spreadsheetDrawing">
      <xdr:col>30</xdr:col>
      <xdr:colOff>0</xdr:colOff>
      <xdr:row>64</xdr:row>
      <xdr:rowOff>126365</xdr:rowOff>
    </xdr:to>
    <xdr:sp macro="" textlink="">
      <xdr:nvSpPr>
        <xdr:cNvPr id="60265" name="Rectangle 177" descr="紙ふぶき (小)"/>
        <xdr:cNvSpPr>
          <a:spLocks noChangeArrowheads="1"/>
        </xdr:cNvSpPr>
      </xdr:nvSpPr>
      <xdr:spPr>
        <a:xfrm>
          <a:off x="472440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60</xdr:row>
      <xdr:rowOff>0</xdr:rowOff>
    </xdr:from>
    <xdr:to xmlns:xdr="http://schemas.openxmlformats.org/drawingml/2006/spreadsheetDrawing">
      <xdr:col>38</xdr:col>
      <xdr:colOff>0</xdr:colOff>
      <xdr:row>60</xdr:row>
      <xdr:rowOff>0</xdr:rowOff>
    </xdr:to>
    <xdr:sp macro="" textlink="">
      <xdr:nvSpPr>
        <xdr:cNvPr id="60266" name="Line 164"/>
        <xdr:cNvSpPr>
          <a:spLocks noChangeShapeType="1"/>
        </xdr:cNvSpPr>
      </xdr:nvSpPr>
      <xdr:spPr>
        <a:xfrm>
          <a:off x="632460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60</xdr:row>
      <xdr:rowOff>0</xdr:rowOff>
    </xdr:from>
    <xdr:to xmlns:xdr="http://schemas.openxmlformats.org/drawingml/2006/spreadsheetDrawing">
      <xdr:col>37</xdr:col>
      <xdr:colOff>0</xdr:colOff>
      <xdr:row>65</xdr:row>
      <xdr:rowOff>0</xdr:rowOff>
    </xdr:to>
    <xdr:sp macro="" textlink="">
      <xdr:nvSpPr>
        <xdr:cNvPr id="60267" name="Line 172"/>
        <xdr:cNvSpPr>
          <a:spLocks noChangeShapeType="1"/>
        </xdr:cNvSpPr>
      </xdr:nvSpPr>
      <xdr:spPr>
        <a:xfrm>
          <a:off x="692467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61</xdr:row>
      <xdr:rowOff>0</xdr:rowOff>
    </xdr:from>
    <xdr:to xmlns:xdr="http://schemas.openxmlformats.org/drawingml/2006/spreadsheetDrawing">
      <xdr:col>34</xdr:col>
      <xdr:colOff>0</xdr:colOff>
      <xdr:row>63</xdr:row>
      <xdr:rowOff>0</xdr:rowOff>
    </xdr:to>
    <xdr:sp macro="" textlink="">
      <xdr:nvSpPr>
        <xdr:cNvPr id="60268" name="Rectangle 177" descr="紙ふぶき (小)"/>
        <xdr:cNvSpPr>
          <a:spLocks noChangeArrowheads="1"/>
        </xdr:cNvSpPr>
      </xdr:nvSpPr>
      <xdr:spPr>
        <a:xfrm>
          <a:off x="552450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63</xdr:row>
      <xdr:rowOff>0</xdr:rowOff>
    </xdr:from>
    <xdr:to xmlns:xdr="http://schemas.openxmlformats.org/drawingml/2006/spreadsheetDrawing">
      <xdr:col>34</xdr:col>
      <xdr:colOff>0</xdr:colOff>
      <xdr:row>65</xdr:row>
      <xdr:rowOff>0</xdr:rowOff>
    </xdr:to>
    <xdr:sp macro="" textlink="">
      <xdr:nvSpPr>
        <xdr:cNvPr id="60269" name="Rectangle 177" descr="紙ふぶき (小)"/>
        <xdr:cNvSpPr>
          <a:spLocks noChangeArrowheads="1"/>
        </xdr:cNvSpPr>
      </xdr:nvSpPr>
      <xdr:spPr>
        <a:xfrm>
          <a:off x="552450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60</xdr:row>
      <xdr:rowOff>0</xdr:rowOff>
    </xdr:from>
    <xdr:to xmlns:xdr="http://schemas.openxmlformats.org/drawingml/2006/spreadsheetDrawing">
      <xdr:col>52</xdr:col>
      <xdr:colOff>0</xdr:colOff>
      <xdr:row>61</xdr:row>
      <xdr:rowOff>0</xdr:rowOff>
    </xdr:to>
    <xdr:sp macro="" textlink="">
      <xdr:nvSpPr>
        <xdr:cNvPr id="60270" name="Rectangle 177" descr="紙ふぶき (小)"/>
        <xdr:cNvSpPr>
          <a:spLocks noChangeArrowheads="1"/>
        </xdr:cNvSpPr>
      </xdr:nvSpPr>
      <xdr:spPr>
        <a:xfrm>
          <a:off x="885825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60</xdr:row>
      <xdr:rowOff>0</xdr:rowOff>
    </xdr:from>
    <xdr:to xmlns:xdr="http://schemas.openxmlformats.org/drawingml/2006/spreadsheetDrawing">
      <xdr:col>48</xdr:col>
      <xdr:colOff>0</xdr:colOff>
      <xdr:row>64</xdr:row>
      <xdr:rowOff>126365</xdr:rowOff>
    </xdr:to>
    <xdr:sp macro="" textlink="">
      <xdr:nvSpPr>
        <xdr:cNvPr id="60271" name="Rectangle 177" descr="紙ふぶき (小)"/>
        <xdr:cNvSpPr>
          <a:spLocks noChangeArrowheads="1"/>
        </xdr:cNvSpPr>
      </xdr:nvSpPr>
      <xdr:spPr>
        <a:xfrm>
          <a:off x="805815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60</xdr:row>
      <xdr:rowOff>0</xdr:rowOff>
    </xdr:from>
    <xdr:to xmlns:xdr="http://schemas.openxmlformats.org/drawingml/2006/spreadsheetDrawing">
      <xdr:col>56</xdr:col>
      <xdr:colOff>0</xdr:colOff>
      <xdr:row>60</xdr:row>
      <xdr:rowOff>0</xdr:rowOff>
    </xdr:to>
    <xdr:sp macro="" textlink="">
      <xdr:nvSpPr>
        <xdr:cNvPr id="60272" name="Line 164"/>
        <xdr:cNvSpPr>
          <a:spLocks noChangeShapeType="1"/>
        </xdr:cNvSpPr>
      </xdr:nvSpPr>
      <xdr:spPr>
        <a:xfrm>
          <a:off x="965835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60</xdr:row>
      <xdr:rowOff>0</xdr:rowOff>
    </xdr:from>
    <xdr:to xmlns:xdr="http://schemas.openxmlformats.org/drawingml/2006/spreadsheetDrawing">
      <xdr:col>55</xdr:col>
      <xdr:colOff>0</xdr:colOff>
      <xdr:row>65</xdr:row>
      <xdr:rowOff>0</xdr:rowOff>
    </xdr:to>
    <xdr:sp macro="" textlink="">
      <xdr:nvSpPr>
        <xdr:cNvPr id="60273" name="Line 172"/>
        <xdr:cNvSpPr>
          <a:spLocks noChangeShapeType="1"/>
        </xdr:cNvSpPr>
      </xdr:nvSpPr>
      <xdr:spPr>
        <a:xfrm>
          <a:off x="1025842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61</xdr:row>
      <xdr:rowOff>0</xdr:rowOff>
    </xdr:from>
    <xdr:to xmlns:xdr="http://schemas.openxmlformats.org/drawingml/2006/spreadsheetDrawing">
      <xdr:col>52</xdr:col>
      <xdr:colOff>0</xdr:colOff>
      <xdr:row>63</xdr:row>
      <xdr:rowOff>0</xdr:rowOff>
    </xdr:to>
    <xdr:sp macro="" textlink="">
      <xdr:nvSpPr>
        <xdr:cNvPr id="60274" name="Rectangle 177" descr="紙ふぶき (小)"/>
        <xdr:cNvSpPr>
          <a:spLocks noChangeArrowheads="1"/>
        </xdr:cNvSpPr>
      </xdr:nvSpPr>
      <xdr:spPr>
        <a:xfrm>
          <a:off x="885825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63</xdr:row>
      <xdr:rowOff>0</xdr:rowOff>
    </xdr:from>
    <xdr:to xmlns:xdr="http://schemas.openxmlformats.org/drawingml/2006/spreadsheetDrawing">
      <xdr:col>52</xdr:col>
      <xdr:colOff>0</xdr:colOff>
      <xdr:row>65</xdr:row>
      <xdr:rowOff>0</xdr:rowOff>
    </xdr:to>
    <xdr:sp macro="" textlink="">
      <xdr:nvSpPr>
        <xdr:cNvPr id="60275" name="Rectangle 177" descr="紙ふぶき (小)"/>
        <xdr:cNvSpPr>
          <a:spLocks noChangeArrowheads="1"/>
        </xdr:cNvSpPr>
      </xdr:nvSpPr>
      <xdr:spPr>
        <a:xfrm>
          <a:off x="885825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60</xdr:row>
      <xdr:rowOff>0</xdr:rowOff>
    </xdr:from>
    <xdr:to xmlns:xdr="http://schemas.openxmlformats.org/drawingml/2006/spreadsheetDrawing">
      <xdr:col>70</xdr:col>
      <xdr:colOff>0</xdr:colOff>
      <xdr:row>61</xdr:row>
      <xdr:rowOff>0</xdr:rowOff>
    </xdr:to>
    <xdr:sp macro="" textlink="">
      <xdr:nvSpPr>
        <xdr:cNvPr id="60276" name="Rectangle 177" descr="紙ふぶき (小)"/>
        <xdr:cNvSpPr>
          <a:spLocks noChangeArrowheads="1"/>
        </xdr:cNvSpPr>
      </xdr:nvSpPr>
      <xdr:spPr>
        <a:xfrm>
          <a:off x="1219200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60</xdr:row>
      <xdr:rowOff>0</xdr:rowOff>
    </xdr:from>
    <xdr:to xmlns:xdr="http://schemas.openxmlformats.org/drawingml/2006/spreadsheetDrawing">
      <xdr:col>66</xdr:col>
      <xdr:colOff>0</xdr:colOff>
      <xdr:row>64</xdr:row>
      <xdr:rowOff>126365</xdr:rowOff>
    </xdr:to>
    <xdr:sp macro="" textlink="">
      <xdr:nvSpPr>
        <xdr:cNvPr id="60277" name="Rectangle 177" descr="紙ふぶき (小)"/>
        <xdr:cNvSpPr>
          <a:spLocks noChangeArrowheads="1"/>
        </xdr:cNvSpPr>
      </xdr:nvSpPr>
      <xdr:spPr>
        <a:xfrm>
          <a:off x="1139190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60</xdr:row>
      <xdr:rowOff>0</xdr:rowOff>
    </xdr:from>
    <xdr:to xmlns:xdr="http://schemas.openxmlformats.org/drawingml/2006/spreadsheetDrawing">
      <xdr:col>74</xdr:col>
      <xdr:colOff>0</xdr:colOff>
      <xdr:row>60</xdr:row>
      <xdr:rowOff>0</xdr:rowOff>
    </xdr:to>
    <xdr:sp macro="" textlink="">
      <xdr:nvSpPr>
        <xdr:cNvPr id="60278" name="Line 164"/>
        <xdr:cNvSpPr>
          <a:spLocks noChangeShapeType="1"/>
        </xdr:cNvSpPr>
      </xdr:nvSpPr>
      <xdr:spPr>
        <a:xfrm>
          <a:off x="1299210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60</xdr:row>
      <xdr:rowOff>0</xdr:rowOff>
    </xdr:from>
    <xdr:to xmlns:xdr="http://schemas.openxmlformats.org/drawingml/2006/spreadsheetDrawing">
      <xdr:col>73</xdr:col>
      <xdr:colOff>0</xdr:colOff>
      <xdr:row>65</xdr:row>
      <xdr:rowOff>0</xdr:rowOff>
    </xdr:to>
    <xdr:sp macro="" textlink="">
      <xdr:nvSpPr>
        <xdr:cNvPr id="60279" name="Line 172"/>
        <xdr:cNvSpPr>
          <a:spLocks noChangeShapeType="1"/>
        </xdr:cNvSpPr>
      </xdr:nvSpPr>
      <xdr:spPr>
        <a:xfrm>
          <a:off x="1359217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61</xdr:row>
      <xdr:rowOff>0</xdr:rowOff>
    </xdr:from>
    <xdr:to xmlns:xdr="http://schemas.openxmlformats.org/drawingml/2006/spreadsheetDrawing">
      <xdr:col>70</xdr:col>
      <xdr:colOff>0</xdr:colOff>
      <xdr:row>63</xdr:row>
      <xdr:rowOff>0</xdr:rowOff>
    </xdr:to>
    <xdr:sp macro="" textlink="">
      <xdr:nvSpPr>
        <xdr:cNvPr id="60280" name="Rectangle 177" descr="紙ふぶき (小)"/>
        <xdr:cNvSpPr>
          <a:spLocks noChangeArrowheads="1"/>
        </xdr:cNvSpPr>
      </xdr:nvSpPr>
      <xdr:spPr>
        <a:xfrm>
          <a:off x="1219200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63</xdr:row>
      <xdr:rowOff>0</xdr:rowOff>
    </xdr:from>
    <xdr:to xmlns:xdr="http://schemas.openxmlformats.org/drawingml/2006/spreadsheetDrawing">
      <xdr:col>70</xdr:col>
      <xdr:colOff>0</xdr:colOff>
      <xdr:row>65</xdr:row>
      <xdr:rowOff>0</xdr:rowOff>
    </xdr:to>
    <xdr:sp macro="" textlink="">
      <xdr:nvSpPr>
        <xdr:cNvPr id="60281" name="Rectangle 177" descr="紙ふぶき (小)"/>
        <xdr:cNvSpPr>
          <a:spLocks noChangeArrowheads="1"/>
        </xdr:cNvSpPr>
      </xdr:nvSpPr>
      <xdr:spPr>
        <a:xfrm>
          <a:off x="1219200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60</xdr:row>
      <xdr:rowOff>0</xdr:rowOff>
    </xdr:from>
    <xdr:to xmlns:xdr="http://schemas.openxmlformats.org/drawingml/2006/spreadsheetDrawing">
      <xdr:col>38</xdr:col>
      <xdr:colOff>0</xdr:colOff>
      <xdr:row>72</xdr:row>
      <xdr:rowOff>0</xdr:rowOff>
    </xdr:to>
    <xdr:sp macro="" textlink="">
      <xdr:nvSpPr>
        <xdr:cNvPr id="60282" name="Line 172"/>
        <xdr:cNvSpPr>
          <a:spLocks noChangeShapeType="1"/>
        </xdr:cNvSpPr>
      </xdr:nvSpPr>
      <xdr:spPr>
        <a:xfrm>
          <a:off x="7124700" y="118249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60</xdr:row>
      <xdr:rowOff>0</xdr:rowOff>
    </xdr:from>
    <xdr:to xmlns:xdr="http://schemas.openxmlformats.org/drawingml/2006/spreadsheetDrawing">
      <xdr:col>56</xdr:col>
      <xdr:colOff>0</xdr:colOff>
      <xdr:row>72</xdr:row>
      <xdr:rowOff>0</xdr:rowOff>
    </xdr:to>
    <xdr:sp macro="" textlink="">
      <xdr:nvSpPr>
        <xdr:cNvPr id="60283" name="Line 172"/>
        <xdr:cNvSpPr>
          <a:spLocks noChangeShapeType="1"/>
        </xdr:cNvSpPr>
      </xdr:nvSpPr>
      <xdr:spPr>
        <a:xfrm>
          <a:off x="10458450" y="118249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60</xdr:row>
      <xdr:rowOff>0</xdr:rowOff>
    </xdr:from>
    <xdr:to xmlns:xdr="http://schemas.openxmlformats.org/drawingml/2006/spreadsheetDrawing">
      <xdr:col>74</xdr:col>
      <xdr:colOff>0</xdr:colOff>
      <xdr:row>73</xdr:row>
      <xdr:rowOff>0</xdr:rowOff>
    </xdr:to>
    <xdr:sp macro="" textlink="">
      <xdr:nvSpPr>
        <xdr:cNvPr id="60284" name="Line 172"/>
        <xdr:cNvSpPr>
          <a:spLocks noChangeShapeType="1"/>
        </xdr:cNvSpPr>
      </xdr:nvSpPr>
      <xdr:spPr>
        <a:xfrm>
          <a:off x="13792200" y="118249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118</xdr:row>
      <xdr:rowOff>0</xdr:rowOff>
    </xdr:from>
    <xdr:to xmlns:xdr="http://schemas.openxmlformats.org/drawingml/2006/spreadsheetDrawing">
      <xdr:col>73</xdr:col>
      <xdr:colOff>0</xdr:colOff>
      <xdr:row>118</xdr:row>
      <xdr:rowOff>0</xdr:rowOff>
    </xdr:to>
    <xdr:sp macro="" textlink="">
      <xdr:nvSpPr>
        <xdr:cNvPr id="60285" name="Line 25"/>
        <xdr:cNvSpPr>
          <a:spLocks noChangeShapeType="1"/>
        </xdr:cNvSpPr>
      </xdr:nvSpPr>
      <xdr:spPr>
        <a:xfrm>
          <a:off x="1299210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128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60286" name="Line 27"/>
        <xdr:cNvSpPr>
          <a:spLocks noChangeShapeType="1"/>
        </xdr:cNvSpPr>
      </xdr:nvSpPr>
      <xdr:spPr>
        <a:xfrm>
          <a:off x="1299210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118</xdr:row>
      <xdr:rowOff>0</xdr:rowOff>
    </xdr:from>
    <xdr:to xmlns:xdr="http://schemas.openxmlformats.org/drawingml/2006/spreadsheetDrawing">
      <xdr:col>62</xdr:col>
      <xdr:colOff>0</xdr:colOff>
      <xdr:row>118</xdr:row>
      <xdr:rowOff>0</xdr:rowOff>
    </xdr:to>
    <xdr:sp macro="" textlink="">
      <xdr:nvSpPr>
        <xdr:cNvPr id="60287" name="Line 28"/>
        <xdr:cNvSpPr>
          <a:spLocks noChangeShapeType="1"/>
        </xdr:cNvSpPr>
      </xdr:nvSpPr>
      <xdr:spPr>
        <a:xfrm flipH="1">
          <a:off x="1119187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128</xdr:row>
      <xdr:rowOff>0</xdr:rowOff>
    </xdr:from>
    <xdr:to xmlns:xdr="http://schemas.openxmlformats.org/drawingml/2006/spreadsheetDrawing">
      <xdr:col>62</xdr:col>
      <xdr:colOff>0</xdr:colOff>
      <xdr:row>128</xdr:row>
      <xdr:rowOff>0</xdr:rowOff>
    </xdr:to>
    <xdr:sp macro="" textlink="">
      <xdr:nvSpPr>
        <xdr:cNvPr id="60288" name="Line 29"/>
        <xdr:cNvSpPr>
          <a:spLocks noChangeShapeType="1"/>
        </xdr:cNvSpPr>
      </xdr:nvSpPr>
      <xdr:spPr>
        <a:xfrm flipH="1">
          <a:off x="1119187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118</xdr:row>
      <xdr:rowOff>0</xdr:rowOff>
    </xdr:from>
    <xdr:to xmlns:xdr="http://schemas.openxmlformats.org/drawingml/2006/spreadsheetDrawing">
      <xdr:col>61</xdr:col>
      <xdr:colOff>0</xdr:colOff>
      <xdr:row>128</xdr:row>
      <xdr:rowOff>0</xdr:rowOff>
    </xdr:to>
    <xdr:sp macro="" textlink="">
      <xdr:nvSpPr>
        <xdr:cNvPr id="60289" name="Line 30"/>
        <xdr:cNvSpPr>
          <a:spLocks noChangeShapeType="1"/>
        </xdr:cNvSpPr>
      </xdr:nvSpPr>
      <xdr:spPr>
        <a:xfrm>
          <a:off x="1119187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124</xdr:row>
      <xdr:rowOff>0</xdr:rowOff>
    </xdr:from>
    <xdr:to xmlns:xdr="http://schemas.openxmlformats.org/drawingml/2006/spreadsheetDrawing">
      <xdr:col>72</xdr:col>
      <xdr:colOff>0</xdr:colOff>
      <xdr:row>124</xdr:row>
      <xdr:rowOff>0</xdr:rowOff>
    </xdr:to>
    <xdr:sp macro="" textlink="">
      <xdr:nvSpPr>
        <xdr:cNvPr id="60290" name="Line 31"/>
        <xdr:cNvSpPr>
          <a:spLocks noChangeShapeType="1"/>
        </xdr:cNvSpPr>
      </xdr:nvSpPr>
      <xdr:spPr>
        <a:xfrm>
          <a:off x="12992100" y="235565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124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60291" name="Line 32"/>
        <xdr:cNvSpPr>
          <a:spLocks noChangeShapeType="1"/>
        </xdr:cNvSpPr>
      </xdr:nvSpPr>
      <xdr:spPr>
        <a:xfrm>
          <a:off x="13392150" y="23556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126</xdr:row>
      <xdr:rowOff>0</xdr:rowOff>
    </xdr:from>
    <xdr:to xmlns:xdr="http://schemas.openxmlformats.org/drawingml/2006/spreadsheetDrawing">
      <xdr:col>74</xdr:col>
      <xdr:colOff>0</xdr:colOff>
      <xdr:row>126</xdr:row>
      <xdr:rowOff>0</xdr:rowOff>
    </xdr:to>
    <xdr:sp macro="" textlink="">
      <xdr:nvSpPr>
        <xdr:cNvPr id="60292" name="Line 33"/>
        <xdr:cNvSpPr>
          <a:spLocks noChangeShapeType="1"/>
        </xdr:cNvSpPr>
      </xdr:nvSpPr>
      <xdr:spPr>
        <a:xfrm>
          <a:off x="12992100" y="238613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118</xdr:row>
      <xdr:rowOff>0</xdr:rowOff>
    </xdr:from>
    <xdr:to xmlns:xdr="http://schemas.openxmlformats.org/drawingml/2006/spreadsheetDrawing">
      <xdr:col>73</xdr:col>
      <xdr:colOff>0</xdr:colOff>
      <xdr:row>126</xdr:row>
      <xdr:rowOff>0</xdr:rowOff>
    </xdr:to>
    <xdr:sp macro="" textlink="">
      <xdr:nvSpPr>
        <xdr:cNvPr id="60293" name="Line 34"/>
        <xdr:cNvSpPr>
          <a:spLocks noChangeShapeType="1"/>
        </xdr:cNvSpPr>
      </xdr:nvSpPr>
      <xdr:spPr>
        <a:xfrm>
          <a:off x="13592175" y="226421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126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60294" name="Line 35"/>
        <xdr:cNvSpPr>
          <a:spLocks noChangeShapeType="1"/>
        </xdr:cNvSpPr>
      </xdr:nvSpPr>
      <xdr:spPr>
        <a:xfrm flipV="1">
          <a:off x="13592175" y="23861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118</xdr:row>
      <xdr:rowOff>0</xdr:rowOff>
    </xdr:from>
    <xdr:to xmlns:xdr="http://schemas.openxmlformats.org/drawingml/2006/spreadsheetDrawing">
      <xdr:col>72</xdr:col>
      <xdr:colOff>0</xdr:colOff>
      <xdr:row>124</xdr:row>
      <xdr:rowOff>0</xdr:rowOff>
    </xdr:to>
    <xdr:sp macro="" textlink="">
      <xdr:nvSpPr>
        <xdr:cNvPr id="60295" name="Line 52"/>
        <xdr:cNvSpPr>
          <a:spLocks noChangeShapeType="1"/>
        </xdr:cNvSpPr>
      </xdr:nvSpPr>
      <xdr:spPr>
        <a:xfrm>
          <a:off x="13392150" y="226421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118</xdr:row>
      <xdr:rowOff>0</xdr:rowOff>
    </xdr:from>
    <xdr:to xmlns:xdr="http://schemas.openxmlformats.org/drawingml/2006/spreadsheetDrawing">
      <xdr:col>66</xdr:col>
      <xdr:colOff>0</xdr:colOff>
      <xdr:row>128</xdr:row>
      <xdr:rowOff>0</xdr:rowOff>
    </xdr:to>
    <xdr:sp macro="" textlink="">
      <xdr:nvSpPr>
        <xdr:cNvPr id="60296" name="Rectangle 67" descr="紙ふぶき (小)"/>
        <xdr:cNvSpPr>
          <a:spLocks noChangeArrowheads="1"/>
        </xdr:cNvSpPr>
      </xdr:nvSpPr>
      <xdr:spPr>
        <a:xfrm>
          <a:off x="1139190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118</xdr:row>
      <xdr:rowOff>0</xdr:rowOff>
    </xdr:from>
    <xdr:to xmlns:xdr="http://schemas.openxmlformats.org/drawingml/2006/spreadsheetDrawing">
      <xdr:col>70</xdr:col>
      <xdr:colOff>0</xdr:colOff>
      <xdr:row>126</xdr:row>
      <xdr:rowOff>0</xdr:rowOff>
    </xdr:to>
    <xdr:sp macro="" textlink="">
      <xdr:nvSpPr>
        <xdr:cNvPr id="60297" name="Rectangle 68" descr="紙ふぶき (大)"/>
        <xdr:cNvSpPr>
          <a:spLocks noChangeArrowheads="1"/>
        </xdr:cNvSpPr>
      </xdr:nvSpPr>
      <xdr:spPr>
        <a:xfrm>
          <a:off x="12192000" y="226421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126</xdr:row>
      <xdr:rowOff>0</xdr:rowOff>
    </xdr:from>
    <xdr:to xmlns:xdr="http://schemas.openxmlformats.org/drawingml/2006/spreadsheetDrawing">
      <xdr:col>70</xdr:col>
      <xdr:colOff>0</xdr:colOff>
      <xdr:row>128</xdr:row>
      <xdr:rowOff>0</xdr:rowOff>
    </xdr:to>
    <xdr:sp macro="" textlink="">
      <xdr:nvSpPr>
        <xdr:cNvPr id="60298" name="Rectangle 69" descr="紙ふぶき (小)"/>
        <xdr:cNvSpPr>
          <a:spLocks noChangeArrowheads="1"/>
        </xdr:cNvSpPr>
      </xdr:nvSpPr>
      <xdr:spPr>
        <a:xfrm>
          <a:off x="12192000" y="238613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118</xdr:row>
      <xdr:rowOff>0</xdr:rowOff>
    </xdr:from>
    <xdr:to xmlns:xdr="http://schemas.openxmlformats.org/drawingml/2006/spreadsheetDrawing">
      <xdr:col>37</xdr:col>
      <xdr:colOff>0</xdr:colOff>
      <xdr:row>118</xdr:row>
      <xdr:rowOff>0</xdr:rowOff>
    </xdr:to>
    <xdr:sp macro="" textlink="">
      <xdr:nvSpPr>
        <xdr:cNvPr id="60299" name="Line 150"/>
        <xdr:cNvSpPr>
          <a:spLocks noChangeShapeType="1"/>
        </xdr:cNvSpPr>
      </xdr:nvSpPr>
      <xdr:spPr>
        <a:xfrm>
          <a:off x="632460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128</xdr:row>
      <xdr:rowOff>0</xdr:rowOff>
    </xdr:from>
    <xdr:to xmlns:xdr="http://schemas.openxmlformats.org/drawingml/2006/spreadsheetDrawing">
      <xdr:col>37</xdr:col>
      <xdr:colOff>0</xdr:colOff>
      <xdr:row>128</xdr:row>
      <xdr:rowOff>0</xdr:rowOff>
    </xdr:to>
    <xdr:sp macro="" textlink="">
      <xdr:nvSpPr>
        <xdr:cNvPr id="60300" name="Line 151"/>
        <xdr:cNvSpPr>
          <a:spLocks noChangeShapeType="1"/>
        </xdr:cNvSpPr>
      </xdr:nvSpPr>
      <xdr:spPr>
        <a:xfrm>
          <a:off x="632460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118</xdr:row>
      <xdr:rowOff>0</xdr:rowOff>
    </xdr:from>
    <xdr:to xmlns:xdr="http://schemas.openxmlformats.org/drawingml/2006/spreadsheetDrawing">
      <xdr:col>26</xdr:col>
      <xdr:colOff>0</xdr:colOff>
      <xdr:row>118</xdr:row>
      <xdr:rowOff>0</xdr:rowOff>
    </xdr:to>
    <xdr:sp macro="" textlink="">
      <xdr:nvSpPr>
        <xdr:cNvPr id="60301" name="Line 152"/>
        <xdr:cNvSpPr>
          <a:spLocks noChangeShapeType="1"/>
        </xdr:cNvSpPr>
      </xdr:nvSpPr>
      <xdr:spPr>
        <a:xfrm flipH="1">
          <a:off x="452437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128</xdr:row>
      <xdr:rowOff>0</xdr:rowOff>
    </xdr:from>
    <xdr:to xmlns:xdr="http://schemas.openxmlformats.org/drawingml/2006/spreadsheetDrawing">
      <xdr:col>26</xdr:col>
      <xdr:colOff>0</xdr:colOff>
      <xdr:row>128</xdr:row>
      <xdr:rowOff>0</xdr:rowOff>
    </xdr:to>
    <xdr:sp macro="" textlink="">
      <xdr:nvSpPr>
        <xdr:cNvPr id="60302" name="Line 153"/>
        <xdr:cNvSpPr>
          <a:spLocks noChangeShapeType="1"/>
        </xdr:cNvSpPr>
      </xdr:nvSpPr>
      <xdr:spPr>
        <a:xfrm flipH="1">
          <a:off x="452437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118</xdr:row>
      <xdr:rowOff>0</xdr:rowOff>
    </xdr:from>
    <xdr:to xmlns:xdr="http://schemas.openxmlformats.org/drawingml/2006/spreadsheetDrawing">
      <xdr:col>25</xdr:col>
      <xdr:colOff>0</xdr:colOff>
      <xdr:row>128</xdr:row>
      <xdr:rowOff>0</xdr:rowOff>
    </xdr:to>
    <xdr:sp macro="" textlink="">
      <xdr:nvSpPr>
        <xdr:cNvPr id="60303" name="Line 154"/>
        <xdr:cNvSpPr>
          <a:spLocks noChangeShapeType="1"/>
        </xdr:cNvSpPr>
      </xdr:nvSpPr>
      <xdr:spPr>
        <a:xfrm>
          <a:off x="452437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123</xdr:row>
      <xdr:rowOff>0</xdr:rowOff>
    </xdr:from>
    <xdr:to xmlns:xdr="http://schemas.openxmlformats.org/drawingml/2006/spreadsheetDrawing">
      <xdr:col>36</xdr:col>
      <xdr:colOff>0</xdr:colOff>
      <xdr:row>123</xdr:row>
      <xdr:rowOff>0</xdr:rowOff>
    </xdr:to>
    <xdr:sp macro="" textlink="">
      <xdr:nvSpPr>
        <xdr:cNvPr id="60304" name="Line 155"/>
        <xdr:cNvSpPr>
          <a:spLocks noChangeShapeType="1"/>
        </xdr:cNvSpPr>
      </xdr:nvSpPr>
      <xdr:spPr>
        <a:xfrm>
          <a:off x="6324600" y="23404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123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60305" name="Line 156"/>
        <xdr:cNvSpPr>
          <a:spLocks noChangeShapeType="1"/>
        </xdr:cNvSpPr>
      </xdr:nvSpPr>
      <xdr:spPr>
        <a:xfrm>
          <a:off x="6724650" y="23404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125</xdr:row>
      <xdr:rowOff>0</xdr:rowOff>
    </xdr:from>
    <xdr:to xmlns:xdr="http://schemas.openxmlformats.org/drawingml/2006/spreadsheetDrawing">
      <xdr:col>38</xdr:col>
      <xdr:colOff>0</xdr:colOff>
      <xdr:row>125</xdr:row>
      <xdr:rowOff>0</xdr:rowOff>
    </xdr:to>
    <xdr:sp macro="" textlink="">
      <xdr:nvSpPr>
        <xdr:cNvPr id="60306" name="Line 157"/>
        <xdr:cNvSpPr>
          <a:spLocks noChangeShapeType="1"/>
        </xdr:cNvSpPr>
      </xdr:nvSpPr>
      <xdr:spPr>
        <a:xfrm>
          <a:off x="6324600" y="23708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118</xdr:row>
      <xdr:rowOff>0</xdr:rowOff>
    </xdr:from>
    <xdr:to xmlns:xdr="http://schemas.openxmlformats.org/drawingml/2006/spreadsheetDrawing">
      <xdr:col>37</xdr:col>
      <xdr:colOff>0</xdr:colOff>
      <xdr:row>125</xdr:row>
      <xdr:rowOff>0</xdr:rowOff>
    </xdr:to>
    <xdr:sp macro="" textlink="">
      <xdr:nvSpPr>
        <xdr:cNvPr id="60307" name="Line 158"/>
        <xdr:cNvSpPr>
          <a:spLocks noChangeShapeType="1"/>
        </xdr:cNvSpPr>
      </xdr:nvSpPr>
      <xdr:spPr>
        <a:xfrm>
          <a:off x="6924675" y="226421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125</xdr:row>
      <xdr:rowOff>0</xdr:rowOff>
    </xdr:from>
    <xdr:to xmlns:xdr="http://schemas.openxmlformats.org/drawingml/2006/spreadsheetDrawing">
      <xdr:col>37</xdr:col>
      <xdr:colOff>0</xdr:colOff>
      <xdr:row>128</xdr:row>
      <xdr:rowOff>0</xdr:rowOff>
    </xdr:to>
    <xdr:sp macro="" textlink="">
      <xdr:nvSpPr>
        <xdr:cNvPr id="60308" name="Line 159"/>
        <xdr:cNvSpPr>
          <a:spLocks noChangeShapeType="1"/>
        </xdr:cNvSpPr>
      </xdr:nvSpPr>
      <xdr:spPr>
        <a:xfrm flipV="1">
          <a:off x="6924675" y="237089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118</xdr:row>
      <xdr:rowOff>0</xdr:rowOff>
    </xdr:from>
    <xdr:to xmlns:xdr="http://schemas.openxmlformats.org/drawingml/2006/spreadsheetDrawing">
      <xdr:col>36</xdr:col>
      <xdr:colOff>0</xdr:colOff>
      <xdr:row>123</xdr:row>
      <xdr:rowOff>0</xdr:rowOff>
    </xdr:to>
    <xdr:sp macro="" textlink="">
      <xdr:nvSpPr>
        <xdr:cNvPr id="60309" name="Line 160"/>
        <xdr:cNvSpPr>
          <a:spLocks noChangeShapeType="1"/>
        </xdr:cNvSpPr>
      </xdr:nvSpPr>
      <xdr:spPr>
        <a:xfrm>
          <a:off x="6724650" y="226421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118</xdr:row>
      <xdr:rowOff>0</xdr:rowOff>
    </xdr:from>
    <xdr:to xmlns:xdr="http://schemas.openxmlformats.org/drawingml/2006/spreadsheetDrawing">
      <xdr:col>30</xdr:col>
      <xdr:colOff>0</xdr:colOff>
      <xdr:row>128</xdr:row>
      <xdr:rowOff>0</xdr:rowOff>
    </xdr:to>
    <xdr:sp macro="" textlink="">
      <xdr:nvSpPr>
        <xdr:cNvPr id="60310" name="Rectangle 161" descr="紙ふぶき (小)"/>
        <xdr:cNvSpPr>
          <a:spLocks noChangeArrowheads="1"/>
        </xdr:cNvSpPr>
      </xdr:nvSpPr>
      <xdr:spPr>
        <a:xfrm>
          <a:off x="472440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118</xdr:row>
      <xdr:rowOff>0</xdr:rowOff>
    </xdr:from>
    <xdr:to xmlns:xdr="http://schemas.openxmlformats.org/drawingml/2006/spreadsheetDrawing">
      <xdr:col>34</xdr:col>
      <xdr:colOff>0</xdr:colOff>
      <xdr:row>125</xdr:row>
      <xdr:rowOff>0</xdr:rowOff>
    </xdr:to>
    <xdr:sp macro="" textlink="">
      <xdr:nvSpPr>
        <xdr:cNvPr id="60311" name="Rectangle 162" descr="紙ふぶき (大)"/>
        <xdr:cNvSpPr>
          <a:spLocks noChangeArrowheads="1"/>
        </xdr:cNvSpPr>
      </xdr:nvSpPr>
      <xdr:spPr>
        <a:xfrm>
          <a:off x="5524500" y="226421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125</xdr:row>
      <xdr:rowOff>0</xdr:rowOff>
    </xdr:from>
    <xdr:to xmlns:xdr="http://schemas.openxmlformats.org/drawingml/2006/spreadsheetDrawing">
      <xdr:col>34</xdr:col>
      <xdr:colOff>0</xdr:colOff>
      <xdr:row>128</xdr:row>
      <xdr:rowOff>0</xdr:rowOff>
    </xdr:to>
    <xdr:sp macro="" textlink="">
      <xdr:nvSpPr>
        <xdr:cNvPr id="60312" name="Rectangle 163" descr="紙ふぶき (小)"/>
        <xdr:cNvSpPr>
          <a:spLocks noChangeArrowheads="1"/>
        </xdr:cNvSpPr>
      </xdr:nvSpPr>
      <xdr:spPr>
        <a:xfrm>
          <a:off x="5524500" y="237089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118</xdr:row>
      <xdr:rowOff>0</xdr:rowOff>
    </xdr:from>
    <xdr:to xmlns:xdr="http://schemas.openxmlformats.org/drawingml/2006/spreadsheetDrawing">
      <xdr:col>19</xdr:col>
      <xdr:colOff>0</xdr:colOff>
      <xdr:row>118</xdr:row>
      <xdr:rowOff>0</xdr:rowOff>
    </xdr:to>
    <xdr:sp macro="" textlink="">
      <xdr:nvSpPr>
        <xdr:cNvPr id="60313" name="Line 164"/>
        <xdr:cNvSpPr>
          <a:spLocks noChangeShapeType="1"/>
        </xdr:cNvSpPr>
      </xdr:nvSpPr>
      <xdr:spPr>
        <a:xfrm>
          <a:off x="299085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128</xdr:row>
      <xdr:rowOff>0</xdr:rowOff>
    </xdr:from>
    <xdr:to xmlns:xdr="http://schemas.openxmlformats.org/drawingml/2006/spreadsheetDrawing">
      <xdr:col>19</xdr:col>
      <xdr:colOff>0</xdr:colOff>
      <xdr:row>128</xdr:row>
      <xdr:rowOff>0</xdr:rowOff>
    </xdr:to>
    <xdr:sp macro="" textlink="">
      <xdr:nvSpPr>
        <xdr:cNvPr id="60314" name="Line 165"/>
        <xdr:cNvSpPr>
          <a:spLocks noChangeShapeType="1"/>
        </xdr:cNvSpPr>
      </xdr:nvSpPr>
      <xdr:spPr>
        <a:xfrm>
          <a:off x="299085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118</xdr:row>
      <xdr:rowOff>0</xdr:rowOff>
    </xdr:from>
    <xdr:to xmlns:xdr="http://schemas.openxmlformats.org/drawingml/2006/spreadsheetDrawing">
      <xdr:col>8</xdr:col>
      <xdr:colOff>0</xdr:colOff>
      <xdr:row>118</xdr:row>
      <xdr:rowOff>0</xdr:rowOff>
    </xdr:to>
    <xdr:sp macro="" textlink="">
      <xdr:nvSpPr>
        <xdr:cNvPr id="60315" name="Line 166"/>
        <xdr:cNvSpPr>
          <a:spLocks noChangeShapeType="1"/>
        </xdr:cNvSpPr>
      </xdr:nvSpPr>
      <xdr:spPr>
        <a:xfrm flipH="1">
          <a:off x="119062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128</xdr:row>
      <xdr:rowOff>0</xdr:rowOff>
    </xdr:from>
    <xdr:to xmlns:xdr="http://schemas.openxmlformats.org/drawingml/2006/spreadsheetDrawing">
      <xdr:col>8</xdr:col>
      <xdr:colOff>0</xdr:colOff>
      <xdr:row>128</xdr:row>
      <xdr:rowOff>0</xdr:rowOff>
    </xdr:to>
    <xdr:sp macro="" textlink="">
      <xdr:nvSpPr>
        <xdr:cNvPr id="60316" name="Line 167"/>
        <xdr:cNvSpPr>
          <a:spLocks noChangeShapeType="1"/>
        </xdr:cNvSpPr>
      </xdr:nvSpPr>
      <xdr:spPr>
        <a:xfrm flipH="1">
          <a:off x="119062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118</xdr:row>
      <xdr:rowOff>0</xdr:rowOff>
    </xdr:from>
    <xdr:to xmlns:xdr="http://schemas.openxmlformats.org/drawingml/2006/spreadsheetDrawing">
      <xdr:col>7</xdr:col>
      <xdr:colOff>0</xdr:colOff>
      <xdr:row>128</xdr:row>
      <xdr:rowOff>0</xdr:rowOff>
    </xdr:to>
    <xdr:sp macro="" textlink="">
      <xdr:nvSpPr>
        <xdr:cNvPr id="60317" name="Line 168"/>
        <xdr:cNvSpPr>
          <a:spLocks noChangeShapeType="1"/>
        </xdr:cNvSpPr>
      </xdr:nvSpPr>
      <xdr:spPr>
        <a:xfrm>
          <a:off x="119062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122</xdr:row>
      <xdr:rowOff>0</xdr:rowOff>
    </xdr:from>
    <xdr:to xmlns:xdr="http://schemas.openxmlformats.org/drawingml/2006/spreadsheetDrawing">
      <xdr:col>18</xdr:col>
      <xdr:colOff>0</xdr:colOff>
      <xdr:row>122</xdr:row>
      <xdr:rowOff>0</xdr:rowOff>
    </xdr:to>
    <xdr:sp macro="" textlink="">
      <xdr:nvSpPr>
        <xdr:cNvPr id="60318" name="Line 169"/>
        <xdr:cNvSpPr>
          <a:spLocks noChangeShapeType="1"/>
        </xdr:cNvSpPr>
      </xdr:nvSpPr>
      <xdr:spPr>
        <a:xfrm>
          <a:off x="2990850" y="23251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122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60319" name="Line 170"/>
        <xdr:cNvSpPr>
          <a:spLocks noChangeShapeType="1"/>
        </xdr:cNvSpPr>
      </xdr:nvSpPr>
      <xdr:spPr>
        <a:xfrm>
          <a:off x="3390900" y="23251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124</xdr:row>
      <xdr:rowOff>0</xdr:rowOff>
    </xdr:from>
    <xdr:to xmlns:xdr="http://schemas.openxmlformats.org/drawingml/2006/spreadsheetDrawing">
      <xdr:col>20</xdr:col>
      <xdr:colOff>0</xdr:colOff>
      <xdr:row>124</xdr:row>
      <xdr:rowOff>0</xdr:rowOff>
    </xdr:to>
    <xdr:sp macro="" textlink="">
      <xdr:nvSpPr>
        <xdr:cNvPr id="60320" name="Line 171"/>
        <xdr:cNvSpPr>
          <a:spLocks noChangeShapeType="1"/>
        </xdr:cNvSpPr>
      </xdr:nvSpPr>
      <xdr:spPr>
        <a:xfrm>
          <a:off x="3009900" y="235565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118</xdr:row>
      <xdr:rowOff>0</xdr:rowOff>
    </xdr:from>
    <xdr:to xmlns:xdr="http://schemas.openxmlformats.org/drawingml/2006/spreadsheetDrawing">
      <xdr:col>19</xdr:col>
      <xdr:colOff>0</xdr:colOff>
      <xdr:row>124</xdr:row>
      <xdr:rowOff>0</xdr:rowOff>
    </xdr:to>
    <xdr:sp macro="" textlink="">
      <xdr:nvSpPr>
        <xdr:cNvPr id="60321" name="Line 172"/>
        <xdr:cNvSpPr>
          <a:spLocks noChangeShapeType="1"/>
        </xdr:cNvSpPr>
      </xdr:nvSpPr>
      <xdr:spPr>
        <a:xfrm>
          <a:off x="3590925" y="226421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124</xdr:row>
      <xdr:rowOff>0</xdr:rowOff>
    </xdr:from>
    <xdr:to xmlns:xdr="http://schemas.openxmlformats.org/drawingml/2006/spreadsheetDrawing">
      <xdr:col>19</xdr:col>
      <xdr:colOff>0</xdr:colOff>
      <xdr:row>128</xdr:row>
      <xdr:rowOff>0</xdr:rowOff>
    </xdr:to>
    <xdr:sp macro="" textlink="">
      <xdr:nvSpPr>
        <xdr:cNvPr id="60322" name="Line 173"/>
        <xdr:cNvSpPr>
          <a:spLocks noChangeShapeType="1"/>
        </xdr:cNvSpPr>
      </xdr:nvSpPr>
      <xdr:spPr>
        <a:xfrm flipV="1">
          <a:off x="3590925" y="235565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118</xdr:row>
      <xdr:rowOff>0</xdr:rowOff>
    </xdr:from>
    <xdr:to xmlns:xdr="http://schemas.openxmlformats.org/drawingml/2006/spreadsheetDrawing">
      <xdr:col>18</xdr:col>
      <xdr:colOff>0</xdr:colOff>
      <xdr:row>122</xdr:row>
      <xdr:rowOff>0</xdr:rowOff>
    </xdr:to>
    <xdr:sp macro="" textlink="">
      <xdr:nvSpPr>
        <xdr:cNvPr id="60323" name="Line 174"/>
        <xdr:cNvSpPr>
          <a:spLocks noChangeShapeType="1"/>
        </xdr:cNvSpPr>
      </xdr:nvSpPr>
      <xdr:spPr>
        <a:xfrm>
          <a:off x="3390900" y="226421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118</xdr:row>
      <xdr:rowOff>0</xdr:rowOff>
    </xdr:from>
    <xdr:to xmlns:xdr="http://schemas.openxmlformats.org/drawingml/2006/spreadsheetDrawing">
      <xdr:col>12</xdr:col>
      <xdr:colOff>0</xdr:colOff>
      <xdr:row>128</xdr:row>
      <xdr:rowOff>0</xdr:rowOff>
    </xdr:to>
    <xdr:sp macro="" textlink="">
      <xdr:nvSpPr>
        <xdr:cNvPr id="60324" name="Rectangle 175" descr="紙ふぶき (小)"/>
        <xdr:cNvSpPr>
          <a:spLocks noChangeArrowheads="1"/>
        </xdr:cNvSpPr>
      </xdr:nvSpPr>
      <xdr:spPr>
        <a:xfrm>
          <a:off x="139065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118</xdr:row>
      <xdr:rowOff>0</xdr:rowOff>
    </xdr:from>
    <xdr:to xmlns:xdr="http://schemas.openxmlformats.org/drawingml/2006/spreadsheetDrawing">
      <xdr:col>16</xdr:col>
      <xdr:colOff>0</xdr:colOff>
      <xdr:row>124</xdr:row>
      <xdr:rowOff>0</xdr:rowOff>
    </xdr:to>
    <xdr:sp macro="" textlink="">
      <xdr:nvSpPr>
        <xdr:cNvPr id="60325" name="Rectangle 176" descr="紙ふぶき (大)"/>
        <xdr:cNvSpPr>
          <a:spLocks noChangeArrowheads="1"/>
        </xdr:cNvSpPr>
      </xdr:nvSpPr>
      <xdr:spPr>
        <a:xfrm>
          <a:off x="2190750" y="226421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124</xdr:row>
      <xdr:rowOff>0</xdr:rowOff>
    </xdr:from>
    <xdr:to xmlns:xdr="http://schemas.openxmlformats.org/drawingml/2006/spreadsheetDrawing">
      <xdr:col>16</xdr:col>
      <xdr:colOff>0</xdr:colOff>
      <xdr:row>128</xdr:row>
      <xdr:rowOff>0</xdr:rowOff>
    </xdr:to>
    <xdr:sp macro="" textlink="">
      <xdr:nvSpPr>
        <xdr:cNvPr id="60326" name="Rectangle 177" descr="紙ふぶき (小)"/>
        <xdr:cNvSpPr>
          <a:spLocks noChangeArrowheads="1"/>
        </xdr:cNvSpPr>
      </xdr:nvSpPr>
      <xdr:spPr>
        <a:xfrm>
          <a:off x="2190750" y="235565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118</xdr:row>
      <xdr:rowOff>0</xdr:rowOff>
    </xdr:from>
    <xdr:to xmlns:xdr="http://schemas.openxmlformats.org/drawingml/2006/spreadsheetDrawing">
      <xdr:col>55</xdr:col>
      <xdr:colOff>0</xdr:colOff>
      <xdr:row>118</xdr:row>
      <xdr:rowOff>0</xdr:rowOff>
    </xdr:to>
    <xdr:sp macro="" textlink="">
      <xdr:nvSpPr>
        <xdr:cNvPr id="60327" name="Line 150"/>
        <xdr:cNvSpPr>
          <a:spLocks noChangeShapeType="1"/>
        </xdr:cNvSpPr>
      </xdr:nvSpPr>
      <xdr:spPr>
        <a:xfrm>
          <a:off x="965835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128</xdr:row>
      <xdr:rowOff>0</xdr:rowOff>
    </xdr:from>
    <xdr:to xmlns:xdr="http://schemas.openxmlformats.org/drawingml/2006/spreadsheetDrawing">
      <xdr:col>55</xdr:col>
      <xdr:colOff>0</xdr:colOff>
      <xdr:row>128</xdr:row>
      <xdr:rowOff>0</xdr:rowOff>
    </xdr:to>
    <xdr:sp macro="" textlink="">
      <xdr:nvSpPr>
        <xdr:cNvPr id="60328" name="Line 151"/>
        <xdr:cNvSpPr>
          <a:spLocks noChangeShapeType="1"/>
        </xdr:cNvSpPr>
      </xdr:nvSpPr>
      <xdr:spPr>
        <a:xfrm>
          <a:off x="965835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118</xdr:row>
      <xdr:rowOff>0</xdr:rowOff>
    </xdr:from>
    <xdr:to xmlns:xdr="http://schemas.openxmlformats.org/drawingml/2006/spreadsheetDrawing">
      <xdr:col>44</xdr:col>
      <xdr:colOff>0</xdr:colOff>
      <xdr:row>118</xdr:row>
      <xdr:rowOff>0</xdr:rowOff>
    </xdr:to>
    <xdr:sp macro="" textlink="">
      <xdr:nvSpPr>
        <xdr:cNvPr id="60329" name="Line 152"/>
        <xdr:cNvSpPr>
          <a:spLocks noChangeShapeType="1"/>
        </xdr:cNvSpPr>
      </xdr:nvSpPr>
      <xdr:spPr>
        <a:xfrm flipH="1">
          <a:off x="785812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128</xdr:row>
      <xdr:rowOff>0</xdr:rowOff>
    </xdr:from>
    <xdr:to xmlns:xdr="http://schemas.openxmlformats.org/drawingml/2006/spreadsheetDrawing">
      <xdr:col>44</xdr:col>
      <xdr:colOff>0</xdr:colOff>
      <xdr:row>128</xdr:row>
      <xdr:rowOff>0</xdr:rowOff>
    </xdr:to>
    <xdr:sp macro="" textlink="">
      <xdr:nvSpPr>
        <xdr:cNvPr id="60330" name="Line 153"/>
        <xdr:cNvSpPr>
          <a:spLocks noChangeShapeType="1"/>
        </xdr:cNvSpPr>
      </xdr:nvSpPr>
      <xdr:spPr>
        <a:xfrm flipH="1">
          <a:off x="785812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118</xdr:row>
      <xdr:rowOff>0</xdr:rowOff>
    </xdr:from>
    <xdr:to xmlns:xdr="http://schemas.openxmlformats.org/drawingml/2006/spreadsheetDrawing">
      <xdr:col>43</xdr:col>
      <xdr:colOff>0</xdr:colOff>
      <xdr:row>128</xdr:row>
      <xdr:rowOff>0</xdr:rowOff>
    </xdr:to>
    <xdr:sp macro="" textlink="">
      <xdr:nvSpPr>
        <xdr:cNvPr id="60331" name="Line 154"/>
        <xdr:cNvSpPr>
          <a:spLocks noChangeShapeType="1"/>
        </xdr:cNvSpPr>
      </xdr:nvSpPr>
      <xdr:spPr>
        <a:xfrm>
          <a:off x="785812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123</xdr:row>
      <xdr:rowOff>0</xdr:rowOff>
    </xdr:from>
    <xdr:to xmlns:xdr="http://schemas.openxmlformats.org/drawingml/2006/spreadsheetDrawing">
      <xdr:col>54</xdr:col>
      <xdr:colOff>0</xdr:colOff>
      <xdr:row>123</xdr:row>
      <xdr:rowOff>0</xdr:rowOff>
    </xdr:to>
    <xdr:sp macro="" textlink="">
      <xdr:nvSpPr>
        <xdr:cNvPr id="60332" name="Line 155"/>
        <xdr:cNvSpPr>
          <a:spLocks noChangeShapeType="1"/>
        </xdr:cNvSpPr>
      </xdr:nvSpPr>
      <xdr:spPr>
        <a:xfrm>
          <a:off x="9658350" y="23404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123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60333" name="Line 156"/>
        <xdr:cNvSpPr>
          <a:spLocks noChangeShapeType="1"/>
        </xdr:cNvSpPr>
      </xdr:nvSpPr>
      <xdr:spPr>
        <a:xfrm>
          <a:off x="10058400" y="23404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125</xdr:row>
      <xdr:rowOff>0</xdr:rowOff>
    </xdr:from>
    <xdr:to xmlns:xdr="http://schemas.openxmlformats.org/drawingml/2006/spreadsheetDrawing">
      <xdr:col>56</xdr:col>
      <xdr:colOff>0</xdr:colOff>
      <xdr:row>125</xdr:row>
      <xdr:rowOff>0</xdr:rowOff>
    </xdr:to>
    <xdr:sp macro="" textlink="">
      <xdr:nvSpPr>
        <xdr:cNvPr id="60334" name="Line 157"/>
        <xdr:cNvSpPr>
          <a:spLocks noChangeShapeType="1"/>
        </xdr:cNvSpPr>
      </xdr:nvSpPr>
      <xdr:spPr>
        <a:xfrm>
          <a:off x="9658350" y="23708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118</xdr:row>
      <xdr:rowOff>0</xdr:rowOff>
    </xdr:from>
    <xdr:to xmlns:xdr="http://schemas.openxmlformats.org/drawingml/2006/spreadsheetDrawing">
      <xdr:col>55</xdr:col>
      <xdr:colOff>0</xdr:colOff>
      <xdr:row>125</xdr:row>
      <xdr:rowOff>0</xdr:rowOff>
    </xdr:to>
    <xdr:sp macro="" textlink="">
      <xdr:nvSpPr>
        <xdr:cNvPr id="60335" name="Line 158"/>
        <xdr:cNvSpPr>
          <a:spLocks noChangeShapeType="1"/>
        </xdr:cNvSpPr>
      </xdr:nvSpPr>
      <xdr:spPr>
        <a:xfrm>
          <a:off x="10258425" y="226421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125</xdr:row>
      <xdr:rowOff>0</xdr:rowOff>
    </xdr:from>
    <xdr:to xmlns:xdr="http://schemas.openxmlformats.org/drawingml/2006/spreadsheetDrawing">
      <xdr:col>55</xdr:col>
      <xdr:colOff>0</xdr:colOff>
      <xdr:row>128</xdr:row>
      <xdr:rowOff>0</xdr:rowOff>
    </xdr:to>
    <xdr:sp macro="" textlink="">
      <xdr:nvSpPr>
        <xdr:cNvPr id="60336" name="Line 159"/>
        <xdr:cNvSpPr>
          <a:spLocks noChangeShapeType="1"/>
        </xdr:cNvSpPr>
      </xdr:nvSpPr>
      <xdr:spPr>
        <a:xfrm flipV="1">
          <a:off x="10258425" y="237089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118</xdr:row>
      <xdr:rowOff>0</xdr:rowOff>
    </xdr:from>
    <xdr:to xmlns:xdr="http://schemas.openxmlformats.org/drawingml/2006/spreadsheetDrawing">
      <xdr:col>54</xdr:col>
      <xdr:colOff>0</xdr:colOff>
      <xdr:row>123</xdr:row>
      <xdr:rowOff>0</xdr:rowOff>
    </xdr:to>
    <xdr:sp macro="" textlink="">
      <xdr:nvSpPr>
        <xdr:cNvPr id="60337" name="Line 160"/>
        <xdr:cNvSpPr>
          <a:spLocks noChangeShapeType="1"/>
        </xdr:cNvSpPr>
      </xdr:nvSpPr>
      <xdr:spPr>
        <a:xfrm>
          <a:off x="10058400" y="226421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118</xdr:row>
      <xdr:rowOff>0</xdr:rowOff>
    </xdr:from>
    <xdr:to xmlns:xdr="http://schemas.openxmlformats.org/drawingml/2006/spreadsheetDrawing">
      <xdr:col>48</xdr:col>
      <xdr:colOff>0</xdr:colOff>
      <xdr:row>128</xdr:row>
      <xdr:rowOff>0</xdr:rowOff>
    </xdr:to>
    <xdr:sp macro="" textlink="">
      <xdr:nvSpPr>
        <xdr:cNvPr id="60338" name="Rectangle 161" descr="紙ふぶき (小)"/>
        <xdr:cNvSpPr>
          <a:spLocks noChangeArrowheads="1"/>
        </xdr:cNvSpPr>
      </xdr:nvSpPr>
      <xdr:spPr>
        <a:xfrm>
          <a:off x="805815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118</xdr:row>
      <xdr:rowOff>0</xdr:rowOff>
    </xdr:from>
    <xdr:to xmlns:xdr="http://schemas.openxmlformats.org/drawingml/2006/spreadsheetDrawing">
      <xdr:col>52</xdr:col>
      <xdr:colOff>0</xdr:colOff>
      <xdr:row>125</xdr:row>
      <xdr:rowOff>0</xdr:rowOff>
    </xdr:to>
    <xdr:sp macro="" textlink="">
      <xdr:nvSpPr>
        <xdr:cNvPr id="60339" name="Rectangle 162" descr="紙ふぶき (大)"/>
        <xdr:cNvSpPr>
          <a:spLocks noChangeArrowheads="1"/>
        </xdr:cNvSpPr>
      </xdr:nvSpPr>
      <xdr:spPr>
        <a:xfrm>
          <a:off x="8858250" y="226421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125</xdr:row>
      <xdr:rowOff>0</xdr:rowOff>
    </xdr:from>
    <xdr:to xmlns:xdr="http://schemas.openxmlformats.org/drawingml/2006/spreadsheetDrawing">
      <xdr:col>52</xdr:col>
      <xdr:colOff>0</xdr:colOff>
      <xdr:row>128</xdr:row>
      <xdr:rowOff>0</xdr:rowOff>
    </xdr:to>
    <xdr:sp macro="" textlink="">
      <xdr:nvSpPr>
        <xdr:cNvPr id="60340" name="Rectangle 163" descr="紙ふぶき (小)"/>
        <xdr:cNvSpPr>
          <a:spLocks noChangeArrowheads="1"/>
        </xdr:cNvSpPr>
      </xdr:nvSpPr>
      <xdr:spPr>
        <a:xfrm>
          <a:off x="8858250" y="237089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113</xdr:row>
      <xdr:rowOff>0</xdr:rowOff>
    </xdr:from>
    <xdr:to xmlns:xdr="http://schemas.openxmlformats.org/drawingml/2006/spreadsheetDrawing">
      <xdr:col>20</xdr:col>
      <xdr:colOff>0</xdr:colOff>
      <xdr:row>124</xdr:row>
      <xdr:rowOff>0</xdr:rowOff>
    </xdr:to>
    <xdr:sp macro="" textlink="">
      <xdr:nvSpPr>
        <xdr:cNvPr id="60341" name="Line 172"/>
        <xdr:cNvSpPr>
          <a:spLocks noChangeShapeType="1"/>
        </xdr:cNvSpPr>
      </xdr:nvSpPr>
      <xdr:spPr>
        <a:xfrm>
          <a:off x="3790950" y="220103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113</xdr:row>
      <xdr:rowOff>0</xdr:rowOff>
    </xdr:from>
    <xdr:to xmlns:xdr="http://schemas.openxmlformats.org/drawingml/2006/spreadsheetDrawing">
      <xdr:col>16</xdr:col>
      <xdr:colOff>0</xdr:colOff>
      <xdr:row>114</xdr:row>
      <xdr:rowOff>0</xdr:rowOff>
    </xdr:to>
    <xdr:sp macro="" textlink="">
      <xdr:nvSpPr>
        <xdr:cNvPr id="60342" name="Rectangle 177" descr="紙ふぶき (小)"/>
        <xdr:cNvSpPr>
          <a:spLocks noChangeArrowheads="1"/>
        </xdr:cNvSpPr>
      </xdr:nvSpPr>
      <xdr:spPr>
        <a:xfrm>
          <a:off x="219075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113</xdr:row>
      <xdr:rowOff>0</xdr:rowOff>
    </xdr:from>
    <xdr:to xmlns:xdr="http://schemas.openxmlformats.org/drawingml/2006/spreadsheetDrawing">
      <xdr:col>12</xdr:col>
      <xdr:colOff>0</xdr:colOff>
      <xdr:row>117</xdr:row>
      <xdr:rowOff>126365</xdr:rowOff>
    </xdr:to>
    <xdr:sp macro="" textlink="">
      <xdr:nvSpPr>
        <xdr:cNvPr id="60343" name="Rectangle 177" descr="紙ふぶき (小)"/>
        <xdr:cNvSpPr>
          <a:spLocks noChangeArrowheads="1"/>
        </xdr:cNvSpPr>
      </xdr:nvSpPr>
      <xdr:spPr>
        <a:xfrm>
          <a:off x="139065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113</xdr:row>
      <xdr:rowOff>0</xdr:rowOff>
    </xdr:from>
    <xdr:to xmlns:xdr="http://schemas.openxmlformats.org/drawingml/2006/spreadsheetDrawing">
      <xdr:col>20</xdr:col>
      <xdr:colOff>0</xdr:colOff>
      <xdr:row>113</xdr:row>
      <xdr:rowOff>0</xdr:rowOff>
    </xdr:to>
    <xdr:sp macro="" textlink="">
      <xdr:nvSpPr>
        <xdr:cNvPr id="60344" name="Line 164"/>
        <xdr:cNvSpPr>
          <a:spLocks noChangeShapeType="1"/>
        </xdr:cNvSpPr>
      </xdr:nvSpPr>
      <xdr:spPr>
        <a:xfrm>
          <a:off x="299085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113</xdr:row>
      <xdr:rowOff>0</xdr:rowOff>
    </xdr:from>
    <xdr:to xmlns:xdr="http://schemas.openxmlformats.org/drawingml/2006/spreadsheetDrawing">
      <xdr:col>19</xdr:col>
      <xdr:colOff>0</xdr:colOff>
      <xdr:row>118</xdr:row>
      <xdr:rowOff>0</xdr:rowOff>
    </xdr:to>
    <xdr:sp macro="" textlink="">
      <xdr:nvSpPr>
        <xdr:cNvPr id="60345" name="Line 172"/>
        <xdr:cNvSpPr>
          <a:spLocks noChangeShapeType="1"/>
        </xdr:cNvSpPr>
      </xdr:nvSpPr>
      <xdr:spPr>
        <a:xfrm>
          <a:off x="359092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114</xdr:row>
      <xdr:rowOff>0</xdr:rowOff>
    </xdr:from>
    <xdr:to xmlns:xdr="http://schemas.openxmlformats.org/drawingml/2006/spreadsheetDrawing">
      <xdr:col>16</xdr:col>
      <xdr:colOff>0</xdr:colOff>
      <xdr:row>116</xdr:row>
      <xdr:rowOff>0</xdr:rowOff>
    </xdr:to>
    <xdr:sp macro="" textlink="">
      <xdr:nvSpPr>
        <xdr:cNvPr id="60346" name="Rectangle 177" descr="紙ふぶき (小)"/>
        <xdr:cNvSpPr>
          <a:spLocks noChangeArrowheads="1"/>
        </xdr:cNvSpPr>
      </xdr:nvSpPr>
      <xdr:spPr>
        <a:xfrm>
          <a:off x="219075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116</xdr:row>
      <xdr:rowOff>0</xdr:rowOff>
    </xdr:from>
    <xdr:to xmlns:xdr="http://schemas.openxmlformats.org/drawingml/2006/spreadsheetDrawing">
      <xdr:col>16</xdr:col>
      <xdr:colOff>0</xdr:colOff>
      <xdr:row>118</xdr:row>
      <xdr:rowOff>0</xdr:rowOff>
    </xdr:to>
    <xdr:sp macro="" textlink="">
      <xdr:nvSpPr>
        <xdr:cNvPr id="60347" name="Rectangle 177" descr="紙ふぶき (小)"/>
        <xdr:cNvSpPr>
          <a:spLocks noChangeArrowheads="1"/>
        </xdr:cNvSpPr>
      </xdr:nvSpPr>
      <xdr:spPr>
        <a:xfrm>
          <a:off x="219075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113</xdr:row>
      <xdr:rowOff>0</xdr:rowOff>
    </xdr:from>
    <xdr:to xmlns:xdr="http://schemas.openxmlformats.org/drawingml/2006/spreadsheetDrawing">
      <xdr:col>34</xdr:col>
      <xdr:colOff>0</xdr:colOff>
      <xdr:row>114</xdr:row>
      <xdr:rowOff>0</xdr:rowOff>
    </xdr:to>
    <xdr:sp macro="" textlink="">
      <xdr:nvSpPr>
        <xdr:cNvPr id="60348" name="Rectangle 177" descr="紙ふぶき (小)"/>
        <xdr:cNvSpPr>
          <a:spLocks noChangeArrowheads="1"/>
        </xdr:cNvSpPr>
      </xdr:nvSpPr>
      <xdr:spPr>
        <a:xfrm>
          <a:off x="552450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113</xdr:row>
      <xdr:rowOff>0</xdr:rowOff>
    </xdr:from>
    <xdr:to xmlns:xdr="http://schemas.openxmlformats.org/drawingml/2006/spreadsheetDrawing">
      <xdr:col>30</xdr:col>
      <xdr:colOff>0</xdr:colOff>
      <xdr:row>117</xdr:row>
      <xdr:rowOff>126365</xdr:rowOff>
    </xdr:to>
    <xdr:sp macro="" textlink="">
      <xdr:nvSpPr>
        <xdr:cNvPr id="60349" name="Rectangle 177" descr="紙ふぶき (小)"/>
        <xdr:cNvSpPr>
          <a:spLocks noChangeArrowheads="1"/>
        </xdr:cNvSpPr>
      </xdr:nvSpPr>
      <xdr:spPr>
        <a:xfrm>
          <a:off x="472440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113</xdr:row>
      <xdr:rowOff>0</xdr:rowOff>
    </xdr:from>
    <xdr:to xmlns:xdr="http://schemas.openxmlformats.org/drawingml/2006/spreadsheetDrawing">
      <xdr:col>38</xdr:col>
      <xdr:colOff>0</xdr:colOff>
      <xdr:row>113</xdr:row>
      <xdr:rowOff>0</xdr:rowOff>
    </xdr:to>
    <xdr:sp macro="" textlink="">
      <xdr:nvSpPr>
        <xdr:cNvPr id="60350" name="Line 164"/>
        <xdr:cNvSpPr>
          <a:spLocks noChangeShapeType="1"/>
        </xdr:cNvSpPr>
      </xdr:nvSpPr>
      <xdr:spPr>
        <a:xfrm>
          <a:off x="632460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113</xdr:row>
      <xdr:rowOff>0</xdr:rowOff>
    </xdr:from>
    <xdr:to xmlns:xdr="http://schemas.openxmlformats.org/drawingml/2006/spreadsheetDrawing">
      <xdr:col>37</xdr:col>
      <xdr:colOff>0</xdr:colOff>
      <xdr:row>118</xdr:row>
      <xdr:rowOff>0</xdr:rowOff>
    </xdr:to>
    <xdr:sp macro="" textlink="">
      <xdr:nvSpPr>
        <xdr:cNvPr id="60351" name="Line 172"/>
        <xdr:cNvSpPr>
          <a:spLocks noChangeShapeType="1"/>
        </xdr:cNvSpPr>
      </xdr:nvSpPr>
      <xdr:spPr>
        <a:xfrm>
          <a:off x="692467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114</xdr:row>
      <xdr:rowOff>0</xdr:rowOff>
    </xdr:from>
    <xdr:to xmlns:xdr="http://schemas.openxmlformats.org/drawingml/2006/spreadsheetDrawing">
      <xdr:col>34</xdr:col>
      <xdr:colOff>0</xdr:colOff>
      <xdr:row>116</xdr:row>
      <xdr:rowOff>0</xdr:rowOff>
    </xdr:to>
    <xdr:sp macro="" textlink="">
      <xdr:nvSpPr>
        <xdr:cNvPr id="60352" name="Rectangle 177" descr="紙ふぶき (小)"/>
        <xdr:cNvSpPr>
          <a:spLocks noChangeArrowheads="1"/>
        </xdr:cNvSpPr>
      </xdr:nvSpPr>
      <xdr:spPr>
        <a:xfrm>
          <a:off x="552450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116</xdr:row>
      <xdr:rowOff>0</xdr:rowOff>
    </xdr:from>
    <xdr:to xmlns:xdr="http://schemas.openxmlformats.org/drawingml/2006/spreadsheetDrawing">
      <xdr:col>34</xdr:col>
      <xdr:colOff>0</xdr:colOff>
      <xdr:row>118</xdr:row>
      <xdr:rowOff>0</xdr:rowOff>
    </xdr:to>
    <xdr:sp macro="" textlink="">
      <xdr:nvSpPr>
        <xdr:cNvPr id="60353" name="Rectangle 177" descr="紙ふぶき (小)"/>
        <xdr:cNvSpPr>
          <a:spLocks noChangeArrowheads="1"/>
        </xdr:cNvSpPr>
      </xdr:nvSpPr>
      <xdr:spPr>
        <a:xfrm>
          <a:off x="552450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113</xdr:row>
      <xdr:rowOff>0</xdr:rowOff>
    </xdr:from>
    <xdr:to xmlns:xdr="http://schemas.openxmlformats.org/drawingml/2006/spreadsheetDrawing">
      <xdr:col>52</xdr:col>
      <xdr:colOff>0</xdr:colOff>
      <xdr:row>114</xdr:row>
      <xdr:rowOff>0</xdr:rowOff>
    </xdr:to>
    <xdr:sp macro="" textlink="">
      <xdr:nvSpPr>
        <xdr:cNvPr id="60354" name="Rectangle 177" descr="紙ふぶき (小)"/>
        <xdr:cNvSpPr>
          <a:spLocks noChangeArrowheads="1"/>
        </xdr:cNvSpPr>
      </xdr:nvSpPr>
      <xdr:spPr>
        <a:xfrm>
          <a:off x="885825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113</xdr:row>
      <xdr:rowOff>0</xdr:rowOff>
    </xdr:from>
    <xdr:to xmlns:xdr="http://schemas.openxmlformats.org/drawingml/2006/spreadsheetDrawing">
      <xdr:col>48</xdr:col>
      <xdr:colOff>0</xdr:colOff>
      <xdr:row>117</xdr:row>
      <xdr:rowOff>126365</xdr:rowOff>
    </xdr:to>
    <xdr:sp macro="" textlink="">
      <xdr:nvSpPr>
        <xdr:cNvPr id="60355" name="Rectangle 177" descr="紙ふぶき (小)"/>
        <xdr:cNvSpPr>
          <a:spLocks noChangeArrowheads="1"/>
        </xdr:cNvSpPr>
      </xdr:nvSpPr>
      <xdr:spPr>
        <a:xfrm>
          <a:off x="805815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113</xdr:row>
      <xdr:rowOff>0</xdr:rowOff>
    </xdr:from>
    <xdr:to xmlns:xdr="http://schemas.openxmlformats.org/drawingml/2006/spreadsheetDrawing">
      <xdr:col>56</xdr:col>
      <xdr:colOff>0</xdr:colOff>
      <xdr:row>113</xdr:row>
      <xdr:rowOff>0</xdr:rowOff>
    </xdr:to>
    <xdr:sp macro="" textlink="">
      <xdr:nvSpPr>
        <xdr:cNvPr id="60356" name="Line 164"/>
        <xdr:cNvSpPr>
          <a:spLocks noChangeShapeType="1"/>
        </xdr:cNvSpPr>
      </xdr:nvSpPr>
      <xdr:spPr>
        <a:xfrm>
          <a:off x="965835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113</xdr:row>
      <xdr:rowOff>0</xdr:rowOff>
    </xdr:from>
    <xdr:to xmlns:xdr="http://schemas.openxmlformats.org/drawingml/2006/spreadsheetDrawing">
      <xdr:col>55</xdr:col>
      <xdr:colOff>0</xdr:colOff>
      <xdr:row>118</xdr:row>
      <xdr:rowOff>0</xdr:rowOff>
    </xdr:to>
    <xdr:sp macro="" textlink="">
      <xdr:nvSpPr>
        <xdr:cNvPr id="60357" name="Line 172"/>
        <xdr:cNvSpPr>
          <a:spLocks noChangeShapeType="1"/>
        </xdr:cNvSpPr>
      </xdr:nvSpPr>
      <xdr:spPr>
        <a:xfrm>
          <a:off x="1025842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114</xdr:row>
      <xdr:rowOff>0</xdr:rowOff>
    </xdr:from>
    <xdr:to xmlns:xdr="http://schemas.openxmlformats.org/drawingml/2006/spreadsheetDrawing">
      <xdr:col>52</xdr:col>
      <xdr:colOff>0</xdr:colOff>
      <xdr:row>116</xdr:row>
      <xdr:rowOff>0</xdr:rowOff>
    </xdr:to>
    <xdr:sp macro="" textlink="">
      <xdr:nvSpPr>
        <xdr:cNvPr id="60358" name="Rectangle 177" descr="紙ふぶき (小)"/>
        <xdr:cNvSpPr>
          <a:spLocks noChangeArrowheads="1"/>
        </xdr:cNvSpPr>
      </xdr:nvSpPr>
      <xdr:spPr>
        <a:xfrm>
          <a:off x="885825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116</xdr:row>
      <xdr:rowOff>0</xdr:rowOff>
    </xdr:from>
    <xdr:to xmlns:xdr="http://schemas.openxmlformats.org/drawingml/2006/spreadsheetDrawing">
      <xdr:col>52</xdr:col>
      <xdr:colOff>0</xdr:colOff>
      <xdr:row>118</xdr:row>
      <xdr:rowOff>0</xdr:rowOff>
    </xdr:to>
    <xdr:sp macro="" textlink="">
      <xdr:nvSpPr>
        <xdr:cNvPr id="60359" name="Rectangle 177" descr="紙ふぶき (小)"/>
        <xdr:cNvSpPr>
          <a:spLocks noChangeArrowheads="1"/>
        </xdr:cNvSpPr>
      </xdr:nvSpPr>
      <xdr:spPr>
        <a:xfrm>
          <a:off x="885825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113</xdr:row>
      <xdr:rowOff>0</xdr:rowOff>
    </xdr:from>
    <xdr:to xmlns:xdr="http://schemas.openxmlformats.org/drawingml/2006/spreadsheetDrawing">
      <xdr:col>70</xdr:col>
      <xdr:colOff>0</xdr:colOff>
      <xdr:row>114</xdr:row>
      <xdr:rowOff>0</xdr:rowOff>
    </xdr:to>
    <xdr:sp macro="" textlink="">
      <xdr:nvSpPr>
        <xdr:cNvPr id="60360" name="Rectangle 177" descr="紙ふぶき (小)"/>
        <xdr:cNvSpPr>
          <a:spLocks noChangeArrowheads="1"/>
        </xdr:cNvSpPr>
      </xdr:nvSpPr>
      <xdr:spPr>
        <a:xfrm>
          <a:off x="1219200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113</xdr:row>
      <xdr:rowOff>0</xdr:rowOff>
    </xdr:from>
    <xdr:to xmlns:xdr="http://schemas.openxmlformats.org/drawingml/2006/spreadsheetDrawing">
      <xdr:col>66</xdr:col>
      <xdr:colOff>0</xdr:colOff>
      <xdr:row>117</xdr:row>
      <xdr:rowOff>126365</xdr:rowOff>
    </xdr:to>
    <xdr:sp macro="" textlink="">
      <xdr:nvSpPr>
        <xdr:cNvPr id="60361" name="Rectangle 177" descr="紙ふぶき (小)"/>
        <xdr:cNvSpPr>
          <a:spLocks noChangeArrowheads="1"/>
        </xdr:cNvSpPr>
      </xdr:nvSpPr>
      <xdr:spPr>
        <a:xfrm>
          <a:off x="1139190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113</xdr:row>
      <xdr:rowOff>0</xdr:rowOff>
    </xdr:from>
    <xdr:to xmlns:xdr="http://schemas.openxmlformats.org/drawingml/2006/spreadsheetDrawing">
      <xdr:col>74</xdr:col>
      <xdr:colOff>0</xdr:colOff>
      <xdr:row>113</xdr:row>
      <xdr:rowOff>0</xdr:rowOff>
    </xdr:to>
    <xdr:sp macro="" textlink="">
      <xdr:nvSpPr>
        <xdr:cNvPr id="60362" name="Line 164"/>
        <xdr:cNvSpPr>
          <a:spLocks noChangeShapeType="1"/>
        </xdr:cNvSpPr>
      </xdr:nvSpPr>
      <xdr:spPr>
        <a:xfrm>
          <a:off x="1299210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113</xdr:row>
      <xdr:rowOff>0</xdr:rowOff>
    </xdr:from>
    <xdr:to xmlns:xdr="http://schemas.openxmlformats.org/drawingml/2006/spreadsheetDrawing">
      <xdr:col>73</xdr:col>
      <xdr:colOff>0</xdr:colOff>
      <xdr:row>118</xdr:row>
      <xdr:rowOff>0</xdr:rowOff>
    </xdr:to>
    <xdr:sp macro="" textlink="">
      <xdr:nvSpPr>
        <xdr:cNvPr id="60363" name="Line 172"/>
        <xdr:cNvSpPr>
          <a:spLocks noChangeShapeType="1"/>
        </xdr:cNvSpPr>
      </xdr:nvSpPr>
      <xdr:spPr>
        <a:xfrm>
          <a:off x="1359217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114</xdr:row>
      <xdr:rowOff>0</xdr:rowOff>
    </xdr:from>
    <xdr:to xmlns:xdr="http://schemas.openxmlformats.org/drawingml/2006/spreadsheetDrawing">
      <xdr:col>70</xdr:col>
      <xdr:colOff>0</xdr:colOff>
      <xdr:row>116</xdr:row>
      <xdr:rowOff>0</xdr:rowOff>
    </xdr:to>
    <xdr:sp macro="" textlink="">
      <xdr:nvSpPr>
        <xdr:cNvPr id="60364" name="Rectangle 177" descr="紙ふぶき (小)"/>
        <xdr:cNvSpPr>
          <a:spLocks noChangeArrowheads="1"/>
        </xdr:cNvSpPr>
      </xdr:nvSpPr>
      <xdr:spPr>
        <a:xfrm>
          <a:off x="1219200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116</xdr:row>
      <xdr:rowOff>0</xdr:rowOff>
    </xdr:from>
    <xdr:to xmlns:xdr="http://schemas.openxmlformats.org/drawingml/2006/spreadsheetDrawing">
      <xdr:col>70</xdr:col>
      <xdr:colOff>0</xdr:colOff>
      <xdr:row>118</xdr:row>
      <xdr:rowOff>0</xdr:rowOff>
    </xdr:to>
    <xdr:sp macro="" textlink="">
      <xdr:nvSpPr>
        <xdr:cNvPr id="60365" name="Rectangle 177" descr="紙ふぶき (小)"/>
        <xdr:cNvSpPr>
          <a:spLocks noChangeArrowheads="1"/>
        </xdr:cNvSpPr>
      </xdr:nvSpPr>
      <xdr:spPr>
        <a:xfrm>
          <a:off x="1219200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113</xdr:row>
      <xdr:rowOff>0</xdr:rowOff>
    </xdr:from>
    <xdr:to xmlns:xdr="http://schemas.openxmlformats.org/drawingml/2006/spreadsheetDrawing">
      <xdr:col>38</xdr:col>
      <xdr:colOff>0</xdr:colOff>
      <xdr:row>125</xdr:row>
      <xdr:rowOff>0</xdr:rowOff>
    </xdr:to>
    <xdr:sp macro="" textlink="">
      <xdr:nvSpPr>
        <xdr:cNvPr id="60366" name="Line 172"/>
        <xdr:cNvSpPr>
          <a:spLocks noChangeShapeType="1"/>
        </xdr:cNvSpPr>
      </xdr:nvSpPr>
      <xdr:spPr>
        <a:xfrm>
          <a:off x="7124700" y="220103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113</xdr:row>
      <xdr:rowOff>0</xdr:rowOff>
    </xdr:from>
    <xdr:to xmlns:xdr="http://schemas.openxmlformats.org/drawingml/2006/spreadsheetDrawing">
      <xdr:col>56</xdr:col>
      <xdr:colOff>0</xdr:colOff>
      <xdr:row>125</xdr:row>
      <xdr:rowOff>0</xdr:rowOff>
    </xdr:to>
    <xdr:sp macro="" textlink="">
      <xdr:nvSpPr>
        <xdr:cNvPr id="60367" name="Line 172"/>
        <xdr:cNvSpPr>
          <a:spLocks noChangeShapeType="1"/>
        </xdr:cNvSpPr>
      </xdr:nvSpPr>
      <xdr:spPr>
        <a:xfrm>
          <a:off x="10458450" y="220103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113</xdr:row>
      <xdr:rowOff>0</xdr:rowOff>
    </xdr:from>
    <xdr:to xmlns:xdr="http://schemas.openxmlformats.org/drawingml/2006/spreadsheetDrawing">
      <xdr:col>74</xdr:col>
      <xdr:colOff>0</xdr:colOff>
      <xdr:row>126</xdr:row>
      <xdr:rowOff>0</xdr:rowOff>
    </xdr:to>
    <xdr:sp macro="" textlink="">
      <xdr:nvSpPr>
        <xdr:cNvPr id="60368" name="Line 172"/>
        <xdr:cNvSpPr>
          <a:spLocks noChangeShapeType="1"/>
        </xdr:cNvSpPr>
      </xdr:nvSpPr>
      <xdr:spPr>
        <a:xfrm>
          <a:off x="13792200" y="220103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70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1141" name="Line 25"/>
        <xdr:cNvSpPr>
          <a:spLocks noChangeShapeType="1"/>
        </xdr:cNvSpPr>
      </xdr:nvSpPr>
      <xdr:spPr>
        <a:xfrm>
          <a:off x="129921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22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1142" name="Line 27"/>
        <xdr:cNvSpPr>
          <a:spLocks noChangeShapeType="1"/>
        </xdr:cNvSpPr>
      </xdr:nvSpPr>
      <xdr:spPr>
        <a:xfrm>
          <a:off x="129921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62</xdr:col>
      <xdr:colOff>0</xdr:colOff>
      <xdr:row>12</xdr:row>
      <xdr:rowOff>0</xdr:rowOff>
    </xdr:to>
    <xdr:sp macro="" textlink="">
      <xdr:nvSpPr>
        <xdr:cNvPr id="61143" name="Line 28"/>
        <xdr:cNvSpPr>
          <a:spLocks noChangeShapeType="1"/>
        </xdr:cNvSpPr>
      </xdr:nvSpPr>
      <xdr:spPr>
        <a:xfrm flipH="1">
          <a:off x="111918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22</xdr:row>
      <xdr:rowOff>0</xdr:rowOff>
    </xdr:from>
    <xdr:to xmlns:xdr="http://schemas.openxmlformats.org/drawingml/2006/spreadsheetDrawing">
      <xdr:col>62</xdr:col>
      <xdr:colOff>0</xdr:colOff>
      <xdr:row>22</xdr:row>
      <xdr:rowOff>0</xdr:rowOff>
    </xdr:to>
    <xdr:sp macro="" textlink="">
      <xdr:nvSpPr>
        <xdr:cNvPr id="61144" name="Line 29"/>
        <xdr:cNvSpPr>
          <a:spLocks noChangeShapeType="1"/>
        </xdr:cNvSpPr>
      </xdr:nvSpPr>
      <xdr:spPr>
        <a:xfrm flipH="1">
          <a:off x="111918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</xdr:row>
      <xdr:rowOff>0</xdr:rowOff>
    </xdr:from>
    <xdr:to xmlns:xdr="http://schemas.openxmlformats.org/drawingml/2006/spreadsheetDrawing">
      <xdr:col>61</xdr:col>
      <xdr:colOff>0</xdr:colOff>
      <xdr:row>22</xdr:row>
      <xdr:rowOff>0</xdr:rowOff>
    </xdr:to>
    <xdr:sp macro="" textlink="">
      <xdr:nvSpPr>
        <xdr:cNvPr id="61145" name="Line 30"/>
        <xdr:cNvSpPr>
          <a:spLocks noChangeShapeType="1"/>
        </xdr:cNvSpPr>
      </xdr:nvSpPr>
      <xdr:spPr>
        <a:xfrm>
          <a:off x="111918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1146" name="Line 31"/>
        <xdr:cNvSpPr>
          <a:spLocks noChangeShapeType="1"/>
        </xdr:cNvSpPr>
      </xdr:nvSpPr>
      <xdr:spPr>
        <a:xfrm>
          <a:off x="12992100" y="3185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18</xdr:row>
      <xdr:rowOff>0</xdr:rowOff>
    </xdr:from>
    <xdr:to xmlns:xdr="http://schemas.openxmlformats.org/drawingml/2006/spreadsheetDrawing">
      <xdr:col>72</xdr:col>
      <xdr:colOff>0</xdr:colOff>
      <xdr:row>20</xdr:row>
      <xdr:rowOff>0</xdr:rowOff>
    </xdr:to>
    <xdr:sp macro="" textlink="">
      <xdr:nvSpPr>
        <xdr:cNvPr id="61147" name="Line 32"/>
        <xdr:cNvSpPr>
          <a:spLocks noChangeShapeType="1"/>
        </xdr:cNvSpPr>
      </xdr:nvSpPr>
      <xdr:spPr>
        <a:xfrm>
          <a:off x="13392150" y="3185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20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1148" name="Line 33"/>
        <xdr:cNvSpPr>
          <a:spLocks noChangeShapeType="1"/>
        </xdr:cNvSpPr>
      </xdr:nvSpPr>
      <xdr:spPr>
        <a:xfrm>
          <a:off x="12992100" y="3490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</xdr:row>
      <xdr:rowOff>0</xdr:rowOff>
    </xdr:from>
    <xdr:to xmlns:xdr="http://schemas.openxmlformats.org/drawingml/2006/spreadsheetDrawing">
      <xdr:col>73</xdr:col>
      <xdr:colOff>0</xdr:colOff>
      <xdr:row>20</xdr:row>
      <xdr:rowOff>0</xdr:rowOff>
    </xdr:to>
    <xdr:sp macro="" textlink="">
      <xdr:nvSpPr>
        <xdr:cNvPr id="61149" name="Line 34"/>
        <xdr:cNvSpPr>
          <a:spLocks noChangeShapeType="1"/>
        </xdr:cNvSpPr>
      </xdr:nvSpPr>
      <xdr:spPr>
        <a:xfrm>
          <a:off x="13592175" y="22713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20</xdr:row>
      <xdr:rowOff>0</xdr:rowOff>
    </xdr:from>
    <xdr:to xmlns:xdr="http://schemas.openxmlformats.org/drawingml/2006/spreadsheetDrawing">
      <xdr:col>73</xdr:col>
      <xdr:colOff>0</xdr:colOff>
      <xdr:row>22</xdr:row>
      <xdr:rowOff>0</xdr:rowOff>
    </xdr:to>
    <xdr:sp macro="" textlink="">
      <xdr:nvSpPr>
        <xdr:cNvPr id="61150" name="Line 35"/>
        <xdr:cNvSpPr>
          <a:spLocks noChangeShapeType="1"/>
        </xdr:cNvSpPr>
      </xdr:nvSpPr>
      <xdr:spPr>
        <a:xfrm flipV="1">
          <a:off x="13592175" y="3490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</xdr:row>
      <xdr:rowOff>0</xdr:rowOff>
    </xdr:from>
    <xdr:to xmlns:xdr="http://schemas.openxmlformats.org/drawingml/2006/spreadsheetDrawing">
      <xdr:col>72</xdr:col>
      <xdr:colOff>0</xdr:colOff>
      <xdr:row>18</xdr:row>
      <xdr:rowOff>0</xdr:rowOff>
    </xdr:to>
    <xdr:sp macro="" textlink="">
      <xdr:nvSpPr>
        <xdr:cNvPr id="61151" name="Line 52"/>
        <xdr:cNvSpPr>
          <a:spLocks noChangeShapeType="1"/>
        </xdr:cNvSpPr>
      </xdr:nvSpPr>
      <xdr:spPr>
        <a:xfrm>
          <a:off x="13392150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12</xdr:row>
      <xdr:rowOff>0</xdr:rowOff>
    </xdr:from>
    <xdr:to xmlns:xdr="http://schemas.openxmlformats.org/drawingml/2006/spreadsheetDrawing">
      <xdr:col>66</xdr:col>
      <xdr:colOff>0</xdr:colOff>
      <xdr:row>22</xdr:row>
      <xdr:rowOff>0</xdr:rowOff>
    </xdr:to>
    <xdr:sp macro="" textlink="">
      <xdr:nvSpPr>
        <xdr:cNvPr id="61152" name="Rectangle 67" descr="紙ふぶき (小)"/>
        <xdr:cNvSpPr>
          <a:spLocks noChangeArrowheads="1"/>
        </xdr:cNvSpPr>
      </xdr:nvSpPr>
      <xdr:spPr>
        <a:xfrm>
          <a:off x="113919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</xdr:row>
      <xdr:rowOff>0</xdr:rowOff>
    </xdr:from>
    <xdr:to xmlns:xdr="http://schemas.openxmlformats.org/drawingml/2006/spreadsheetDrawing">
      <xdr:col>70</xdr:col>
      <xdr:colOff>0</xdr:colOff>
      <xdr:row>20</xdr:row>
      <xdr:rowOff>0</xdr:rowOff>
    </xdr:to>
    <xdr:sp macro="" textlink="">
      <xdr:nvSpPr>
        <xdr:cNvPr id="61153" name="Rectangle 68" descr="紙ふぶき (大)"/>
        <xdr:cNvSpPr>
          <a:spLocks noChangeArrowheads="1"/>
        </xdr:cNvSpPr>
      </xdr:nvSpPr>
      <xdr:spPr>
        <a:xfrm>
          <a:off x="12192000" y="22713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20</xdr:row>
      <xdr:rowOff>0</xdr:rowOff>
    </xdr:from>
    <xdr:to xmlns:xdr="http://schemas.openxmlformats.org/drawingml/2006/spreadsheetDrawing">
      <xdr:col>70</xdr:col>
      <xdr:colOff>0</xdr:colOff>
      <xdr:row>22</xdr:row>
      <xdr:rowOff>0</xdr:rowOff>
    </xdr:to>
    <xdr:sp macro="" textlink="">
      <xdr:nvSpPr>
        <xdr:cNvPr id="61154" name="Rectangle 69" descr="紙ふぶき (小)"/>
        <xdr:cNvSpPr>
          <a:spLocks noChangeArrowheads="1"/>
        </xdr:cNvSpPr>
      </xdr:nvSpPr>
      <xdr:spPr>
        <a:xfrm>
          <a:off x="12192000" y="34905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1155" name="Line 150"/>
        <xdr:cNvSpPr>
          <a:spLocks noChangeShapeType="1"/>
        </xdr:cNvSpPr>
      </xdr:nvSpPr>
      <xdr:spPr>
        <a:xfrm>
          <a:off x="632460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22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1156" name="Line 151"/>
        <xdr:cNvSpPr>
          <a:spLocks noChangeShapeType="1"/>
        </xdr:cNvSpPr>
      </xdr:nvSpPr>
      <xdr:spPr>
        <a:xfrm>
          <a:off x="632460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26</xdr:col>
      <xdr:colOff>0</xdr:colOff>
      <xdr:row>12</xdr:row>
      <xdr:rowOff>0</xdr:rowOff>
    </xdr:to>
    <xdr:sp macro="" textlink="">
      <xdr:nvSpPr>
        <xdr:cNvPr id="61157" name="Line 152"/>
        <xdr:cNvSpPr>
          <a:spLocks noChangeShapeType="1"/>
        </xdr:cNvSpPr>
      </xdr:nvSpPr>
      <xdr:spPr>
        <a:xfrm flipH="1">
          <a:off x="452437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22</xdr:row>
      <xdr:rowOff>0</xdr:rowOff>
    </xdr:from>
    <xdr:to xmlns:xdr="http://schemas.openxmlformats.org/drawingml/2006/spreadsheetDrawing">
      <xdr:col>26</xdr:col>
      <xdr:colOff>0</xdr:colOff>
      <xdr:row>22</xdr:row>
      <xdr:rowOff>0</xdr:rowOff>
    </xdr:to>
    <xdr:sp macro="" textlink="">
      <xdr:nvSpPr>
        <xdr:cNvPr id="61158" name="Line 153"/>
        <xdr:cNvSpPr>
          <a:spLocks noChangeShapeType="1"/>
        </xdr:cNvSpPr>
      </xdr:nvSpPr>
      <xdr:spPr>
        <a:xfrm flipH="1">
          <a:off x="452437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</xdr:row>
      <xdr:rowOff>0</xdr:rowOff>
    </xdr:from>
    <xdr:to xmlns:xdr="http://schemas.openxmlformats.org/drawingml/2006/spreadsheetDrawing">
      <xdr:col>25</xdr:col>
      <xdr:colOff>0</xdr:colOff>
      <xdr:row>22</xdr:row>
      <xdr:rowOff>0</xdr:rowOff>
    </xdr:to>
    <xdr:sp macro="" textlink="">
      <xdr:nvSpPr>
        <xdr:cNvPr id="61159" name="Line 154"/>
        <xdr:cNvSpPr>
          <a:spLocks noChangeShapeType="1"/>
        </xdr:cNvSpPr>
      </xdr:nvSpPr>
      <xdr:spPr>
        <a:xfrm>
          <a:off x="452437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1160" name="Line 155"/>
        <xdr:cNvSpPr>
          <a:spLocks noChangeShapeType="1"/>
        </xdr:cNvSpPr>
      </xdr:nvSpPr>
      <xdr:spPr>
        <a:xfrm>
          <a:off x="632460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17</xdr:row>
      <xdr:rowOff>0</xdr:rowOff>
    </xdr:from>
    <xdr:to xmlns:xdr="http://schemas.openxmlformats.org/drawingml/2006/spreadsheetDrawing">
      <xdr:col>36</xdr:col>
      <xdr:colOff>0</xdr:colOff>
      <xdr:row>19</xdr:row>
      <xdr:rowOff>0</xdr:rowOff>
    </xdr:to>
    <xdr:sp macro="" textlink="">
      <xdr:nvSpPr>
        <xdr:cNvPr id="61161" name="Line 156"/>
        <xdr:cNvSpPr>
          <a:spLocks noChangeShapeType="1"/>
        </xdr:cNvSpPr>
      </xdr:nvSpPr>
      <xdr:spPr>
        <a:xfrm>
          <a:off x="672465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19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1162" name="Line 157"/>
        <xdr:cNvSpPr>
          <a:spLocks noChangeShapeType="1"/>
        </xdr:cNvSpPr>
      </xdr:nvSpPr>
      <xdr:spPr>
        <a:xfrm>
          <a:off x="632460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</xdr:row>
      <xdr:rowOff>0</xdr:rowOff>
    </xdr:from>
    <xdr:to xmlns:xdr="http://schemas.openxmlformats.org/drawingml/2006/spreadsheetDrawing">
      <xdr:col>37</xdr:col>
      <xdr:colOff>0</xdr:colOff>
      <xdr:row>19</xdr:row>
      <xdr:rowOff>0</xdr:rowOff>
    </xdr:to>
    <xdr:sp macro="" textlink="">
      <xdr:nvSpPr>
        <xdr:cNvPr id="61163" name="Line 158"/>
        <xdr:cNvSpPr>
          <a:spLocks noChangeShapeType="1"/>
        </xdr:cNvSpPr>
      </xdr:nvSpPr>
      <xdr:spPr>
        <a:xfrm>
          <a:off x="692467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19</xdr:row>
      <xdr:rowOff>0</xdr:rowOff>
    </xdr:from>
    <xdr:to xmlns:xdr="http://schemas.openxmlformats.org/drawingml/2006/spreadsheetDrawing">
      <xdr:col>37</xdr:col>
      <xdr:colOff>0</xdr:colOff>
      <xdr:row>22</xdr:row>
      <xdr:rowOff>0</xdr:rowOff>
    </xdr:to>
    <xdr:sp macro="" textlink="">
      <xdr:nvSpPr>
        <xdr:cNvPr id="61164" name="Line 159"/>
        <xdr:cNvSpPr>
          <a:spLocks noChangeShapeType="1"/>
        </xdr:cNvSpPr>
      </xdr:nvSpPr>
      <xdr:spPr>
        <a:xfrm flipV="1">
          <a:off x="692467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</xdr:row>
      <xdr:rowOff>0</xdr:rowOff>
    </xdr:from>
    <xdr:to xmlns:xdr="http://schemas.openxmlformats.org/drawingml/2006/spreadsheetDrawing">
      <xdr:col>36</xdr:col>
      <xdr:colOff>0</xdr:colOff>
      <xdr:row>17</xdr:row>
      <xdr:rowOff>0</xdr:rowOff>
    </xdr:to>
    <xdr:sp macro="" textlink="">
      <xdr:nvSpPr>
        <xdr:cNvPr id="61165" name="Line 160"/>
        <xdr:cNvSpPr>
          <a:spLocks noChangeShapeType="1"/>
        </xdr:cNvSpPr>
      </xdr:nvSpPr>
      <xdr:spPr>
        <a:xfrm>
          <a:off x="672465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12</xdr:row>
      <xdr:rowOff>0</xdr:rowOff>
    </xdr:from>
    <xdr:to xmlns:xdr="http://schemas.openxmlformats.org/drawingml/2006/spreadsheetDrawing">
      <xdr:col>30</xdr:col>
      <xdr:colOff>0</xdr:colOff>
      <xdr:row>22</xdr:row>
      <xdr:rowOff>0</xdr:rowOff>
    </xdr:to>
    <xdr:sp macro="" textlink="">
      <xdr:nvSpPr>
        <xdr:cNvPr id="61166" name="Rectangle 161" descr="紙ふぶき (小)"/>
        <xdr:cNvSpPr>
          <a:spLocks noChangeArrowheads="1"/>
        </xdr:cNvSpPr>
      </xdr:nvSpPr>
      <xdr:spPr>
        <a:xfrm>
          <a:off x="472440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</xdr:row>
      <xdr:rowOff>0</xdr:rowOff>
    </xdr:from>
    <xdr:to xmlns:xdr="http://schemas.openxmlformats.org/drawingml/2006/spreadsheetDrawing">
      <xdr:col>34</xdr:col>
      <xdr:colOff>0</xdr:colOff>
      <xdr:row>19</xdr:row>
      <xdr:rowOff>0</xdr:rowOff>
    </xdr:to>
    <xdr:sp macro="" textlink="">
      <xdr:nvSpPr>
        <xdr:cNvPr id="61167" name="Rectangle 162" descr="紙ふぶき (大)"/>
        <xdr:cNvSpPr>
          <a:spLocks noChangeArrowheads="1"/>
        </xdr:cNvSpPr>
      </xdr:nvSpPr>
      <xdr:spPr>
        <a:xfrm>
          <a:off x="552450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19</xdr:row>
      <xdr:rowOff>0</xdr:rowOff>
    </xdr:from>
    <xdr:to xmlns:xdr="http://schemas.openxmlformats.org/drawingml/2006/spreadsheetDrawing">
      <xdr:col>34</xdr:col>
      <xdr:colOff>0</xdr:colOff>
      <xdr:row>22</xdr:row>
      <xdr:rowOff>0</xdr:rowOff>
    </xdr:to>
    <xdr:sp macro="" textlink="">
      <xdr:nvSpPr>
        <xdr:cNvPr id="61168" name="Rectangle 163" descr="紙ふぶき (小)"/>
        <xdr:cNvSpPr>
          <a:spLocks noChangeArrowheads="1"/>
        </xdr:cNvSpPr>
      </xdr:nvSpPr>
      <xdr:spPr>
        <a:xfrm>
          <a:off x="552450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1169" name="Line 164"/>
        <xdr:cNvSpPr>
          <a:spLocks noChangeShapeType="1"/>
        </xdr:cNvSpPr>
      </xdr:nvSpPr>
      <xdr:spPr>
        <a:xfrm>
          <a:off x="29908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22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1170" name="Line 165"/>
        <xdr:cNvSpPr>
          <a:spLocks noChangeShapeType="1"/>
        </xdr:cNvSpPr>
      </xdr:nvSpPr>
      <xdr:spPr>
        <a:xfrm>
          <a:off x="29908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8</xdr:col>
      <xdr:colOff>0</xdr:colOff>
      <xdr:row>12</xdr:row>
      <xdr:rowOff>0</xdr:rowOff>
    </xdr:to>
    <xdr:sp macro="" textlink="">
      <xdr:nvSpPr>
        <xdr:cNvPr id="61171" name="Line 166"/>
        <xdr:cNvSpPr>
          <a:spLocks noChangeShapeType="1"/>
        </xdr:cNvSpPr>
      </xdr:nvSpPr>
      <xdr:spPr>
        <a:xfrm flipH="1">
          <a:off x="11906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22</xdr:row>
      <xdr:rowOff>0</xdr:rowOff>
    </xdr:from>
    <xdr:to xmlns:xdr="http://schemas.openxmlformats.org/drawingml/2006/spreadsheetDrawing">
      <xdr:col>8</xdr:col>
      <xdr:colOff>0</xdr:colOff>
      <xdr:row>22</xdr:row>
      <xdr:rowOff>0</xdr:rowOff>
    </xdr:to>
    <xdr:sp macro="" textlink="">
      <xdr:nvSpPr>
        <xdr:cNvPr id="61172" name="Line 167"/>
        <xdr:cNvSpPr>
          <a:spLocks noChangeShapeType="1"/>
        </xdr:cNvSpPr>
      </xdr:nvSpPr>
      <xdr:spPr>
        <a:xfrm flipH="1">
          <a:off x="11906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</xdr:row>
      <xdr:rowOff>0</xdr:rowOff>
    </xdr:from>
    <xdr:to xmlns:xdr="http://schemas.openxmlformats.org/drawingml/2006/spreadsheetDrawing">
      <xdr:col>7</xdr:col>
      <xdr:colOff>0</xdr:colOff>
      <xdr:row>22</xdr:row>
      <xdr:rowOff>0</xdr:rowOff>
    </xdr:to>
    <xdr:sp macro="" textlink="">
      <xdr:nvSpPr>
        <xdr:cNvPr id="61173" name="Line 168"/>
        <xdr:cNvSpPr>
          <a:spLocks noChangeShapeType="1"/>
        </xdr:cNvSpPr>
      </xdr:nvSpPr>
      <xdr:spPr>
        <a:xfrm>
          <a:off x="11906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1174" name="Line 169"/>
        <xdr:cNvSpPr>
          <a:spLocks noChangeShapeType="1"/>
        </xdr:cNvSpPr>
      </xdr:nvSpPr>
      <xdr:spPr>
        <a:xfrm>
          <a:off x="2990850" y="28809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16</xdr:row>
      <xdr:rowOff>0</xdr:rowOff>
    </xdr:from>
    <xdr:to xmlns:xdr="http://schemas.openxmlformats.org/drawingml/2006/spreadsheetDrawing">
      <xdr:col>18</xdr:col>
      <xdr:colOff>0</xdr:colOff>
      <xdr:row>18</xdr:row>
      <xdr:rowOff>0</xdr:rowOff>
    </xdr:to>
    <xdr:sp macro="" textlink="">
      <xdr:nvSpPr>
        <xdr:cNvPr id="61175" name="Line 170"/>
        <xdr:cNvSpPr>
          <a:spLocks noChangeShapeType="1"/>
        </xdr:cNvSpPr>
      </xdr:nvSpPr>
      <xdr:spPr>
        <a:xfrm>
          <a:off x="3390900" y="2880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18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1176" name="Line 171"/>
        <xdr:cNvSpPr>
          <a:spLocks noChangeShapeType="1"/>
        </xdr:cNvSpPr>
      </xdr:nvSpPr>
      <xdr:spPr>
        <a:xfrm>
          <a:off x="3009900" y="31857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</xdr:row>
      <xdr:rowOff>0</xdr:rowOff>
    </xdr:from>
    <xdr:to xmlns:xdr="http://schemas.openxmlformats.org/drawingml/2006/spreadsheetDrawing">
      <xdr:col>19</xdr:col>
      <xdr:colOff>0</xdr:colOff>
      <xdr:row>18</xdr:row>
      <xdr:rowOff>0</xdr:rowOff>
    </xdr:to>
    <xdr:sp macro="" textlink="">
      <xdr:nvSpPr>
        <xdr:cNvPr id="61177" name="Line 172"/>
        <xdr:cNvSpPr>
          <a:spLocks noChangeShapeType="1"/>
        </xdr:cNvSpPr>
      </xdr:nvSpPr>
      <xdr:spPr>
        <a:xfrm>
          <a:off x="3590925" y="22713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18</xdr:row>
      <xdr:rowOff>0</xdr:rowOff>
    </xdr:from>
    <xdr:to xmlns:xdr="http://schemas.openxmlformats.org/drawingml/2006/spreadsheetDrawing">
      <xdr:col>19</xdr:col>
      <xdr:colOff>0</xdr:colOff>
      <xdr:row>22</xdr:row>
      <xdr:rowOff>0</xdr:rowOff>
    </xdr:to>
    <xdr:sp macro="" textlink="">
      <xdr:nvSpPr>
        <xdr:cNvPr id="61178" name="Line 173"/>
        <xdr:cNvSpPr>
          <a:spLocks noChangeShapeType="1"/>
        </xdr:cNvSpPr>
      </xdr:nvSpPr>
      <xdr:spPr>
        <a:xfrm flipV="1">
          <a:off x="3590925" y="3185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</xdr:row>
      <xdr:rowOff>0</xdr:rowOff>
    </xdr:from>
    <xdr:to xmlns:xdr="http://schemas.openxmlformats.org/drawingml/2006/spreadsheetDrawing">
      <xdr:col>18</xdr:col>
      <xdr:colOff>0</xdr:colOff>
      <xdr:row>16</xdr:row>
      <xdr:rowOff>0</xdr:rowOff>
    </xdr:to>
    <xdr:sp macro="" textlink="">
      <xdr:nvSpPr>
        <xdr:cNvPr id="61179" name="Line 174"/>
        <xdr:cNvSpPr>
          <a:spLocks noChangeShapeType="1"/>
        </xdr:cNvSpPr>
      </xdr:nvSpPr>
      <xdr:spPr>
        <a:xfrm>
          <a:off x="3390900" y="22713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12</xdr:row>
      <xdr:rowOff>0</xdr:rowOff>
    </xdr:from>
    <xdr:to xmlns:xdr="http://schemas.openxmlformats.org/drawingml/2006/spreadsheetDrawing">
      <xdr:col>12</xdr:col>
      <xdr:colOff>0</xdr:colOff>
      <xdr:row>22</xdr:row>
      <xdr:rowOff>0</xdr:rowOff>
    </xdr:to>
    <xdr:sp macro="" textlink="">
      <xdr:nvSpPr>
        <xdr:cNvPr id="61180" name="Rectangle 175" descr="紙ふぶき (小)"/>
        <xdr:cNvSpPr>
          <a:spLocks noChangeArrowheads="1"/>
        </xdr:cNvSpPr>
      </xdr:nvSpPr>
      <xdr:spPr>
        <a:xfrm>
          <a:off x="13906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</xdr:row>
      <xdr:rowOff>0</xdr:rowOff>
    </xdr:from>
    <xdr:to xmlns:xdr="http://schemas.openxmlformats.org/drawingml/2006/spreadsheetDrawing">
      <xdr:col>16</xdr:col>
      <xdr:colOff>0</xdr:colOff>
      <xdr:row>18</xdr:row>
      <xdr:rowOff>0</xdr:rowOff>
    </xdr:to>
    <xdr:sp macro="" textlink="">
      <xdr:nvSpPr>
        <xdr:cNvPr id="61181" name="Rectangle 176" descr="紙ふぶき (大)"/>
        <xdr:cNvSpPr>
          <a:spLocks noChangeArrowheads="1"/>
        </xdr:cNvSpPr>
      </xdr:nvSpPr>
      <xdr:spPr>
        <a:xfrm>
          <a:off x="2190750" y="22713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18</xdr:row>
      <xdr:rowOff>0</xdr:rowOff>
    </xdr:from>
    <xdr:to xmlns:xdr="http://schemas.openxmlformats.org/drawingml/2006/spreadsheetDrawing">
      <xdr:col>16</xdr:col>
      <xdr:colOff>0</xdr:colOff>
      <xdr:row>22</xdr:row>
      <xdr:rowOff>0</xdr:rowOff>
    </xdr:to>
    <xdr:sp macro="" textlink="">
      <xdr:nvSpPr>
        <xdr:cNvPr id="61182" name="Rectangle 177" descr="紙ふぶき (小)"/>
        <xdr:cNvSpPr>
          <a:spLocks noChangeArrowheads="1"/>
        </xdr:cNvSpPr>
      </xdr:nvSpPr>
      <xdr:spPr>
        <a:xfrm>
          <a:off x="2190750" y="31857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1183" name="Line 150"/>
        <xdr:cNvSpPr>
          <a:spLocks noChangeShapeType="1"/>
        </xdr:cNvSpPr>
      </xdr:nvSpPr>
      <xdr:spPr>
        <a:xfrm>
          <a:off x="9658350" y="2271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22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1184" name="Line 151"/>
        <xdr:cNvSpPr>
          <a:spLocks noChangeShapeType="1"/>
        </xdr:cNvSpPr>
      </xdr:nvSpPr>
      <xdr:spPr>
        <a:xfrm>
          <a:off x="9658350" y="37953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44</xdr:col>
      <xdr:colOff>0</xdr:colOff>
      <xdr:row>12</xdr:row>
      <xdr:rowOff>0</xdr:rowOff>
    </xdr:to>
    <xdr:sp macro="" textlink="">
      <xdr:nvSpPr>
        <xdr:cNvPr id="61185" name="Line 152"/>
        <xdr:cNvSpPr>
          <a:spLocks noChangeShapeType="1"/>
        </xdr:cNvSpPr>
      </xdr:nvSpPr>
      <xdr:spPr>
        <a:xfrm flipH="1">
          <a:off x="7858125" y="2271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22</xdr:row>
      <xdr:rowOff>0</xdr:rowOff>
    </xdr:from>
    <xdr:to xmlns:xdr="http://schemas.openxmlformats.org/drawingml/2006/spreadsheetDrawing">
      <xdr:col>44</xdr:col>
      <xdr:colOff>0</xdr:colOff>
      <xdr:row>22</xdr:row>
      <xdr:rowOff>0</xdr:rowOff>
    </xdr:to>
    <xdr:sp macro="" textlink="">
      <xdr:nvSpPr>
        <xdr:cNvPr id="61186" name="Line 153"/>
        <xdr:cNvSpPr>
          <a:spLocks noChangeShapeType="1"/>
        </xdr:cNvSpPr>
      </xdr:nvSpPr>
      <xdr:spPr>
        <a:xfrm flipH="1">
          <a:off x="7858125" y="37953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</xdr:row>
      <xdr:rowOff>0</xdr:rowOff>
    </xdr:from>
    <xdr:to xmlns:xdr="http://schemas.openxmlformats.org/drawingml/2006/spreadsheetDrawing">
      <xdr:col>43</xdr:col>
      <xdr:colOff>0</xdr:colOff>
      <xdr:row>22</xdr:row>
      <xdr:rowOff>0</xdr:rowOff>
    </xdr:to>
    <xdr:sp macro="" textlink="">
      <xdr:nvSpPr>
        <xdr:cNvPr id="61187" name="Line 154"/>
        <xdr:cNvSpPr>
          <a:spLocks noChangeShapeType="1"/>
        </xdr:cNvSpPr>
      </xdr:nvSpPr>
      <xdr:spPr>
        <a:xfrm>
          <a:off x="7858125" y="22713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1188" name="Line 155"/>
        <xdr:cNvSpPr>
          <a:spLocks noChangeShapeType="1"/>
        </xdr:cNvSpPr>
      </xdr:nvSpPr>
      <xdr:spPr>
        <a:xfrm>
          <a:off x="9658350" y="3033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17</xdr:row>
      <xdr:rowOff>0</xdr:rowOff>
    </xdr:from>
    <xdr:to xmlns:xdr="http://schemas.openxmlformats.org/drawingml/2006/spreadsheetDrawing">
      <xdr:col>54</xdr:col>
      <xdr:colOff>0</xdr:colOff>
      <xdr:row>19</xdr:row>
      <xdr:rowOff>0</xdr:rowOff>
    </xdr:to>
    <xdr:sp macro="" textlink="">
      <xdr:nvSpPr>
        <xdr:cNvPr id="61189" name="Line 156"/>
        <xdr:cNvSpPr>
          <a:spLocks noChangeShapeType="1"/>
        </xdr:cNvSpPr>
      </xdr:nvSpPr>
      <xdr:spPr>
        <a:xfrm>
          <a:off x="10058400" y="3033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19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1190" name="Line 157"/>
        <xdr:cNvSpPr>
          <a:spLocks noChangeShapeType="1"/>
        </xdr:cNvSpPr>
      </xdr:nvSpPr>
      <xdr:spPr>
        <a:xfrm>
          <a:off x="9658350" y="33381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</xdr:row>
      <xdr:rowOff>0</xdr:rowOff>
    </xdr:from>
    <xdr:to xmlns:xdr="http://schemas.openxmlformats.org/drawingml/2006/spreadsheetDrawing">
      <xdr:col>55</xdr:col>
      <xdr:colOff>0</xdr:colOff>
      <xdr:row>19</xdr:row>
      <xdr:rowOff>0</xdr:rowOff>
    </xdr:to>
    <xdr:sp macro="" textlink="">
      <xdr:nvSpPr>
        <xdr:cNvPr id="61191" name="Line 158"/>
        <xdr:cNvSpPr>
          <a:spLocks noChangeShapeType="1"/>
        </xdr:cNvSpPr>
      </xdr:nvSpPr>
      <xdr:spPr>
        <a:xfrm>
          <a:off x="10258425" y="22713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19</xdr:row>
      <xdr:rowOff>0</xdr:rowOff>
    </xdr:from>
    <xdr:to xmlns:xdr="http://schemas.openxmlformats.org/drawingml/2006/spreadsheetDrawing">
      <xdr:col>55</xdr:col>
      <xdr:colOff>0</xdr:colOff>
      <xdr:row>22</xdr:row>
      <xdr:rowOff>0</xdr:rowOff>
    </xdr:to>
    <xdr:sp macro="" textlink="">
      <xdr:nvSpPr>
        <xdr:cNvPr id="61192" name="Line 159"/>
        <xdr:cNvSpPr>
          <a:spLocks noChangeShapeType="1"/>
        </xdr:cNvSpPr>
      </xdr:nvSpPr>
      <xdr:spPr>
        <a:xfrm flipV="1">
          <a:off x="10258425" y="33381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</xdr:row>
      <xdr:rowOff>0</xdr:rowOff>
    </xdr:from>
    <xdr:to xmlns:xdr="http://schemas.openxmlformats.org/drawingml/2006/spreadsheetDrawing">
      <xdr:col>54</xdr:col>
      <xdr:colOff>0</xdr:colOff>
      <xdr:row>17</xdr:row>
      <xdr:rowOff>0</xdr:rowOff>
    </xdr:to>
    <xdr:sp macro="" textlink="">
      <xdr:nvSpPr>
        <xdr:cNvPr id="61193" name="Line 160"/>
        <xdr:cNvSpPr>
          <a:spLocks noChangeShapeType="1"/>
        </xdr:cNvSpPr>
      </xdr:nvSpPr>
      <xdr:spPr>
        <a:xfrm>
          <a:off x="10058400" y="22713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12</xdr:row>
      <xdr:rowOff>0</xdr:rowOff>
    </xdr:from>
    <xdr:to xmlns:xdr="http://schemas.openxmlformats.org/drawingml/2006/spreadsheetDrawing">
      <xdr:col>48</xdr:col>
      <xdr:colOff>0</xdr:colOff>
      <xdr:row>22</xdr:row>
      <xdr:rowOff>0</xdr:rowOff>
    </xdr:to>
    <xdr:sp macro="" textlink="">
      <xdr:nvSpPr>
        <xdr:cNvPr id="61194" name="Rectangle 161" descr="紙ふぶき (小)"/>
        <xdr:cNvSpPr>
          <a:spLocks noChangeArrowheads="1"/>
        </xdr:cNvSpPr>
      </xdr:nvSpPr>
      <xdr:spPr>
        <a:xfrm>
          <a:off x="8058150" y="22713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</xdr:row>
      <xdr:rowOff>0</xdr:rowOff>
    </xdr:from>
    <xdr:to xmlns:xdr="http://schemas.openxmlformats.org/drawingml/2006/spreadsheetDrawing">
      <xdr:col>52</xdr:col>
      <xdr:colOff>0</xdr:colOff>
      <xdr:row>19</xdr:row>
      <xdr:rowOff>0</xdr:rowOff>
    </xdr:to>
    <xdr:sp macro="" textlink="">
      <xdr:nvSpPr>
        <xdr:cNvPr id="61195" name="Rectangle 162" descr="紙ふぶき (大)"/>
        <xdr:cNvSpPr>
          <a:spLocks noChangeArrowheads="1"/>
        </xdr:cNvSpPr>
      </xdr:nvSpPr>
      <xdr:spPr>
        <a:xfrm>
          <a:off x="8858250" y="22713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19</xdr:row>
      <xdr:rowOff>0</xdr:rowOff>
    </xdr:from>
    <xdr:to xmlns:xdr="http://schemas.openxmlformats.org/drawingml/2006/spreadsheetDrawing">
      <xdr:col>52</xdr:col>
      <xdr:colOff>0</xdr:colOff>
      <xdr:row>22</xdr:row>
      <xdr:rowOff>0</xdr:rowOff>
    </xdr:to>
    <xdr:sp macro="" textlink="">
      <xdr:nvSpPr>
        <xdr:cNvPr id="61196" name="Rectangle 163" descr="紙ふぶき (小)"/>
        <xdr:cNvSpPr>
          <a:spLocks noChangeArrowheads="1"/>
        </xdr:cNvSpPr>
      </xdr:nvSpPr>
      <xdr:spPr>
        <a:xfrm>
          <a:off x="8858250" y="33381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7</xdr:row>
      <xdr:rowOff>0</xdr:rowOff>
    </xdr:from>
    <xdr:to xmlns:xdr="http://schemas.openxmlformats.org/drawingml/2006/spreadsheetDrawing">
      <xdr:col>20</xdr:col>
      <xdr:colOff>0</xdr:colOff>
      <xdr:row>18</xdr:row>
      <xdr:rowOff>0</xdr:rowOff>
    </xdr:to>
    <xdr:sp macro="" textlink="">
      <xdr:nvSpPr>
        <xdr:cNvPr id="61197" name="Line 172"/>
        <xdr:cNvSpPr>
          <a:spLocks noChangeShapeType="1"/>
        </xdr:cNvSpPr>
      </xdr:nvSpPr>
      <xdr:spPr>
        <a:xfrm>
          <a:off x="3790950" y="16395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</xdr:row>
      <xdr:rowOff>0</xdr:rowOff>
    </xdr:from>
    <xdr:to xmlns:xdr="http://schemas.openxmlformats.org/drawingml/2006/spreadsheetDrawing">
      <xdr:col>16</xdr:col>
      <xdr:colOff>0</xdr:colOff>
      <xdr:row>8</xdr:row>
      <xdr:rowOff>0</xdr:rowOff>
    </xdr:to>
    <xdr:sp macro="" textlink="">
      <xdr:nvSpPr>
        <xdr:cNvPr id="61198" name="Rectangle 177" descr="紙ふぶき (小)"/>
        <xdr:cNvSpPr>
          <a:spLocks noChangeArrowheads="1"/>
        </xdr:cNvSpPr>
      </xdr:nvSpPr>
      <xdr:spPr>
        <a:xfrm>
          <a:off x="21907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7</xdr:row>
      <xdr:rowOff>0</xdr:rowOff>
    </xdr:from>
    <xdr:to xmlns:xdr="http://schemas.openxmlformats.org/drawingml/2006/spreadsheetDrawing">
      <xdr:col>12</xdr:col>
      <xdr:colOff>0</xdr:colOff>
      <xdr:row>11</xdr:row>
      <xdr:rowOff>126365</xdr:rowOff>
    </xdr:to>
    <xdr:sp macro="" textlink="">
      <xdr:nvSpPr>
        <xdr:cNvPr id="61199" name="Rectangle 177" descr="紙ふぶき (小)"/>
        <xdr:cNvSpPr>
          <a:spLocks noChangeArrowheads="1"/>
        </xdr:cNvSpPr>
      </xdr:nvSpPr>
      <xdr:spPr>
        <a:xfrm>
          <a:off x="13906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</xdr:row>
      <xdr:rowOff>0</xdr:rowOff>
    </xdr:from>
    <xdr:to xmlns:xdr="http://schemas.openxmlformats.org/drawingml/2006/spreadsheetDrawing">
      <xdr:col>20</xdr:col>
      <xdr:colOff>0</xdr:colOff>
      <xdr:row>7</xdr:row>
      <xdr:rowOff>0</xdr:rowOff>
    </xdr:to>
    <xdr:sp macro="" textlink="">
      <xdr:nvSpPr>
        <xdr:cNvPr id="61200" name="Line 164"/>
        <xdr:cNvSpPr>
          <a:spLocks noChangeShapeType="1"/>
        </xdr:cNvSpPr>
      </xdr:nvSpPr>
      <xdr:spPr>
        <a:xfrm>
          <a:off x="29908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</xdr:row>
      <xdr:rowOff>0</xdr:rowOff>
    </xdr:from>
    <xdr:to xmlns:xdr="http://schemas.openxmlformats.org/drawingml/2006/spreadsheetDrawing">
      <xdr:col>19</xdr:col>
      <xdr:colOff>0</xdr:colOff>
      <xdr:row>12</xdr:row>
      <xdr:rowOff>0</xdr:rowOff>
    </xdr:to>
    <xdr:sp macro="" textlink="">
      <xdr:nvSpPr>
        <xdr:cNvPr id="61201" name="Line 172"/>
        <xdr:cNvSpPr>
          <a:spLocks noChangeShapeType="1"/>
        </xdr:cNvSpPr>
      </xdr:nvSpPr>
      <xdr:spPr>
        <a:xfrm>
          <a:off x="35909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8</xdr:row>
      <xdr:rowOff>0</xdr:rowOff>
    </xdr:from>
    <xdr:to xmlns:xdr="http://schemas.openxmlformats.org/drawingml/2006/spreadsheetDrawing">
      <xdr:col>16</xdr:col>
      <xdr:colOff>0</xdr:colOff>
      <xdr:row>10</xdr:row>
      <xdr:rowOff>0</xdr:rowOff>
    </xdr:to>
    <xdr:sp macro="" textlink="">
      <xdr:nvSpPr>
        <xdr:cNvPr id="61202" name="Rectangle 177" descr="紙ふぶき (小)"/>
        <xdr:cNvSpPr>
          <a:spLocks noChangeArrowheads="1"/>
        </xdr:cNvSpPr>
      </xdr:nvSpPr>
      <xdr:spPr>
        <a:xfrm>
          <a:off x="21907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10</xdr:row>
      <xdr:rowOff>0</xdr:rowOff>
    </xdr:from>
    <xdr:to xmlns:xdr="http://schemas.openxmlformats.org/drawingml/2006/spreadsheetDrawing">
      <xdr:col>16</xdr:col>
      <xdr:colOff>0</xdr:colOff>
      <xdr:row>12</xdr:row>
      <xdr:rowOff>0</xdr:rowOff>
    </xdr:to>
    <xdr:sp macro="" textlink="">
      <xdr:nvSpPr>
        <xdr:cNvPr id="61203" name="Rectangle 177" descr="紙ふぶき (小)"/>
        <xdr:cNvSpPr>
          <a:spLocks noChangeArrowheads="1"/>
        </xdr:cNvSpPr>
      </xdr:nvSpPr>
      <xdr:spPr>
        <a:xfrm>
          <a:off x="21907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</xdr:row>
      <xdr:rowOff>0</xdr:rowOff>
    </xdr:from>
    <xdr:to xmlns:xdr="http://schemas.openxmlformats.org/drawingml/2006/spreadsheetDrawing">
      <xdr:col>34</xdr:col>
      <xdr:colOff>0</xdr:colOff>
      <xdr:row>8</xdr:row>
      <xdr:rowOff>0</xdr:rowOff>
    </xdr:to>
    <xdr:sp macro="" textlink="">
      <xdr:nvSpPr>
        <xdr:cNvPr id="61204" name="Rectangle 177" descr="紙ふぶき (小)"/>
        <xdr:cNvSpPr>
          <a:spLocks noChangeArrowheads="1"/>
        </xdr:cNvSpPr>
      </xdr:nvSpPr>
      <xdr:spPr>
        <a:xfrm>
          <a:off x="55245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7</xdr:row>
      <xdr:rowOff>0</xdr:rowOff>
    </xdr:from>
    <xdr:to xmlns:xdr="http://schemas.openxmlformats.org/drawingml/2006/spreadsheetDrawing">
      <xdr:col>30</xdr:col>
      <xdr:colOff>0</xdr:colOff>
      <xdr:row>11</xdr:row>
      <xdr:rowOff>126365</xdr:rowOff>
    </xdr:to>
    <xdr:sp macro="" textlink="">
      <xdr:nvSpPr>
        <xdr:cNvPr id="61205" name="Rectangle 177" descr="紙ふぶき (小)"/>
        <xdr:cNvSpPr>
          <a:spLocks noChangeArrowheads="1"/>
        </xdr:cNvSpPr>
      </xdr:nvSpPr>
      <xdr:spPr>
        <a:xfrm>
          <a:off x="47244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7</xdr:row>
      <xdr:rowOff>0</xdr:rowOff>
    </xdr:to>
    <xdr:sp macro="" textlink="">
      <xdr:nvSpPr>
        <xdr:cNvPr id="61206" name="Line 164"/>
        <xdr:cNvSpPr>
          <a:spLocks noChangeShapeType="1"/>
        </xdr:cNvSpPr>
      </xdr:nvSpPr>
      <xdr:spPr>
        <a:xfrm>
          <a:off x="63246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</xdr:row>
      <xdr:rowOff>0</xdr:rowOff>
    </xdr:from>
    <xdr:to xmlns:xdr="http://schemas.openxmlformats.org/drawingml/2006/spreadsheetDrawing">
      <xdr:col>37</xdr:col>
      <xdr:colOff>0</xdr:colOff>
      <xdr:row>12</xdr:row>
      <xdr:rowOff>0</xdr:rowOff>
    </xdr:to>
    <xdr:sp macro="" textlink="">
      <xdr:nvSpPr>
        <xdr:cNvPr id="61207" name="Line 172"/>
        <xdr:cNvSpPr>
          <a:spLocks noChangeShapeType="1"/>
        </xdr:cNvSpPr>
      </xdr:nvSpPr>
      <xdr:spPr>
        <a:xfrm>
          <a:off x="69246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8</xdr:row>
      <xdr:rowOff>0</xdr:rowOff>
    </xdr:from>
    <xdr:to xmlns:xdr="http://schemas.openxmlformats.org/drawingml/2006/spreadsheetDrawing">
      <xdr:col>34</xdr:col>
      <xdr:colOff>0</xdr:colOff>
      <xdr:row>10</xdr:row>
      <xdr:rowOff>0</xdr:rowOff>
    </xdr:to>
    <xdr:sp macro="" textlink="">
      <xdr:nvSpPr>
        <xdr:cNvPr id="61208" name="Rectangle 177" descr="紙ふぶき (小)"/>
        <xdr:cNvSpPr>
          <a:spLocks noChangeArrowheads="1"/>
        </xdr:cNvSpPr>
      </xdr:nvSpPr>
      <xdr:spPr>
        <a:xfrm>
          <a:off x="55245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10</xdr:row>
      <xdr:rowOff>0</xdr:rowOff>
    </xdr:from>
    <xdr:to xmlns:xdr="http://schemas.openxmlformats.org/drawingml/2006/spreadsheetDrawing">
      <xdr:col>34</xdr:col>
      <xdr:colOff>0</xdr:colOff>
      <xdr:row>12</xdr:row>
      <xdr:rowOff>0</xdr:rowOff>
    </xdr:to>
    <xdr:sp macro="" textlink="">
      <xdr:nvSpPr>
        <xdr:cNvPr id="61209" name="Rectangle 177" descr="紙ふぶき (小)"/>
        <xdr:cNvSpPr>
          <a:spLocks noChangeArrowheads="1"/>
        </xdr:cNvSpPr>
      </xdr:nvSpPr>
      <xdr:spPr>
        <a:xfrm>
          <a:off x="55245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</xdr:row>
      <xdr:rowOff>0</xdr:rowOff>
    </xdr:from>
    <xdr:to xmlns:xdr="http://schemas.openxmlformats.org/drawingml/2006/spreadsheetDrawing">
      <xdr:col>52</xdr:col>
      <xdr:colOff>0</xdr:colOff>
      <xdr:row>8</xdr:row>
      <xdr:rowOff>0</xdr:rowOff>
    </xdr:to>
    <xdr:sp macro="" textlink="">
      <xdr:nvSpPr>
        <xdr:cNvPr id="61210" name="Rectangle 177" descr="紙ふぶき (小)"/>
        <xdr:cNvSpPr>
          <a:spLocks noChangeArrowheads="1"/>
        </xdr:cNvSpPr>
      </xdr:nvSpPr>
      <xdr:spPr>
        <a:xfrm>
          <a:off x="885825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7</xdr:row>
      <xdr:rowOff>0</xdr:rowOff>
    </xdr:from>
    <xdr:to xmlns:xdr="http://schemas.openxmlformats.org/drawingml/2006/spreadsheetDrawing">
      <xdr:col>48</xdr:col>
      <xdr:colOff>0</xdr:colOff>
      <xdr:row>11</xdr:row>
      <xdr:rowOff>126365</xdr:rowOff>
    </xdr:to>
    <xdr:sp macro="" textlink="">
      <xdr:nvSpPr>
        <xdr:cNvPr id="61211" name="Rectangle 177" descr="紙ふぶき (小)"/>
        <xdr:cNvSpPr>
          <a:spLocks noChangeArrowheads="1"/>
        </xdr:cNvSpPr>
      </xdr:nvSpPr>
      <xdr:spPr>
        <a:xfrm>
          <a:off x="805815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7</xdr:row>
      <xdr:rowOff>0</xdr:rowOff>
    </xdr:to>
    <xdr:sp macro="" textlink="">
      <xdr:nvSpPr>
        <xdr:cNvPr id="61212" name="Line 164"/>
        <xdr:cNvSpPr>
          <a:spLocks noChangeShapeType="1"/>
        </xdr:cNvSpPr>
      </xdr:nvSpPr>
      <xdr:spPr>
        <a:xfrm>
          <a:off x="965835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</xdr:row>
      <xdr:rowOff>0</xdr:rowOff>
    </xdr:from>
    <xdr:to xmlns:xdr="http://schemas.openxmlformats.org/drawingml/2006/spreadsheetDrawing">
      <xdr:col>55</xdr:col>
      <xdr:colOff>0</xdr:colOff>
      <xdr:row>12</xdr:row>
      <xdr:rowOff>0</xdr:rowOff>
    </xdr:to>
    <xdr:sp macro="" textlink="">
      <xdr:nvSpPr>
        <xdr:cNvPr id="61213" name="Line 172"/>
        <xdr:cNvSpPr>
          <a:spLocks noChangeShapeType="1"/>
        </xdr:cNvSpPr>
      </xdr:nvSpPr>
      <xdr:spPr>
        <a:xfrm>
          <a:off x="1025842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8</xdr:row>
      <xdr:rowOff>0</xdr:rowOff>
    </xdr:from>
    <xdr:to xmlns:xdr="http://schemas.openxmlformats.org/drawingml/2006/spreadsheetDrawing">
      <xdr:col>52</xdr:col>
      <xdr:colOff>0</xdr:colOff>
      <xdr:row>10</xdr:row>
      <xdr:rowOff>0</xdr:rowOff>
    </xdr:to>
    <xdr:sp macro="" textlink="">
      <xdr:nvSpPr>
        <xdr:cNvPr id="61214" name="Rectangle 177" descr="紙ふぶき (小)"/>
        <xdr:cNvSpPr>
          <a:spLocks noChangeArrowheads="1"/>
        </xdr:cNvSpPr>
      </xdr:nvSpPr>
      <xdr:spPr>
        <a:xfrm>
          <a:off x="885825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10</xdr:row>
      <xdr:rowOff>0</xdr:rowOff>
    </xdr:from>
    <xdr:to xmlns:xdr="http://schemas.openxmlformats.org/drawingml/2006/spreadsheetDrawing">
      <xdr:col>52</xdr:col>
      <xdr:colOff>0</xdr:colOff>
      <xdr:row>12</xdr:row>
      <xdr:rowOff>0</xdr:rowOff>
    </xdr:to>
    <xdr:sp macro="" textlink="">
      <xdr:nvSpPr>
        <xdr:cNvPr id="61215" name="Rectangle 177" descr="紙ふぶき (小)"/>
        <xdr:cNvSpPr>
          <a:spLocks noChangeArrowheads="1"/>
        </xdr:cNvSpPr>
      </xdr:nvSpPr>
      <xdr:spPr>
        <a:xfrm>
          <a:off x="885825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</xdr:row>
      <xdr:rowOff>0</xdr:rowOff>
    </xdr:from>
    <xdr:to xmlns:xdr="http://schemas.openxmlformats.org/drawingml/2006/spreadsheetDrawing">
      <xdr:col>70</xdr:col>
      <xdr:colOff>0</xdr:colOff>
      <xdr:row>8</xdr:row>
      <xdr:rowOff>0</xdr:rowOff>
    </xdr:to>
    <xdr:sp macro="" textlink="">
      <xdr:nvSpPr>
        <xdr:cNvPr id="61216" name="Rectangle 177" descr="紙ふぶき (小)"/>
        <xdr:cNvSpPr>
          <a:spLocks noChangeArrowheads="1"/>
        </xdr:cNvSpPr>
      </xdr:nvSpPr>
      <xdr:spPr>
        <a:xfrm>
          <a:off x="12192000" y="16395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7</xdr:row>
      <xdr:rowOff>0</xdr:rowOff>
    </xdr:from>
    <xdr:to xmlns:xdr="http://schemas.openxmlformats.org/drawingml/2006/spreadsheetDrawing">
      <xdr:col>66</xdr:col>
      <xdr:colOff>0</xdr:colOff>
      <xdr:row>11</xdr:row>
      <xdr:rowOff>126365</xdr:rowOff>
    </xdr:to>
    <xdr:sp macro="" textlink="">
      <xdr:nvSpPr>
        <xdr:cNvPr id="61217" name="Rectangle 177" descr="紙ふぶき (小)"/>
        <xdr:cNvSpPr>
          <a:spLocks noChangeArrowheads="1"/>
        </xdr:cNvSpPr>
      </xdr:nvSpPr>
      <xdr:spPr>
        <a:xfrm>
          <a:off x="11391900" y="16395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7</xdr:row>
      <xdr:rowOff>0</xdr:rowOff>
    </xdr:to>
    <xdr:sp macro="" textlink="">
      <xdr:nvSpPr>
        <xdr:cNvPr id="61218" name="Line 164"/>
        <xdr:cNvSpPr>
          <a:spLocks noChangeShapeType="1"/>
        </xdr:cNvSpPr>
      </xdr:nvSpPr>
      <xdr:spPr>
        <a:xfrm>
          <a:off x="12992100" y="16395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</xdr:row>
      <xdr:rowOff>0</xdr:rowOff>
    </xdr:from>
    <xdr:to xmlns:xdr="http://schemas.openxmlformats.org/drawingml/2006/spreadsheetDrawing">
      <xdr:col>73</xdr:col>
      <xdr:colOff>0</xdr:colOff>
      <xdr:row>12</xdr:row>
      <xdr:rowOff>0</xdr:rowOff>
    </xdr:to>
    <xdr:sp macro="" textlink="">
      <xdr:nvSpPr>
        <xdr:cNvPr id="61219" name="Line 172"/>
        <xdr:cNvSpPr>
          <a:spLocks noChangeShapeType="1"/>
        </xdr:cNvSpPr>
      </xdr:nvSpPr>
      <xdr:spPr>
        <a:xfrm>
          <a:off x="13592175" y="16395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8</xdr:row>
      <xdr:rowOff>0</xdr:rowOff>
    </xdr:from>
    <xdr:to xmlns:xdr="http://schemas.openxmlformats.org/drawingml/2006/spreadsheetDrawing">
      <xdr:col>70</xdr:col>
      <xdr:colOff>0</xdr:colOff>
      <xdr:row>10</xdr:row>
      <xdr:rowOff>0</xdr:rowOff>
    </xdr:to>
    <xdr:sp macro="" textlink="">
      <xdr:nvSpPr>
        <xdr:cNvPr id="61220" name="Rectangle 177" descr="紙ふぶき (小)"/>
        <xdr:cNvSpPr>
          <a:spLocks noChangeArrowheads="1"/>
        </xdr:cNvSpPr>
      </xdr:nvSpPr>
      <xdr:spPr>
        <a:xfrm>
          <a:off x="12192000" y="17659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10</xdr:row>
      <xdr:rowOff>0</xdr:rowOff>
    </xdr:from>
    <xdr:to xmlns:xdr="http://schemas.openxmlformats.org/drawingml/2006/spreadsheetDrawing">
      <xdr:col>70</xdr:col>
      <xdr:colOff>0</xdr:colOff>
      <xdr:row>12</xdr:row>
      <xdr:rowOff>0</xdr:rowOff>
    </xdr:to>
    <xdr:sp macro="" textlink="">
      <xdr:nvSpPr>
        <xdr:cNvPr id="61221" name="Rectangle 177" descr="紙ふぶき (小)"/>
        <xdr:cNvSpPr>
          <a:spLocks noChangeArrowheads="1"/>
        </xdr:cNvSpPr>
      </xdr:nvSpPr>
      <xdr:spPr>
        <a:xfrm>
          <a:off x="12192000" y="20186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7</xdr:row>
      <xdr:rowOff>0</xdr:rowOff>
    </xdr:from>
    <xdr:to xmlns:xdr="http://schemas.openxmlformats.org/drawingml/2006/spreadsheetDrawing">
      <xdr:col>38</xdr:col>
      <xdr:colOff>0</xdr:colOff>
      <xdr:row>19</xdr:row>
      <xdr:rowOff>0</xdr:rowOff>
    </xdr:to>
    <xdr:sp macro="" textlink="">
      <xdr:nvSpPr>
        <xdr:cNvPr id="61222" name="Line 172"/>
        <xdr:cNvSpPr>
          <a:spLocks noChangeShapeType="1"/>
        </xdr:cNvSpPr>
      </xdr:nvSpPr>
      <xdr:spPr>
        <a:xfrm>
          <a:off x="712470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7</xdr:row>
      <xdr:rowOff>0</xdr:rowOff>
    </xdr:from>
    <xdr:to xmlns:xdr="http://schemas.openxmlformats.org/drawingml/2006/spreadsheetDrawing">
      <xdr:col>56</xdr:col>
      <xdr:colOff>0</xdr:colOff>
      <xdr:row>19</xdr:row>
      <xdr:rowOff>0</xdr:rowOff>
    </xdr:to>
    <xdr:sp macro="" textlink="">
      <xdr:nvSpPr>
        <xdr:cNvPr id="61223" name="Line 172"/>
        <xdr:cNvSpPr>
          <a:spLocks noChangeShapeType="1"/>
        </xdr:cNvSpPr>
      </xdr:nvSpPr>
      <xdr:spPr>
        <a:xfrm>
          <a:off x="10458450" y="16395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7</xdr:row>
      <xdr:rowOff>0</xdr:rowOff>
    </xdr:from>
    <xdr:to xmlns:xdr="http://schemas.openxmlformats.org/drawingml/2006/spreadsheetDrawing">
      <xdr:col>74</xdr:col>
      <xdr:colOff>0</xdr:colOff>
      <xdr:row>20</xdr:row>
      <xdr:rowOff>0</xdr:rowOff>
    </xdr:to>
    <xdr:sp macro="" textlink="">
      <xdr:nvSpPr>
        <xdr:cNvPr id="61224" name="Line 172"/>
        <xdr:cNvSpPr>
          <a:spLocks noChangeShapeType="1"/>
        </xdr:cNvSpPr>
      </xdr:nvSpPr>
      <xdr:spPr>
        <a:xfrm>
          <a:off x="13792200" y="16395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65</xdr:row>
      <xdr:rowOff>0</xdr:rowOff>
    </xdr:from>
    <xdr:to xmlns:xdr="http://schemas.openxmlformats.org/drawingml/2006/spreadsheetDrawing">
      <xdr:col>73</xdr:col>
      <xdr:colOff>0</xdr:colOff>
      <xdr:row>65</xdr:row>
      <xdr:rowOff>0</xdr:rowOff>
    </xdr:to>
    <xdr:sp macro="" textlink="">
      <xdr:nvSpPr>
        <xdr:cNvPr id="61225" name="Line 25"/>
        <xdr:cNvSpPr>
          <a:spLocks noChangeShapeType="1"/>
        </xdr:cNvSpPr>
      </xdr:nvSpPr>
      <xdr:spPr>
        <a:xfrm>
          <a:off x="1299210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75</xdr:row>
      <xdr:rowOff>0</xdr:rowOff>
    </xdr:from>
    <xdr:to xmlns:xdr="http://schemas.openxmlformats.org/drawingml/2006/spreadsheetDrawing">
      <xdr:col>73</xdr:col>
      <xdr:colOff>0</xdr:colOff>
      <xdr:row>75</xdr:row>
      <xdr:rowOff>0</xdr:rowOff>
    </xdr:to>
    <xdr:sp macro="" textlink="">
      <xdr:nvSpPr>
        <xdr:cNvPr id="61226" name="Line 27"/>
        <xdr:cNvSpPr>
          <a:spLocks noChangeShapeType="1"/>
        </xdr:cNvSpPr>
      </xdr:nvSpPr>
      <xdr:spPr>
        <a:xfrm>
          <a:off x="1299210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65</xdr:row>
      <xdr:rowOff>0</xdr:rowOff>
    </xdr:from>
    <xdr:to xmlns:xdr="http://schemas.openxmlformats.org/drawingml/2006/spreadsheetDrawing">
      <xdr:col>62</xdr:col>
      <xdr:colOff>0</xdr:colOff>
      <xdr:row>65</xdr:row>
      <xdr:rowOff>0</xdr:rowOff>
    </xdr:to>
    <xdr:sp macro="" textlink="">
      <xdr:nvSpPr>
        <xdr:cNvPr id="61227" name="Line 28"/>
        <xdr:cNvSpPr>
          <a:spLocks noChangeShapeType="1"/>
        </xdr:cNvSpPr>
      </xdr:nvSpPr>
      <xdr:spPr>
        <a:xfrm flipH="1">
          <a:off x="1119187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75</xdr:row>
      <xdr:rowOff>0</xdr:rowOff>
    </xdr:from>
    <xdr:to xmlns:xdr="http://schemas.openxmlformats.org/drawingml/2006/spreadsheetDrawing">
      <xdr:col>62</xdr:col>
      <xdr:colOff>0</xdr:colOff>
      <xdr:row>75</xdr:row>
      <xdr:rowOff>0</xdr:rowOff>
    </xdr:to>
    <xdr:sp macro="" textlink="">
      <xdr:nvSpPr>
        <xdr:cNvPr id="61228" name="Line 29"/>
        <xdr:cNvSpPr>
          <a:spLocks noChangeShapeType="1"/>
        </xdr:cNvSpPr>
      </xdr:nvSpPr>
      <xdr:spPr>
        <a:xfrm flipH="1">
          <a:off x="1119187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65</xdr:row>
      <xdr:rowOff>0</xdr:rowOff>
    </xdr:from>
    <xdr:to xmlns:xdr="http://schemas.openxmlformats.org/drawingml/2006/spreadsheetDrawing">
      <xdr:col>61</xdr:col>
      <xdr:colOff>0</xdr:colOff>
      <xdr:row>75</xdr:row>
      <xdr:rowOff>0</xdr:rowOff>
    </xdr:to>
    <xdr:sp macro="" textlink="">
      <xdr:nvSpPr>
        <xdr:cNvPr id="61229" name="Line 30"/>
        <xdr:cNvSpPr>
          <a:spLocks noChangeShapeType="1"/>
        </xdr:cNvSpPr>
      </xdr:nvSpPr>
      <xdr:spPr>
        <a:xfrm>
          <a:off x="1119187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71</xdr:row>
      <xdr:rowOff>0</xdr:rowOff>
    </xdr:from>
    <xdr:to xmlns:xdr="http://schemas.openxmlformats.org/drawingml/2006/spreadsheetDrawing">
      <xdr:col>72</xdr:col>
      <xdr:colOff>0</xdr:colOff>
      <xdr:row>71</xdr:row>
      <xdr:rowOff>0</xdr:rowOff>
    </xdr:to>
    <xdr:sp macro="" textlink="">
      <xdr:nvSpPr>
        <xdr:cNvPr id="61230" name="Line 31"/>
        <xdr:cNvSpPr>
          <a:spLocks noChangeShapeType="1"/>
        </xdr:cNvSpPr>
      </xdr:nvSpPr>
      <xdr:spPr>
        <a:xfrm>
          <a:off x="12992100" y="13371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71</xdr:row>
      <xdr:rowOff>0</xdr:rowOff>
    </xdr:from>
    <xdr:to xmlns:xdr="http://schemas.openxmlformats.org/drawingml/2006/spreadsheetDrawing">
      <xdr:col>72</xdr:col>
      <xdr:colOff>0</xdr:colOff>
      <xdr:row>73</xdr:row>
      <xdr:rowOff>0</xdr:rowOff>
    </xdr:to>
    <xdr:sp macro="" textlink="">
      <xdr:nvSpPr>
        <xdr:cNvPr id="61231" name="Line 32"/>
        <xdr:cNvSpPr>
          <a:spLocks noChangeShapeType="1"/>
        </xdr:cNvSpPr>
      </xdr:nvSpPr>
      <xdr:spPr>
        <a:xfrm>
          <a:off x="13392150" y="13371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73</xdr:row>
      <xdr:rowOff>0</xdr:rowOff>
    </xdr:from>
    <xdr:to xmlns:xdr="http://schemas.openxmlformats.org/drawingml/2006/spreadsheetDrawing">
      <xdr:col>74</xdr:col>
      <xdr:colOff>0</xdr:colOff>
      <xdr:row>73</xdr:row>
      <xdr:rowOff>0</xdr:rowOff>
    </xdr:to>
    <xdr:sp macro="" textlink="">
      <xdr:nvSpPr>
        <xdr:cNvPr id="61232" name="Line 33"/>
        <xdr:cNvSpPr>
          <a:spLocks noChangeShapeType="1"/>
        </xdr:cNvSpPr>
      </xdr:nvSpPr>
      <xdr:spPr>
        <a:xfrm>
          <a:off x="12992100" y="13675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65</xdr:row>
      <xdr:rowOff>0</xdr:rowOff>
    </xdr:from>
    <xdr:to xmlns:xdr="http://schemas.openxmlformats.org/drawingml/2006/spreadsheetDrawing">
      <xdr:col>73</xdr:col>
      <xdr:colOff>0</xdr:colOff>
      <xdr:row>73</xdr:row>
      <xdr:rowOff>0</xdr:rowOff>
    </xdr:to>
    <xdr:sp macro="" textlink="">
      <xdr:nvSpPr>
        <xdr:cNvPr id="61233" name="Line 34"/>
        <xdr:cNvSpPr>
          <a:spLocks noChangeShapeType="1"/>
        </xdr:cNvSpPr>
      </xdr:nvSpPr>
      <xdr:spPr>
        <a:xfrm>
          <a:off x="13592175" y="124567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73</xdr:row>
      <xdr:rowOff>0</xdr:rowOff>
    </xdr:from>
    <xdr:to xmlns:xdr="http://schemas.openxmlformats.org/drawingml/2006/spreadsheetDrawing">
      <xdr:col>73</xdr:col>
      <xdr:colOff>0</xdr:colOff>
      <xdr:row>75</xdr:row>
      <xdr:rowOff>0</xdr:rowOff>
    </xdr:to>
    <xdr:sp macro="" textlink="">
      <xdr:nvSpPr>
        <xdr:cNvPr id="61234" name="Line 35"/>
        <xdr:cNvSpPr>
          <a:spLocks noChangeShapeType="1"/>
        </xdr:cNvSpPr>
      </xdr:nvSpPr>
      <xdr:spPr>
        <a:xfrm flipV="1">
          <a:off x="13592175" y="136759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65</xdr:row>
      <xdr:rowOff>0</xdr:rowOff>
    </xdr:from>
    <xdr:to xmlns:xdr="http://schemas.openxmlformats.org/drawingml/2006/spreadsheetDrawing">
      <xdr:col>72</xdr:col>
      <xdr:colOff>0</xdr:colOff>
      <xdr:row>71</xdr:row>
      <xdr:rowOff>0</xdr:rowOff>
    </xdr:to>
    <xdr:sp macro="" textlink="">
      <xdr:nvSpPr>
        <xdr:cNvPr id="61235" name="Line 52"/>
        <xdr:cNvSpPr>
          <a:spLocks noChangeShapeType="1"/>
        </xdr:cNvSpPr>
      </xdr:nvSpPr>
      <xdr:spPr>
        <a:xfrm>
          <a:off x="13392150" y="124567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65</xdr:row>
      <xdr:rowOff>0</xdr:rowOff>
    </xdr:from>
    <xdr:to xmlns:xdr="http://schemas.openxmlformats.org/drawingml/2006/spreadsheetDrawing">
      <xdr:col>66</xdr:col>
      <xdr:colOff>0</xdr:colOff>
      <xdr:row>75</xdr:row>
      <xdr:rowOff>0</xdr:rowOff>
    </xdr:to>
    <xdr:sp macro="" textlink="">
      <xdr:nvSpPr>
        <xdr:cNvPr id="61236" name="Rectangle 67" descr="紙ふぶき (小)"/>
        <xdr:cNvSpPr>
          <a:spLocks noChangeArrowheads="1"/>
        </xdr:cNvSpPr>
      </xdr:nvSpPr>
      <xdr:spPr>
        <a:xfrm>
          <a:off x="1139190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65</xdr:row>
      <xdr:rowOff>0</xdr:rowOff>
    </xdr:from>
    <xdr:to xmlns:xdr="http://schemas.openxmlformats.org/drawingml/2006/spreadsheetDrawing">
      <xdr:col>70</xdr:col>
      <xdr:colOff>0</xdr:colOff>
      <xdr:row>73</xdr:row>
      <xdr:rowOff>0</xdr:rowOff>
    </xdr:to>
    <xdr:sp macro="" textlink="">
      <xdr:nvSpPr>
        <xdr:cNvPr id="61237" name="Rectangle 68" descr="紙ふぶき (大)"/>
        <xdr:cNvSpPr>
          <a:spLocks noChangeArrowheads="1"/>
        </xdr:cNvSpPr>
      </xdr:nvSpPr>
      <xdr:spPr>
        <a:xfrm>
          <a:off x="12192000" y="124567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73</xdr:row>
      <xdr:rowOff>0</xdr:rowOff>
    </xdr:from>
    <xdr:to xmlns:xdr="http://schemas.openxmlformats.org/drawingml/2006/spreadsheetDrawing">
      <xdr:col>70</xdr:col>
      <xdr:colOff>0</xdr:colOff>
      <xdr:row>75</xdr:row>
      <xdr:rowOff>0</xdr:rowOff>
    </xdr:to>
    <xdr:sp macro="" textlink="">
      <xdr:nvSpPr>
        <xdr:cNvPr id="61238" name="Rectangle 69" descr="紙ふぶき (小)"/>
        <xdr:cNvSpPr>
          <a:spLocks noChangeArrowheads="1"/>
        </xdr:cNvSpPr>
      </xdr:nvSpPr>
      <xdr:spPr>
        <a:xfrm>
          <a:off x="12192000" y="136759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65</xdr:row>
      <xdr:rowOff>0</xdr:rowOff>
    </xdr:from>
    <xdr:to xmlns:xdr="http://schemas.openxmlformats.org/drawingml/2006/spreadsheetDrawing">
      <xdr:col>37</xdr:col>
      <xdr:colOff>0</xdr:colOff>
      <xdr:row>65</xdr:row>
      <xdr:rowOff>0</xdr:rowOff>
    </xdr:to>
    <xdr:sp macro="" textlink="">
      <xdr:nvSpPr>
        <xdr:cNvPr id="61239" name="Line 150"/>
        <xdr:cNvSpPr>
          <a:spLocks noChangeShapeType="1"/>
        </xdr:cNvSpPr>
      </xdr:nvSpPr>
      <xdr:spPr>
        <a:xfrm>
          <a:off x="632460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75</xdr:row>
      <xdr:rowOff>0</xdr:rowOff>
    </xdr:from>
    <xdr:to xmlns:xdr="http://schemas.openxmlformats.org/drawingml/2006/spreadsheetDrawing">
      <xdr:col>37</xdr:col>
      <xdr:colOff>0</xdr:colOff>
      <xdr:row>75</xdr:row>
      <xdr:rowOff>0</xdr:rowOff>
    </xdr:to>
    <xdr:sp macro="" textlink="">
      <xdr:nvSpPr>
        <xdr:cNvPr id="61240" name="Line 151"/>
        <xdr:cNvSpPr>
          <a:spLocks noChangeShapeType="1"/>
        </xdr:cNvSpPr>
      </xdr:nvSpPr>
      <xdr:spPr>
        <a:xfrm>
          <a:off x="632460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65</xdr:row>
      <xdr:rowOff>0</xdr:rowOff>
    </xdr:from>
    <xdr:to xmlns:xdr="http://schemas.openxmlformats.org/drawingml/2006/spreadsheetDrawing">
      <xdr:col>26</xdr:col>
      <xdr:colOff>0</xdr:colOff>
      <xdr:row>65</xdr:row>
      <xdr:rowOff>0</xdr:rowOff>
    </xdr:to>
    <xdr:sp macro="" textlink="">
      <xdr:nvSpPr>
        <xdr:cNvPr id="61241" name="Line 152"/>
        <xdr:cNvSpPr>
          <a:spLocks noChangeShapeType="1"/>
        </xdr:cNvSpPr>
      </xdr:nvSpPr>
      <xdr:spPr>
        <a:xfrm flipH="1">
          <a:off x="452437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75</xdr:row>
      <xdr:rowOff>0</xdr:rowOff>
    </xdr:from>
    <xdr:to xmlns:xdr="http://schemas.openxmlformats.org/drawingml/2006/spreadsheetDrawing">
      <xdr:col>26</xdr:col>
      <xdr:colOff>0</xdr:colOff>
      <xdr:row>75</xdr:row>
      <xdr:rowOff>0</xdr:rowOff>
    </xdr:to>
    <xdr:sp macro="" textlink="">
      <xdr:nvSpPr>
        <xdr:cNvPr id="61242" name="Line 153"/>
        <xdr:cNvSpPr>
          <a:spLocks noChangeShapeType="1"/>
        </xdr:cNvSpPr>
      </xdr:nvSpPr>
      <xdr:spPr>
        <a:xfrm flipH="1">
          <a:off x="452437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65</xdr:row>
      <xdr:rowOff>0</xdr:rowOff>
    </xdr:from>
    <xdr:to xmlns:xdr="http://schemas.openxmlformats.org/drawingml/2006/spreadsheetDrawing">
      <xdr:col>25</xdr:col>
      <xdr:colOff>0</xdr:colOff>
      <xdr:row>75</xdr:row>
      <xdr:rowOff>0</xdr:rowOff>
    </xdr:to>
    <xdr:sp macro="" textlink="">
      <xdr:nvSpPr>
        <xdr:cNvPr id="61243" name="Line 154"/>
        <xdr:cNvSpPr>
          <a:spLocks noChangeShapeType="1"/>
        </xdr:cNvSpPr>
      </xdr:nvSpPr>
      <xdr:spPr>
        <a:xfrm>
          <a:off x="452437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70</xdr:row>
      <xdr:rowOff>0</xdr:rowOff>
    </xdr:from>
    <xdr:to xmlns:xdr="http://schemas.openxmlformats.org/drawingml/2006/spreadsheetDrawing">
      <xdr:col>36</xdr:col>
      <xdr:colOff>0</xdr:colOff>
      <xdr:row>70</xdr:row>
      <xdr:rowOff>0</xdr:rowOff>
    </xdr:to>
    <xdr:sp macro="" textlink="">
      <xdr:nvSpPr>
        <xdr:cNvPr id="61244" name="Line 155"/>
        <xdr:cNvSpPr>
          <a:spLocks noChangeShapeType="1"/>
        </xdr:cNvSpPr>
      </xdr:nvSpPr>
      <xdr:spPr>
        <a:xfrm>
          <a:off x="6324600" y="13218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70</xdr:row>
      <xdr:rowOff>0</xdr:rowOff>
    </xdr:from>
    <xdr:to xmlns:xdr="http://schemas.openxmlformats.org/drawingml/2006/spreadsheetDrawing">
      <xdr:col>36</xdr:col>
      <xdr:colOff>0</xdr:colOff>
      <xdr:row>72</xdr:row>
      <xdr:rowOff>0</xdr:rowOff>
    </xdr:to>
    <xdr:sp macro="" textlink="">
      <xdr:nvSpPr>
        <xdr:cNvPr id="61245" name="Line 156"/>
        <xdr:cNvSpPr>
          <a:spLocks noChangeShapeType="1"/>
        </xdr:cNvSpPr>
      </xdr:nvSpPr>
      <xdr:spPr>
        <a:xfrm>
          <a:off x="6724650" y="13218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72</xdr:row>
      <xdr:rowOff>0</xdr:rowOff>
    </xdr:from>
    <xdr:to xmlns:xdr="http://schemas.openxmlformats.org/drawingml/2006/spreadsheetDrawing">
      <xdr:col>38</xdr:col>
      <xdr:colOff>0</xdr:colOff>
      <xdr:row>72</xdr:row>
      <xdr:rowOff>0</xdr:rowOff>
    </xdr:to>
    <xdr:sp macro="" textlink="">
      <xdr:nvSpPr>
        <xdr:cNvPr id="61246" name="Line 157"/>
        <xdr:cNvSpPr>
          <a:spLocks noChangeShapeType="1"/>
        </xdr:cNvSpPr>
      </xdr:nvSpPr>
      <xdr:spPr>
        <a:xfrm>
          <a:off x="6324600" y="13523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65</xdr:row>
      <xdr:rowOff>0</xdr:rowOff>
    </xdr:from>
    <xdr:to xmlns:xdr="http://schemas.openxmlformats.org/drawingml/2006/spreadsheetDrawing">
      <xdr:col>37</xdr:col>
      <xdr:colOff>0</xdr:colOff>
      <xdr:row>72</xdr:row>
      <xdr:rowOff>0</xdr:rowOff>
    </xdr:to>
    <xdr:sp macro="" textlink="">
      <xdr:nvSpPr>
        <xdr:cNvPr id="61247" name="Line 158"/>
        <xdr:cNvSpPr>
          <a:spLocks noChangeShapeType="1"/>
        </xdr:cNvSpPr>
      </xdr:nvSpPr>
      <xdr:spPr>
        <a:xfrm>
          <a:off x="6924675" y="124567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72</xdr:row>
      <xdr:rowOff>0</xdr:rowOff>
    </xdr:from>
    <xdr:to xmlns:xdr="http://schemas.openxmlformats.org/drawingml/2006/spreadsheetDrawing">
      <xdr:col>37</xdr:col>
      <xdr:colOff>0</xdr:colOff>
      <xdr:row>75</xdr:row>
      <xdr:rowOff>0</xdr:rowOff>
    </xdr:to>
    <xdr:sp macro="" textlink="">
      <xdr:nvSpPr>
        <xdr:cNvPr id="61248" name="Line 159"/>
        <xdr:cNvSpPr>
          <a:spLocks noChangeShapeType="1"/>
        </xdr:cNvSpPr>
      </xdr:nvSpPr>
      <xdr:spPr>
        <a:xfrm flipV="1">
          <a:off x="6924675" y="135235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65</xdr:row>
      <xdr:rowOff>0</xdr:rowOff>
    </xdr:from>
    <xdr:to xmlns:xdr="http://schemas.openxmlformats.org/drawingml/2006/spreadsheetDrawing">
      <xdr:col>36</xdr:col>
      <xdr:colOff>0</xdr:colOff>
      <xdr:row>70</xdr:row>
      <xdr:rowOff>0</xdr:rowOff>
    </xdr:to>
    <xdr:sp macro="" textlink="">
      <xdr:nvSpPr>
        <xdr:cNvPr id="61249" name="Line 160"/>
        <xdr:cNvSpPr>
          <a:spLocks noChangeShapeType="1"/>
        </xdr:cNvSpPr>
      </xdr:nvSpPr>
      <xdr:spPr>
        <a:xfrm>
          <a:off x="6724650" y="124567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65</xdr:row>
      <xdr:rowOff>0</xdr:rowOff>
    </xdr:from>
    <xdr:to xmlns:xdr="http://schemas.openxmlformats.org/drawingml/2006/spreadsheetDrawing">
      <xdr:col>30</xdr:col>
      <xdr:colOff>0</xdr:colOff>
      <xdr:row>75</xdr:row>
      <xdr:rowOff>0</xdr:rowOff>
    </xdr:to>
    <xdr:sp macro="" textlink="">
      <xdr:nvSpPr>
        <xdr:cNvPr id="61250" name="Rectangle 161" descr="紙ふぶき (小)"/>
        <xdr:cNvSpPr>
          <a:spLocks noChangeArrowheads="1"/>
        </xdr:cNvSpPr>
      </xdr:nvSpPr>
      <xdr:spPr>
        <a:xfrm>
          <a:off x="472440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65</xdr:row>
      <xdr:rowOff>0</xdr:rowOff>
    </xdr:from>
    <xdr:to xmlns:xdr="http://schemas.openxmlformats.org/drawingml/2006/spreadsheetDrawing">
      <xdr:col>34</xdr:col>
      <xdr:colOff>0</xdr:colOff>
      <xdr:row>72</xdr:row>
      <xdr:rowOff>0</xdr:rowOff>
    </xdr:to>
    <xdr:sp macro="" textlink="">
      <xdr:nvSpPr>
        <xdr:cNvPr id="61251" name="Rectangle 162" descr="紙ふぶき (大)"/>
        <xdr:cNvSpPr>
          <a:spLocks noChangeArrowheads="1"/>
        </xdr:cNvSpPr>
      </xdr:nvSpPr>
      <xdr:spPr>
        <a:xfrm>
          <a:off x="5524500" y="124567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72</xdr:row>
      <xdr:rowOff>0</xdr:rowOff>
    </xdr:from>
    <xdr:to xmlns:xdr="http://schemas.openxmlformats.org/drawingml/2006/spreadsheetDrawing">
      <xdr:col>34</xdr:col>
      <xdr:colOff>0</xdr:colOff>
      <xdr:row>75</xdr:row>
      <xdr:rowOff>0</xdr:rowOff>
    </xdr:to>
    <xdr:sp macro="" textlink="">
      <xdr:nvSpPr>
        <xdr:cNvPr id="61252" name="Rectangle 163" descr="紙ふぶき (小)"/>
        <xdr:cNvSpPr>
          <a:spLocks noChangeArrowheads="1"/>
        </xdr:cNvSpPr>
      </xdr:nvSpPr>
      <xdr:spPr>
        <a:xfrm>
          <a:off x="5524500" y="135235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65</xdr:row>
      <xdr:rowOff>0</xdr:rowOff>
    </xdr:from>
    <xdr:to xmlns:xdr="http://schemas.openxmlformats.org/drawingml/2006/spreadsheetDrawing">
      <xdr:col>19</xdr:col>
      <xdr:colOff>0</xdr:colOff>
      <xdr:row>65</xdr:row>
      <xdr:rowOff>0</xdr:rowOff>
    </xdr:to>
    <xdr:sp macro="" textlink="">
      <xdr:nvSpPr>
        <xdr:cNvPr id="61253" name="Line 164"/>
        <xdr:cNvSpPr>
          <a:spLocks noChangeShapeType="1"/>
        </xdr:cNvSpPr>
      </xdr:nvSpPr>
      <xdr:spPr>
        <a:xfrm>
          <a:off x="299085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75</xdr:row>
      <xdr:rowOff>0</xdr:rowOff>
    </xdr:from>
    <xdr:to xmlns:xdr="http://schemas.openxmlformats.org/drawingml/2006/spreadsheetDrawing">
      <xdr:col>19</xdr:col>
      <xdr:colOff>0</xdr:colOff>
      <xdr:row>75</xdr:row>
      <xdr:rowOff>0</xdr:rowOff>
    </xdr:to>
    <xdr:sp macro="" textlink="">
      <xdr:nvSpPr>
        <xdr:cNvPr id="61254" name="Line 165"/>
        <xdr:cNvSpPr>
          <a:spLocks noChangeShapeType="1"/>
        </xdr:cNvSpPr>
      </xdr:nvSpPr>
      <xdr:spPr>
        <a:xfrm>
          <a:off x="299085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65</xdr:row>
      <xdr:rowOff>0</xdr:rowOff>
    </xdr:from>
    <xdr:to xmlns:xdr="http://schemas.openxmlformats.org/drawingml/2006/spreadsheetDrawing">
      <xdr:col>8</xdr:col>
      <xdr:colOff>0</xdr:colOff>
      <xdr:row>65</xdr:row>
      <xdr:rowOff>0</xdr:rowOff>
    </xdr:to>
    <xdr:sp macro="" textlink="">
      <xdr:nvSpPr>
        <xdr:cNvPr id="61255" name="Line 166"/>
        <xdr:cNvSpPr>
          <a:spLocks noChangeShapeType="1"/>
        </xdr:cNvSpPr>
      </xdr:nvSpPr>
      <xdr:spPr>
        <a:xfrm flipH="1">
          <a:off x="119062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75</xdr:row>
      <xdr:rowOff>0</xdr:rowOff>
    </xdr:from>
    <xdr:to xmlns:xdr="http://schemas.openxmlformats.org/drawingml/2006/spreadsheetDrawing">
      <xdr:col>8</xdr:col>
      <xdr:colOff>0</xdr:colOff>
      <xdr:row>75</xdr:row>
      <xdr:rowOff>0</xdr:rowOff>
    </xdr:to>
    <xdr:sp macro="" textlink="">
      <xdr:nvSpPr>
        <xdr:cNvPr id="61256" name="Line 167"/>
        <xdr:cNvSpPr>
          <a:spLocks noChangeShapeType="1"/>
        </xdr:cNvSpPr>
      </xdr:nvSpPr>
      <xdr:spPr>
        <a:xfrm flipH="1">
          <a:off x="119062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65</xdr:row>
      <xdr:rowOff>0</xdr:rowOff>
    </xdr:from>
    <xdr:to xmlns:xdr="http://schemas.openxmlformats.org/drawingml/2006/spreadsheetDrawing">
      <xdr:col>7</xdr:col>
      <xdr:colOff>0</xdr:colOff>
      <xdr:row>75</xdr:row>
      <xdr:rowOff>0</xdr:rowOff>
    </xdr:to>
    <xdr:sp macro="" textlink="">
      <xdr:nvSpPr>
        <xdr:cNvPr id="61257" name="Line 168"/>
        <xdr:cNvSpPr>
          <a:spLocks noChangeShapeType="1"/>
        </xdr:cNvSpPr>
      </xdr:nvSpPr>
      <xdr:spPr>
        <a:xfrm>
          <a:off x="119062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69</xdr:row>
      <xdr:rowOff>0</xdr:rowOff>
    </xdr:from>
    <xdr:to xmlns:xdr="http://schemas.openxmlformats.org/drawingml/2006/spreadsheetDrawing">
      <xdr:col>18</xdr:col>
      <xdr:colOff>0</xdr:colOff>
      <xdr:row>69</xdr:row>
      <xdr:rowOff>0</xdr:rowOff>
    </xdr:to>
    <xdr:sp macro="" textlink="">
      <xdr:nvSpPr>
        <xdr:cNvPr id="61258" name="Line 169"/>
        <xdr:cNvSpPr>
          <a:spLocks noChangeShapeType="1"/>
        </xdr:cNvSpPr>
      </xdr:nvSpPr>
      <xdr:spPr>
        <a:xfrm>
          <a:off x="2990850" y="130663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69</xdr:row>
      <xdr:rowOff>0</xdr:rowOff>
    </xdr:from>
    <xdr:to xmlns:xdr="http://schemas.openxmlformats.org/drawingml/2006/spreadsheetDrawing">
      <xdr:col>18</xdr:col>
      <xdr:colOff>0</xdr:colOff>
      <xdr:row>71</xdr:row>
      <xdr:rowOff>0</xdr:rowOff>
    </xdr:to>
    <xdr:sp macro="" textlink="">
      <xdr:nvSpPr>
        <xdr:cNvPr id="61259" name="Line 170"/>
        <xdr:cNvSpPr>
          <a:spLocks noChangeShapeType="1"/>
        </xdr:cNvSpPr>
      </xdr:nvSpPr>
      <xdr:spPr>
        <a:xfrm>
          <a:off x="3390900" y="13066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71</xdr:row>
      <xdr:rowOff>0</xdr:rowOff>
    </xdr:from>
    <xdr:to xmlns:xdr="http://schemas.openxmlformats.org/drawingml/2006/spreadsheetDrawing">
      <xdr:col>20</xdr:col>
      <xdr:colOff>0</xdr:colOff>
      <xdr:row>71</xdr:row>
      <xdr:rowOff>0</xdr:rowOff>
    </xdr:to>
    <xdr:sp macro="" textlink="">
      <xdr:nvSpPr>
        <xdr:cNvPr id="61260" name="Line 171"/>
        <xdr:cNvSpPr>
          <a:spLocks noChangeShapeType="1"/>
        </xdr:cNvSpPr>
      </xdr:nvSpPr>
      <xdr:spPr>
        <a:xfrm>
          <a:off x="3009900" y="133711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65</xdr:row>
      <xdr:rowOff>0</xdr:rowOff>
    </xdr:from>
    <xdr:to xmlns:xdr="http://schemas.openxmlformats.org/drawingml/2006/spreadsheetDrawing">
      <xdr:col>19</xdr:col>
      <xdr:colOff>0</xdr:colOff>
      <xdr:row>71</xdr:row>
      <xdr:rowOff>0</xdr:rowOff>
    </xdr:to>
    <xdr:sp macro="" textlink="">
      <xdr:nvSpPr>
        <xdr:cNvPr id="61261" name="Line 172"/>
        <xdr:cNvSpPr>
          <a:spLocks noChangeShapeType="1"/>
        </xdr:cNvSpPr>
      </xdr:nvSpPr>
      <xdr:spPr>
        <a:xfrm>
          <a:off x="3590925" y="124567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71</xdr:row>
      <xdr:rowOff>0</xdr:rowOff>
    </xdr:from>
    <xdr:to xmlns:xdr="http://schemas.openxmlformats.org/drawingml/2006/spreadsheetDrawing">
      <xdr:col>19</xdr:col>
      <xdr:colOff>0</xdr:colOff>
      <xdr:row>75</xdr:row>
      <xdr:rowOff>0</xdr:rowOff>
    </xdr:to>
    <xdr:sp macro="" textlink="">
      <xdr:nvSpPr>
        <xdr:cNvPr id="61262" name="Line 173"/>
        <xdr:cNvSpPr>
          <a:spLocks noChangeShapeType="1"/>
        </xdr:cNvSpPr>
      </xdr:nvSpPr>
      <xdr:spPr>
        <a:xfrm flipV="1">
          <a:off x="3590925" y="133711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65</xdr:row>
      <xdr:rowOff>0</xdr:rowOff>
    </xdr:from>
    <xdr:to xmlns:xdr="http://schemas.openxmlformats.org/drawingml/2006/spreadsheetDrawing">
      <xdr:col>18</xdr:col>
      <xdr:colOff>0</xdr:colOff>
      <xdr:row>69</xdr:row>
      <xdr:rowOff>0</xdr:rowOff>
    </xdr:to>
    <xdr:sp macro="" textlink="">
      <xdr:nvSpPr>
        <xdr:cNvPr id="61263" name="Line 174"/>
        <xdr:cNvSpPr>
          <a:spLocks noChangeShapeType="1"/>
        </xdr:cNvSpPr>
      </xdr:nvSpPr>
      <xdr:spPr>
        <a:xfrm>
          <a:off x="3390900" y="124567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65</xdr:row>
      <xdr:rowOff>0</xdr:rowOff>
    </xdr:from>
    <xdr:to xmlns:xdr="http://schemas.openxmlformats.org/drawingml/2006/spreadsheetDrawing">
      <xdr:col>12</xdr:col>
      <xdr:colOff>0</xdr:colOff>
      <xdr:row>75</xdr:row>
      <xdr:rowOff>0</xdr:rowOff>
    </xdr:to>
    <xdr:sp macro="" textlink="">
      <xdr:nvSpPr>
        <xdr:cNvPr id="61264" name="Rectangle 175" descr="紙ふぶき (小)"/>
        <xdr:cNvSpPr>
          <a:spLocks noChangeArrowheads="1"/>
        </xdr:cNvSpPr>
      </xdr:nvSpPr>
      <xdr:spPr>
        <a:xfrm>
          <a:off x="139065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65</xdr:row>
      <xdr:rowOff>0</xdr:rowOff>
    </xdr:from>
    <xdr:to xmlns:xdr="http://schemas.openxmlformats.org/drawingml/2006/spreadsheetDrawing">
      <xdr:col>16</xdr:col>
      <xdr:colOff>0</xdr:colOff>
      <xdr:row>71</xdr:row>
      <xdr:rowOff>0</xdr:rowOff>
    </xdr:to>
    <xdr:sp macro="" textlink="">
      <xdr:nvSpPr>
        <xdr:cNvPr id="61265" name="Rectangle 176" descr="紙ふぶき (大)"/>
        <xdr:cNvSpPr>
          <a:spLocks noChangeArrowheads="1"/>
        </xdr:cNvSpPr>
      </xdr:nvSpPr>
      <xdr:spPr>
        <a:xfrm>
          <a:off x="2190750" y="124567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71</xdr:row>
      <xdr:rowOff>0</xdr:rowOff>
    </xdr:from>
    <xdr:to xmlns:xdr="http://schemas.openxmlformats.org/drawingml/2006/spreadsheetDrawing">
      <xdr:col>16</xdr:col>
      <xdr:colOff>0</xdr:colOff>
      <xdr:row>75</xdr:row>
      <xdr:rowOff>0</xdr:rowOff>
    </xdr:to>
    <xdr:sp macro="" textlink="">
      <xdr:nvSpPr>
        <xdr:cNvPr id="61266" name="Rectangle 177" descr="紙ふぶき (小)"/>
        <xdr:cNvSpPr>
          <a:spLocks noChangeArrowheads="1"/>
        </xdr:cNvSpPr>
      </xdr:nvSpPr>
      <xdr:spPr>
        <a:xfrm>
          <a:off x="2190750" y="133711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65</xdr:row>
      <xdr:rowOff>0</xdr:rowOff>
    </xdr:from>
    <xdr:to xmlns:xdr="http://schemas.openxmlformats.org/drawingml/2006/spreadsheetDrawing">
      <xdr:col>55</xdr:col>
      <xdr:colOff>0</xdr:colOff>
      <xdr:row>65</xdr:row>
      <xdr:rowOff>0</xdr:rowOff>
    </xdr:to>
    <xdr:sp macro="" textlink="">
      <xdr:nvSpPr>
        <xdr:cNvPr id="61267" name="Line 150"/>
        <xdr:cNvSpPr>
          <a:spLocks noChangeShapeType="1"/>
        </xdr:cNvSpPr>
      </xdr:nvSpPr>
      <xdr:spPr>
        <a:xfrm>
          <a:off x="9658350" y="12456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75</xdr:row>
      <xdr:rowOff>0</xdr:rowOff>
    </xdr:from>
    <xdr:to xmlns:xdr="http://schemas.openxmlformats.org/drawingml/2006/spreadsheetDrawing">
      <xdr:col>55</xdr:col>
      <xdr:colOff>0</xdr:colOff>
      <xdr:row>75</xdr:row>
      <xdr:rowOff>0</xdr:rowOff>
    </xdr:to>
    <xdr:sp macro="" textlink="">
      <xdr:nvSpPr>
        <xdr:cNvPr id="61268" name="Line 151"/>
        <xdr:cNvSpPr>
          <a:spLocks noChangeShapeType="1"/>
        </xdr:cNvSpPr>
      </xdr:nvSpPr>
      <xdr:spPr>
        <a:xfrm>
          <a:off x="9658350" y="139807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65</xdr:row>
      <xdr:rowOff>0</xdr:rowOff>
    </xdr:from>
    <xdr:to xmlns:xdr="http://schemas.openxmlformats.org/drawingml/2006/spreadsheetDrawing">
      <xdr:col>44</xdr:col>
      <xdr:colOff>0</xdr:colOff>
      <xdr:row>65</xdr:row>
      <xdr:rowOff>0</xdr:rowOff>
    </xdr:to>
    <xdr:sp macro="" textlink="">
      <xdr:nvSpPr>
        <xdr:cNvPr id="61269" name="Line 152"/>
        <xdr:cNvSpPr>
          <a:spLocks noChangeShapeType="1"/>
        </xdr:cNvSpPr>
      </xdr:nvSpPr>
      <xdr:spPr>
        <a:xfrm flipH="1">
          <a:off x="7858125" y="12456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75</xdr:row>
      <xdr:rowOff>0</xdr:rowOff>
    </xdr:from>
    <xdr:to xmlns:xdr="http://schemas.openxmlformats.org/drawingml/2006/spreadsheetDrawing">
      <xdr:col>44</xdr:col>
      <xdr:colOff>0</xdr:colOff>
      <xdr:row>75</xdr:row>
      <xdr:rowOff>0</xdr:rowOff>
    </xdr:to>
    <xdr:sp macro="" textlink="">
      <xdr:nvSpPr>
        <xdr:cNvPr id="61270" name="Line 153"/>
        <xdr:cNvSpPr>
          <a:spLocks noChangeShapeType="1"/>
        </xdr:cNvSpPr>
      </xdr:nvSpPr>
      <xdr:spPr>
        <a:xfrm flipH="1">
          <a:off x="7858125" y="139807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65</xdr:row>
      <xdr:rowOff>0</xdr:rowOff>
    </xdr:from>
    <xdr:to xmlns:xdr="http://schemas.openxmlformats.org/drawingml/2006/spreadsheetDrawing">
      <xdr:col>43</xdr:col>
      <xdr:colOff>0</xdr:colOff>
      <xdr:row>75</xdr:row>
      <xdr:rowOff>0</xdr:rowOff>
    </xdr:to>
    <xdr:sp macro="" textlink="">
      <xdr:nvSpPr>
        <xdr:cNvPr id="61271" name="Line 154"/>
        <xdr:cNvSpPr>
          <a:spLocks noChangeShapeType="1"/>
        </xdr:cNvSpPr>
      </xdr:nvSpPr>
      <xdr:spPr>
        <a:xfrm>
          <a:off x="7858125" y="124567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70</xdr:row>
      <xdr:rowOff>0</xdr:rowOff>
    </xdr:from>
    <xdr:to xmlns:xdr="http://schemas.openxmlformats.org/drawingml/2006/spreadsheetDrawing">
      <xdr:col>54</xdr:col>
      <xdr:colOff>0</xdr:colOff>
      <xdr:row>70</xdr:row>
      <xdr:rowOff>0</xdr:rowOff>
    </xdr:to>
    <xdr:sp macro="" textlink="">
      <xdr:nvSpPr>
        <xdr:cNvPr id="61272" name="Line 155"/>
        <xdr:cNvSpPr>
          <a:spLocks noChangeShapeType="1"/>
        </xdr:cNvSpPr>
      </xdr:nvSpPr>
      <xdr:spPr>
        <a:xfrm>
          <a:off x="9658350" y="13218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70</xdr:row>
      <xdr:rowOff>0</xdr:rowOff>
    </xdr:from>
    <xdr:to xmlns:xdr="http://schemas.openxmlformats.org/drawingml/2006/spreadsheetDrawing">
      <xdr:col>54</xdr:col>
      <xdr:colOff>0</xdr:colOff>
      <xdr:row>72</xdr:row>
      <xdr:rowOff>0</xdr:rowOff>
    </xdr:to>
    <xdr:sp macro="" textlink="">
      <xdr:nvSpPr>
        <xdr:cNvPr id="61273" name="Line 156"/>
        <xdr:cNvSpPr>
          <a:spLocks noChangeShapeType="1"/>
        </xdr:cNvSpPr>
      </xdr:nvSpPr>
      <xdr:spPr>
        <a:xfrm>
          <a:off x="10058400" y="13218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72</xdr:row>
      <xdr:rowOff>0</xdr:rowOff>
    </xdr:from>
    <xdr:to xmlns:xdr="http://schemas.openxmlformats.org/drawingml/2006/spreadsheetDrawing">
      <xdr:col>56</xdr:col>
      <xdr:colOff>0</xdr:colOff>
      <xdr:row>72</xdr:row>
      <xdr:rowOff>0</xdr:rowOff>
    </xdr:to>
    <xdr:sp macro="" textlink="">
      <xdr:nvSpPr>
        <xdr:cNvPr id="61274" name="Line 157"/>
        <xdr:cNvSpPr>
          <a:spLocks noChangeShapeType="1"/>
        </xdr:cNvSpPr>
      </xdr:nvSpPr>
      <xdr:spPr>
        <a:xfrm>
          <a:off x="9658350" y="135235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65</xdr:row>
      <xdr:rowOff>0</xdr:rowOff>
    </xdr:from>
    <xdr:to xmlns:xdr="http://schemas.openxmlformats.org/drawingml/2006/spreadsheetDrawing">
      <xdr:col>55</xdr:col>
      <xdr:colOff>0</xdr:colOff>
      <xdr:row>72</xdr:row>
      <xdr:rowOff>0</xdr:rowOff>
    </xdr:to>
    <xdr:sp macro="" textlink="">
      <xdr:nvSpPr>
        <xdr:cNvPr id="61275" name="Line 158"/>
        <xdr:cNvSpPr>
          <a:spLocks noChangeShapeType="1"/>
        </xdr:cNvSpPr>
      </xdr:nvSpPr>
      <xdr:spPr>
        <a:xfrm>
          <a:off x="10258425" y="124567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72</xdr:row>
      <xdr:rowOff>0</xdr:rowOff>
    </xdr:from>
    <xdr:to xmlns:xdr="http://schemas.openxmlformats.org/drawingml/2006/spreadsheetDrawing">
      <xdr:col>55</xdr:col>
      <xdr:colOff>0</xdr:colOff>
      <xdr:row>75</xdr:row>
      <xdr:rowOff>0</xdr:rowOff>
    </xdr:to>
    <xdr:sp macro="" textlink="">
      <xdr:nvSpPr>
        <xdr:cNvPr id="61276" name="Line 159"/>
        <xdr:cNvSpPr>
          <a:spLocks noChangeShapeType="1"/>
        </xdr:cNvSpPr>
      </xdr:nvSpPr>
      <xdr:spPr>
        <a:xfrm flipV="1">
          <a:off x="10258425" y="135235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65</xdr:row>
      <xdr:rowOff>0</xdr:rowOff>
    </xdr:from>
    <xdr:to xmlns:xdr="http://schemas.openxmlformats.org/drawingml/2006/spreadsheetDrawing">
      <xdr:col>54</xdr:col>
      <xdr:colOff>0</xdr:colOff>
      <xdr:row>70</xdr:row>
      <xdr:rowOff>0</xdr:rowOff>
    </xdr:to>
    <xdr:sp macro="" textlink="">
      <xdr:nvSpPr>
        <xdr:cNvPr id="61277" name="Line 160"/>
        <xdr:cNvSpPr>
          <a:spLocks noChangeShapeType="1"/>
        </xdr:cNvSpPr>
      </xdr:nvSpPr>
      <xdr:spPr>
        <a:xfrm>
          <a:off x="10058400" y="124567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65</xdr:row>
      <xdr:rowOff>0</xdr:rowOff>
    </xdr:from>
    <xdr:to xmlns:xdr="http://schemas.openxmlformats.org/drawingml/2006/spreadsheetDrawing">
      <xdr:col>48</xdr:col>
      <xdr:colOff>0</xdr:colOff>
      <xdr:row>75</xdr:row>
      <xdr:rowOff>0</xdr:rowOff>
    </xdr:to>
    <xdr:sp macro="" textlink="">
      <xdr:nvSpPr>
        <xdr:cNvPr id="61278" name="Rectangle 161" descr="紙ふぶき (小)"/>
        <xdr:cNvSpPr>
          <a:spLocks noChangeArrowheads="1"/>
        </xdr:cNvSpPr>
      </xdr:nvSpPr>
      <xdr:spPr>
        <a:xfrm>
          <a:off x="8058150" y="124567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65</xdr:row>
      <xdr:rowOff>0</xdr:rowOff>
    </xdr:from>
    <xdr:to xmlns:xdr="http://schemas.openxmlformats.org/drawingml/2006/spreadsheetDrawing">
      <xdr:col>52</xdr:col>
      <xdr:colOff>0</xdr:colOff>
      <xdr:row>72</xdr:row>
      <xdr:rowOff>0</xdr:rowOff>
    </xdr:to>
    <xdr:sp macro="" textlink="">
      <xdr:nvSpPr>
        <xdr:cNvPr id="61279" name="Rectangle 162" descr="紙ふぶき (大)"/>
        <xdr:cNvSpPr>
          <a:spLocks noChangeArrowheads="1"/>
        </xdr:cNvSpPr>
      </xdr:nvSpPr>
      <xdr:spPr>
        <a:xfrm>
          <a:off x="8858250" y="124567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72</xdr:row>
      <xdr:rowOff>0</xdr:rowOff>
    </xdr:from>
    <xdr:to xmlns:xdr="http://schemas.openxmlformats.org/drawingml/2006/spreadsheetDrawing">
      <xdr:col>52</xdr:col>
      <xdr:colOff>0</xdr:colOff>
      <xdr:row>75</xdr:row>
      <xdr:rowOff>0</xdr:rowOff>
    </xdr:to>
    <xdr:sp macro="" textlink="">
      <xdr:nvSpPr>
        <xdr:cNvPr id="61280" name="Rectangle 163" descr="紙ふぶき (小)"/>
        <xdr:cNvSpPr>
          <a:spLocks noChangeArrowheads="1"/>
        </xdr:cNvSpPr>
      </xdr:nvSpPr>
      <xdr:spPr>
        <a:xfrm>
          <a:off x="8858250" y="135235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60</xdr:row>
      <xdr:rowOff>0</xdr:rowOff>
    </xdr:from>
    <xdr:to xmlns:xdr="http://schemas.openxmlformats.org/drawingml/2006/spreadsheetDrawing">
      <xdr:col>20</xdr:col>
      <xdr:colOff>0</xdr:colOff>
      <xdr:row>71</xdr:row>
      <xdr:rowOff>0</xdr:rowOff>
    </xdr:to>
    <xdr:sp macro="" textlink="">
      <xdr:nvSpPr>
        <xdr:cNvPr id="61281" name="Line 172"/>
        <xdr:cNvSpPr>
          <a:spLocks noChangeShapeType="1"/>
        </xdr:cNvSpPr>
      </xdr:nvSpPr>
      <xdr:spPr>
        <a:xfrm>
          <a:off x="3790950" y="118249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60</xdr:row>
      <xdr:rowOff>0</xdr:rowOff>
    </xdr:from>
    <xdr:to xmlns:xdr="http://schemas.openxmlformats.org/drawingml/2006/spreadsheetDrawing">
      <xdr:col>16</xdr:col>
      <xdr:colOff>0</xdr:colOff>
      <xdr:row>61</xdr:row>
      <xdr:rowOff>0</xdr:rowOff>
    </xdr:to>
    <xdr:sp macro="" textlink="">
      <xdr:nvSpPr>
        <xdr:cNvPr id="61282" name="Rectangle 177" descr="紙ふぶき (小)"/>
        <xdr:cNvSpPr>
          <a:spLocks noChangeArrowheads="1"/>
        </xdr:cNvSpPr>
      </xdr:nvSpPr>
      <xdr:spPr>
        <a:xfrm>
          <a:off x="219075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60</xdr:row>
      <xdr:rowOff>0</xdr:rowOff>
    </xdr:from>
    <xdr:to xmlns:xdr="http://schemas.openxmlformats.org/drawingml/2006/spreadsheetDrawing">
      <xdr:col>12</xdr:col>
      <xdr:colOff>0</xdr:colOff>
      <xdr:row>64</xdr:row>
      <xdr:rowOff>126365</xdr:rowOff>
    </xdr:to>
    <xdr:sp macro="" textlink="">
      <xdr:nvSpPr>
        <xdr:cNvPr id="61283" name="Rectangle 177" descr="紙ふぶき (小)"/>
        <xdr:cNvSpPr>
          <a:spLocks noChangeArrowheads="1"/>
        </xdr:cNvSpPr>
      </xdr:nvSpPr>
      <xdr:spPr>
        <a:xfrm>
          <a:off x="139065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60</xdr:row>
      <xdr:rowOff>0</xdr:rowOff>
    </xdr:from>
    <xdr:to xmlns:xdr="http://schemas.openxmlformats.org/drawingml/2006/spreadsheetDrawing">
      <xdr:col>20</xdr:col>
      <xdr:colOff>0</xdr:colOff>
      <xdr:row>60</xdr:row>
      <xdr:rowOff>0</xdr:rowOff>
    </xdr:to>
    <xdr:sp macro="" textlink="">
      <xdr:nvSpPr>
        <xdr:cNvPr id="61284" name="Line 164"/>
        <xdr:cNvSpPr>
          <a:spLocks noChangeShapeType="1"/>
        </xdr:cNvSpPr>
      </xdr:nvSpPr>
      <xdr:spPr>
        <a:xfrm>
          <a:off x="299085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60</xdr:row>
      <xdr:rowOff>0</xdr:rowOff>
    </xdr:from>
    <xdr:to xmlns:xdr="http://schemas.openxmlformats.org/drawingml/2006/spreadsheetDrawing">
      <xdr:col>19</xdr:col>
      <xdr:colOff>0</xdr:colOff>
      <xdr:row>65</xdr:row>
      <xdr:rowOff>0</xdr:rowOff>
    </xdr:to>
    <xdr:sp macro="" textlink="">
      <xdr:nvSpPr>
        <xdr:cNvPr id="61285" name="Line 172"/>
        <xdr:cNvSpPr>
          <a:spLocks noChangeShapeType="1"/>
        </xdr:cNvSpPr>
      </xdr:nvSpPr>
      <xdr:spPr>
        <a:xfrm>
          <a:off x="359092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61</xdr:row>
      <xdr:rowOff>0</xdr:rowOff>
    </xdr:from>
    <xdr:to xmlns:xdr="http://schemas.openxmlformats.org/drawingml/2006/spreadsheetDrawing">
      <xdr:col>16</xdr:col>
      <xdr:colOff>0</xdr:colOff>
      <xdr:row>63</xdr:row>
      <xdr:rowOff>0</xdr:rowOff>
    </xdr:to>
    <xdr:sp macro="" textlink="">
      <xdr:nvSpPr>
        <xdr:cNvPr id="61286" name="Rectangle 177" descr="紙ふぶき (小)"/>
        <xdr:cNvSpPr>
          <a:spLocks noChangeArrowheads="1"/>
        </xdr:cNvSpPr>
      </xdr:nvSpPr>
      <xdr:spPr>
        <a:xfrm>
          <a:off x="219075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63</xdr:row>
      <xdr:rowOff>0</xdr:rowOff>
    </xdr:from>
    <xdr:to xmlns:xdr="http://schemas.openxmlformats.org/drawingml/2006/spreadsheetDrawing">
      <xdr:col>16</xdr:col>
      <xdr:colOff>0</xdr:colOff>
      <xdr:row>65</xdr:row>
      <xdr:rowOff>0</xdr:rowOff>
    </xdr:to>
    <xdr:sp macro="" textlink="">
      <xdr:nvSpPr>
        <xdr:cNvPr id="61287" name="Rectangle 177" descr="紙ふぶき (小)"/>
        <xdr:cNvSpPr>
          <a:spLocks noChangeArrowheads="1"/>
        </xdr:cNvSpPr>
      </xdr:nvSpPr>
      <xdr:spPr>
        <a:xfrm>
          <a:off x="219075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60</xdr:row>
      <xdr:rowOff>0</xdr:rowOff>
    </xdr:from>
    <xdr:to xmlns:xdr="http://schemas.openxmlformats.org/drawingml/2006/spreadsheetDrawing">
      <xdr:col>34</xdr:col>
      <xdr:colOff>0</xdr:colOff>
      <xdr:row>61</xdr:row>
      <xdr:rowOff>0</xdr:rowOff>
    </xdr:to>
    <xdr:sp macro="" textlink="">
      <xdr:nvSpPr>
        <xdr:cNvPr id="61288" name="Rectangle 177" descr="紙ふぶき (小)"/>
        <xdr:cNvSpPr>
          <a:spLocks noChangeArrowheads="1"/>
        </xdr:cNvSpPr>
      </xdr:nvSpPr>
      <xdr:spPr>
        <a:xfrm>
          <a:off x="552450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60</xdr:row>
      <xdr:rowOff>0</xdr:rowOff>
    </xdr:from>
    <xdr:to xmlns:xdr="http://schemas.openxmlformats.org/drawingml/2006/spreadsheetDrawing">
      <xdr:col>30</xdr:col>
      <xdr:colOff>0</xdr:colOff>
      <xdr:row>64</xdr:row>
      <xdr:rowOff>126365</xdr:rowOff>
    </xdr:to>
    <xdr:sp macro="" textlink="">
      <xdr:nvSpPr>
        <xdr:cNvPr id="61289" name="Rectangle 177" descr="紙ふぶき (小)"/>
        <xdr:cNvSpPr>
          <a:spLocks noChangeArrowheads="1"/>
        </xdr:cNvSpPr>
      </xdr:nvSpPr>
      <xdr:spPr>
        <a:xfrm>
          <a:off x="472440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60</xdr:row>
      <xdr:rowOff>0</xdr:rowOff>
    </xdr:from>
    <xdr:to xmlns:xdr="http://schemas.openxmlformats.org/drawingml/2006/spreadsheetDrawing">
      <xdr:col>38</xdr:col>
      <xdr:colOff>0</xdr:colOff>
      <xdr:row>60</xdr:row>
      <xdr:rowOff>0</xdr:rowOff>
    </xdr:to>
    <xdr:sp macro="" textlink="">
      <xdr:nvSpPr>
        <xdr:cNvPr id="61290" name="Line 164"/>
        <xdr:cNvSpPr>
          <a:spLocks noChangeShapeType="1"/>
        </xdr:cNvSpPr>
      </xdr:nvSpPr>
      <xdr:spPr>
        <a:xfrm>
          <a:off x="632460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60</xdr:row>
      <xdr:rowOff>0</xdr:rowOff>
    </xdr:from>
    <xdr:to xmlns:xdr="http://schemas.openxmlformats.org/drawingml/2006/spreadsheetDrawing">
      <xdr:col>37</xdr:col>
      <xdr:colOff>0</xdr:colOff>
      <xdr:row>65</xdr:row>
      <xdr:rowOff>0</xdr:rowOff>
    </xdr:to>
    <xdr:sp macro="" textlink="">
      <xdr:nvSpPr>
        <xdr:cNvPr id="61291" name="Line 172"/>
        <xdr:cNvSpPr>
          <a:spLocks noChangeShapeType="1"/>
        </xdr:cNvSpPr>
      </xdr:nvSpPr>
      <xdr:spPr>
        <a:xfrm>
          <a:off x="692467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61</xdr:row>
      <xdr:rowOff>0</xdr:rowOff>
    </xdr:from>
    <xdr:to xmlns:xdr="http://schemas.openxmlformats.org/drawingml/2006/spreadsheetDrawing">
      <xdr:col>34</xdr:col>
      <xdr:colOff>0</xdr:colOff>
      <xdr:row>63</xdr:row>
      <xdr:rowOff>0</xdr:rowOff>
    </xdr:to>
    <xdr:sp macro="" textlink="">
      <xdr:nvSpPr>
        <xdr:cNvPr id="61292" name="Rectangle 177" descr="紙ふぶき (小)"/>
        <xdr:cNvSpPr>
          <a:spLocks noChangeArrowheads="1"/>
        </xdr:cNvSpPr>
      </xdr:nvSpPr>
      <xdr:spPr>
        <a:xfrm>
          <a:off x="552450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63</xdr:row>
      <xdr:rowOff>0</xdr:rowOff>
    </xdr:from>
    <xdr:to xmlns:xdr="http://schemas.openxmlformats.org/drawingml/2006/spreadsheetDrawing">
      <xdr:col>34</xdr:col>
      <xdr:colOff>0</xdr:colOff>
      <xdr:row>65</xdr:row>
      <xdr:rowOff>0</xdr:rowOff>
    </xdr:to>
    <xdr:sp macro="" textlink="">
      <xdr:nvSpPr>
        <xdr:cNvPr id="61293" name="Rectangle 177" descr="紙ふぶき (小)"/>
        <xdr:cNvSpPr>
          <a:spLocks noChangeArrowheads="1"/>
        </xdr:cNvSpPr>
      </xdr:nvSpPr>
      <xdr:spPr>
        <a:xfrm>
          <a:off x="552450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60</xdr:row>
      <xdr:rowOff>0</xdr:rowOff>
    </xdr:from>
    <xdr:to xmlns:xdr="http://schemas.openxmlformats.org/drawingml/2006/spreadsheetDrawing">
      <xdr:col>52</xdr:col>
      <xdr:colOff>0</xdr:colOff>
      <xdr:row>61</xdr:row>
      <xdr:rowOff>0</xdr:rowOff>
    </xdr:to>
    <xdr:sp macro="" textlink="">
      <xdr:nvSpPr>
        <xdr:cNvPr id="61294" name="Rectangle 177" descr="紙ふぶき (小)"/>
        <xdr:cNvSpPr>
          <a:spLocks noChangeArrowheads="1"/>
        </xdr:cNvSpPr>
      </xdr:nvSpPr>
      <xdr:spPr>
        <a:xfrm>
          <a:off x="885825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60</xdr:row>
      <xdr:rowOff>0</xdr:rowOff>
    </xdr:from>
    <xdr:to xmlns:xdr="http://schemas.openxmlformats.org/drawingml/2006/spreadsheetDrawing">
      <xdr:col>48</xdr:col>
      <xdr:colOff>0</xdr:colOff>
      <xdr:row>64</xdr:row>
      <xdr:rowOff>126365</xdr:rowOff>
    </xdr:to>
    <xdr:sp macro="" textlink="">
      <xdr:nvSpPr>
        <xdr:cNvPr id="61295" name="Rectangle 177" descr="紙ふぶき (小)"/>
        <xdr:cNvSpPr>
          <a:spLocks noChangeArrowheads="1"/>
        </xdr:cNvSpPr>
      </xdr:nvSpPr>
      <xdr:spPr>
        <a:xfrm>
          <a:off x="805815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60</xdr:row>
      <xdr:rowOff>0</xdr:rowOff>
    </xdr:from>
    <xdr:to xmlns:xdr="http://schemas.openxmlformats.org/drawingml/2006/spreadsheetDrawing">
      <xdr:col>56</xdr:col>
      <xdr:colOff>0</xdr:colOff>
      <xdr:row>60</xdr:row>
      <xdr:rowOff>0</xdr:rowOff>
    </xdr:to>
    <xdr:sp macro="" textlink="">
      <xdr:nvSpPr>
        <xdr:cNvPr id="61296" name="Line 164"/>
        <xdr:cNvSpPr>
          <a:spLocks noChangeShapeType="1"/>
        </xdr:cNvSpPr>
      </xdr:nvSpPr>
      <xdr:spPr>
        <a:xfrm>
          <a:off x="965835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60</xdr:row>
      <xdr:rowOff>0</xdr:rowOff>
    </xdr:from>
    <xdr:to xmlns:xdr="http://schemas.openxmlformats.org/drawingml/2006/spreadsheetDrawing">
      <xdr:col>55</xdr:col>
      <xdr:colOff>0</xdr:colOff>
      <xdr:row>65</xdr:row>
      <xdr:rowOff>0</xdr:rowOff>
    </xdr:to>
    <xdr:sp macro="" textlink="">
      <xdr:nvSpPr>
        <xdr:cNvPr id="61297" name="Line 172"/>
        <xdr:cNvSpPr>
          <a:spLocks noChangeShapeType="1"/>
        </xdr:cNvSpPr>
      </xdr:nvSpPr>
      <xdr:spPr>
        <a:xfrm>
          <a:off x="1025842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61</xdr:row>
      <xdr:rowOff>0</xdr:rowOff>
    </xdr:from>
    <xdr:to xmlns:xdr="http://schemas.openxmlformats.org/drawingml/2006/spreadsheetDrawing">
      <xdr:col>52</xdr:col>
      <xdr:colOff>0</xdr:colOff>
      <xdr:row>63</xdr:row>
      <xdr:rowOff>0</xdr:rowOff>
    </xdr:to>
    <xdr:sp macro="" textlink="">
      <xdr:nvSpPr>
        <xdr:cNvPr id="61298" name="Rectangle 177" descr="紙ふぶき (小)"/>
        <xdr:cNvSpPr>
          <a:spLocks noChangeArrowheads="1"/>
        </xdr:cNvSpPr>
      </xdr:nvSpPr>
      <xdr:spPr>
        <a:xfrm>
          <a:off x="885825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63</xdr:row>
      <xdr:rowOff>0</xdr:rowOff>
    </xdr:from>
    <xdr:to xmlns:xdr="http://schemas.openxmlformats.org/drawingml/2006/spreadsheetDrawing">
      <xdr:col>52</xdr:col>
      <xdr:colOff>0</xdr:colOff>
      <xdr:row>65</xdr:row>
      <xdr:rowOff>0</xdr:rowOff>
    </xdr:to>
    <xdr:sp macro="" textlink="">
      <xdr:nvSpPr>
        <xdr:cNvPr id="61299" name="Rectangle 177" descr="紙ふぶき (小)"/>
        <xdr:cNvSpPr>
          <a:spLocks noChangeArrowheads="1"/>
        </xdr:cNvSpPr>
      </xdr:nvSpPr>
      <xdr:spPr>
        <a:xfrm>
          <a:off x="885825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60</xdr:row>
      <xdr:rowOff>0</xdr:rowOff>
    </xdr:from>
    <xdr:to xmlns:xdr="http://schemas.openxmlformats.org/drawingml/2006/spreadsheetDrawing">
      <xdr:col>70</xdr:col>
      <xdr:colOff>0</xdr:colOff>
      <xdr:row>61</xdr:row>
      <xdr:rowOff>0</xdr:rowOff>
    </xdr:to>
    <xdr:sp macro="" textlink="">
      <xdr:nvSpPr>
        <xdr:cNvPr id="61300" name="Rectangle 177" descr="紙ふぶき (小)"/>
        <xdr:cNvSpPr>
          <a:spLocks noChangeArrowheads="1"/>
        </xdr:cNvSpPr>
      </xdr:nvSpPr>
      <xdr:spPr>
        <a:xfrm>
          <a:off x="12192000" y="118249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60</xdr:row>
      <xdr:rowOff>0</xdr:rowOff>
    </xdr:from>
    <xdr:to xmlns:xdr="http://schemas.openxmlformats.org/drawingml/2006/spreadsheetDrawing">
      <xdr:col>66</xdr:col>
      <xdr:colOff>0</xdr:colOff>
      <xdr:row>64</xdr:row>
      <xdr:rowOff>126365</xdr:rowOff>
    </xdr:to>
    <xdr:sp macro="" textlink="">
      <xdr:nvSpPr>
        <xdr:cNvPr id="61301" name="Rectangle 177" descr="紙ふぶき (小)"/>
        <xdr:cNvSpPr>
          <a:spLocks noChangeArrowheads="1"/>
        </xdr:cNvSpPr>
      </xdr:nvSpPr>
      <xdr:spPr>
        <a:xfrm>
          <a:off x="11391900" y="118249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60</xdr:row>
      <xdr:rowOff>0</xdr:rowOff>
    </xdr:from>
    <xdr:to xmlns:xdr="http://schemas.openxmlformats.org/drawingml/2006/spreadsheetDrawing">
      <xdr:col>74</xdr:col>
      <xdr:colOff>0</xdr:colOff>
      <xdr:row>60</xdr:row>
      <xdr:rowOff>0</xdr:rowOff>
    </xdr:to>
    <xdr:sp macro="" textlink="">
      <xdr:nvSpPr>
        <xdr:cNvPr id="61302" name="Line 164"/>
        <xdr:cNvSpPr>
          <a:spLocks noChangeShapeType="1"/>
        </xdr:cNvSpPr>
      </xdr:nvSpPr>
      <xdr:spPr>
        <a:xfrm>
          <a:off x="12992100" y="118249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60</xdr:row>
      <xdr:rowOff>0</xdr:rowOff>
    </xdr:from>
    <xdr:to xmlns:xdr="http://schemas.openxmlformats.org/drawingml/2006/spreadsheetDrawing">
      <xdr:col>73</xdr:col>
      <xdr:colOff>0</xdr:colOff>
      <xdr:row>65</xdr:row>
      <xdr:rowOff>0</xdr:rowOff>
    </xdr:to>
    <xdr:sp macro="" textlink="">
      <xdr:nvSpPr>
        <xdr:cNvPr id="61303" name="Line 172"/>
        <xdr:cNvSpPr>
          <a:spLocks noChangeShapeType="1"/>
        </xdr:cNvSpPr>
      </xdr:nvSpPr>
      <xdr:spPr>
        <a:xfrm>
          <a:off x="13592175" y="118249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61</xdr:row>
      <xdr:rowOff>0</xdr:rowOff>
    </xdr:from>
    <xdr:to xmlns:xdr="http://schemas.openxmlformats.org/drawingml/2006/spreadsheetDrawing">
      <xdr:col>70</xdr:col>
      <xdr:colOff>0</xdr:colOff>
      <xdr:row>63</xdr:row>
      <xdr:rowOff>0</xdr:rowOff>
    </xdr:to>
    <xdr:sp macro="" textlink="">
      <xdr:nvSpPr>
        <xdr:cNvPr id="61304" name="Rectangle 177" descr="紙ふぶき (小)"/>
        <xdr:cNvSpPr>
          <a:spLocks noChangeArrowheads="1"/>
        </xdr:cNvSpPr>
      </xdr:nvSpPr>
      <xdr:spPr>
        <a:xfrm>
          <a:off x="12192000" y="119513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63</xdr:row>
      <xdr:rowOff>0</xdr:rowOff>
    </xdr:from>
    <xdr:to xmlns:xdr="http://schemas.openxmlformats.org/drawingml/2006/spreadsheetDrawing">
      <xdr:col>70</xdr:col>
      <xdr:colOff>0</xdr:colOff>
      <xdr:row>65</xdr:row>
      <xdr:rowOff>0</xdr:rowOff>
    </xdr:to>
    <xdr:sp macro="" textlink="">
      <xdr:nvSpPr>
        <xdr:cNvPr id="61305" name="Rectangle 177" descr="紙ふぶき (小)"/>
        <xdr:cNvSpPr>
          <a:spLocks noChangeArrowheads="1"/>
        </xdr:cNvSpPr>
      </xdr:nvSpPr>
      <xdr:spPr>
        <a:xfrm>
          <a:off x="12192000" y="122040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60</xdr:row>
      <xdr:rowOff>0</xdr:rowOff>
    </xdr:from>
    <xdr:to xmlns:xdr="http://schemas.openxmlformats.org/drawingml/2006/spreadsheetDrawing">
      <xdr:col>38</xdr:col>
      <xdr:colOff>0</xdr:colOff>
      <xdr:row>72</xdr:row>
      <xdr:rowOff>0</xdr:rowOff>
    </xdr:to>
    <xdr:sp macro="" textlink="">
      <xdr:nvSpPr>
        <xdr:cNvPr id="61306" name="Line 172"/>
        <xdr:cNvSpPr>
          <a:spLocks noChangeShapeType="1"/>
        </xdr:cNvSpPr>
      </xdr:nvSpPr>
      <xdr:spPr>
        <a:xfrm>
          <a:off x="7124700" y="118249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60</xdr:row>
      <xdr:rowOff>0</xdr:rowOff>
    </xdr:from>
    <xdr:to xmlns:xdr="http://schemas.openxmlformats.org/drawingml/2006/spreadsheetDrawing">
      <xdr:col>56</xdr:col>
      <xdr:colOff>0</xdr:colOff>
      <xdr:row>72</xdr:row>
      <xdr:rowOff>0</xdr:rowOff>
    </xdr:to>
    <xdr:sp macro="" textlink="">
      <xdr:nvSpPr>
        <xdr:cNvPr id="61307" name="Line 172"/>
        <xdr:cNvSpPr>
          <a:spLocks noChangeShapeType="1"/>
        </xdr:cNvSpPr>
      </xdr:nvSpPr>
      <xdr:spPr>
        <a:xfrm>
          <a:off x="10458450" y="118249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60</xdr:row>
      <xdr:rowOff>0</xdr:rowOff>
    </xdr:from>
    <xdr:to xmlns:xdr="http://schemas.openxmlformats.org/drawingml/2006/spreadsheetDrawing">
      <xdr:col>74</xdr:col>
      <xdr:colOff>0</xdr:colOff>
      <xdr:row>73</xdr:row>
      <xdr:rowOff>0</xdr:rowOff>
    </xdr:to>
    <xdr:sp macro="" textlink="">
      <xdr:nvSpPr>
        <xdr:cNvPr id="61308" name="Line 172"/>
        <xdr:cNvSpPr>
          <a:spLocks noChangeShapeType="1"/>
        </xdr:cNvSpPr>
      </xdr:nvSpPr>
      <xdr:spPr>
        <a:xfrm>
          <a:off x="13792200" y="118249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118</xdr:row>
      <xdr:rowOff>0</xdr:rowOff>
    </xdr:from>
    <xdr:to xmlns:xdr="http://schemas.openxmlformats.org/drawingml/2006/spreadsheetDrawing">
      <xdr:col>73</xdr:col>
      <xdr:colOff>0</xdr:colOff>
      <xdr:row>118</xdr:row>
      <xdr:rowOff>0</xdr:rowOff>
    </xdr:to>
    <xdr:sp macro="" textlink="">
      <xdr:nvSpPr>
        <xdr:cNvPr id="61309" name="Line 25"/>
        <xdr:cNvSpPr>
          <a:spLocks noChangeShapeType="1"/>
        </xdr:cNvSpPr>
      </xdr:nvSpPr>
      <xdr:spPr>
        <a:xfrm>
          <a:off x="1299210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128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61310" name="Line 27"/>
        <xdr:cNvSpPr>
          <a:spLocks noChangeShapeType="1"/>
        </xdr:cNvSpPr>
      </xdr:nvSpPr>
      <xdr:spPr>
        <a:xfrm>
          <a:off x="1299210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118</xdr:row>
      <xdr:rowOff>0</xdr:rowOff>
    </xdr:from>
    <xdr:to xmlns:xdr="http://schemas.openxmlformats.org/drawingml/2006/spreadsheetDrawing">
      <xdr:col>62</xdr:col>
      <xdr:colOff>0</xdr:colOff>
      <xdr:row>118</xdr:row>
      <xdr:rowOff>0</xdr:rowOff>
    </xdr:to>
    <xdr:sp macro="" textlink="">
      <xdr:nvSpPr>
        <xdr:cNvPr id="61311" name="Line 28"/>
        <xdr:cNvSpPr>
          <a:spLocks noChangeShapeType="1"/>
        </xdr:cNvSpPr>
      </xdr:nvSpPr>
      <xdr:spPr>
        <a:xfrm flipH="1">
          <a:off x="1119187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128</xdr:row>
      <xdr:rowOff>0</xdr:rowOff>
    </xdr:from>
    <xdr:to xmlns:xdr="http://schemas.openxmlformats.org/drawingml/2006/spreadsheetDrawing">
      <xdr:col>62</xdr:col>
      <xdr:colOff>0</xdr:colOff>
      <xdr:row>128</xdr:row>
      <xdr:rowOff>0</xdr:rowOff>
    </xdr:to>
    <xdr:sp macro="" textlink="">
      <xdr:nvSpPr>
        <xdr:cNvPr id="61312" name="Line 29"/>
        <xdr:cNvSpPr>
          <a:spLocks noChangeShapeType="1"/>
        </xdr:cNvSpPr>
      </xdr:nvSpPr>
      <xdr:spPr>
        <a:xfrm flipH="1">
          <a:off x="1119187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61</xdr:col>
      <xdr:colOff>0</xdr:colOff>
      <xdr:row>118</xdr:row>
      <xdr:rowOff>0</xdr:rowOff>
    </xdr:from>
    <xdr:to xmlns:xdr="http://schemas.openxmlformats.org/drawingml/2006/spreadsheetDrawing">
      <xdr:col>61</xdr:col>
      <xdr:colOff>0</xdr:colOff>
      <xdr:row>128</xdr:row>
      <xdr:rowOff>0</xdr:rowOff>
    </xdr:to>
    <xdr:sp macro="" textlink="">
      <xdr:nvSpPr>
        <xdr:cNvPr id="61313" name="Line 30"/>
        <xdr:cNvSpPr>
          <a:spLocks noChangeShapeType="1"/>
        </xdr:cNvSpPr>
      </xdr:nvSpPr>
      <xdr:spPr>
        <a:xfrm>
          <a:off x="1119187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124</xdr:row>
      <xdr:rowOff>0</xdr:rowOff>
    </xdr:from>
    <xdr:to xmlns:xdr="http://schemas.openxmlformats.org/drawingml/2006/spreadsheetDrawing">
      <xdr:col>72</xdr:col>
      <xdr:colOff>0</xdr:colOff>
      <xdr:row>124</xdr:row>
      <xdr:rowOff>0</xdr:rowOff>
    </xdr:to>
    <xdr:sp macro="" textlink="">
      <xdr:nvSpPr>
        <xdr:cNvPr id="61314" name="Line 31"/>
        <xdr:cNvSpPr>
          <a:spLocks noChangeShapeType="1"/>
        </xdr:cNvSpPr>
      </xdr:nvSpPr>
      <xdr:spPr>
        <a:xfrm>
          <a:off x="12992100" y="235565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124</xdr:row>
      <xdr:rowOff>0</xdr:rowOff>
    </xdr:from>
    <xdr:to xmlns:xdr="http://schemas.openxmlformats.org/drawingml/2006/spreadsheetDrawing">
      <xdr:col>72</xdr:col>
      <xdr:colOff>0</xdr:colOff>
      <xdr:row>126</xdr:row>
      <xdr:rowOff>0</xdr:rowOff>
    </xdr:to>
    <xdr:sp macro="" textlink="">
      <xdr:nvSpPr>
        <xdr:cNvPr id="61315" name="Line 32"/>
        <xdr:cNvSpPr>
          <a:spLocks noChangeShapeType="1"/>
        </xdr:cNvSpPr>
      </xdr:nvSpPr>
      <xdr:spPr>
        <a:xfrm>
          <a:off x="13392150" y="235565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126</xdr:row>
      <xdr:rowOff>0</xdr:rowOff>
    </xdr:from>
    <xdr:to xmlns:xdr="http://schemas.openxmlformats.org/drawingml/2006/spreadsheetDrawing">
      <xdr:col>74</xdr:col>
      <xdr:colOff>0</xdr:colOff>
      <xdr:row>126</xdr:row>
      <xdr:rowOff>0</xdr:rowOff>
    </xdr:to>
    <xdr:sp macro="" textlink="">
      <xdr:nvSpPr>
        <xdr:cNvPr id="61316" name="Line 33"/>
        <xdr:cNvSpPr>
          <a:spLocks noChangeShapeType="1"/>
        </xdr:cNvSpPr>
      </xdr:nvSpPr>
      <xdr:spPr>
        <a:xfrm>
          <a:off x="12992100" y="238613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118</xdr:row>
      <xdr:rowOff>0</xdr:rowOff>
    </xdr:from>
    <xdr:to xmlns:xdr="http://schemas.openxmlformats.org/drawingml/2006/spreadsheetDrawing">
      <xdr:col>73</xdr:col>
      <xdr:colOff>0</xdr:colOff>
      <xdr:row>126</xdr:row>
      <xdr:rowOff>0</xdr:rowOff>
    </xdr:to>
    <xdr:sp macro="" textlink="">
      <xdr:nvSpPr>
        <xdr:cNvPr id="61317" name="Line 34"/>
        <xdr:cNvSpPr>
          <a:spLocks noChangeShapeType="1"/>
        </xdr:cNvSpPr>
      </xdr:nvSpPr>
      <xdr:spPr>
        <a:xfrm>
          <a:off x="13592175" y="22642195"/>
          <a:ext cx="0" cy="1219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126</xdr:row>
      <xdr:rowOff>0</xdr:rowOff>
    </xdr:from>
    <xdr:to xmlns:xdr="http://schemas.openxmlformats.org/drawingml/2006/spreadsheetDrawing">
      <xdr:col>73</xdr:col>
      <xdr:colOff>0</xdr:colOff>
      <xdr:row>128</xdr:row>
      <xdr:rowOff>0</xdr:rowOff>
    </xdr:to>
    <xdr:sp macro="" textlink="">
      <xdr:nvSpPr>
        <xdr:cNvPr id="61318" name="Line 35"/>
        <xdr:cNvSpPr>
          <a:spLocks noChangeShapeType="1"/>
        </xdr:cNvSpPr>
      </xdr:nvSpPr>
      <xdr:spPr>
        <a:xfrm flipV="1">
          <a:off x="13592175" y="238613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72</xdr:col>
      <xdr:colOff>0</xdr:colOff>
      <xdr:row>118</xdr:row>
      <xdr:rowOff>0</xdr:rowOff>
    </xdr:from>
    <xdr:to xmlns:xdr="http://schemas.openxmlformats.org/drawingml/2006/spreadsheetDrawing">
      <xdr:col>72</xdr:col>
      <xdr:colOff>0</xdr:colOff>
      <xdr:row>124</xdr:row>
      <xdr:rowOff>0</xdr:rowOff>
    </xdr:to>
    <xdr:sp macro="" textlink="">
      <xdr:nvSpPr>
        <xdr:cNvPr id="61319" name="Line 52"/>
        <xdr:cNvSpPr>
          <a:spLocks noChangeShapeType="1"/>
        </xdr:cNvSpPr>
      </xdr:nvSpPr>
      <xdr:spPr>
        <a:xfrm>
          <a:off x="13392150" y="226421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118</xdr:row>
      <xdr:rowOff>0</xdr:rowOff>
    </xdr:from>
    <xdr:to xmlns:xdr="http://schemas.openxmlformats.org/drawingml/2006/spreadsheetDrawing">
      <xdr:col>66</xdr:col>
      <xdr:colOff>0</xdr:colOff>
      <xdr:row>128</xdr:row>
      <xdr:rowOff>0</xdr:rowOff>
    </xdr:to>
    <xdr:sp macro="" textlink="">
      <xdr:nvSpPr>
        <xdr:cNvPr id="61320" name="Rectangle 67" descr="紙ふぶき (小)"/>
        <xdr:cNvSpPr>
          <a:spLocks noChangeArrowheads="1"/>
        </xdr:cNvSpPr>
      </xdr:nvSpPr>
      <xdr:spPr>
        <a:xfrm>
          <a:off x="1139190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118</xdr:row>
      <xdr:rowOff>0</xdr:rowOff>
    </xdr:from>
    <xdr:to xmlns:xdr="http://schemas.openxmlformats.org/drawingml/2006/spreadsheetDrawing">
      <xdr:col>70</xdr:col>
      <xdr:colOff>0</xdr:colOff>
      <xdr:row>126</xdr:row>
      <xdr:rowOff>0</xdr:rowOff>
    </xdr:to>
    <xdr:sp macro="" textlink="">
      <xdr:nvSpPr>
        <xdr:cNvPr id="61321" name="Rectangle 68" descr="紙ふぶき (大)"/>
        <xdr:cNvSpPr>
          <a:spLocks noChangeArrowheads="1"/>
        </xdr:cNvSpPr>
      </xdr:nvSpPr>
      <xdr:spPr>
        <a:xfrm>
          <a:off x="12192000" y="22642195"/>
          <a:ext cx="800100" cy="12192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126</xdr:row>
      <xdr:rowOff>0</xdr:rowOff>
    </xdr:from>
    <xdr:to xmlns:xdr="http://schemas.openxmlformats.org/drawingml/2006/spreadsheetDrawing">
      <xdr:col>70</xdr:col>
      <xdr:colOff>0</xdr:colOff>
      <xdr:row>128</xdr:row>
      <xdr:rowOff>0</xdr:rowOff>
    </xdr:to>
    <xdr:sp macro="" textlink="">
      <xdr:nvSpPr>
        <xdr:cNvPr id="61322" name="Rectangle 69" descr="紙ふぶき (小)"/>
        <xdr:cNvSpPr>
          <a:spLocks noChangeArrowheads="1"/>
        </xdr:cNvSpPr>
      </xdr:nvSpPr>
      <xdr:spPr>
        <a:xfrm>
          <a:off x="12192000" y="23861395"/>
          <a:ext cx="800100" cy="3048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118</xdr:row>
      <xdr:rowOff>0</xdr:rowOff>
    </xdr:from>
    <xdr:to xmlns:xdr="http://schemas.openxmlformats.org/drawingml/2006/spreadsheetDrawing">
      <xdr:col>37</xdr:col>
      <xdr:colOff>0</xdr:colOff>
      <xdr:row>118</xdr:row>
      <xdr:rowOff>0</xdr:rowOff>
    </xdr:to>
    <xdr:sp macro="" textlink="">
      <xdr:nvSpPr>
        <xdr:cNvPr id="61323" name="Line 150"/>
        <xdr:cNvSpPr>
          <a:spLocks noChangeShapeType="1"/>
        </xdr:cNvSpPr>
      </xdr:nvSpPr>
      <xdr:spPr>
        <a:xfrm>
          <a:off x="632460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128</xdr:row>
      <xdr:rowOff>0</xdr:rowOff>
    </xdr:from>
    <xdr:to xmlns:xdr="http://schemas.openxmlformats.org/drawingml/2006/spreadsheetDrawing">
      <xdr:col>37</xdr:col>
      <xdr:colOff>0</xdr:colOff>
      <xdr:row>128</xdr:row>
      <xdr:rowOff>0</xdr:rowOff>
    </xdr:to>
    <xdr:sp macro="" textlink="">
      <xdr:nvSpPr>
        <xdr:cNvPr id="61324" name="Line 151"/>
        <xdr:cNvSpPr>
          <a:spLocks noChangeShapeType="1"/>
        </xdr:cNvSpPr>
      </xdr:nvSpPr>
      <xdr:spPr>
        <a:xfrm>
          <a:off x="632460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118</xdr:row>
      <xdr:rowOff>0</xdr:rowOff>
    </xdr:from>
    <xdr:to xmlns:xdr="http://schemas.openxmlformats.org/drawingml/2006/spreadsheetDrawing">
      <xdr:col>26</xdr:col>
      <xdr:colOff>0</xdr:colOff>
      <xdr:row>118</xdr:row>
      <xdr:rowOff>0</xdr:rowOff>
    </xdr:to>
    <xdr:sp macro="" textlink="">
      <xdr:nvSpPr>
        <xdr:cNvPr id="61325" name="Line 152"/>
        <xdr:cNvSpPr>
          <a:spLocks noChangeShapeType="1"/>
        </xdr:cNvSpPr>
      </xdr:nvSpPr>
      <xdr:spPr>
        <a:xfrm flipH="1">
          <a:off x="452437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128</xdr:row>
      <xdr:rowOff>0</xdr:rowOff>
    </xdr:from>
    <xdr:to xmlns:xdr="http://schemas.openxmlformats.org/drawingml/2006/spreadsheetDrawing">
      <xdr:col>26</xdr:col>
      <xdr:colOff>0</xdr:colOff>
      <xdr:row>128</xdr:row>
      <xdr:rowOff>0</xdr:rowOff>
    </xdr:to>
    <xdr:sp macro="" textlink="">
      <xdr:nvSpPr>
        <xdr:cNvPr id="61326" name="Line 153"/>
        <xdr:cNvSpPr>
          <a:spLocks noChangeShapeType="1"/>
        </xdr:cNvSpPr>
      </xdr:nvSpPr>
      <xdr:spPr>
        <a:xfrm flipH="1">
          <a:off x="452437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25</xdr:col>
      <xdr:colOff>0</xdr:colOff>
      <xdr:row>118</xdr:row>
      <xdr:rowOff>0</xdr:rowOff>
    </xdr:from>
    <xdr:to xmlns:xdr="http://schemas.openxmlformats.org/drawingml/2006/spreadsheetDrawing">
      <xdr:col>25</xdr:col>
      <xdr:colOff>0</xdr:colOff>
      <xdr:row>128</xdr:row>
      <xdr:rowOff>0</xdr:rowOff>
    </xdr:to>
    <xdr:sp macro="" textlink="">
      <xdr:nvSpPr>
        <xdr:cNvPr id="61327" name="Line 154"/>
        <xdr:cNvSpPr>
          <a:spLocks noChangeShapeType="1"/>
        </xdr:cNvSpPr>
      </xdr:nvSpPr>
      <xdr:spPr>
        <a:xfrm>
          <a:off x="452437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123</xdr:row>
      <xdr:rowOff>0</xdr:rowOff>
    </xdr:from>
    <xdr:to xmlns:xdr="http://schemas.openxmlformats.org/drawingml/2006/spreadsheetDrawing">
      <xdr:col>36</xdr:col>
      <xdr:colOff>0</xdr:colOff>
      <xdr:row>123</xdr:row>
      <xdr:rowOff>0</xdr:rowOff>
    </xdr:to>
    <xdr:sp macro="" textlink="">
      <xdr:nvSpPr>
        <xdr:cNvPr id="61328" name="Line 155"/>
        <xdr:cNvSpPr>
          <a:spLocks noChangeShapeType="1"/>
        </xdr:cNvSpPr>
      </xdr:nvSpPr>
      <xdr:spPr>
        <a:xfrm>
          <a:off x="6324600" y="23404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123</xdr:row>
      <xdr:rowOff>0</xdr:rowOff>
    </xdr:from>
    <xdr:to xmlns:xdr="http://schemas.openxmlformats.org/drawingml/2006/spreadsheetDrawing">
      <xdr:col>36</xdr:col>
      <xdr:colOff>0</xdr:colOff>
      <xdr:row>125</xdr:row>
      <xdr:rowOff>0</xdr:rowOff>
    </xdr:to>
    <xdr:sp macro="" textlink="">
      <xdr:nvSpPr>
        <xdr:cNvPr id="61329" name="Line 156"/>
        <xdr:cNvSpPr>
          <a:spLocks noChangeShapeType="1"/>
        </xdr:cNvSpPr>
      </xdr:nvSpPr>
      <xdr:spPr>
        <a:xfrm>
          <a:off x="6724650" y="23404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125</xdr:row>
      <xdr:rowOff>0</xdr:rowOff>
    </xdr:from>
    <xdr:to xmlns:xdr="http://schemas.openxmlformats.org/drawingml/2006/spreadsheetDrawing">
      <xdr:col>38</xdr:col>
      <xdr:colOff>0</xdr:colOff>
      <xdr:row>125</xdr:row>
      <xdr:rowOff>0</xdr:rowOff>
    </xdr:to>
    <xdr:sp macro="" textlink="">
      <xdr:nvSpPr>
        <xdr:cNvPr id="61330" name="Line 157"/>
        <xdr:cNvSpPr>
          <a:spLocks noChangeShapeType="1"/>
        </xdr:cNvSpPr>
      </xdr:nvSpPr>
      <xdr:spPr>
        <a:xfrm>
          <a:off x="6324600" y="23708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118</xdr:row>
      <xdr:rowOff>0</xdr:rowOff>
    </xdr:from>
    <xdr:to xmlns:xdr="http://schemas.openxmlformats.org/drawingml/2006/spreadsheetDrawing">
      <xdr:col>37</xdr:col>
      <xdr:colOff>0</xdr:colOff>
      <xdr:row>125</xdr:row>
      <xdr:rowOff>0</xdr:rowOff>
    </xdr:to>
    <xdr:sp macro="" textlink="">
      <xdr:nvSpPr>
        <xdr:cNvPr id="61331" name="Line 158"/>
        <xdr:cNvSpPr>
          <a:spLocks noChangeShapeType="1"/>
        </xdr:cNvSpPr>
      </xdr:nvSpPr>
      <xdr:spPr>
        <a:xfrm>
          <a:off x="6924675" y="226421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125</xdr:row>
      <xdr:rowOff>0</xdr:rowOff>
    </xdr:from>
    <xdr:to xmlns:xdr="http://schemas.openxmlformats.org/drawingml/2006/spreadsheetDrawing">
      <xdr:col>37</xdr:col>
      <xdr:colOff>0</xdr:colOff>
      <xdr:row>128</xdr:row>
      <xdr:rowOff>0</xdr:rowOff>
    </xdr:to>
    <xdr:sp macro="" textlink="">
      <xdr:nvSpPr>
        <xdr:cNvPr id="61332" name="Line 159"/>
        <xdr:cNvSpPr>
          <a:spLocks noChangeShapeType="1"/>
        </xdr:cNvSpPr>
      </xdr:nvSpPr>
      <xdr:spPr>
        <a:xfrm flipV="1">
          <a:off x="6924675" y="237089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36</xdr:col>
      <xdr:colOff>0</xdr:colOff>
      <xdr:row>118</xdr:row>
      <xdr:rowOff>0</xdr:rowOff>
    </xdr:from>
    <xdr:to xmlns:xdr="http://schemas.openxmlformats.org/drawingml/2006/spreadsheetDrawing">
      <xdr:col>36</xdr:col>
      <xdr:colOff>0</xdr:colOff>
      <xdr:row>123</xdr:row>
      <xdr:rowOff>0</xdr:rowOff>
    </xdr:to>
    <xdr:sp macro="" textlink="">
      <xdr:nvSpPr>
        <xdr:cNvPr id="61333" name="Line 160"/>
        <xdr:cNvSpPr>
          <a:spLocks noChangeShapeType="1"/>
        </xdr:cNvSpPr>
      </xdr:nvSpPr>
      <xdr:spPr>
        <a:xfrm>
          <a:off x="6724650" y="226421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118</xdr:row>
      <xdr:rowOff>0</xdr:rowOff>
    </xdr:from>
    <xdr:to xmlns:xdr="http://schemas.openxmlformats.org/drawingml/2006/spreadsheetDrawing">
      <xdr:col>30</xdr:col>
      <xdr:colOff>0</xdr:colOff>
      <xdr:row>128</xdr:row>
      <xdr:rowOff>0</xdr:rowOff>
    </xdr:to>
    <xdr:sp macro="" textlink="">
      <xdr:nvSpPr>
        <xdr:cNvPr id="61334" name="Rectangle 161" descr="紙ふぶき (小)"/>
        <xdr:cNvSpPr>
          <a:spLocks noChangeArrowheads="1"/>
        </xdr:cNvSpPr>
      </xdr:nvSpPr>
      <xdr:spPr>
        <a:xfrm>
          <a:off x="472440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118</xdr:row>
      <xdr:rowOff>0</xdr:rowOff>
    </xdr:from>
    <xdr:to xmlns:xdr="http://schemas.openxmlformats.org/drawingml/2006/spreadsheetDrawing">
      <xdr:col>34</xdr:col>
      <xdr:colOff>0</xdr:colOff>
      <xdr:row>125</xdr:row>
      <xdr:rowOff>0</xdr:rowOff>
    </xdr:to>
    <xdr:sp macro="" textlink="">
      <xdr:nvSpPr>
        <xdr:cNvPr id="61335" name="Rectangle 162" descr="紙ふぶき (大)"/>
        <xdr:cNvSpPr>
          <a:spLocks noChangeArrowheads="1"/>
        </xdr:cNvSpPr>
      </xdr:nvSpPr>
      <xdr:spPr>
        <a:xfrm>
          <a:off x="5524500" y="226421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125</xdr:row>
      <xdr:rowOff>0</xdr:rowOff>
    </xdr:from>
    <xdr:to xmlns:xdr="http://schemas.openxmlformats.org/drawingml/2006/spreadsheetDrawing">
      <xdr:col>34</xdr:col>
      <xdr:colOff>0</xdr:colOff>
      <xdr:row>128</xdr:row>
      <xdr:rowOff>0</xdr:rowOff>
    </xdr:to>
    <xdr:sp macro="" textlink="">
      <xdr:nvSpPr>
        <xdr:cNvPr id="61336" name="Rectangle 163" descr="紙ふぶき (小)"/>
        <xdr:cNvSpPr>
          <a:spLocks noChangeArrowheads="1"/>
        </xdr:cNvSpPr>
      </xdr:nvSpPr>
      <xdr:spPr>
        <a:xfrm>
          <a:off x="5524500" y="237089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118</xdr:row>
      <xdr:rowOff>0</xdr:rowOff>
    </xdr:from>
    <xdr:to xmlns:xdr="http://schemas.openxmlformats.org/drawingml/2006/spreadsheetDrawing">
      <xdr:col>19</xdr:col>
      <xdr:colOff>0</xdr:colOff>
      <xdr:row>118</xdr:row>
      <xdr:rowOff>0</xdr:rowOff>
    </xdr:to>
    <xdr:sp macro="" textlink="">
      <xdr:nvSpPr>
        <xdr:cNvPr id="61337" name="Line 164"/>
        <xdr:cNvSpPr>
          <a:spLocks noChangeShapeType="1"/>
        </xdr:cNvSpPr>
      </xdr:nvSpPr>
      <xdr:spPr>
        <a:xfrm>
          <a:off x="299085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128</xdr:row>
      <xdr:rowOff>0</xdr:rowOff>
    </xdr:from>
    <xdr:to xmlns:xdr="http://schemas.openxmlformats.org/drawingml/2006/spreadsheetDrawing">
      <xdr:col>19</xdr:col>
      <xdr:colOff>0</xdr:colOff>
      <xdr:row>128</xdr:row>
      <xdr:rowOff>0</xdr:rowOff>
    </xdr:to>
    <xdr:sp macro="" textlink="">
      <xdr:nvSpPr>
        <xdr:cNvPr id="61338" name="Line 165"/>
        <xdr:cNvSpPr>
          <a:spLocks noChangeShapeType="1"/>
        </xdr:cNvSpPr>
      </xdr:nvSpPr>
      <xdr:spPr>
        <a:xfrm>
          <a:off x="299085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118</xdr:row>
      <xdr:rowOff>0</xdr:rowOff>
    </xdr:from>
    <xdr:to xmlns:xdr="http://schemas.openxmlformats.org/drawingml/2006/spreadsheetDrawing">
      <xdr:col>8</xdr:col>
      <xdr:colOff>0</xdr:colOff>
      <xdr:row>118</xdr:row>
      <xdr:rowOff>0</xdr:rowOff>
    </xdr:to>
    <xdr:sp macro="" textlink="">
      <xdr:nvSpPr>
        <xdr:cNvPr id="61339" name="Line 166"/>
        <xdr:cNvSpPr>
          <a:spLocks noChangeShapeType="1"/>
        </xdr:cNvSpPr>
      </xdr:nvSpPr>
      <xdr:spPr>
        <a:xfrm flipH="1">
          <a:off x="119062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128</xdr:row>
      <xdr:rowOff>0</xdr:rowOff>
    </xdr:from>
    <xdr:to xmlns:xdr="http://schemas.openxmlformats.org/drawingml/2006/spreadsheetDrawing">
      <xdr:col>8</xdr:col>
      <xdr:colOff>0</xdr:colOff>
      <xdr:row>128</xdr:row>
      <xdr:rowOff>0</xdr:rowOff>
    </xdr:to>
    <xdr:sp macro="" textlink="">
      <xdr:nvSpPr>
        <xdr:cNvPr id="61340" name="Line 167"/>
        <xdr:cNvSpPr>
          <a:spLocks noChangeShapeType="1"/>
        </xdr:cNvSpPr>
      </xdr:nvSpPr>
      <xdr:spPr>
        <a:xfrm flipH="1">
          <a:off x="119062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</xdr:col>
      <xdr:colOff>0</xdr:colOff>
      <xdr:row>118</xdr:row>
      <xdr:rowOff>0</xdr:rowOff>
    </xdr:from>
    <xdr:to xmlns:xdr="http://schemas.openxmlformats.org/drawingml/2006/spreadsheetDrawing">
      <xdr:col>7</xdr:col>
      <xdr:colOff>0</xdr:colOff>
      <xdr:row>128</xdr:row>
      <xdr:rowOff>0</xdr:rowOff>
    </xdr:to>
    <xdr:sp macro="" textlink="">
      <xdr:nvSpPr>
        <xdr:cNvPr id="61341" name="Line 168"/>
        <xdr:cNvSpPr>
          <a:spLocks noChangeShapeType="1"/>
        </xdr:cNvSpPr>
      </xdr:nvSpPr>
      <xdr:spPr>
        <a:xfrm>
          <a:off x="119062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122</xdr:row>
      <xdr:rowOff>0</xdr:rowOff>
    </xdr:from>
    <xdr:to xmlns:xdr="http://schemas.openxmlformats.org/drawingml/2006/spreadsheetDrawing">
      <xdr:col>18</xdr:col>
      <xdr:colOff>0</xdr:colOff>
      <xdr:row>122</xdr:row>
      <xdr:rowOff>0</xdr:rowOff>
    </xdr:to>
    <xdr:sp macro="" textlink="">
      <xdr:nvSpPr>
        <xdr:cNvPr id="61342" name="Line 169"/>
        <xdr:cNvSpPr>
          <a:spLocks noChangeShapeType="1"/>
        </xdr:cNvSpPr>
      </xdr:nvSpPr>
      <xdr:spPr>
        <a:xfrm>
          <a:off x="2990850" y="232517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122</xdr:row>
      <xdr:rowOff>0</xdr:rowOff>
    </xdr:from>
    <xdr:to xmlns:xdr="http://schemas.openxmlformats.org/drawingml/2006/spreadsheetDrawing">
      <xdr:col>18</xdr:col>
      <xdr:colOff>0</xdr:colOff>
      <xdr:row>124</xdr:row>
      <xdr:rowOff>0</xdr:rowOff>
    </xdr:to>
    <xdr:sp macro="" textlink="">
      <xdr:nvSpPr>
        <xdr:cNvPr id="61343" name="Line 170"/>
        <xdr:cNvSpPr>
          <a:spLocks noChangeShapeType="1"/>
        </xdr:cNvSpPr>
      </xdr:nvSpPr>
      <xdr:spPr>
        <a:xfrm>
          <a:off x="3390900" y="232517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16</xdr:col>
      <xdr:colOff>19050</xdr:colOff>
      <xdr:row>124</xdr:row>
      <xdr:rowOff>0</xdr:rowOff>
    </xdr:from>
    <xdr:to xmlns:xdr="http://schemas.openxmlformats.org/drawingml/2006/spreadsheetDrawing">
      <xdr:col>20</xdr:col>
      <xdr:colOff>0</xdr:colOff>
      <xdr:row>124</xdr:row>
      <xdr:rowOff>0</xdr:rowOff>
    </xdr:to>
    <xdr:sp macro="" textlink="">
      <xdr:nvSpPr>
        <xdr:cNvPr id="61344" name="Line 171"/>
        <xdr:cNvSpPr>
          <a:spLocks noChangeShapeType="1"/>
        </xdr:cNvSpPr>
      </xdr:nvSpPr>
      <xdr:spPr>
        <a:xfrm>
          <a:off x="3009900" y="23556595"/>
          <a:ext cx="781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118</xdr:row>
      <xdr:rowOff>0</xdr:rowOff>
    </xdr:from>
    <xdr:to xmlns:xdr="http://schemas.openxmlformats.org/drawingml/2006/spreadsheetDrawing">
      <xdr:col>19</xdr:col>
      <xdr:colOff>0</xdr:colOff>
      <xdr:row>124</xdr:row>
      <xdr:rowOff>0</xdr:rowOff>
    </xdr:to>
    <xdr:sp macro="" textlink="">
      <xdr:nvSpPr>
        <xdr:cNvPr id="61345" name="Line 172"/>
        <xdr:cNvSpPr>
          <a:spLocks noChangeShapeType="1"/>
        </xdr:cNvSpPr>
      </xdr:nvSpPr>
      <xdr:spPr>
        <a:xfrm>
          <a:off x="3590925" y="22642195"/>
          <a:ext cx="0" cy="9144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124</xdr:row>
      <xdr:rowOff>0</xdr:rowOff>
    </xdr:from>
    <xdr:to xmlns:xdr="http://schemas.openxmlformats.org/drawingml/2006/spreadsheetDrawing">
      <xdr:col>19</xdr:col>
      <xdr:colOff>0</xdr:colOff>
      <xdr:row>128</xdr:row>
      <xdr:rowOff>0</xdr:rowOff>
    </xdr:to>
    <xdr:sp macro="" textlink="">
      <xdr:nvSpPr>
        <xdr:cNvPr id="61346" name="Line 173"/>
        <xdr:cNvSpPr>
          <a:spLocks noChangeShapeType="1"/>
        </xdr:cNvSpPr>
      </xdr:nvSpPr>
      <xdr:spPr>
        <a:xfrm flipV="1">
          <a:off x="3590925" y="235565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18</xdr:col>
      <xdr:colOff>0</xdr:colOff>
      <xdr:row>118</xdr:row>
      <xdr:rowOff>0</xdr:rowOff>
    </xdr:from>
    <xdr:to xmlns:xdr="http://schemas.openxmlformats.org/drawingml/2006/spreadsheetDrawing">
      <xdr:col>18</xdr:col>
      <xdr:colOff>0</xdr:colOff>
      <xdr:row>122</xdr:row>
      <xdr:rowOff>0</xdr:rowOff>
    </xdr:to>
    <xdr:sp macro="" textlink="">
      <xdr:nvSpPr>
        <xdr:cNvPr id="61347" name="Line 174"/>
        <xdr:cNvSpPr>
          <a:spLocks noChangeShapeType="1"/>
        </xdr:cNvSpPr>
      </xdr:nvSpPr>
      <xdr:spPr>
        <a:xfrm>
          <a:off x="3390900" y="22642195"/>
          <a:ext cx="0" cy="6096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118</xdr:row>
      <xdr:rowOff>0</xdr:rowOff>
    </xdr:from>
    <xdr:to xmlns:xdr="http://schemas.openxmlformats.org/drawingml/2006/spreadsheetDrawing">
      <xdr:col>12</xdr:col>
      <xdr:colOff>0</xdr:colOff>
      <xdr:row>128</xdr:row>
      <xdr:rowOff>0</xdr:rowOff>
    </xdr:to>
    <xdr:sp macro="" textlink="">
      <xdr:nvSpPr>
        <xdr:cNvPr id="61348" name="Rectangle 175" descr="紙ふぶき (小)"/>
        <xdr:cNvSpPr>
          <a:spLocks noChangeArrowheads="1"/>
        </xdr:cNvSpPr>
      </xdr:nvSpPr>
      <xdr:spPr>
        <a:xfrm>
          <a:off x="139065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118</xdr:row>
      <xdr:rowOff>0</xdr:rowOff>
    </xdr:from>
    <xdr:to xmlns:xdr="http://schemas.openxmlformats.org/drawingml/2006/spreadsheetDrawing">
      <xdr:col>16</xdr:col>
      <xdr:colOff>0</xdr:colOff>
      <xdr:row>124</xdr:row>
      <xdr:rowOff>0</xdr:rowOff>
    </xdr:to>
    <xdr:sp macro="" textlink="">
      <xdr:nvSpPr>
        <xdr:cNvPr id="61349" name="Rectangle 176" descr="紙ふぶき (大)"/>
        <xdr:cNvSpPr>
          <a:spLocks noChangeArrowheads="1"/>
        </xdr:cNvSpPr>
      </xdr:nvSpPr>
      <xdr:spPr>
        <a:xfrm>
          <a:off x="2190750" y="22642195"/>
          <a:ext cx="800100" cy="9144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124</xdr:row>
      <xdr:rowOff>0</xdr:rowOff>
    </xdr:from>
    <xdr:to xmlns:xdr="http://schemas.openxmlformats.org/drawingml/2006/spreadsheetDrawing">
      <xdr:col>16</xdr:col>
      <xdr:colOff>0</xdr:colOff>
      <xdr:row>128</xdr:row>
      <xdr:rowOff>0</xdr:rowOff>
    </xdr:to>
    <xdr:sp macro="" textlink="">
      <xdr:nvSpPr>
        <xdr:cNvPr id="61350" name="Rectangle 177" descr="紙ふぶき (小)"/>
        <xdr:cNvSpPr>
          <a:spLocks noChangeArrowheads="1"/>
        </xdr:cNvSpPr>
      </xdr:nvSpPr>
      <xdr:spPr>
        <a:xfrm>
          <a:off x="2190750" y="23556595"/>
          <a:ext cx="800100" cy="6096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118</xdr:row>
      <xdr:rowOff>0</xdr:rowOff>
    </xdr:from>
    <xdr:to xmlns:xdr="http://schemas.openxmlformats.org/drawingml/2006/spreadsheetDrawing">
      <xdr:col>55</xdr:col>
      <xdr:colOff>0</xdr:colOff>
      <xdr:row>118</xdr:row>
      <xdr:rowOff>0</xdr:rowOff>
    </xdr:to>
    <xdr:sp macro="" textlink="">
      <xdr:nvSpPr>
        <xdr:cNvPr id="61351" name="Line 150"/>
        <xdr:cNvSpPr>
          <a:spLocks noChangeShapeType="1"/>
        </xdr:cNvSpPr>
      </xdr:nvSpPr>
      <xdr:spPr>
        <a:xfrm>
          <a:off x="9658350" y="22642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128</xdr:row>
      <xdr:rowOff>0</xdr:rowOff>
    </xdr:from>
    <xdr:to xmlns:xdr="http://schemas.openxmlformats.org/drawingml/2006/spreadsheetDrawing">
      <xdr:col>55</xdr:col>
      <xdr:colOff>0</xdr:colOff>
      <xdr:row>128</xdr:row>
      <xdr:rowOff>0</xdr:rowOff>
    </xdr:to>
    <xdr:sp macro="" textlink="">
      <xdr:nvSpPr>
        <xdr:cNvPr id="61352" name="Line 151"/>
        <xdr:cNvSpPr>
          <a:spLocks noChangeShapeType="1"/>
        </xdr:cNvSpPr>
      </xdr:nvSpPr>
      <xdr:spPr>
        <a:xfrm>
          <a:off x="9658350" y="24166195"/>
          <a:ext cx="6000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118</xdr:row>
      <xdr:rowOff>0</xdr:rowOff>
    </xdr:from>
    <xdr:to xmlns:xdr="http://schemas.openxmlformats.org/drawingml/2006/spreadsheetDrawing">
      <xdr:col>44</xdr:col>
      <xdr:colOff>0</xdr:colOff>
      <xdr:row>118</xdr:row>
      <xdr:rowOff>0</xdr:rowOff>
    </xdr:to>
    <xdr:sp macro="" textlink="">
      <xdr:nvSpPr>
        <xdr:cNvPr id="61353" name="Line 152"/>
        <xdr:cNvSpPr>
          <a:spLocks noChangeShapeType="1"/>
        </xdr:cNvSpPr>
      </xdr:nvSpPr>
      <xdr:spPr>
        <a:xfrm flipH="1">
          <a:off x="7858125" y="22642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128</xdr:row>
      <xdr:rowOff>0</xdr:rowOff>
    </xdr:from>
    <xdr:to xmlns:xdr="http://schemas.openxmlformats.org/drawingml/2006/spreadsheetDrawing">
      <xdr:col>44</xdr:col>
      <xdr:colOff>0</xdr:colOff>
      <xdr:row>128</xdr:row>
      <xdr:rowOff>0</xdr:rowOff>
    </xdr:to>
    <xdr:sp macro="" textlink="">
      <xdr:nvSpPr>
        <xdr:cNvPr id="61354" name="Line 153"/>
        <xdr:cNvSpPr>
          <a:spLocks noChangeShapeType="1"/>
        </xdr:cNvSpPr>
      </xdr:nvSpPr>
      <xdr:spPr>
        <a:xfrm flipH="1">
          <a:off x="7858125" y="24166195"/>
          <a:ext cx="20002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43</xdr:col>
      <xdr:colOff>0</xdr:colOff>
      <xdr:row>118</xdr:row>
      <xdr:rowOff>0</xdr:rowOff>
    </xdr:from>
    <xdr:to xmlns:xdr="http://schemas.openxmlformats.org/drawingml/2006/spreadsheetDrawing">
      <xdr:col>43</xdr:col>
      <xdr:colOff>0</xdr:colOff>
      <xdr:row>128</xdr:row>
      <xdr:rowOff>0</xdr:rowOff>
    </xdr:to>
    <xdr:sp macro="" textlink="">
      <xdr:nvSpPr>
        <xdr:cNvPr id="61355" name="Line 154"/>
        <xdr:cNvSpPr>
          <a:spLocks noChangeShapeType="1"/>
        </xdr:cNvSpPr>
      </xdr:nvSpPr>
      <xdr:spPr>
        <a:xfrm>
          <a:off x="7858125" y="22642195"/>
          <a:ext cx="0" cy="1524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med"/>
          <a:tailEnd type="triangle" w="sm" len="med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123</xdr:row>
      <xdr:rowOff>0</xdr:rowOff>
    </xdr:from>
    <xdr:to xmlns:xdr="http://schemas.openxmlformats.org/drawingml/2006/spreadsheetDrawing">
      <xdr:col>54</xdr:col>
      <xdr:colOff>0</xdr:colOff>
      <xdr:row>123</xdr:row>
      <xdr:rowOff>0</xdr:rowOff>
    </xdr:to>
    <xdr:sp macro="" textlink="">
      <xdr:nvSpPr>
        <xdr:cNvPr id="61356" name="Line 155"/>
        <xdr:cNvSpPr>
          <a:spLocks noChangeShapeType="1"/>
        </xdr:cNvSpPr>
      </xdr:nvSpPr>
      <xdr:spPr>
        <a:xfrm>
          <a:off x="9658350" y="23404195"/>
          <a:ext cx="4000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123</xdr:row>
      <xdr:rowOff>0</xdr:rowOff>
    </xdr:from>
    <xdr:to xmlns:xdr="http://schemas.openxmlformats.org/drawingml/2006/spreadsheetDrawing">
      <xdr:col>54</xdr:col>
      <xdr:colOff>0</xdr:colOff>
      <xdr:row>125</xdr:row>
      <xdr:rowOff>0</xdr:rowOff>
    </xdr:to>
    <xdr:sp macro="" textlink="">
      <xdr:nvSpPr>
        <xdr:cNvPr id="61357" name="Line 156"/>
        <xdr:cNvSpPr>
          <a:spLocks noChangeShapeType="1"/>
        </xdr:cNvSpPr>
      </xdr:nvSpPr>
      <xdr:spPr>
        <a:xfrm>
          <a:off x="10058400" y="23404195"/>
          <a:ext cx="0" cy="304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125</xdr:row>
      <xdr:rowOff>0</xdr:rowOff>
    </xdr:from>
    <xdr:to xmlns:xdr="http://schemas.openxmlformats.org/drawingml/2006/spreadsheetDrawing">
      <xdr:col>56</xdr:col>
      <xdr:colOff>0</xdr:colOff>
      <xdr:row>125</xdr:row>
      <xdr:rowOff>0</xdr:rowOff>
    </xdr:to>
    <xdr:sp macro="" textlink="">
      <xdr:nvSpPr>
        <xdr:cNvPr id="61358" name="Line 157"/>
        <xdr:cNvSpPr>
          <a:spLocks noChangeShapeType="1"/>
        </xdr:cNvSpPr>
      </xdr:nvSpPr>
      <xdr:spPr>
        <a:xfrm>
          <a:off x="9658350" y="23708995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118</xdr:row>
      <xdr:rowOff>0</xdr:rowOff>
    </xdr:from>
    <xdr:to xmlns:xdr="http://schemas.openxmlformats.org/drawingml/2006/spreadsheetDrawing">
      <xdr:col>55</xdr:col>
      <xdr:colOff>0</xdr:colOff>
      <xdr:row>125</xdr:row>
      <xdr:rowOff>0</xdr:rowOff>
    </xdr:to>
    <xdr:sp macro="" textlink="">
      <xdr:nvSpPr>
        <xdr:cNvPr id="61359" name="Line 158"/>
        <xdr:cNvSpPr>
          <a:spLocks noChangeShapeType="1"/>
        </xdr:cNvSpPr>
      </xdr:nvSpPr>
      <xdr:spPr>
        <a:xfrm>
          <a:off x="10258425" y="22642195"/>
          <a:ext cx="0" cy="10668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125</xdr:row>
      <xdr:rowOff>0</xdr:rowOff>
    </xdr:from>
    <xdr:to xmlns:xdr="http://schemas.openxmlformats.org/drawingml/2006/spreadsheetDrawing">
      <xdr:col>55</xdr:col>
      <xdr:colOff>0</xdr:colOff>
      <xdr:row>128</xdr:row>
      <xdr:rowOff>0</xdr:rowOff>
    </xdr:to>
    <xdr:sp macro="" textlink="">
      <xdr:nvSpPr>
        <xdr:cNvPr id="61360" name="Line 159"/>
        <xdr:cNvSpPr>
          <a:spLocks noChangeShapeType="1"/>
        </xdr:cNvSpPr>
      </xdr:nvSpPr>
      <xdr:spPr>
        <a:xfrm flipV="1">
          <a:off x="10258425" y="23708995"/>
          <a:ext cx="0" cy="4572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54</xdr:col>
      <xdr:colOff>0</xdr:colOff>
      <xdr:row>118</xdr:row>
      <xdr:rowOff>0</xdr:rowOff>
    </xdr:from>
    <xdr:to xmlns:xdr="http://schemas.openxmlformats.org/drawingml/2006/spreadsheetDrawing">
      <xdr:col>54</xdr:col>
      <xdr:colOff>0</xdr:colOff>
      <xdr:row>123</xdr:row>
      <xdr:rowOff>0</xdr:rowOff>
    </xdr:to>
    <xdr:sp macro="" textlink="">
      <xdr:nvSpPr>
        <xdr:cNvPr id="61361" name="Line 160"/>
        <xdr:cNvSpPr>
          <a:spLocks noChangeShapeType="1"/>
        </xdr:cNvSpPr>
      </xdr:nvSpPr>
      <xdr:spPr>
        <a:xfrm>
          <a:off x="10058400" y="22642195"/>
          <a:ext cx="0" cy="76200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118</xdr:row>
      <xdr:rowOff>0</xdr:rowOff>
    </xdr:from>
    <xdr:to xmlns:xdr="http://schemas.openxmlformats.org/drawingml/2006/spreadsheetDrawing">
      <xdr:col>48</xdr:col>
      <xdr:colOff>0</xdr:colOff>
      <xdr:row>128</xdr:row>
      <xdr:rowOff>0</xdr:rowOff>
    </xdr:to>
    <xdr:sp macro="" textlink="">
      <xdr:nvSpPr>
        <xdr:cNvPr id="61362" name="Rectangle 161" descr="紙ふぶき (小)"/>
        <xdr:cNvSpPr>
          <a:spLocks noChangeArrowheads="1"/>
        </xdr:cNvSpPr>
      </xdr:nvSpPr>
      <xdr:spPr>
        <a:xfrm>
          <a:off x="8058150" y="22642195"/>
          <a:ext cx="800100" cy="15240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118</xdr:row>
      <xdr:rowOff>0</xdr:rowOff>
    </xdr:from>
    <xdr:to xmlns:xdr="http://schemas.openxmlformats.org/drawingml/2006/spreadsheetDrawing">
      <xdr:col>52</xdr:col>
      <xdr:colOff>0</xdr:colOff>
      <xdr:row>125</xdr:row>
      <xdr:rowOff>0</xdr:rowOff>
    </xdr:to>
    <xdr:sp macro="" textlink="">
      <xdr:nvSpPr>
        <xdr:cNvPr id="61363" name="Rectangle 162" descr="紙ふぶき (大)"/>
        <xdr:cNvSpPr>
          <a:spLocks noChangeArrowheads="1"/>
        </xdr:cNvSpPr>
      </xdr:nvSpPr>
      <xdr:spPr>
        <a:xfrm>
          <a:off x="8858250" y="22642195"/>
          <a:ext cx="800100" cy="1066800"/>
        </a:xfrm>
        <a:prstGeom prst="rect">
          <a:avLst/>
        </a:prstGeom>
        <a:pattFill prst="lg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125</xdr:row>
      <xdr:rowOff>0</xdr:rowOff>
    </xdr:from>
    <xdr:to xmlns:xdr="http://schemas.openxmlformats.org/drawingml/2006/spreadsheetDrawing">
      <xdr:col>52</xdr:col>
      <xdr:colOff>0</xdr:colOff>
      <xdr:row>128</xdr:row>
      <xdr:rowOff>0</xdr:rowOff>
    </xdr:to>
    <xdr:sp macro="" textlink="">
      <xdr:nvSpPr>
        <xdr:cNvPr id="61364" name="Rectangle 163" descr="紙ふぶき (小)"/>
        <xdr:cNvSpPr>
          <a:spLocks noChangeArrowheads="1"/>
        </xdr:cNvSpPr>
      </xdr:nvSpPr>
      <xdr:spPr>
        <a:xfrm>
          <a:off x="8858250" y="23708995"/>
          <a:ext cx="800100" cy="457200"/>
        </a:xfrm>
        <a:prstGeom prst="rect">
          <a:avLst/>
        </a:pr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196"/>
            </a:srgbClr>
          </a:fgClr>
          <a:bgClr>
            <a:srgbClr val="FFFFFF">
              <a:alpha val="30196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200025</xdr:colOff>
      <xdr:row>113</xdr:row>
      <xdr:rowOff>0</xdr:rowOff>
    </xdr:from>
    <xdr:to xmlns:xdr="http://schemas.openxmlformats.org/drawingml/2006/spreadsheetDrawing">
      <xdr:col>20</xdr:col>
      <xdr:colOff>0</xdr:colOff>
      <xdr:row>124</xdr:row>
      <xdr:rowOff>0</xdr:rowOff>
    </xdr:to>
    <xdr:sp macro="" textlink="">
      <xdr:nvSpPr>
        <xdr:cNvPr id="61365" name="Line 172"/>
        <xdr:cNvSpPr>
          <a:spLocks noChangeShapeType="1"/>
        </xdr:cNvSpPr>
      </xdr:nvSpPr>
      <xdr:spPr>
        <a:xfrm>
          <a:off x="3790950" y="22010370"/>
          <a:ext cx="0" cy="15462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113</xdr:row>
      <xdr:rowOff>0</xdr:rowOff>
    </xdr:from>
    <xdr:to xmlns:xdr="http://schemas.openxmlformats.org/drawingml/2006/spreadsheetDrawing">
      <xdr:col>16</xdr:col>
      <xdr:colOff>0</xdr:colOff>
      <xdr:row>114</xdr:row>
      <xdr:rowOff>0</xdr:rowOff>
    </xdr:to>
    <xdr:sp macro="" textlink="">
      <xdr:nvSpPr>
        <xdr:cNvPr id="61366" name="Rectangle 177" descr="紙ふぶき (小)"/>
        <xdr:cNvSpPr>
          <a:spLocks noChangeArrowheads="1"/>
        </xdr:cNvSpPr>
      </xdr:nvSpPr>
      <xdr:spPr>
        <a:xfrm>
          <a:off x="219075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8</xdr:col>
      <xdr:colOff>0</xdr:colOff>
      <xdr:row>113</xdr:row>
      <xdr:rowOff>0</xdr:rowOff>
    </xdr:from>
    <xdr:to xmlns:xdr="http://schemas.openxmlformats.org/drawingml/2006/spreadsheetDrawing">
      <xdr:col>12</xdr:col>
      <xdr:colOff>0</xdr:colOff>
      <xdr:row>117</xdr:row>
      <xdr:rowOff>126365</xdr:rowOff>
    </xdr:to>
    <xdr:sp macro="" textlink="">
      <xdr:nvSpPr>
        <xdr:cNvPr id="61367" name="Rectangle 177" descr="紙ふぶき (小)"/>
        <xdr:cNvSpPr>
          <a:spLocks noChangeArrowheads="1"/>
        </xdr:cNvSpPr>
      </xdr:nvSpPr>
      <xdr:spPr>
        <a:xfrm>
          <a:off x="139065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16</xdr:col>
      <xdr:colOff>0</xdr:colOff>
      <xdr:row>113</xdr:row>
      <xdr:rowOff>0</xdr:rowOff>
    </xdr:from>
    <xdr:to xmlns:xdr="http://schemas.openxmlformats.org/drawingml/2006/spreadsheetDrawing">
      <xdr:col>20</xdr:col>
      <xdr:colOff>0</xdr:colOff>
      <xdr:row>113</xdr:row>
      <xdr:rowOff>0</xdr:rowOff>
    </xdr:to>
    <xdr:sp macro="" textlink="">
      <xdr:nvSpPr>
        <xdr:cNvPr id="61368" name="Line 164"/>
        <xdr:cNvSpPr>
          <a:spLocks noChangeShapeType="1"/>
        </xdr:cNvSpPr>
      </xdr:nvSpPr>
      <xdr:spPr>
        <a:xfrm>
          <a:off x="299085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19</xdr:col>
      <xdr:colOff>0</xdr:colOff>
      <xdr:row>113</xdr:row>
      <xdr:rowOff>0</xdr:rowOff>
    </xdr:from>
    <xdr:to xmlns:xdr="http://schemas.openxmlformats.org/drawingml/2006/spreadsheetDrawing">
      <xdr:col>19</xdr:col>
      <xdr:colOff>0</xdr:colOff>
      <xdr:row>118</xdr:row>
      <xdr:rowOff>0</xdr:rowOff>
    </xdr:to>
    <xdr:sp macro="" textlink="">
      <xdr:nvSpPr>
        <xdr:cNvPr id="61369" name="Line 172"/>
        <xdr:cNvSpPr>
          <a:spLocks noChangeShapeType="1"/>
        </xdr:cNvSpPr>
      </xdr:nvSpPr>
      <xdr:spPr>
        <a:xfrm>
          <a:off x="359092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114</xdr:row>
      <xdr:rowOff>0</xdr:rowOff>
    </xdr:from>
    <xdr:to xmlns:xdr="http://schemas.openxmlformats.org/drawingml/2006/spreadsheetDrawing">
      <xdr:col>16</xdr:col>
      <xdr:colOff>0</xdr:colOff>
      <xdr:row>116</xdr:row>
      <xdr:rowOff>0</xdr:rowOff>
    </xdr:to>
    <xdr:sp macro="" textlink="">
      <xdr:nvSpPr>
        <xdr:cNvPr id="61370" name="Rectangle 177" descr="紙ふぶき (小)"/>
        <xdr:cNvSpPr>
          <a:spLocks noChangeArrowheads="1"/>
        </xdr:cNvSpPr>
      </xdr:nvSpPr>
      <xdr:spPr>
        <a:xfrm>
          <a:off x="219075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116</xdr:row>
      <xdr:rowOff>0</xdr:rowOff>
    </xdr:from>
    <xdr:to xmlns:xdr="http://schemas.openxmlformats.org/drawingml/2006/spreadsheetDrawing">
      <xdr:col>16</xdr:col>
      <xdr:colOff>0</xdr:colOff>
      <xdr:row>118</xdr:row>
      <xdr:rowOff>0</xdr:rowOff>
    </xdr:to>
    <xdr:sp macro="" textlink="">
      <xdr:nvSpPr>
        <xdr:cNvPr id="61371" name="Rectangle 177" descr="紙ふぶき (小)"/>
        <xdr:cNvSpPr>
          <a:spLocks noChangeArrowheads="1"/>
        </xdr:cNvSpPr>
      </xdr:nvSpPr>
      <xdr:spPr>
        <a:xfrm>
          <a:off x="219075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113</xdr:row>
      <xdr:rowOff>0</xdr:rowOff>
    </xdr:from>
    <xdr:to xmlns:xdr="http://schemas.openxmlformats.org/drawingml/2006/spreadsheetDrawing">
      <xdr:col>34</xdr:col>
      <xdr:colOff>0</xdr:colOff>
      <xdr:row>114</xdr:row>
      <xdr:rowOff>0</xdr:rowOff>
    </xdr:to>
    <xdr:sp macro="" textlink="">
      <xdr:nvSpPr>
        <xdr:cNvPr id="61372" name="Rectangle 177" descr="紙ふぶき (小)"/>
        <xdr:cNvSpPr>
          <a:spLocks noChangeArrowheads="1"/>
        </xdr:cNvSpPr>
      </xdr:nvSpPr>
      <xdr:spPr>
        <a:xfrm>
          <a:off x="552450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26</xdr:col>
      <xdr:colOff>0</xdr:colOff>
      <xdr:row>113</xdr:row>
      <xdr:rowOff>0</xdr:rowOff>
    </xdr:from>
    <xdr:to xmlns:xdr="http://schemas.openxmlformats.org/drawingml/2006/spreadsheetDrawing">
      <xdr:col>30</xdr:col>
      <xdr:colOff>0</xdr:colOff>
      <xdr:row>117</xdr:row>
      <xdr:rowOff>126365</xdr:rowOff>
    </xdr:to>
    <xdr:sp macro="" textlink="">
      <xdr:nvSpPr>
        <xdr:cNvPr id="61373" name="Rectangle 177" descr="紙ふぶき (小)"/>
        <xdr:cNvSpPr>
          <a:spLocks noChangeArrowheads="1"/>
        </xdr:cNvSpPr>
      </xdr:nvSpPr>
      <xdr:spPr>
        <a:xfrm>
          <a:off x="472440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34</xdr:col>
      <xdr:colOff>0</xdr:colOff>
      <xdr:row>113</xdr:row>
      <xdr:rowOff>0</xdr:rowOff>
    </xdr:from>
    <xdr:to xmlns:xdr="http://schemas.openxmlformats.org/drawingml/2006/spreadsheetDrawing">
      <xdr:col>38</xdr:col>
      <xdr:colOff>0</xdr:colOff>
      <xdr:row>113</xdr:row>
      <xdr:rowOff>0</xdr:rowOff>
    </xdr:to>
    <xdr:sp macro="" textlink="">
      <xdr:nvSpPr>
        <xdr:cNvPr id="61374" name="Line 164"/>
        <xdr:cNvSpPr>
          <a:spLocks noChangeShapeType="1"/>
        </xdr:cNvSpPr>
      </xdr:nvSpPr>
      <xdr:spPr>
        <a:xfrm>
          <a:off x="632460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37</xdr:col>
      <xdr:colOff>0</xdr:colOff>
      <xdr:row>113</xdr:row>
      <xdr:rowOff>0</xdr:rowOff>
    </xdr:from>
    <xdr:to xmlns:xdr="http://schemas.openxmlformats.org/drawingml/2006/spreadsheetDrawing">
      <xdr:col>37</xdr:col>
      <xdr:colOff>0</xdr:colOff>
      <xdr:row>118</xdr:row>
      <xdr:rowOff>0</xdr:rowOff>
    </xdr:to>
    <xdr:sp macro="" textlink="">
      <xdr:nvSpPr>
        <xdr:cNvPr id="61375" name="Line 172"/>
        <xdr:cNvSpPr>
          <a:spLocks noChangeShapeType="1"/>
        </xdr:cNvSpPr>
      </xdr:nvSpPr>
      <xdr:spPr>
        <a:xfrm>
          <a:off x="692467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114</xdr:row>
      <xdr:rowOff>0</xdr:rowOff>
    </xdr:from>
    <xdr:to xmlns:xdr="http://schemas.openxmlformats.org/drawingml/2006/spreadsheetDrawing">
      <xdr:col>34</xdr:col>
      <xdr:colOff>0</xdr:colOff>
      <xdr:row>116</xdr:row>
      <xdr:rowOff>0</xdr:rowOff>
    </xdr:to>
    <xdr:sp macro="" textlink="">
      <xdr:nvSpPr>
        <xdr:cNvPr id="61376" name="Rectangle 177" descr="紙ふぶき (小)"/>
        <xdr:cNvSpPr>
          <a:spLocks noChangeArrowheads="1"/>
        </xdr:cNvSpPr>
      </xdr:nvSpPr>
      <xdr:spPr>
        <a:xfrm>
          <a:off x="552450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30</xdr:col>
      <xdr:colOff>0</xdr:colOff>
      <xdr:row>116</xdr:row>
      <xdr:rowOff>0</xdr:rowOff>
    </xdr:from>
    <xdr:to xmlns:xdr="http://schemas.openxmlformats.org/drawingml/2006/spreadsheetDrawing">
      <xdr:col>34</xdr:col>
      <xdr:colOff>0</xdr:colOff>
      <xdr:row>118</xdr:row>
      <xdr:rowOff>0</xdr:rowOff>
    </xdr:to>
    <xdr:sp macro="" textlink="">
      <xdr:nvSpPr>
        <xdr:cNvPr id="61377" name="Rectangle 177" descr="紙ふぶき (小)"/>
        <xdr:cNvSpPr>
          <a:spLocks noChangeArrowheads="1"/>
        </xdr:cNvSpPr>
      </xdr:nvSpPr>
      <xdr:spPr>
        <a:xfrm>
          <a:off x="552450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113</xdr:row>
      <xdr:rowOff>0</xdr:rowOff>
    </xdr:from>
    <xdr:to xmlns:xdr="http://schemas.openxmlformats.org/drawingml/2006/spreadsheetDrawing">
      <xdr:col>52</xdr:col>
      <xdr:colOff>0</xdr:colOff>
      <xdr:row>114</xdr:row>
      <xdr:rowOff>0</xdr:rowOff>
    </xdr:to>
    <xdr:sp macro="" textlink="">
      <xdr:nvSpPr>
        <xdr:cNvPr id="61378" name="Rectangle 177" descr="紙ふぶき (小)"/>
        <xdr:cNvSpPr>
          <a:spLocks noChangeArrowheads="1"/>
        </xdr:cNvSpPr>
      </xdr:nvSpPr>
      <xdr:spPr>
        <a:xfrm>
          <a:off x="885825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44</xdr:col>
      <xdr:colOff>0</xdr:colOff>
      <xdr:row>113</xdr:row>
      <xdr:rowOff>0</xdr:rowOff>
    </xdr:from>
    <xdr:to xmlns:xdr="http://schemas.openxmlformats.org/drawingml/2006/spreadsheetDrawing">
      <xdr:col>48</xdr:col>
      <xdr:colOff>0</xdr:colOff>
      <xdr:row>117</xdr:row>
      <xdr:rowOff>126365</xdr:rowOff>
    </xdr:to>
    <xdr:sp macro="" textlink="">
      <xdr:nvSpPr>
        <xdr:cNvPr id="61379" name="Rectangle 177" descr="紙ふぶき (小)"/>
        <xdr:cNvSpPr>
          <a:spLocks noChangeArrowheads="1"/>
        </xdr:cNvSpPr>
      </xdr:nvSpPr>
      <xdr:spPr>
        <a:xfrm>
          <a:off x="805815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52</xdr:col>
      <xdr:colOff>0</xdr:colOff>
      <xdr:row>113</xdr:row>
      <xdr:rowOff>0</xdr:rowOff>
    </xdr:from>
    <xdr:to xmlns:xdr="http://schemas.openxmlformats.org/drawingml/2006/spreadsheetDrawing">
      <xdr:col>56</xdr:col>
      <xdr:colOff>0</xdr:colOff>
      <xdr:row>113</xdr:row>
      <xdr:rowOff>0</xdr:rowOff>
    </xdr:to>
    <xdr:sp macro="" textlink="">
      <xdr:nvSpPr>
        <xdr:cNvPr id="61380" name="Line 164"/>
        <xdr:cNvSpPr>
          <a:spLocks noChangeShapeType="1"/>
        </xdr:cNvSpPr>
      </xdr:nvSpPr>
      <xdr:spPr>
        <a:xfrm>
          <a:off x="965835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55</xdr:col>
      <xdr:colOff>0</xdr:colOff>
      <xdr:row>113</xdr:row>
      <xdr:rowOff>0</xdr:rowOff>
    </xdr:from>
    <xdr:to xmlns:xdr="http://schemas.openxmlformats.org/drawingml/2006/spreadsheetDrawing">
      <xdr:col>55</xdr:col>
      <xdr:colOff>0</xdr:colOff>
      <xdr:row>118</xdr:row>
      <xdr:rowOff>0</xdr:rowOff>
    </xdr:to>
    <xdr:sp macro="" textlink="">
      <xdr:nvSpPr>
        <xdr:cNvPr id="61381" name="Line 172"/>
        <xdr:cNvSpPr>
          <a:spLocks noChangeShapeType="1"/>
        </xdr:cNvSpPr>
      </xdr:nvSpPr>
      <xdr:spPr>
        <a:xfrm>
          <a:off x="1025842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114</xdr:row>
      <xdr:rowOff>0</xdr:rowOff>
    </xdr:from>
    <xdr:to xmlns:xdr="http://schemas.openxmlformats.org/drawingml/2006/spreadsheetDrawing">
      <xdr:col>52</xdr:col>
      <xdr:colOff>0</xdr:colOff>
      <xdr:row>116</xdr:row>
      <xdr:rowOff>0</xdr:rowOff>
    </xdr:to>
    <xdr:sp macro="" textlink="">
      <xdr:nvSpPr>
        <xdr:cNvPr id="61382" name="Rectangle 177" descr="紙ふぶき (小)"/>
        <xdr:cNvSpPr>
          <a:spLocks noChangeArrowheads="1"/>
        </xdr:cNvSpPr>
      </xdr:nvSpPr>
      <xdr:spPr>
        <a:xfrm>
          <a:off x="885825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48</xdr:col>
      <xdr:colOff>0</xdr:colOff>
      <xdr:row>116</xdr:row>
      <xdr:rowOff>0</xdr:rowOff>
    </xdr:from>
    <xdr:to xmlns:xdr="http://schemas.openxmlformats.org/drawingml/2006/spreadsheetDrawing">
      <xdr:col>52</xdr:col>
      <xdr:colOff>0</xdr:colOff>
      <xdr:row>118</xdr:row>
      <xdr:rowOff>0</xdr:rowOff>
    </xdr:to>
    <xdr:sp macro="" textlink="">
      <xdr:nvSpPr>
        <xdr:cNvPr id="61383" name="Rectangle 177" descr="紙ふぶき (小)"/>
        <xdr:cNvSpPr>
          <a:spLocks noChangeArrowheads="1"/>
        </xdr:cNvSpPr>
      </xdr:nvSpPr>
      <xdr:spPr>
        <a:xfrm>
          <a:off x="885825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113</xdr:row>
      <xdr:rowOff>0</xdr:rowOff>
    </xdr:from>
    <xdr:to xmlns:xdr="http://schemas.openxmlformats.org/drawingml/2006/spreadsheetDrawing">
      <xdr:col>70</xdr:col>
      <xdr:colOff>0</xdr:colOff>
      <xdr:row>114</xdr:row>
      <xdr:rowOff>0</xdr:rowOff>
    </xdr:to>
    <xdr:sp macro="" textlink="">
      <xdr:nvSpPr>
        <xdr:cNvPr id="61384" name="Rectangle 177" descr="紙ふぶき (小)"/>
        <xdr:cNvSpPr>
          <a:spLocks noChangeArrowheads="1"/>
        </xdr:cNvSpPr>
      </xdr:nvSpPr>
      <xdr:spPr>
        <a:xfrm>
          <a:off x="12192000" y="22010370"/>
          <a:ext cx="800100" cy="126365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62</xdr:col>
      <xdr:colOff>0</xdr:colOff>
      <xdr:row>113</xdr:row>
      <xdr:rowOff>0</xdr:rowOff>
    </xdr:from>
    <xdr:to xmlns:xdr="http://schemas.openxmlformats.org/drawingml/2006/spreadsheetDrawing">
      <xdr:col>66</xdr:col>
      <xdr:colOff>0</xdr:colOff>
      <xdr:row>117</xdr:row>
      <xdr:rowOff>126365</xdr:rowOff>
    </xdr:to>
    <xdr:sp macro="" textlink="">
      <xdr:nvSpPr>
        <xdr:cNvPr id="61385" name="Rectangle 177" descr="紙ふぶき (小)"/>
        <xdr:cNvSpPr>
          <a:spLocks noChangeArrowheads="1"/>
        </xdr:cNvSpPr>
      </xdr:nvSpPr>
      <xdr:spPr>
        <a:xfrm>
          <a:off x="11391900" y="22010370"/>
          <a:ext cx="800100" cy="6318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ysDot"/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70</xdr:col>
      <xdr:colOff>0</xdr:colOff>
      <xdr:row>113</xdr:row>
      <xdr:rowOff>0</xdr:rowOff>
    </xdr:from>
    <xdr:to xmlns:xdr="http://schemas.openxmlformats.org/drawingml/2006/spreadsheetDrawing">
      <xdr:col>74</xdr:col>
      <xdr:colOff>0</xdr:colOff>
      <xdr:row>113</xdr:row>
      <xdr:rowOff>0</xdr:rowOff>
    </xdr:to>
    <xdr:sp macro="" textlink="">
      <xdr:nvSpPr>
        <xdr:cNvPr id="61386" name="Line 164"/>
        <xdr:cNvSpPr>
          <a:spLocks noChangeShapeType="1"/>
        </xdr:cNvSpPr>
      </xdr:nvSpPr>
      <xdr:spPr>
        <a:xfrm>
          <a:off x="12992100" y="22010370"/>
          <a:ext cx="8001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/>
          <a:tailEnd/>
        </a:ln>
      </xdr:spPr>
    </xdr:sp>
    <xdr:clientData/>
  </xdr:twoCellAnchor>
  <xdr:twoCellAnchor>
    <xdr:from xmlns:xdr="http://schemas.openxmlformats.org/drawingml/2006/spreadsheetDrawing">
      <xdr:col>73</xdr:col>
      <xdr:colOff>0</xdr:colOff>
      <xdr:row>113</xdr:row>
      <xdr:rowOff>0</xdr:rowOff>
    </xdr:from>
    <xdr:to xmlns:xdr="http://schemas.openxmlformats.org/drawingml/2006/spreadsheetDrawing">
      <xdr:col>73</xdr:col>
      <xdr:colOff>0</xdr:colOff>
      <xdr:row>118</xdr:row>
      <xdr:rowOff>0</xdr:rowOff>
    </xdr:to>
    <xdr:sp macro="" textlink="">
      <xdr:nvSpPr>
        <xdr:cNvPr id="61387" name="Line 172"/>
        <xdr:cNvSpPr>
          <a:spLocks noChangeShapeType="1"/>
        </xdr:cNvSpPr>
      </xdr:nvSpPr>
      <xdr:spPr>
        <a:xfrm>
          <a:off x="13592175" y="22010370"/>
          <a:ext cx="0" cy="6318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114</xdr:row>
      <xdr:rowOff>0</xdr:rowOff>
    </xdr:from>
    <xdr:to xmlns:xdr="http://schemas.openxmlformats.org/drawingml/2006/spreadsheetDrawing">
      <xdr:col>70</xdr:col>
      <xdr:colOff>0</xdr:colOff>
      <xdr:row>116</xdr:row>
      <xdr:rowOff>0</xdr:rowOff>
    </xdr:to>
    <xdr:sp macro="" textlink="">
      <xdr:nvSpPr>
        <xdr:cNvPr id="61388" name="Rectangle 177" descr="紙ふぶき (小)"/>
        <xdr:cNvSpPr>
          <a:spLocks noChangeArrowheads="1"/>
        </xdr:cNvSpPr>
      </xdr:nvSpPr>
      <xdr:spPr>
        <a:xfrm>
          <a:off x="12192000" y="2213673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2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66</xdr:col>
      <xdr:colOff>0</xdr:colOff>
      <xdr:row>116</xdr:row>
      <xdr:rowOff>0</xdr:rowOff>
    </xdr:from>
    <xdr:to xmlns:xdr="http://schemas.openxmlformats.org/drawingml/2006/spreadsheetDrawing">
      <xdr:col>70</xdr:col>
      <xdr:colOff>0</xdr:colOff>
      <xdr:row>118</xdr:row>
      <xdr:rowOff>0</xdr:rowOff>
    </xdr:to>
    <xdr:sp macro="" textlink="">
      <xdr:nvSpPr>
        <xdr:cNvPr id="61389" name="Rectangle 177" descr="紙ふぶき (小)"/>
        <xdr:cNvSpPr>
          <a:spLocks noChangeArrowheads="1"/>
        </xdr:cNvSpPr>
      </xdr:nvSpPr>
      <xdr:spPr>
        <a:xfrm>
          <a:off x="12192000" y="22389465"/>
          <a:ext cx="800100" cy="252730"/>
        </a:xfrm>
        <a:prstGeom prst="rect">
          <a:avLst/>
        </a:prstGeom>
        <a:blipFill rotWithShape="0">
          <a:blip xmlns:r="http://schemas.openxmlformats.org/officeDocument/2006/relationships" r:embed="rId1">
            <a:alphaModFix amt="30000"/>
          </a:blip>
          <a:tile tx="0" ty="0" sx="100000" sy="100000" flip="none" algn="tl"/>
        </a:blip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38</xdr:col>
      <xdr:colOff>0</xdr:colOff>
      <xdr:row>113</xdr:row>
      <xdr:rowOff>0</xdr:rowOff>
    </xdr:from>
    <xdr:to xmlns:xdr="http://schemas.openxmlformats.org/drawingml/2006/spreadsheetDrawing">
      <xdr:col>38</xdr:col>
      <xdr:colOff>0</xdr:colOff>
      <xdr:row>125</xdr:row>
      <xdr:rowOff>0</xdr:rowOff>
    </xdr:to>
    <xdr:sp macro="" textlink="">
      <xdr:nvSpPr>
        <xdr:cNvPr id="61390" name="Line 172"/>
        <xdr:cNvSpPr>
          <a:spLocks noChangeShapeType="1"/>
        </xdr:cNvSpPr>
      </xdr:nvSpPr>
      <xdr:spPr>
        <a:xfrm>
          <a:off x="7124700" y="220103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56</xdr:col>
      <xdr:colOff>0</xdr:colOff>
      <xdr:row>113</xdr:row>
      <xdr:rowOff>0</xdr:rowOff>
    </xdr:from>
    <xdr:to xmlns:xdr="http://schemas.openxmlformats.org/drawingml/2006/spreadsheetDrawing">
      <xdr:col>56</xdr:col>
      <xdr:colOff>0</xdr:colOff>
      <xdr:row>125</xdr:row>
      <xdr:rowOff>0</xdr:rowOff>
    </xdr:to>
    <xdr:sp macro="" textlink="">
      <xdr:nvSpPr>
        <xdr:cNvPr id="61391" name="Line 172"/>
        <xdr:cNvSpPr>
          <a:spLocks noChangeShapeType="1"/>
        </xdr:cNvSpPr>
      </xdr:nvSpPr>
      <xdr:spPr>
        <a:xfrm>
          <a:off x="10458450" y="22010370"/>
          <a:ext cx="0" cy="16986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  <xdr:twoCellAnchor>
    <xdr:from xmlns:xdr="http://schemas.openxmlformats.org/drawingml/2006/spreadsheetDrawing">
      <xdr:col>74</xdr:col>
      <xdr:colOff>0</xdr:colOff>
      <xdr:row>113</xdr:row>
      <xdr:rowOff>0</xdr:rowOff>
    </xdr:from>
    <xdr:to xmlns:xdr="http://schemas.openxmlformats.org/drawingml/2006/spreadsheetDrawing">
      <xdr:col>74</xdr:col>
      <xdr:colOff>0</xdr:colOff>
      <xdr:row>126</xdr:row>
      <xdr:rowOff>0</xdr:rowOff>
    </xdr:to>
    <xdr:sp macro="" textlink="">
      <xdr:nvSpPr>
        <xdr:cNvPr id="61392" name="Line 172"/>
        <xdr:cNvSpPr>
          <a:spLocks noChangeShapeType="1"/>
        </xdr:cNvSpPr>
      </xdr:nvSpPr>
      <xdr:spPr>
        <a:xfrm>
          <a:off x="13792200" y="22010370"/>
          <a:ext cx="0" cy="185102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round/>
          <a:headEnd type="triangle" w="sm" len="sm"/>
          <a:tailEnd type="triangle" w="sm" len="sm"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pattFill prst="smConfetti">
          <a:fgClr>
            <a:srgbClr xmlns:mc="http://schemas.openxmlformats.org/markup-compatibility/2006" xmlns:a14="http://schemas.microsoft.com/office/drawing/2010/main" val="808080" a14:legacySpreadsheetColorIndex="23" mc:Ignorable="a14">
              <a:alpha val="30000"/>
            </a:srgbClr>
          </a:fgClr>
          <a:bgClr>
            <a:srgbClr val="FFFFFF">
              <a:alpha val="30000"/>
            </a:srgbClr>
          </a:bgClr>
        </a:pattFill>
        <a:ln w="19050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miter lim="800000"/>
          <a:headEnd/>
          <a:tailEnd/>
        </a:ln>
      </a:spPr>
      <a:bodyPr vertOverflow="overflow" horzOverflow="overflow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drawing" Target="../drawings/drawing9.xml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drawing" Target="../drawings/drawing10.xml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11.xml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drawing" Target="../drawings/drawing12.xml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2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3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4.xml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5.xml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drawing" Target="../drawings/drawing6.xml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drawing" Target="../drawings/drawing7.xml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C000"/>
  </sheetPr>
  <dimension ref="B1:S25"/>
  <sheetViews>
    <sheetView workbookViewId="0">
      <selection activeCell="E6" sqref="E6"/>
    </sheetView>
  </sheetViews>
  <sheetFormatPr defaultRowHeight="24.95" customHeight="1"/>
  <cols>
    <col min="1" max="1" width="2.625" style="1" customWidth="1"/>
    <col min="2" max="3" width="12.625" style="1" customWidth="1"/>
    <col min="4" max="19" width="6.625" style="1" customWidth="1"/>
    <col min="20" max="26" width="5.625" style="1" customWidth="1"/>
    <col min="27" max="16384" width="9" style="1" customWidth="1"/>
  </cols>
  <sheetData>
    <row r="1" spans="2:19" ht="24.95" customHeight="1">
      <c r="B1" s="2" t="s">
        <v>102</v>
      </c>
    </row>
    <row r="2" spans="2:19" ht="24.95" customHeight="1">
      <c r="B2" s="3" t="s">
        <v>93</v>
      </c>
      <c r="C2" s="3" t="s">
        <v>94</v>
      </c>
      <c r="D2" s="9" t="s">
        <v>104</v>
      </c>
      <c r="E2" s="9"/>
      <c r="F2" s="9"/>
      <c r="G2" s="9"/>
      <c r="H2" s="9" t="s">
        <v>97</v>
      </c>
      <c r="I2" s="9"/>
      <c r="J2" s="9"/>
      <c r="K2" s="9"/>
      <c r="L2" s="9" t="s">
        <v>49</v>
      </c>
      <c r="M2" s="9"/>
      <c r="N2" s="9"/>
      <c r="O2" s="9"/>
      <c r="P2" s="9" t="s">
        <v>91</v>
      </c>
      <c r="Q2" s="9"/>
      <c r="R2" s="9"/>
      <c r="S2" s="9"/>
    </row>
    <row r="3" spans="2:19" ht="24.95" customHeight="1">
      <c r="B3" s="4"/>
      <c r="C3" s="4"/>
      <c r="D3" s="10">
        <v>3</v>
      </c>
      <c r="E3" s="16">
        <v>4</v>
      </c>
      <c r="F3" s="16">
        <v>6</v>
      </c>
      <c r="G3" s="22">
        <v>8</v>
      </c>
      <c r="H3" s="10">
        <v>3</v>
      </c>
      <c r="I3" s="16">
        <v>4</v>
      </c>
      <c r="J3" s="16">
        <v>6</v>
      </c>
      <c r="K3" s="22">
        <v>8</v>
      </c>
      <c r="L3" s="10">
        <v>3</v>
      </c>
      <c r="M3" s="16">
        <v>4</v>
      </c>
      <c r="N3" s="16">
        <v>6</v>
      </c>
      <c r="O3" s="22">
        <v>8</v>
      </c>
      <c r="P3" s="10">
        <v>3</v>
      </c>
      <c r="Q3" s="16">
        <v>4</v>
      </c>
      <c r="R3" s="16">
        <v>6</v>
      </c>
      <c r="S3" s="22">
        <v>8</v>
      </c>
    </row>
    <row r="4" spans="2:19" ht="20.100000000000001" customHeight="1">
      <c r="B4" s="5" t="s">
        <v>65</v>
      </c>
      <c r="C4" s="6" t="s">
        <v>99</v>
      </c>
      <c r="D4" s="11" t="str">
        <f>IF('(内地)N3'!$E$54=まとめ!D$3,"○","-")</f>
        <v>-</v>
      </c>
      <c r="E4" s="17" t="str">
        <f>IF('(内地)N3'!$E$54=まとめ!E$3,"○","-")</f>
        <v>○</v>
      </c>
      <c r="F4" s="17" t="str">
        <f>IF('(内地)N3'!$E$54=まとめ!F$3,"○","-")</f>
        <v>-</v>
      </c>
      <c r="G4" s="23" t="str">
        <f>IF('(内地)N3'!$E$54=まとめ!G$3,"○","-")</f>
        <v>-</v>
      </c>
      <c r="H4" s="11" t="str">
        <f>IF('(種子・屋久)N3'!$E$52=まとめ!H$3,"○","-")</f>
        <v>-</v>
      </c>
      <c r="I4" s="17" t="str">
        <f>IF('(種子・屋久)N3'!$E$52=まとめ!I$3,"○","-")</f>
        <v>○</v>
      </c>
      <c r="J4" s="17" t="str">
        <f>IF('(種子・屋久)N3'!$E$52=まとめ!J$3,"○","-")</f>
        <v>-</v>
      </c>
      <c r="K4" s="23" t="str">
        <f>IF('(種子・屋久)N3'!$E$52=まとめ!K$3,"○","-")</f>
        <v>-</v>
      </c>
      <c r="L4" s="11" t="str">
        <f>IF('(奄美)N3'!$E$52=まとめ!L$3,"○","-")</f>
        <v>-</v>
      </c>
      <c r="M4" s="17" t="str">
        <f>IF('(奄美)N3'!$E$52=まとめ!M$3,"○","-")</f>
        <v>○</v>
      </c>
      <c r="N4" s="17" t="str">
        <f>IF('(奄美)N3'!$E$52=まとめ!N$3,"○","-")</f>
        <v>-</v>
      </c>
      <c r="O4" s="23" t="str">
        <f>IF('(奄美)N3'!$E$52=まとめ!O$3,"○","-")</f>
        <v>-</v>
      </c>
      <c r="P4" s="11" t="str">
        <f>IF('(徳之島)N3'!$E$54=まとめ!P$3,"○","-")</f>
        <v>-</v>
      </c>
      <c r="Q4" s="17" t="str">
        <f>IF('(徳之島)N3'!$E$54=まとめ!Q$3,"○","-")</f>
        <v>-</v>
      </c>
      <c r="R4" s="17" t="str">
        <f>IF('(徳之島)N3'!$E$54=まとめ!R$3,"○","-")</f>
        <v>-</v>
      </c>
      <c r="S4" s="23" t="str">
        <f>IF('(徳之島)N3'!$E$54=まとめ!S$3,"○","-")</f>
        <v>○</v>
      </c>
    </row>
    <row r="5" spans="2:19" ht="20.100000000000001" customHeight="1">
      <c r="B5" s="5"/>
      <c r="C5" s="7" t="s">
        <v>100</v>
      </c>
      <c r="D5" s="12" t="str">
        <f>IF('(内地)N4'!$E$54=まとめ!D$3,"○","-")</f>
        <v>-</v>
      </c>
      <c r="E5" s="18" t="str">
        <f>IF('(内地)N4'!$E$54=まとめ!E$3,"○","-")</f>
        <v>○</v>
      </c>
      <c r="F5" s="18" t="str">
        <f>IF('(内地)N4'!$E$54=まとめ!F$3,"○","-")</f>
        <v>-</v>
      </c>
      <c r="G5" s="24" t="str">
        <f>IF('(内地)N4'!$E$54=まとめ!G$3,"○","-")</f>
        <v>-</v>
      </c>
      <c r="H5" s="12" t="str">
        <f>IF('(種子・屋久)N4'!$E$52=まとめ!H$3,"○","-")</f>
        <v>-</v>
      </c>
      <c r="I5" s="18" t="str">
        <f>IF('(種子・屋久)N4'!$E$52=まとめ!I$3,"○","-")</f>
        <v>-</v>
      </c>
      <c r="J5" s="18" t="str">
        <f>IF('(種子・屋久)N4'!$E$52=まとめ!J$3,"○","-")</f>
        <v>○</v>
      </c>
      <c r="K5" s="24" t="str">
        <f>IF('(種子・屋久)N4'!$E$52=まとめ!K$3,"○","-")</f>
        <v>-</v>
      </c>
      <c r="L5" s="12" t="str">
        <f>IF('(奄美)N4'!$E$52=まとめ!L$3,"○","-")</f>
        <v>-</v>
      </c>
      <c r="M5" s="18" t="str">
        <f>IF('(奄美)N4'!$E$52=まとめ!M$3,"○","-")</f>
        <v>○</v>
      </c>
      <c r="N5" s="18" t="str">
        <f>IF('(奄美)N4'!$E$52=まとめ!N$3,"○","-")</f>
        <v>-</v>
      </c>
      <c r="O5" s="24" t="str">
        <f>IF('(奄美)N4'!$E$52=まとめ!O$3,"○","-")</f>
        <v>-</v>
      </c>
      <c r="P5" s="12" t="str">
        <f>IF('(徳之島)N4'!$E$54=まとめ!P$3,"○","-")</f>
        <v>-</v>
      </c>
      <c r="Q5" s="18" t="str">
        <f>IF('(徳之島)N4'!$E$54=まとめ!Q$3,"○","-")</f>
        <v>-</v>
      </c>
      <c r="R5" s="18" t="str">
        <f>IF('(徳之島)N4'!$E$54=まとめ!R$3,"○","-")</f>
        <v>-</v>
      </c>
      <c r="S5" s="24" t="str">
        <f>IF('(徳之島)N4'!$E$54=まとめ!S$3,"○","-")</f>
        <v>○</v>
      </c>
    </row>
    <row r="6" spans="2:19" ht="20.100000000000001" customHeight="1">
      <c r="B6" s="5"/>
      <c r="C6" s="8" t="s">
        <v>101</v>
      </c>
      <c r="D6" s="13" t="str">
        <f>IF('(内地)N5'!$E$54=まとめ!D$3,"○","-")</f>
        <v>-</v>
      </c>
      <c r="E6" s="19" t="str">
        <f>IF('(内地)N5'!$E$54=まとめ!E$3,"○","-")</f>
        <v>-</v>
      </c>
      <c r="F6" s="19" t="str">
        <f>IF('(内地)N5'!$E$54=まとめ!F$3,"○","-")</f>
        <v>-</v>
      </c>
      <c r="G6" s="25" t="str">
        <f>IF('(内地)N5'!$E$54=まとめ!G$3,"○","-")</f>
        <v>○</v>
      </c>
      <c r="H6" s="13" t="str">
        <f>IF('(種子・屋久)N5'!$E$52=まとめ!H$3,"○","-")</f>
        <v>-</v>
      </c>
      <c r="I6" s="19" t="str">
        <f>IF('(種子・屋久)N5'!$E$52=まとめ!I$3,"○","-")</f>
        <v>-</v>
      </c>
      <c r="J6" s="19" t="str">
        <f>IF('(種子・屋久)N5'!$E$52=まとめ!J$3,"○","-")</f>
        <v>-</v>
      </c>
      <c r="K6" s="25" t="str">
        <f>IF('(種子・屋久)N5'!$E$52=まとめ!K$3,"○","-")</f>
        <v>○</v>
      </c>
      <c r="L6" s="13" t="str">
        <f>IF('(奄美)N5'!$E$52=まとめ!L$3,"○","-")</f>
        <v>-</v>
      </c>
      <c r="M6" s="19" t="str">
        <f>IF('(奄美)N5'!$E$52=まとめ!M$3,"○","-")</f>
        <v>-</v>
      </c>
      <c r="N6" s="19" t="str">
        <f>IF('(奄美)N5'!$E$52=まとめ!N$3,"○","-")</f>
        <v>-</v>
      </c>
      <c r="O6" s="25" t="str">
        <f>IF('(奄美)N5'!$E$52=まとめ!O$3,"○","-")</f>
        <v>○</v>
      </c>
      <c r="P6" s="13" t="str">
        <f>IF('(徳之島)N5'!$E$54=まとめ!P$3,"○","-")</f>
        <v>-</v>
      </c>
      <c r="Q6" s="19" t="str">
        <f>IF('(徳之島)N5'!$E$54=まとめ!Q$3,"○","-")</f>
        <v>-</v>
      </c>
      <c r="R6" s="19" t="str">
        <f>IF('(徳之島)N5'!$E$54=まとめ!R$3,"○","-")</f>
        <v>-</v>
      </c>
      <c r="S6" s="25" t="str">
        <f>IF('(徳之島)N5'!$E$54=まとめ!S$3,"○","-")</f>
        <v>○</v>
      </c>
    </row>
    <row r="7" spans="2:19" ht="20.100000000000001" customHeight="1">
      <c r="B7" s="5" t="s">
        <v>73</v>
      </c>
      <c r="C7" s="6" t="s">
        <v>99</v>
      </c>
      <c r="D7" s="14" t="str">
        <f>IF('(内地)N3'!$E$108=まとめ!D$3,"○","-")</f>
        <v>-</v>
      </c>
      <c r="E7" s="20" t="str">
        <f>IF('(内地)N3'!$E$108=まとめ!E$3,"○","-")</f>
        <v>○</v>
      </c>
      <c r="F7" s="20" t="str">
        <f>IF('(内地)N3'!$E$108=まとめ!F$3,"○","-")</f>
        <v>-</v>
      </c>
      <c r="G7" s="26" t="str">
        <f>IF('(内地)N3'!$E$108=まとめ!G$3,"○","-")</f>
        <v>-</v>
      </c>
      <c r="H7" s="14" t="str">
        <f>IF('(種子・屋久)N3'!$E$105=まとめ!H$3,"○","-")</f>
        <v>○</v>
      </c>
      <c r="I7" s="20" t="str">
        <f>IF('(種子・屋久)N3'!$E$105=まとめ!I$3,"○","-")</f>
        <v>-</v>
      </c>
      <c r="J7" s="20" t="str">
        <f>IF('(種子・屋久)N3'!$E$105=まとめ!J$3,"○","-")</f>
        <v>-</v>
      </c>
      <c r="K7" s="26" t="str">
        <f>IF('(種子・屋久)N3'!$E$105=まとめ!K$3,"○","-")</f>
        <v>-</v>
      </c>
      <c r="L7" s="14" t="str">
        <f>IF('(奄美)N3'!$E$105=まとめ!L$3,"○","-")</f>
        <v>-</v>
      </c>
      <c r="M7" s="20" t="str">
        <f>IF('(奄美)N3'!$E$105=まとめ!M$3,"○","-")</f>
        <v>○</v>
      </c>
      <c r="N7" s="20" t="str">
        <f>IF('(奄美)N3'!$E$105=まとめ!N$3,"○","-")</f>
        <v>-</v>
      </c>
      <c r="O7" s="26" t="str">
        <f>IF('(奄美)N3'!$E$105=まとめ!O$3,"○","-")</f>
        <v>-</v>
      </c>
      <c r="P7" s="14" t="str">
        <f>IF('(徳之島)N3'!$E$108=まとめ!P$3,"○","-")</f>
        <v>-</v>
      </c>
      <c r="Q7" s="20" t="str">
        <f>IF('(徳之島)N3'!$E$108=まとめ!Q$3,"○","-")</f>
        <v>○</v>
      </c>
      <c r="R7" s="20" t="str">
        <f>IF('(徳之島)N3'!$E$108=まとめ!R$3,"○","-")</f>
        <v>-</v>
      </c>
      <c r="S7" s="26" t="str">
        <f>IF('(徳之島)N3'!$E$108=まとめ!S$3,"○","-")</f>
        <v>-</v>
      </c>
    </row>
    <row r="8" spans="2:19" ht="20.100000000000001" customHeight="1">
      <c r="B8" s="5"/>
      <c r="C8" s="7" t="s">
        <v>100</v>
      </c>
      <c r="D8" s="12" t="str">
        <f>IF('(内地)N4'!$E$108=まとめ!D$3,"○","-")</f>
        <v>-</v>
      </c>
      <c r="E8" s="18" t="str">
        <f>IF('(内地)N4'!$E$108=まとめ!E$3,"○","-")</f>
        <v>○</v>
      </c>
      <c r="F8" s="18" t="str">
        <f>IF('(内地)N4'!$E$108=まとめ!F$3,"○","-")</f>
        <v>-</v>
      </c>
      <c r="G8" s="24" t="str">
        <f>IF('(内地)N4'!$E$108=まとめ!G$3,"○","-")</f>
        <v>-</v>
      </c>
      <c r="H8" s="12" t="str">
        <f>IF('(種子・屋久)N4'!$E$105=まとめ!H$3,"○","-")</f>
        <v>-</v>
      </c>
      <c r="I8" s="18" t="str">
        <f>IF('(種子・屋久)N4'!$E$105=まとめ!I$3,"○","-")</f>
        <v>-</v>
      </c>
      <c r="J8" s="18" t="str">
        <f>IF('(種子・屋久)N4'!$E$105=まとめ!J$3,"○","-")</f>
        <v>○</v>
      </c>
      <c r="K8" s="24" t="str">
        <f>IF('(種子・屋久)N4'!$E$105=まとめ!K$3,"○","-")</f>
        <v>-</v>
      </c>
      <c r="L8" s="12" t="str">
        <f>IF('(奄美)N4'!$E$105=まとめ!L$3,"○","-")</f>
        <v>-</v>
      </c>
      <c r="M8" s="18" t="str">
        <f>IF('(奄美)N4'!$E$105=まとめ!M$3,"○","-")</f>
        <v>○</v>
      </c>
      <c r="N8" s="18" t="str">
        <f>IF('(奄美)N4'!$E$105=まとめ!N$3,"○","-")</f>
        <v>-</v>
      </c>
      <c r="O8" s="24" t="str">
        <f>IF('(奄美)N4'!$E$105=まとめ!O$3,"○","-")</f>
        <v>-</v>
      </c>
      <c r="P8" s="12" t="str">
        <f>IF('(徳之島)N4'!$E$108=まとめ!P$3,"○","-")</f>
        <v>-</v>
      </c>
      <c r="Q8" s="18" t="str">
        <f>IF('(徳之島)N4'!$E$108=まとめ!Q$3,"○","-")</f>
        <v>-</v>
      </c>
      <c r="R8" s="18" t="str">
        <f>IF('(徳之島)N4'!$E$108=まとめ!R$3,"○","-")</f>
        <v>○</v>
      </c>
      <c r="S8" s="24" t="str">
        <f>IF('(徳之島)N4'!$E$108=まとめ!S$3,"○","-")</f>
        <v>-</v>
      </c>
    </row>
    <row r="9" spans="2:19" ht="20.100000000000001" customHeight="1">
      <c r="B9" s="5"/>
      <c r="C9" s="8" t="s">
        <v>101</v>
      </c>
      <c r="D9" s="15" t="str">
        <f>IF('(内地)N5'!$E$108=まとめ!D$3,"○","-")</f>
        <v>-</v>
      </c>
      <c r="E9" s="21" t="str">
        <f>IF('(内地)N5'!$E$108=まとめ!E$3,"○","-")</f>
        <v>-</v>
      </c>
      <c r="F9" s="21" t="str">
        <f>IF('(内地)N5'!$E$108=まとめ!F$3,"○","-")</f>
        <v>○</v>
      </c>
      <c r="G9" s="27" t="str">
        <f>IF('(内地)N5'!$E$108=まとめ!G$3,"○","-")</f>
        <v>-</v>
      </c>
      <c r="H9" s="15" t="str">
        <f>IF('(種子・屋久)N5'!$E$105=まとめ!H$3,"○","-")</f>
        <v>-</v>
      </c>
      <c r="I9" s="21" t="str">
        <f>IF('(種子・屋久)N5'!$E$105=まとめ!I$3,"○","-")</f>
        <v>-</v>
      </c>
      <c r="J9" s="21" t="str">
        <f>IF('(種子・屋久)N5'!$E$105=まとめ!J$3,"○","-")</f>
        <v>○</v>
      </c>
      <c r="K9" s="27" t="str">
        <f>IF('(種子・屋久)N5'!$E$105=まとめ!K$3,"○","-")</f>
        <v>-</v>
      </c>
      <c r="L9" s="15" t="str">
        <f>IF('(奄美)N5'!$E$105=まとめ!L$3,"○","-")</f>
        <v>-</v>
      </c>
      <c r="M9" s="21" t="str">
        <f>IF('(奄美)N5'!$E$105=まとめ!M$3,"○","-")</f>
        <v>○</v>
      </c>
      <c r="N9" s="21" t="str">
        <f>IF('(奄美)N5'!$E$105=まとめ!N$3,"○","-")</f>
        <v>-</v>
      </c>
      <c r="O9" s="27" t="str">
        <f>IF('(奄美)N5'!$E$105=まとめ!O$3,"○","-")</f>
        <v>-</v>
      </c>
      <c r="P9" s="15" t="str">
        <f>IF('(徳之島)N5'!$E$108=まとめ!P$3,"○","-")</f>
        <v>-</v>
      </c>
      <c r="Q9" s="21" t="str">
        <f>IF('(徳之島)N5'!$E$108=まとめ!Q$3,"○","-")</f>
        <v>-</v>
      </c>
      <c r="R9" s="21" t="str">
        <f>IF('(徳之島)N5'!$E$108=まとめ!R$3,"○","-")</f>
        <v>-</v>
      </c>
      <c r="S9" s="27" t="str">
        <f>IF('(徳之島)N5'!$E$108=まとめ!S$3,"○","-")</f>
        <v>○</v>
      </c>
    </row>
    <row r="10" spans="2:19" ht="20.100000000000001" customHeight="1">
      <c r="B10" s="5" t="s">
        <v>74</v>
      </c>
      <c r="C10" s="6" t="s">
        <v>99</v>
      </c>
      <c r="D10" s="14" t="str">
        <f>IF('(内地)N3'!$E$162=まとめ!D$3,"○","-")</f>
        <v>-</v>
      </c>
      <c r="E10" s="20" t="str">
        <f>IF('(内地)N3'!$E$162=まとめ!E$3,"○","-")</f>
        <v>○</v>
      </c>
      <c r="F10" s="20" t="str">
        <f>IF('(内地)N3'!$E$162=まとめ!F$3,"○","-")</f>
        <v>-</v>
      </c>
      <c r="G10" s="26" t="str">
        <f>IF('(内地)N3'!$E$162=まとめ!G$3,"○","-")</f>
        <v>-</v>
      </c>
      <c r="H10" s="14" t="str">
        <f>IF('(種子・屋久)N3'!$E$158=まとめ!H$3,"○","-")</f>
        <v>○</v>
      </c>
      <c r="I10" s="20" t="str">
        <f>IF('(種子・屋久)N3'!$E$158=まとめ!I$3,"○","-")</f>
        <v>-</v>
      </c>
      <c r="J10" s="20" t="str">
        <f>IF('(種子・屋久)N3'!$E$158=まとめ!J$3,"○","-")</f>
        <v>-</v>
      </c>
      <c r="K10" s="26" t="str">
        <f>IF('(種子・屋久)N3'!$E$158=まとめ!K$3,"○","-")</f>
        <v>-</v>
      </c>
      <c r="L10" s="14" t="str">
        <f>IF('(奄美)N3'!$E$158=まとめ!L$3,"○","-")</f>
        <v>○</v>
      </c>
      <c r="M10" s="20" t="str">
        <f>IF('(奄美)N3'!$E$158=まとめ!M$3,"○","-")</f>
        <v>-</v>
      </c>
      <c r="N10" s="20" t="str">
        <f>IF('(奄美)N3'!$E$158=まとめ!N$3,"○","-")</f>
        <v>-</v>
      </c>
      <c r="O10" s="26" t="str">
        <f>IF('(奄美)N3'!$E$158=まとめ!O$3,"○","-")</f>
        <v>-</v>
      </c>
      <c r="P10" s="14" t="str">
        <f>IF('(徳之島)N3'!$E$162=まとめ!P$3,"○","-")</f>
        <v>-</v>
      </c>
      <c r="Q10" s="20" t="str">
        <f>IF('(徳之島)N3'!$E$162=まとめ!Q$3,"○","-")</f>
        <v>○</v>
      </c>
      <c r="R10" s="20" t="str">
        <f>IF('(徳之島)N3'!$E$162=まとめ!R$3,"○","-")</f>
        <v>-</v>
      </c>
      <c r="S10" s="26" t="str">
        <f>IF('(徳之島)N3'!$E$162=まとめ!S$3,"○","-")</f>
        <v>-</v>
      </c>
    </row>
    <row r="11" spans="2:19" ht="20.100000000000001" customHeight="1">
      <c r="B11" s="5"/>
      <c r="C11" s="7" t="s">
        <v>100</v>
      </c>
      <c r="D11" s="12" t="str">
        <f>IF('(内地)N4'!$E$162=まとめ!D$3,"○","-")</f>
        <v>-</v>
      </c>
      <c r="E11" s="18" t="str">
        <f>IF('(内地)N4'!$E$162=まとめ!E$3,"○","-")</f>
        <v>○</v>
      </c>
      <c r="F11" s="18" t="str">
        <f>IF('(内地)N4'!$E$162=まとめ!F$3,"○","-")</f>
        <v>-</v>
      </c>
      <c r="G11" s="24" t="str">
        <f>IF('(内地)N4'!$E$162=まとめ!G$3,"○","-")</f>
        <v>-</v>
      </c>
      <c r="H11" s="12" t="str">
        <f>IF('(種子・屋久)N4'!$E$158=まとめ!H$3,"○","-")</f>
        <v>-</v>
      </c>
      <c r="I11" s="18" t="str">
        <f>IF('(種子・屋久)N4'!$E$158=まとめ!I$3,"○","-")</f>
        <v>-</v>
      </c>
      <c r="J11" s="18" t="str">
        <f>IF('(種子・屋久)N4'!$E$158=まとめ!J$3,"○","-")</f>
        <v>○</v>
      </c>
      <c r="K11" s="24" t="str">
        <f>IF('(種子・屋久)N4'!$E$158=まとめ!K$3,"○","-")</f>
        <v>-</v>
      </c>
      <c r="L11" s="12" t="str">
        <f>IF('(奄美)N4'!$E$158=まとめ!L$3,"○","-")</f>
        <v>○</v>
      </c>
      <c r="M11" s="18" t="str">
        <f>IF('(奄美)N4'!$E$158=まとめ!M$3,"○","-")</f>
        <v>-</v>
      </c>
      <c r="N11" s="18" t="str">
        <f>IF('(奄美)N4'!$E$158=まとめ!N$3,"○","-")</f>
        <v>-</v>
      </c>
      <c r="O11" s="24" t="str">
        <f>IF('(奄美)N4'!$E$158=まとめ!O$3,"○","-")</f>
        <v>-</v>
      </c>
      <c r="P11" s="12" t="str">
        <f>IF('(徳之島)N4'!$E$162=まとめ!P$3,"○","-")</f>
        <v>○</v>
      </c>
      <c r="Q11" s="18" t="str">
        <f>IF('(徳之島)N4'!$E$162=まとめ!Q$3,"○","-")</f>
        <v>-</v>
      </c>
      <c r="R11" s="18" t="str">
        <f>IF('(徳之島)N4'!$E$162=まとめ!R$3,"○","-")</f>
        <v>-</v>
      </c>
      <c r="S11" s="24" t="str">
        <f>IF('(徳之島)N4'!$E$162=まとめ!S$3,"○","-")</f>
        <v>-</v>
      </c>
    </row>
    <row r="12" spans="2:19" ht="20.100000000000001" customHeight="1">
      <c r="B12" s="5"/>
      <c r="C12" s="8" t="s">
        <v>101</v>
      </c>
      <c r="D12" s="15" t="str">
        <f>IF('(内地)N5'!$E$162=まとめ!D$3,"○","-")</f>
        <v>-</v>
      </c>
      <c r="E12" s="21" t="str">
        <f>IF('(内地)N5'!$E$162=まとめ!E$3,"○","-")</f>
        <v>-</v>
      </c>
      <c r="F12" s="21" t="str">
        <f>IF('(内地)N5'!$E$162=まとめ!F$3,"○","-")</f>
        <v>○</v>
      </c>
      <c r="G12" s="27" t="str">
        <f>IF('(内地)N5'!$E$162=まとめ!G$3,"○","-")</f>
        <v>-</v>
      </c>
      <c r="H12" s="15" t="str">
        <f>IF('(種子・屋久)N5'!$E$158=まとめ!H$3,"○","-")</f>
        <v>○</v>
      </c>
      <c r="I12" s="21" t="str">
        <f>IF('(種子・屋久)N5'!$E$158=まとめ!I$3,"○","-")</f>
        <v>-</v>
      </c>
      <c r="J12" s="21" t="str">
        <f>IF('(種子・屋久)N5'!$E$158=まとめ!J$3,"○","-")</f>
        <v>-</v>
      </c>
      <c r="K12" s="27" t="str">
        <f>IF('(種子・屋久)N5'!$E$158=まとめ!K$3,"○","-")</f>
        <v>-</v>
      </c>
      <c r="L12" s="15" t="str">
        <f>IF('(奄美)N5'!$E$158=まとめ!L$3,"○","-")</f>
        <v>-</v>
      </c>
      <c r="M12" s="21" t="str">
        <f>IF('(奄美)N5'!$E$158=まとめ!M$3,"○","-")</f>
        <v>○</v>
      </c>
      <c r="N12" s="21" t="str">
        <f>IF('(奄美)N5'!$E$158=まとめ!N$3,"○","-")</f>
        <v>-</v>
      </c>
      <c r="O12" s="27" t="str">
        <f>IF('(奄美)N5'!$E$158=まとめ!O$3,"○","-")</f>
        <v>-</v>
      </c>
      <c r="P12" s="15" t="str">
        <f>IF('(徳之島)N5'!$E$162=まとめ!P$3,"○","-")</f>
        <v>-</v>
      </c>
      <c r="Q12" s="21" t="str">
        <f>IF('(徳之島)N5'!$E$162=まとめ!Q$3,"○","-")</f>
        <v>-</v>
      </c>
      <c r="R12" s="21" t="str">
        <f>IF('(徳之島)N5'!$E$162=まとめ!R$3,"○","-")</f>
        <v>-</v>
      </c>
      <c r="S12" s="27" t="str">
        <f>IF('(徳之島)N5'!$E$162=まとめ!S$3,"○","-")</f>
        <v>○</v>
      </c>
    </row>
    <row r="13" spans="2:19" ht="20.100000000000001" customHeight="1"/>
    <row r="14" spans="2:19" ht="24.95" customHeight="1">
      <c r="B14" s="2" t="s">
        <v>98</v>
      </c>
    </row>
    <row r="15" spans="2:19" ht="24.95" customHeight="1">
      <c r="B15" s="3" t="s">
        <v>93</v>
      </c>
      <c r="C15" s="3" t="s">
        <v>94</v>
      </c>
      <c r="D15" s="9" t="s">
        <v>104</v>
      </c>
      <c r="E15" s="9"/>
      <c r="F15" s="9"/>
      <c r="G15" s="9"/>
      <c r="H15" s="9" t="s">
        <v>97</v>
      </c>
      <c r="I15" s="9"/>
      <c r="J15" s="9"/>
      <c r="K15" s="9"/>
      <c r="L15" s="9" t="s">
        <v>49</v>
      </c>
      <c r="M15" s="9"/>
      <c r="N15" s="9"/>
      <c r="O15" s="9"/>
      <c r="P15" s="9" t="s">
        <v>91</v>
      </c>
      <c r="Q15" s="9"/>
      <c r="R15" s="9"/>
      <c r="S15" s="9"/>
    </row>
    <row r="16" spans="2:19" ht="24.95" customHeight="1">
      <c r="B16" s="4"/>
      <c r="C16" s="4"/>
      <c r="D16" s="10">
        <v>3</v>
      </c>
      <c r="E16" s="16">
        <v>4</v>
      </c>
      <c r="F16" s="16">
        <v>6</v>
      </c>
      <c r="G16" s="22">
        <v>8</v>
      </c>
      <c r="H16" s="10">
        <v>3</v>
      </c>
      <c r="I16" s="16">
        <v>4</v>
      </c>
      <c r="J16" s="16">
        <v>6</v>
      </c>
      <c r="K16" s="22">
        <v>8</v>
      </c>
      <c r="L16" s="10">
        <v>3</v>
      </c>
      <c r="M16" s="16">
        <v>4</v>
      </c>
      <c r="N16" s="16">
        <v>6</v>
      </c>
      <c r="O16" s="22">
        <v>8</v>
      </c>
      <c r="P16" s="10">
        <v>3</v>
      </c>
      <c r="Q16" s="16">
        <v>4</v>
      </c>
      <c r="R16" s="16">
        <v>6</v>
      </c>
      <c r="S16" s="22">
        <v>8</v>
      </c>
    </row>
    <row r="17" spans="2:19" ht="20.100000000000001" customHeight="1">
      <c r="B17" s="5" t="s">
        <v>65</v>
      </c>
      <c r="C17" s="6" t="s">
        <v>99</v>
      </c>
      <c r="D17" s="11" t="s">
        <v>96</v>
      </c>
      <c r="E17" s="17"/>
      <c r="F17" s="17"/>
      <c r="G17" s="23"/>
      <c r="H17" s="11" t="s">
        <v>96</v>
      </c>
      <c r="I17" s="17"/>
      <c r="J17" s="17"/>
      <c r="K17" s="23"/>
      <c r="L17" s="11" t="s">
        <v>96</v>
      </c>
      <c r="M17" s="17"/>
      <c r="N17" s="17"/>
      <c r="O17" s="23"/>
      <c r="P17" s="11"/>
      <c r="Q17" s="17" t="s">
        <v>96</v>
      </c>
      <c r="R17" s="17"/>
      <c r="S17" s="23"/>
    </row>
    <row r="18" spans="2:19" ht="20.100000000000001" customHeight="1">
      <c r="B18" s="5"/>
      <c r="C18" s="7" t="s">
        <v>100</v>
      </c>
      <c r="D18" s="12"/>
      <c r="E18" s="18"/>
      <c r="F18" s="18"/>
      <c r="G18" s="24" t="s">
        <v>96</v>
      </c>
      <c r="H18" s="12" t="s">
        <v>96</v>
      </c>
      <c r="I18" s="18"/>
      <c r="J18" s="18"/>
      <c r="K18" s="24"/>
      <c r="L18" s="12" t="s">
        <v>96</v>
      </c>
      <c r="M18" s="18"/>
      <c r="N18" s="18"/>
      <c r="O18" s="24"/>
      <c r="P18" s="12" t="s">
        <v>96</v>
      </c>
      <c r="Q18" s="18"/>
      <c r="R18" s="18"/>
      <c r="S18" s="24"/>
    </row>
    <row r="19" spans="2:19" ht="20.100000000000001" customHeight="1">
      <c r="B19" s="5"/>
      <c r="C19" s="8" t="s">
        <v>101</v>
      </c>
      <c r="D19" s="13"/>
      <c r="E19" s="19"/>
      <c r="F19" s="19"/>
      <c r="G19" s="25" t="s">
        <v>96</v>
      </c>
      <c r="H19" s="13"/>
      <c r="I19" s="19" t="s">
        <v>96</v>
      </c>
      <c r="J19" s="19"/>
      <c r="K19" s="25"/>
      <c r="L19" s="13"/>
      <c r="M19" s="19"/>
      <c r="N19" s="19"/>
      <c r="O19" s="25" t="s">
        <v>96</v>
      </c>
      <c r="P19" s="13"/>
      <c r="Q19" s="19" t="s">
        <v>96</v>
      </c>
      <c r="R19" s="19"/>
      <c r="S19" s="25"/>
    </row>
    <row r="20" spans="2:19" ht="20.100000000000001" customHeight="1">
      <c r="B20" s="5" t="s">
        <v>73</v>
      </c>
      <c r="C20" s="6" t="s">
        <v>99</v>
      </c>
      <c r="D20" s="14"/>
      <c r="E20" s="20"/>
      <c r="F20" s="20" t="s">
        <v>96</v>
      </c>
      <c r="G20" s="26"/>
      <c r="H20" s="14"/>
      <c r="I20" s="20" t="s">
        <v>96</v>
      </c>
      <c r="J20" s="20"/>
      <c r="K20" s="26"/>
      <c r="L20" s="14"/>
      <c r="M20" s="20" t="s">
        <v>96</v>
      </c>
      <c r="N20" s="20"/>
      <c r="O20" s="26"/>
      <c r="P20" s="14"/>
      <c r="Q20" s="20"/>
      <c r="R20" s="20" t="s">
        <v>96</v>
      </c>
      <c r="S20" s="26"/>
    </row>
    <row r="21" spans="2:19" ht="20.100000000000001" customHeight="1">
      <c r="B21" s="5"/>
      <c r="C21" s="7" t="s">
        <v>100</v>
      </c>
      <c r="D21" s="12"/>
      <c r="E21" s="18"/>
      <c r="F21" s="18"/>
      <c r="G21" s="24" t="s">
        <v>96</v>
      </c>
      <c r="H21" s="12" t="s">
        <v>96</v>
      </c>
      <c r="I21" s="18"/>
      <c r="J21" s="18"/>
      <c r="K21" s="24"/>
      <c r="L21" s="12"/>
      <c r="M21" s="18" t="s">
        <v>96</v>
      </c>
      <c r="N21" s="18"/>
      <c r="O21" s="24"/>
      <c r="P21" s="12"/>
      <c r="Q21" s="18"/>
      <c r="R21" s="18"/>
      <c r="S21" s="24" t="s">
        <v>96</v>
      </c>
    </row>
    <row r="22" spans="2:19" ht="20.100000000000001" customHeight="1">
      <c r="B22" s="5"/>
      <c r="C22" s="8" t="s">
        <v>101</v>
      </c>
      <c r="D22" s="15"/>
      <c r="E22" s="21"/>
      <c r="F22" s="21"/>
      <c r="G22" s="27" t="s">
        <v>96</v>
      </c>
      <c r="H22" s="15"/>
      <c r="I22" s="21" t="s">
        <v>96</v>
      </c>
      <c r="J22" s="21"/>
      <c r="K22" s="27"/>
      <c r="L22" s="15"/>
      <c r="M22" s="21" t="s">
        <v>96</v>
      </c>
      <c r="N22" s="21"/>
      <c r="O22" s="27"/>
      <c r="P22" s="15"/>
      <c r="Q22" s="21"/>
      <c r="R22" s="21"/>
      <c r="S22" s="27" t="s">
        <v>96</v>
      </c>
    </row>
    <row r="23" spans="2:19" ht="20.100000000000001" customHeight="1">
      <c r="B23" s="5" t="s">
        <v>74</v>
      </c>
      <c r="C23" s="6" t="s">
        <v>99</v>
      </c>
      <c r="D23" s="14"/>
      <c r="E23" s="20"/>
      <c r="F23" s="20"/>
      <c r="G23" s="26" t="s">
        <v>96</v>
      </c>
      <c r="H23" s="14"/>
      <c r="I23" s="20" t="s">
        <v>96</v>
      </c>
      <c r="J23" s="20"/>
      <c r="K23" s="26"/>
      <c r="L23" s="14"/>
      <c r="M23" s="20"/>
      <c r="N23" s="20" t="s">
        <v>96</v>
      </c>
      <c r="O23" s="26"/>
      <c r="P23" s="14"/>
      <c r="Q23" s="20"/>
      <c r="R23" s="20"/>
      <c r="S23" s="26" t="s">
        <v>96</v>
      </c>
    </row>
    <row r="24" spans="2:19" ht="20.100000000000001" customHeight="1">
      <c r="B24" s="5"/>
      <c r="C24" s="7" t="s">
        <v>100</v>
      </c>
      <c r="D24" s="12"/>
      <c r="E24" s="18"/>
      <c r="F24" s="18"/>
      <c r="G24" s="24" t="s">
        <v>96</v>
      </c>
      <c r="H24" s="12"/>
      <c r="I24" s="18" t="s">
        <v>96</v>
      </c>
      <c r="J24" s="18"/>
      <c r="K24" s="24"/>
      <c r="L24" s="12"/>
      <c r="M24" s="18"/>
      <c r="N24" s="18"/>
      <c r="O24" s="24" t="s">
        <v>96</v>
      </c>
      <c r="P24" s="12"/>
      <c r="Q24" s="18"/>
      <c r="R24" s="18"/>
      <c r="S24" s="24" t="s">
        <v>96</v>
      </c>
    </row>
    <row r="25" spans="2:19" ht="20.100000000000001" customHeight="1">
      <c r="B25" s="5"/>
      <c r="C25" s="8" t="s">
        <v>101</v>
      </c>
      <c r="D25" s="15"/>
      <c r="E25" s="21"/>
      <c r="F25" s="21"/>
      <c r="G25" s="27" t="s">
        <v>96</v>
      </c>
      <c r="H25" s="15"/>
      <c r="I25" s="21" t="s">
        <v>96</v>
      </c>
      <c r="J25" s="21"/>
      <c r="K25" s="27"/>
      <c r="L25" s="15"/>
      <c r="M25" s="21"/>
      <c r="N25" s="21"/>
      <c r="O25" s="27" t="s">
        <v>96</v>
      </c>
      <c r="P25" s="15"/>
      <c r="Q25" s="21"/>
      <c r="R25" s="21"/>
      <c r="S25" s="27" t="s">
        <v>96</v>
      </c>
    </row>
    <row r="26" spans="2:19" ht="20.100000000000001" customHeight="1"/>
    <row r="27" spans="2:19" ht="20.100000000000001" customHeight="1"/>
    <row r="28" spans="2:19" ht="20.100000000000001" customHeight="1"/>
    <row r="29" spans="2:19" ht="20.100000000000001" customHeight="1"/>
    <row r="30" spans="2:19" ht="20.100000000000001" customHeight="1"/>
    <row r="31" spans="2:19" ht="20.100000000000001" customHeight="1"/>
  </sheetData>
  <mergeCells count="18">
    <mergeCell ref="D2:G2"/>
    <mergeCell ref="H2:K2"/>
    <mergeCell ref="L2:O2"/>
    <mergeCell ref="P2:S2"/>
    <mergeCell ref="D15:G15"/>
    <mergeCell ref="H15:K15"/>
    <mergeCell ref="L15:O15"/>
    <mergeCell ref="P15:S15"/>
    <mergeCell ref="B2:B3"/>
    <mergeCell ref="C2:C3"/>
    <mergeCell ref="B4:B6"/>
    <mergeCell ref="B7:B9"/>
    <mergeCell ref="B10:B12"/>
    <mergeCell ref="B15:B16"/>
    <mergeCell ref="C15:C16"/>
    <mergeCell ref="B17:B19"/>
    <mergeCell ref="B20:B22"/>
    <mergeCell ref="B23:B25"/>
  </mergeCells>
  <phoneticPr fontId="1"/>
  <conditionalFormatting sqref="D4:S12">
    <cfRule type="expression" dxfId="1" priority="2" stopIfTrue="1">
      <formula>D4="○"</formula>
    </cfRule>
  </conditionalFormatting>
  <conditionalFormatting sqref="D17:S25">
    <cfRule type="expression" dxfId="0" priority="1" stopIfTrue="1">
      <formula>D17="○"</formula>
    </cfRule>
  </conditionalFormatting>
  <pageMargins left="0.39370078740157483" right="0.78740157480314965" top="0.78740157480314965" bottom="0.19685039370078741" header="0.31496062992125984" footer="0.31496062992125984"/>
  <pageSetup paperSize="9" fitToWidth="1" fitToHeight="1" orientation="landscape" usePrinterDefaults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0.8"/>
  </sheetPr>
  <dimension ref="A1:BX158"/>
  <sheetViews>
    <sheetView zoomScale="85" zoomScaleNormal="85" workbookViewId="0">
      <selection activeCell="L26" sqref="L26:M26"/>
    </sheetView>
  </sheetViews>
  <sheetFormatPr defaultColWidth="3.125" defaultRowHeight="18" customHeight="1"/>
  <cols>
    <col min="1" max="1" width="1.625" style="1" customWidth="1"/>
    <col min="2" max="4" width="2.625" style="1" customWidth="1"/>
    <col min="5" max="5" width="0.875" style="1" customWidth="1"/>
    <col min="6" max="21" width="2.625" style="1" customWidth="1"/>
    <col min="22" max="23" width="0.875" style="1" customWidth="1"/>
    <col min="24" max="39" width="2.625" style="1" customWidth="1"/>
    <col min="40" max="41" width="0.875" style="1" customWidth="1"/>
    <col min="42" max="57" width="2.625" style="1" customWidth="1"/>
    <col min="58" max="59" width="0.875" style="1" customWidth="1"/>
    <col min="60" max="75" width="2.625" style="1" customWidth="1"/>
    <col min="76" max="76" width="0.875" style="1" customWidth="1"/>
    <col min="77" max="77" width="1.625" style="1" customWidth="1"/>
    <col min="78" max="80" width="2.625" style="1" customWidth="1"/>
    <col min="81" max="81" width="0.875" style="1" customWidth="1"/>
    <col min="82" max="96" width="2.625" style="1" customWidth="1"/>
    <col min="97" max="98" width="0.875" style="1" customWidth="1"/>
    <col min="99" max="114" width="2.625" style="1" customWidth="1"/>
    <col min="115" max="116" width="0.875" style="1" customWidth="1"/>
    <col min="117" max="132" width="2.625" style="1" customWidth="1"/>
    <col min="133" max="133" width="0.875" style="1" customWidth="1"/>
    <col min="134" max="16384" width="3.125" style="1"/>
  </cols>
  <sheetData>
    <row r="1" spans="1:76" ht="30" customHeight="1">
      <c r="A1" s="3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213"/>
    </row>
    <row r="2" spans="1:76" ht="24.95" customHeight="1">
      <c r="A2" s="31"/>
      <c r="B2" s="37" t="s">
        <v>70</v>
      </c>
      <c r="C2" s="47"/>
      <c r="D2" s="57"/>
      <c r="E2" s="65" t="s">
        <v>69</v>
      </c>
      <c r="F2" s="78"/>
      <c r="G2" s="78"/>
      <c r="H2" s="78"/>
      <c r="I2" s="78"/>
      <c r="J2" s="78"/>
      <c r="K2" s="78"/>
      <c r="L2" s="129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78" t="s">
        <v>54</v>
      </c>
      <c r="X2" s="78"/>
      <c r="Y2" s="78"/>
      <c r="Z2" s="78"/>
      <c r="AA2" s="78"/>
      <c r="AB2" s="78"/>
      <c r="AC2" s="78"/>
      <c r="AD2" s="78"/>
      <c r="AE2" s="191">
        <v>20</v>
      </c>
      <c r="AF2" s="191"/>
      <c r="AG2" s="191"/>
      <c r="AH2" s="191"/>
      <c r="AI2" s="191"/>
      <c r="AJ2" s="191"/>
      <c r="AK2" s="191"/>
      <c r="AL2" s="191"/>
      <c r="AM2" s="191"/>
      <c r="AN2" s="191"/>
      <c r="AO2" s="203" t="s">
        <v>68</v>
      </c>
      <c r="AP2" s="203"/>
      <c r="AQ2" s="203"/>
      <c r="AR2" s="203"/>
      <c r="AS2" s="203"/>
      <c r="AT2" s="203"/>
      <c r="AU2" s="203"/>
      <c r="AV2" s="203"/>
      <c r="AW2" s="206">
        <v>0.9</v>
      </c>
      <c r="AX2" s="208"/>
      <c r="AY2" s="208"/>
      <c r="AZ2" s="208"/>
      <c r="BA2" s="208"/>
      <c r="BB2" s="208"/>
      <c r="BC2" s="208"/>
      <c r="BD2" s="208"/>
      <c r="BE2" s="208"/>
      <c r="BF2" s="208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14"/>
    </row>
    <row r="3" spans="1:76" ht="24.95" customHeight="1">
      <c r="A3" s="31"/>
      <c r="B3" s="38"/>
      <c r="C3" s="48"/>
      <c r="D3" s="58"/>
      <c r="E3" s="66" t="s">
        <v>66</v>
      </c>
      <c r="F3" s="79"/>
      <c r="G3" s="79"/>
      <c r="H3" s="79"/>
      <c r="I3" s="79"/>
      <c r="J3" s="79"/>
      <c r="K3" s="79"/>
      <c r="L3" s="79" t="s">
        <v>67</v>
      </c>
      <c r="M3" s="79"/>
      <c r="N3" s="144">
        <v>5</v>
      </c>
      <c r="O3" s="144"/>
      <c r="P3" s="150" t="str">
        <f>IF(N3=3,"(旧区分:L交通)",IF(N3=4,"(旧区分:A交通)",IF(N3=5,"(旧区分:B交通)","(旧区分:C交通)")))</f>
        <v>(旧区分:B交通)</v>
      </c>
      <c r="Q3" s="150"/>
      <c r="R3" s="150"/>
      <c r="S3" s="150"/>
      <c r="T3" s="150"/>
      <c r="U3" s="150"/>
      <c r="V3" s="150"/>
      <c r="W3" s="79" t="s">
        <v>64</v>
      </c>
      <c r="X3" s="79"/>
      <c r="Y3" s="79"/>
      <c r="Z3" s="79"/>
      <c r="AA3" s="79"/>
      <c r="AB3" s="79"/>
      <c r="AC3" s="79"/>
      <c r="AD3" s="79"/>
      <c r="AE3" s="192" t="s">
        <v>65</v>
      </c>
      <c r="AF3" s="192"/>
      <c r="AG3" s="192"/>
      <c r="AH3" s="192"/>
      <c r="AI3" s="192"/>
      <c r="AJ3" s="192"/>
      <c r="AK3" s="192"/>
      <c r="AL3" s="192"/>
      <c r="AM3" s="192"/>
      <c r="AN3" s="192"/>
      <c r="AO3" s="79" t="s">
        <v>71</v>
      </c>
      <c r="AP3" s="79"/>
      <c r="AQ3" s="79"/>
      <c r="AR3" s="79"/>
      <c r="AS3" s="79"/>
      <c r="AT3" s="79"/>
      <c r="AU3" s="79"/>
      <c r="AV3" s="79"/>
      <c r="AW3" s="207">
        <v>0.1</v>
      </c>
      <c r="AX3" s="207"/>
      <c r="AY3" s="207"/>
      <c r="AZ3" s="207"/>
      <c r="BA3" s="207"/>
      <c r="BB3" s="207"/>
      <c r="BC3" s="207"/>
      <c r="BD3" s="207"/>
      <c r="BE3" s="207"/>
      <c r="BF3" s="207"/>
      <c r="BG3" s="79" t="s">
        <v>72</v>
      </c>
      <c r="BH3" s="79"/>
      <c r="BI3" s="79"/>
      <c r="BJ3" s="79"/>
      <c r="BK3" s="79"/>
      <c r="BL3" s="79"/>
      <c r="BM3" s="79"/>
      <c r="BN3" s="79"/>
      <c r="BO3" s="211">
        <v>20</v>
      </c>
      <c r="BP3" s="211"/>
      <c r="BQ3" s="211"/>
      <c r="BR3" s="211"/>
      <c r="BS3" s="211"/>
      <c r="BT3" s="211"/>
      <c r="BU3" s="211"/>
      <c r="BV3" s="211"/>
      <c r="BW3" s="211"/>
      <c r="BX3" s="215"/>
    </row>
    <row r="4" spans="1:76" ht="20.100000000000001" customHeight="1">
      <c r="A4" s="31"/>
      <c r="B4" s="39"/>
      <c r="C4" s="49"/>
      <c r="D4" s="59"/>
      <c r="E4" s="67">
        <v>1</v>
      </c>
      <c r="F4" s="80"/>
      <c r="G4" s="80"/>
      <c r="H4" s="80"/>
      <c r="I4" s="80"/>
      <c r="J4" s="80"/>
      <c r="K4" s="80"/>
      <c r="L4" s="80"/>
      <c r="M4" s="132">
        <f>+L26</f>
        <v>3</v>
      </c>
      <c r="N4" s="132"/>
      <c r="O4" s="132"/>
      <c r="P4" s="132"/>
      <c r="Q4" s="132"/>
      <c r="R4" s="132"/>
      <c r="S4" s="132"/>
      <c r="T4" s="132"/>
      <c r="U4" s="132"/>
      <c r="V4" s="175"/>
      <c r="W4" s="67">
        <v>2</v>
      </c>
      <c r="X4" s="80"/>
      <c r="Y4" s="80"/>
      <c r="Z4" s="80"/>
      <c r="AA4" s="80"/>
      <c r="AB4" s="80"/>
      <c r="AC4" s="80"/>
      <c r="AD4" s="80"/>
      <c r="AE4" s="132">
        <f>+AD26</f>
        <v>4</v>
      </c>
      <c r="AF4" s="132"/>
      <c r="AG4" s="132"/>
      <c r="AH4" s="132"/>
      <c r="AI4" s="132"/>
      <c r="AJ4" s="132"/>
      <c r="AK4" s="132"/>
      <c r="AL4" s="132"/>
      <c r="AM4" s="132"/>
      <c r="AN4" s="175"/>
      <c r="AO4" s="67">
        <v>2</v>
      </c>
      <c r="AP4" s="80"/>
      <c r="AQ4" s="80"/>
      <c r="AR4" s="80"/>
      <c r="AS4" s="80"/>
      <c r="AT4" s="80"/>
      <c r="AU4" s="80"/>
      <c r="AV4" s="80"/>
      <c r="AW4" s="132">
        <f>+AV26</f>
        <v>6</v>
      </c>
      <c r="AX4" s="132"/>
      <c r="AY4" s="132"/>
      <c r="AZ4" s="132"/>
      <c r="BA4" s="132"/>
      <c r="BB4" s="132"/>
      <c r="BC4" s="132"/>
      <c r="BD4" s="132"/>
      <c r="BE4" s="132"/>
      <c r="BF4" s="175"/>
      <c r="BG4" s="67">
        <v>3</v>
      </c>
      <c r="BH4" s="80"/>
      <c r="BI4" s="80"/>
      <c r="BJ4" s="80"/>
      <c r="BK4" s="80"/>
      <c r="BL4" s="80"/>
      <c r="BM4" s="80"/>
      <c r="BN4" s="80"/>
      <c r="BO4" s="132">
        <f>+BN26</f>
        <v>8</v>
      </c>
      <c r="BP4" s="132"/>
      <c r="BQ4" s="132"/>
      <c r="BR4" s="132"/>
      <c r="BS4" s="132"/>
      <c r="BT4" s="132"/>
      <c r="BU4" s="132"/>
      <c r="BV4" s="132"/>
      <c r="BW4" s="132"/>
      <c r="BX4" s="216"/>
    </row>
    <row r="5" spans="1:76" ht="5.0999999999999996" customHeight="1">
      <c r="A5" s="31"/>
      <c r="B5" s="40" t="s">
        <v>3</v>
      </c>
      <c r="C5" s="50"/>
      <c r="D5" s="60"/>
      <c r="E5" s="6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76"/>
      <c r="W5" s="68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176"/>
      <c r="AO5" s="68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176"/>
      <c r="BG5" s="68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17"/>
    </row>
    <row r="6" spans="1:76" s="28" customFormat="1" ht="12" customHeight="1">
      <c r="A6" s="32"/>
      <c r="B6" s="40"/>
      <c r="C6" s="50"/>
      <c r="D6" s="60"/>
      <c r="E6" s="69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"/>
      <c r="S6" s="82"/>
      <c r="T6" s="168"/>
      <c r="U6" s="168"/>
      <c r="V6" s="32"/>
      <c r="W6" s="69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2"/>
      <c r="AK6" s="82"/>
      <c r="AL6" s="168"/>
      <c r="AM6" s="168"/>
      <c r="AN6" s="198"/>
      <c r="AO6" s="69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32"/>
      <c r="BC6" s="82"/>
      <c r="BD6" s="168"/>
      <c r="BE6" s="168"/>
      <c r="BF6" s="198"/>
      <c r="BG6" s="69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32"/>
      <c r="BU6" s="82"/>
      <c r="BV6" s="168"/>
      <c r="BW6" s="168"/>
      <c r="BX6" s="218"/>
    </row>
    <row r="7" spans="1:76" s="28" customFormat="1" ht="12" customHeight="1">
      <c r="A7" s="32"/>
      <c r="B7" s="40"/>
      <c r="C7" s="50"/>
      <c r="D7" s="60"/>
      <c r="E7" s="69"/>
      <c r="F7" s="82"/>
      <c r="G7" s="82"/>
      <c r="H7" s="82"/>
      <c r="I7" s="109" t="s">
        <v>2</v>
      </c>
      <c r="J7" s="109"/>
      <c r="K7" s="109"/>
      <c r="L7" s="109"/>
      <c r="M7" s="109" t="s">
        <v>24</v>
      </c>
      <c r="N7" s="109"/>
      <c r="O7" s="109"/>
      <c r="P7" s="109"/>
      <c r="Q7" s="82"/>
      <c r="R7" s="32"/>
      <c r="S7" s="163"/>
      <c r="T7" s="168"/>
      <c r="U7" s="168"/>
      <c r="V7" s="32"/>
      <c r="W7" s="69"/>
      <c r="X7" s="82"/>
      <c r="Y7" s="82"/>
      <c r="Z7" s="82"/>
      <c r="AA7" s="109" t="s">
        <v>2</v>
      </c>
      <c r="AB7" s="109"/>
      <c r="AC7" s="109"/>
      <c r="AD7" s="109"/>
      <c r="AE7" s="109" t="s">
        <v>24</v>
      </c>
      <c r="AF7" s="109"/>
      <c r="AG7" s="109"/>
      <c r="AH7" s="109"/>
      <c r="AI7" s="82"/>
      <c r="AJ7" s="32"/>
      <c r="AK7" s="163"/>
      <c r="AL7" s="168"/>
      <c r="AM7" s="168"/>
      <c r="AN7" s="198"/>
      <c r="AO7" s="69"/>
      <c r="AP7" s="82"/>
      <c r="AQ7" s="82"/>
      <c r="AR7" s="82"/>
      <c r="AS7" s="109" t="s">
        <v>2</v>
      </c>
      <c r="AT7" s="109"/>
      <c r="AU7" s="109"/>
      <c r="AV7" s="109"/>
      <c r="AW7" s="109" t="s">
        <v>24</v>
      </c>
      <c r="AX7" s="109"/>
      <c r="AY7" s="109"/>
      <c r="AZ7" s="109"/>
      <c r="BA7" s="82"/>
      <c r="BB7" s="32"/>
      <c r="BC7" s="163"/>
      <c r="BD7" s="168"/>
      <c r="BE7" s="168"/>
      <c r="BF7" s="198"/>
      <c r="BG7" s="69"/>
      <c r="BH7" s="82"/>
      <c r="BI7" s="82"/>
      <c r="BJ7" s="82"/>
      <c r="BK7" s="109" t="s">
        <v>2</v>
      </c>
      <c r="BL7" s="109"/>
      <c r="BM7" s="109"/>
      <c r="BN7" s="109"/>
      <c r="BO7" s="109" t="s">
        <v>24</v>
      </c>
      <c r="BP7" s="109"/>
      <c r="BQ7" s="109"/>
      <c r="BR7" s="109"/>
      <c r="BS7" s="82"/>
      <c r="BT7" s="32"/>
      <c r="BU7" s="163"/>
      <c r="BV7" s="168"/>
      <c r="BW7" s="168"/>
      <c r="BX7" s="218"/>
    </row>
    <row r="8" spans="1:76" s="28" customFormat="1" ht="9.9499999999999993" customHeight="1">
      <c r="A8" s="32"/>
      <c r="B8" s="40"/>
      <c r="C8" s="50"/>
      <c r="D8" s="60"/>
      <c r="E8" s="6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2"/>
      <c r="S8" s="164">
        <f>+K38+K39+K41</f>
        <v>75</v>
      </c>
      <c r="T8" s="169" t="s">
        <v>62</v>
      </c>
      <c r="U8" s="168"/>
      <c r="V8" s="32"/>
      <c r="W8" s="69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32"/>
      <c r="AK8" s="164">
        <f>+AC38+AC39+AC41</f>
        <v>65</v>
      </c>
      <c r="AL8" s="169" t="s">
        <v>62</v>
      </c>
      <c r="AM8" s="168"/>
      <c r="AN8" s="198"/>
      <c r="AO8" s="69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32"/>
      <c r="BC8" s="164">
        <f>+AU38+AU39+AU41</f>
        <v>60</v>
      </c>
      <c r="BD8" s="169" t="s">
        <v>62</v>
      </c>
      <c r="BE8" s="168"/>
      <c r="BF8" s="198"/>
      <c r="BG8" s="69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32"/>
      <c r="BU8" s="164">
        <f>+BM38+BM39+BM41</f>
        <v>50</v>
      </c>
      <c r="BV8" s="169" t="s">
        <v>62</v>
      </c>
      <c r="BW8" s="168"/>
      <c r="BX8" s="218"/>
    </row>
    <row r="9" spans="1:76" s="28" customFormat="1" ht="9.9499999999999993" customHeight="1">
      <c r="A9" s="32"/>
      <c r="B9" s="40"/>
      <c r="C9" s="50"/>
      <c r="D9" s="60"/>
      <c r="E9" s="69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32"/>
      <c r="S9" s="164"/>
      <c r="T9" s="169"/>
      <c r="U9" s="168"/>
      <c r="V9" s="32"/>
      <c r="W9" s="69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32"/>
      <c r="AK9" s="164"/>
      <c r="AL9" s="169"/>
      <c r="AM9" s="168"/>
      <c r="AN9" s="198"/>
      <c r="AO9" s="6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32"/>
      <c r="BC9" s="164"/>
      <c r="BD9" s="169"/>
      <c r="BE9" s="168"/>
      <c r="BF9" s="198"/>
      <c r="BG9" s="69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32"/>
      <c r="BU9" s="164"/>
      <c r="BV9" s="169"/>
      <c r="BW9" s="168"/>
      <c r="BX9" s="218"/>
    </row>
    <row r="10" spans="1:76" s="28" customFormat="1" ht="9.9499999999999993" customHeight="1">
      <c r="A10" s="32"/>
      <c r="B10" s="40"/>
      <c r="C10" s="50"/>
      <c r="D10" s="60"/>
      <c r="E10" s="6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32"/>
      <c r="S10" s="164"/>
      <c r="T10" s="169"/>
      <c r="U10" s="168"/>
      <c r="V10" s="32"/>
      <c r="W10" s="6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32"/>
      <c r="AK10" s="164"/>
      <c r="AL10" s="169"/>
      <c r="AM10" s="168"/>
      <c r="AN10" s="198"/>
      <c r="AO10" s="69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32"/>
      <c r="BC10" s="164"/>
      <c r="BD10" s="169"/>
      <c r="BE10" s="168"/>
      <c r="BF10" s="198"/>
      <c r="BG10" s="69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32"/>
      <c r="BU10" s="164"/>
      <c r="BV10" s="169"/>
      <c r="BW10" s="168"/>
      <c r="BX10" s="218"/>
    </row>
    <row r="11" spans="1:76" s="28" customFormat="1" ht="9.9499999999999993" customHeight="1">
      <c r="A11" s="32"/>
      <c r="B11" s="40"/>
      <c r="C11" s="50"/>
      <c r="D11" s="60"/>
      <c r="E11" s="6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32"/>
      <c r="S11" s="164"/>
      <c r="T11" s="169"/>
      <c r="U11" s="168"/>
      <c r="V11" s="32"/>
      <c r="W11" s="6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32"/>
      <c r="AK11" s="164"/>
      <c r="AL11" s="169"/>
      <c r="AM11" s="168"/>
      <c r="AN11" s="198"/>
      <c r="AO11" s="69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2"/>
      <c r="BC11" s="164"/>
      <c r="BD11" s="169"/>
      <c r="BE11" s="168"/>
      <c r="BF11" s="198"/>
      <c r="BG11" s="69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32"/>
      <c r="BU11" s="164"/>
      <c r="BV11" s="169"/>
      <c r="BW11" s="168"/>
      <c r="BX11" s="218"/>
    </row>
    <row r="12" spans="1:76" s="28" customFormat="1" ht="9.9499999999999993" customHeight="1">
      <c r="A12" s="32"/>
      <c r="B12" s="40"/>
      <c r="C12" s="50"/>
      <c r="D12" s="60"/>
      <c r="E12" s="69"/>
      <c r="F12" s="82"/>
      <c r="G12" s="82"/>
      <c r="H12" s="82"/>
      <c r="I12" s="109"/>
      <c r="J12" s="109"/>
      <c r="K12" s="109"/>
      <c r="L12" s="109"/>
      <c r="M12" s="109"/>
      <c r="N12" s="109"/>
      <c r="O12" s="109"/>
      <c r="P12" s="109"/>
      <c r="Q12" s="82"/>
      <c r="R12" s="32"/>
      <c r="S12" s="164"/>
      <c r="T12" s="169"/>
      <c r="U12" s="168"/>
      <c r="V12" s="32"/>
      <c r="W12" s="69"/>
      <c r="X12" s="82"/>
      <c r="Y12" s="82"/>
      <c r="Z12" s="82"/>
      <c r="AA12" s="109"/>
      <c r="AB12" s="109"/>
      <c r="AC12" s="109"/>
      <c r="AD12" s="109"/>
      <c r="AE12" s="109"/>
      <c r="AF12" s="109"/>
      <c r="AG12" s="109"/>
      <c r="AH12" s="109"/>
      <c r="AI12" s="82"/>
      <c r="AJ12" s="32"/>
      <c r="AK12" s="164"/>
      <c r="AL12" s="169"/>
      <c r="AM12" s="168"/>
      <c r="AN12" s="198"/>
      <c r="AO12" s="69"/>
      <c r="AP12" s="82"/>
      <c r="AQ12" s="82"/>
      <c r="AR12" s="82"/>
      <c r="AS12" s="109"/>
      <c r="AT12" s="109"/>
      <c r="AU12" s="109"/>
      <c r="AV12" s="109"/>
      <c r="AW12" s="109"/>
      <c r="AX12" s="109"/>
      <c r="AY12" s="109"/>
      <c r="AZ12" s="109"/>
      <c r="BA12" s="82"/>
      <c r="BB12" s="32"/>
      <c r="BC12" s="164"/>
      <c r="BD12" s="169"/>
      <c r="BE12" s="168"/>
      <c r="BF12" s="198"/>
      <c r="BG12" s="69"/>
      <c r="BH12" s="82"/>
      <c r="BI12" s="82"/>
      <c r="BJ12" s="82"/>
      <c r="BK12" s="109"/>
      <c r="BL12" s="109"/>
      <c r="BM12" s="109"/>
      <c r="BN12" s="109"/>
      <c r="BO12" s="109"/>
      <c r="BP12" s="109"/>
      <c r="BQ12" s="109"/>
      <c r="BR12" s="109"/>
      <c r="BS12" s="82"/>
      <c r="BT12" s="32"/>
      <c r="BU12" s="164"/>
      <c r="BV12" s="169"/>
      <c r="BW12" s="168"/>
      <c r="BX12" s="218"/>
    </row>
    <row r="13" spans="1:76" s="28" customFormat="1" ht="12" customHeight="1">
      <c r="A13" s="32"/>
      <c r="B13" s="40"/>
      <c r="C13" s="50"/>
      <c r="D13" s="60"/>
      <c r="E13" s="69"/>
      <c r="F13" s="82"/>
      <c r="G13" s="97">
        <v>100</v>
      </c>
      <c r="H13" s="82"/>
      <c r="I13" s="109" t="s">
        <v>1</v>
      </c>
      <c r="J13" s="109"/>
      <c r="K13" s="109"/>
      <c r="L13" s="109"/>
      <c r="M13" s="133"/>
      <c r="N13" s="133"/>
      <c r="O13" s="133"/>
      <c r="P13" s="133"/>
      <c r="Q13" s="156"/>
      <c r="R13" s="161">
        <f>+S14-R17</f>
        <v>45</v>
      </c>
      <c r="S13" s="156"/>
      <c r="T13" s="170">
        <f>+S14+S8</f>
        <v>140</v>
      </c>
      <c r="U13" s="173" t="s">
        <v>63</v>
      </c>
      <c r="V13" s="32"/>
      <c r="W13" s="69"/>
      <c r="X13" s="82"/>
      <c r="Y13" s="97">
        <v>100</v>
      </c>
      <c r="Z13" s="82"/>
      <c r="AA13" s="109" t="s">
        <v>1</v>
      </c>
      <c r="AB13" s="109"/>
      <c r="AC13" s="109"/>
      <c r="AD13" s="109"/>
      <c r="AE13" s="133"/>
      <c r="AF13" s="133"/>
      <c r="AG13" s="133"/>
      <c r="AH13" s="133"/>
      <c r="AI13" s="156"/>
      <c r="AJ13" s="32"/>
      <c r="AK13" s="32"/>
      <c r="AL13" s="170">
        <f>+AK14+AK8</f>
        <v>135</v>
      </c>
      <c r="AM13" s="173" t="s">
        <v>63</v>
      </c>
      <c r="AN13" s="198"/>
      <c r="AO13" s="69"/>
      <c r="AP13" s="82"/>
      <c r="AQ13" s="97">
        <v>100</v>
      </c>
      <c r="AR13" s="82"/>
      <c r="AS13" s="109" t="s">
        <v>1</v>
      </c>
      <c r="AT13" s="109"/>
      <c r="AU13" s="109"/>
      <c r="AV13" s="109"/>
      <c r="AW13" s="133"/>
      <c r="AX13" s="133"/>
      <c r="AY13" s="133"/>
      <c r="AZ13" s="133"/>
      <c r="BA13" s="156"/>
      <c r="BB13" s="32"/>
      <c r="BC13" s="32"/>
      <c r="BD13" s="170">
        <f>+BC14+BC8</f>
        <v>145</v>
      </c>
      <c r="BE13" s="173" t="s">
        <v>63</v>
      </c>
      <c r="BF13" s="198"/>
      <c r="BG13" s="69"/>
      <c r="BH13" s="82"/>
      <c r="BI13" s="97">
        <v>100</v>
      </c>
      <c r="BJ13" s="82"/>
      <c r="BK13" s="109" t="s">
        <v>1</v>
      </c>
      <c r="BL13" s="109"/>
      <c r="BM13" s="109"/>
      <c r="BN13" s="109"/>
      <c r="BO13" s="133"/>
      <c r="BP13" s="133"/>
      <c r="BQ13" s="133"/>
      <c r="BR13" s="133"/>
      <c r="BS13" s="156"/>
      <c r="BT13" s="32"/>
      <c r="BU13" s="32"/>
      <c r="BV13" s="212">
        <f>BU15+BU8</f>
        <v>140</v>
      </c>
      <c r="BW13" s="168"/>
      <c r="BX13" s="218"/>
    </row>
    <row r="14" spans="1:76" s="28" customFormat="1" ht="12" customHeight="1">
      <c r="A14" s="32"/>
      <c r="B14" s="40"/>
      <c r="C14" s="50"/>
      <c r="D14" s="60"/>
      <c r="E14" s="69"/>
      <c r="F14" s="82"/>
      <c r="G14" s="97"/>
      <c r="H14" s="82"/>
      <c r="I14" s="109"/>
      <c r="J14" s="109"/>
      <c r="K14" s="109"/>
      <c r="L14" s="109"/>
      <c r="M14" s="133"/>
      <c r="N14" s="133"/>
      <c r="O14" s="133"/>
      <c r="P14" s="133"/>
      <c r="Q14" s="156"/>
      <c r="R14" s="161"/>
      <c r="S14" s="161">
        <f>+L27</f>
        <v>65</v>
      </c>
      <c r="T14" s="170"/>
      <c r="U14" s="173"/>
      <c r="V14" s="32"/>
      <c r="W14" s="69"/>
      <c r="X14" s="82"/>
      <c r="Y14" s="97"/>
      <c r="Z14" s="82"/>
      <c r="AA14" s="109"/>
      <c r="AB14" s="109"/>
      <c r="AC14" s="109"/>
      <c r="AD14" s="109"/>
      <c r="AE14" s="133"/>
      <c r="AF14" s="133"/>
      <c r="AG14" s="133"/>
      <c r="AH14" s="133"/>
      <c r="AI14" s="156"/>
      <c r="AJ14" s="196">
        <f>+AK14-AJ18</f>
        <v>50</v>
      </c>
      <c r="AK14" s="196">
        <f>+AD27</f>
        <v>70</v>
      </c>
      <c r="AL14" s="170"/>
      <c r="AM14" s="173"/>
      <c r="AN14" s="198"/>
      <c r="AO14" s="69"/>
      <c r="AP14" s="82"/>
      <c r="AQ14" s="97"/>
      <c r="AR14" s="82"/>
      <c r="AS14" s="109"/>
      <c r="AT14" s="109"/>
      <c r="AU14" s="109"/>
      <c r="AV14" s="109"/>
      <c r="AW14" s="133"/>
      <c r="AX14" s="133"/>
      <c r="AY14" s="133"/>
      <c r="AZ14" s="133"/>
      <c r="BA14" s="156"/>
      <c r="BB14" s="196">
        <f>+BC14-BB18</f>
        <v>65</v>
      </c>
      <c r="BC14" s="196">
        <f>+AV27</f>
        <v>85</v>
      </c>
      <c r="BD14" s="170"/>
      <c r="BE14" s="173"/>
      <c r="BF14" s="198"/>
      <c r="BG14" s="69"/>
      <c r="BH14" s="82"/>
      <c r="BI14" s="97"/>
      <c r="BJ14" s="82"/>
      <c r="BK14" s="109"/>
      <c r="BL14" s="109"/>
      <c r="BM14" s="109"/>
      <c r="BN14" s="109"/>
      <c r="BO14" s="133"/>
      <c r="BP14" s="133"/>
      <c r="BQ14" s="133"/>
      <c r="BR14" s="133"/>
      <c r="BS14" s="156"/>
      <c r="BT14" s="196">
        <f>+BU15-BT19</f>
        <v>70</v>
      </c>
      <c r="BU14" s="32"/>
      <c r="BV14" s="212"/>
      <c r="BW14" s="173" t="s">
        <v>63</v>
      </c>
      <c r="BX14" s="218"/>
    </row>
    <row r="15" spans="1:76" s="28" customFormat="1" ht="12" customHeight="1">
      <c r="A15" s="32"/>
      <c r="B15" s="40"/>
      <c r="C15" s="50"/>
      <c r="D15" s="60"/>
      <c r="E15" s="69"/>
      <c r="F15" s="82"/>
      <c r="G15" s="97"/>
      <c r="H15" s="82"/>
      <c r="I15" s="109"/>
      <c r="J15" s="109"/>
      <c r="K15" s="109"/>
      <c r="L15" s="109"/>
      <c r="M15" s="109" t="s">
        <v>5</v>
      </c>
      <c r="N15" s="109"/>
      <c r="O15" s="109"/>
      <c r="P15" s="109"/>
      <c r="Q15" s="156"/>
      <c r="R15" s="161"/>
      <c r="S15" s="161"/>
      <c r="T15" s="170"/>
      <c r="U15" s="173"/>
      <c r="V15" s="32"/>
      <c r="W15" s="69"/>
      <c r="X15" s="82"/>
      <c r="Y15" s="97"/>
      <c r="Z15" s="82"/>
      <c r="AA15" s="109"/>
      <c r="AB15" s="109"/>
      <c r="AC15" s="109"/>
      <c r="AD15" s="109"/>
      <c r="AE15" s="109" t="s">
        <v>5</v>
      </c>
      <c r="AF15" s="109"/>
      <c r="AG15" s="109"/>
      <c r="AH15" s="109"/>
      <c r="AI15" s="156"/>
      <c r="AJ15" s="196"/>
      <c r="AK15" s="196"/>
      <c r="AL15" s="170"/>
      <c r="AM15" s="173"/>
      <c r="AN15" s="198"/>
      <c r="AO15" s="69"/>
      <c r="AP15" s="82"/>
      <c r="AQ15" s="97"/>
      <c r="AR15" s="82"/>
      <c r="AS15" s="109"/>
      <c r="AT15" s="109"/>
      <c r="AU15" s="109"/>
      <c r="AV15" s="109"/>
      <c r="AW15" s="109" t="s">
        <v>5</v>
      </c>
      <c r="AX15" s="109"/>
      <c r="AY15" s="109"/>
      <c r="AZ15" s="109"/>
      <c r="BA15" s="156"/>
      <c r="BB15" s="196"/>
      <c r="BC15" s="196"/>
      <c r="BD15" s="170"/>
      <c r="BE15" s="173"/>
      <c r="BF15" s="198"/>
      <c r="BG15" s="69"/>
      <c r="BH15" s="82"/>
      <c r="BI15" s="97"/>
      <c r="BJ15" s="82"/>
      <c r="BK15" s="109"/>
      <c r="BL15" s="109"/>
      <c r="BM15" s="109"/>
      <c r="BN15" s="109"/>
      <c r="BO15" s="109" t="s">
        <v>5</v>
      </c>
      <c r="BP15" s="109"/>
      <c r="BQ15" s="109"/>
      <c r="BR15" s="109"/>
      <c r="BS15" s="156"/>
      <c r="BT15" s="196"/>
      <c r="BU15" s="196">
        <f>+BN27</f>
        <v>90</v>
      </c>
      <c r="BV15" s="212"/>
      <c r="BW15" s="173"/>
      <c r="BX15" s="218"/>
    </row>
    <row r="16" spans="1:76" s="28" customFormat="1" ht="12" customHeight="1">
      <c r="A16" s="32"/>
      <c r="B16" s="40"/>
      <c r="C16" s="50"/>
      <c r="D16" s="60"/>
      <c r="E16" s="69"/>
      <c r="F16" s="82"/>
      <c r="G16" s="97"/>
      <c r="H16" s="82"/>
      <c r="I16" s="109"/>
      <c r="J16" s="109"/>
      <c r="K16" s="109"/>
      <c r="L16" s="109"/>
      <c r="M16" s="109" t="s">
        <v>26</v>
      </c>
      <c r="N16" s="109"/>
      <c r="O16" s="109"/>
      <c r="P16" s="109"/>
      <c r="Q16" s="157" t="s">
        <v>28</v>
      </c>
      <c r="R16" s="161"/>
      <c r="S16" s="161"/>
      <c r="T16" s="170"/>
      <c r="U16" s="173"/>
      <c r="V16" s="32"/>
      <c r="W16" s="69"/>
      <c r="X16" s="82"/>
      <c r="Y16" s="97"/>
      <c r="Z16" s="82"/>
      <c r="AA16" s="109"/>
      <c r="AB16" s="109"/>
      <c r="AC16" s="109"/>
      <c r="AD16" s="109"/>
      <c r="AE16" s="109" t="s">
        <v>26</v>
      </c>
      <c r="AF16" s="109"/>
      <c r="AG16" s="109"/>
      <c r="AH16" s="109"/>
      <c r="AI16" s="158"/>
      <c r="AJ16" s="196"/>
      <c r="AK16" s="196"/>
      <c r="AL16" s="170"/>
      <c r="AM16" s="173"/>
      <c r="AN16" s="198"/>
      <c r="AO16" s="69"/>
      <c r="AP16" s="82"/>
      <c r="AQ16" s="97"/>
      <c r="AR16" s="82"/>
      <c r="AS16" s="109"/>
      <c r="AT16" s="109"/>
      <c r="AU16" s="109"/>
      <c r="AV16" s="109"/>
      <c r="AW16" s="109" t="s">
        <v>26</v>
      </c>
      <c r="AX16" s="109"/>
      <c r="AY16" s="109"/>
      <c r="AZ16" s="109"/>
      <c r="BA16" s="158"/>
      <c r="BB16" s="196"/>
      <c r="BC16" s="196"/>
      <c r="BD16" s="170"/>
      <c r="BE16" s="173"/>
      <c r="BF16" s="198"/>
      <c r="BG16" s="69"/>
      <c r="BH16" s="82"/>
      <c r="BI16" s="97"/>
      <c r="BJ16" s="82"/>
      <c r="BK16" s="109"/>
      <c r="BL16" s="109"/>
      <c r="BM16" s="109"/>
      <c r="BN16" s="109"/>
      <c r="BO16" s="109" t="s">
        <v>26</v>
      </c>
      <c r="BP16" s="109"/>
      <c r="BQ16" s="109"/>
      <c r="BR16" s="109"/>
      <c r="BS16" s="158"/>
      <c r="BT16" s="196"/>
      <c r="BU16" s="196"/>
      <c r="BV16" s="212"/>
      <c r="BW16" s="173"/>
      <c r="BX16" s="218"/>
    </row>
    <row r="17" spans="1:76" s="28" customFormat="1" ht="12" customHeight="1">
      <c r="A17" s="32"/>
      <c r="B17" s="40"/>
      <c r="C17" s="50"/>
      <c r="D17" s="60"/>
      <c r="E17" s="69"/>
      <c r="F17" s="82"/>
      <c r="G17" s="97"/>
      <c r="H17" s="82"/>
      <c r="I17" s="109"/>
      <c r="J17" s="109"/>
      <c r="K17" s="109"/>
      <c r="L17" s="109"/>
      <c r="M17" s="134">
        <f>+L29</f>
        <v>20</v>
      </c>
      <c r="N17" s="134"/>
      <c r="O17" s="134"/>
      <c r="P17" s="134"/>
      <c r="Q17" s="157"/>
      <c r="R17" s="161">
        <v>20</v>
      </c>
      <c r="S17" s="161"/>
      <c r="T17" s="170"/>
      <c r="U17" s="173"/>
      <c r="V17" s="32"/>
      <c r="W17" s="69"/>
      <c r="X17" s="82"/>
      <c r="Y17" s="97"/>
      <c r="Z17" s="82"/>
      <c r="AA17" s="109"/>
      <c r="AB17" s="109"/>
      <c r="AC17" s="109"/>
      <c r="AD17" s="109"/>
      <c r="AE17" s="134">
        <f>+AD29</f>
        <v>20</v>
      </c>
      <c r="AF17" s="134"/>
      <c r="AG17" s="134"/>
      <c r="AH17" s="134"/>
      <c r="AI17" s="157" t="s">
        <v>28</v>
      </c>
      <c r="AJ17" s="196"/>
      <c r="AK17" s="196"/>
      <c r="AL17" s="170"/>
      <c r="AM17" s="173"/>
      <c r="AN17" s="198"/>
      <c r="AO17" s="69"/>
      <c r="AP17" s="82"/>
      <c r="AQ17" s="97"/>
      <c r="AR17" s="82"/>
      <c r="AS17" s="109"/>
      <c r="AT17" s="109"/>
      <c r="AU17" s="109"/>
      <c r="AV17" s="109"/>
      <c r="AW17" s="134">
        <f>+AV29</f>
        <v>20</v>
      </c>
      <c r="AX17" s="134"/>
      <c r="AY17" s="134"/>
      <c r="AZ17" s="134"/>
      <c r="BA17" s="157" t="s">
        <v>28</v>
      </c>
      <c r="BB17" s="196"/>
      <c r="BC17" s="196"/>
      <c r="BD17" s="170"/>
      <c r="BE17" s="173"/>
      <c r="BF17" s="198"/>
      <c r="BG17" s="69"/>
      <c r="BH17" s="82"/>
      <c r="BI17" s="97"/>
      <c r="BJ17" s="82"/>
      <c r="BK17" s="109"/>
      <c r="BL17" s="109"/>
      <c r="BM17" s="109"/>
      <c r="BN17" s="109"/>
      <c r="BO17" s="134">
        <f>+BN29</f>
        <v>20</v>
      </c>
      <c r="BP17" s="134"/>
      <c r="BQ17" s="134"/>
      <c r="BR17" s="134"/>
      <c r="BS17" s="158"/>
      <c r="BT17" s="196"/>
      <c r="BU17" s="196"/>
      <c r="BV17" s="212"/>
      <c r="BW17" s="173"/>
      <c r="BX17" s="218"/>
    </row>
    <row r="18" spans="1:76" s="28" customFormat="1" ht="12" customHeight="1">
      <c r="A18" s="32"/>
      <c r="B18" s="40"/>
      <c r="C18" s="50"/>
      <c r="D18" s="60"/>
      <c r="E18" s="69"/>
      <c r="F18" s="82"/>
      <c r="G18" s="97"/>
      <c r="H18" s="82"/>
      <c r="I18" s="110">
        <f>+L25</f>
        <v>0.1</v>
      </c>
      <c r="J18" s="110"/>
      <c r="K18" s="110"/>
      <c r="L18" s="110"/>
      <c r="M18" s="133"/>
      <c r="N18" s="133"/>
      <c r="O18" s="133"/>
      <c r="P18" s="133"/>
      <c r="Q18" s="157"/>
      <c r="R18" s="161"/>
      <c r="S18" s="156"/>
      <c r="T18" s="170"/>
      <c r="U18" s="173"/>
      <c r="V18" s="32"/>
      <c r="W18" s="69"/>
      <c r="X18" s="82"/>
      <c r="Y18" s="97"/>
      <c r="Z18" s="82"/>
      <c r="AA18" s="110">
        <f>+AD25</f>
        <v>0.1</v>
      </c>
      <c r="AB18" s="110"/>
      <c r="AC18" s="110"/>
      <c r="AD18" s="110"/>
      <c r="AE18" s="133"/>
      <c r="AF18" s="133"/>
      <c r="AG18" s="133"/>
      <c r="AH18" s="133"/>
      <c r="AI18" s="157"/>
      <c r="AJ18" s="161">
        <v>20</v>
      </c>
      <c r="AK18" s="32"/>
      <c r="AL18" s="170"/>
      <c r="AM18" s="173"/>
      <c r="AN18" s="198"/>
      <c r="AO18" s="69"/>
      <c r="AP18" s="82"/>
      <c r="AQ18" s="97"/>
      <c r="AR18" s="82"/>
      <c r="AS18" s="110">
        <f>+AV25</f>
        <v>0.1</v>
      </c>
      <c r="AT18" s="110"/>
      <c r="AU18" s="110"/>
      <c r="AV18" s="110"/>
      <c r="AW18" s="133"/>
      <c r="AX18" s="133"/>
      <c r="AY18" s="133"/>
      <c r="AZ18" s="133"/>
      <c r="BA18" s="157"/>
      <c r="BB18" s="161">
        <v>20</v>
      </c>
      <c r="BC18" s="32"/>
      <c r="BD18" s="170"/>
      <c r="BE18" s="173"/>
      <c r="BF18" s="198"/>
      <c r="BG18" s="69"/>
      <c r="BH18" s="82"/>
      <c r="BI18" s="97"/>
      <c r="BJ18" s="82"/>
      <c r="BK18" s="110">
        <f>+BN25</f>
        <v>0.1</v>
      </c>
      <c r="BL18" s="110"/>
      <c r="BM18" s="110"/>
      <c r="BN18" s="110"/>
      <c r="BO18" s="133"/>
      <c r="BP18" s="133"/>
      <c r="BQ18" s="133"/>
      <c r="BR18" s="133"/>
      <c r="BS18" s="157" t="s">
        <v>28</v>
      </c>
      <c r="BT18" s="197"/>
      <c r="BU18" s="196"/>
      <c r="BV18" s="212"/>
      <c r="BW18" s="173"/>
      <c r="BX18" s="218"/>
    </row>
    <row r="19" spans="1:76" s="28" customFormat="1" ht="12" customHeight="1">
      <c r="A19" s="32"/>
      <c r="B19" s="40"/>
      <c r="C19" s="50"/>
      <c r="D19" s="60"/>
      <c r="E19" s="69"/>
      <c r="F19" s="82"/>
      <c r="G19" s="97"/>
      <c r="H19" s="82"/>
      <c r="I19" s="110"/>
      <c r="J19" s="110"/>
      <c r="K19" s="110"/>
      <c r="L19" s="110"/>
      <c r="M19" s="133"/>
      <c r="N19" s="133"/>
      <c r="O19" s="133"/>
      <c r="P19" s="133"/>
      <c r="Q19" s="157"/>
      <c r="R19" s="156"/>
      <c r="S19" s="161"/>
      <c r="T19" s="171"/>
      <c r="U19" s="174"/>
      <c r="V19" s="32"/>
      <c r="W19" s="69"/>
      <c r="X19" s="82"/>
      <c r="Y19" s="97"/>
      <c r="Z19" s="82"/>
      <c r="AA19" s="110"/>
      <c r="AB19" s="110"/>
      <c r="AC19" s="110"/>
      <c r="AD19" s="110"/>
      <c r="AE19" s="133"/>
      <c r="AF19" s="133"/>
      <c r="AG19" s="133"/>
      <c r="AH19" s="133"/>
      <c r="AI19" s="157"/>
      <c r="AJ19" s="161"/>
      <c r="AK19" s="197"/>
      <c r="AL19" s="171"/>
      <c r="AM19" s="174"/>
      <c r="AN19" s="198"/>
      <c r="AO19" s="69"/>
      <c r="AP19" s="82"/>
      <c r="AQ19" s="97"/>
      <c r="AR19" s="82"/>
      <c r="AS19" s="110"/>
      <c r="AT19" s="110"/>
      <c r="AU19" s="110"/>
      <c r="AV19" s="110"/>
      <c r="AW19" s="133"/>
      <c r="AX19" s="133"/>
      <c r="AY19" s="133"/>
      <c r="AZ19" s="133"/>
      <c r="BA19" s="157"/>
      <c r="BB19" s="161"/>
      <c r="BC19" s="197"/>
      <c r="BD19" s="171"/>
      <c r="BE19" s="174"/>
      <c r="BF19" s="198"/>
      <c r="BG19" s="69"/>
      <c r="BH19" s="82"/>
      <c r="BI19" s="97"/>
      <c r="BJ19" s="82"/>
      <c r="BK19" s="110"/>
      <c r="BL19" s="110"/>
      <c r="BM19" s="110"/>
      <c r="BN19" s="110"/>
      <c r="BO19" s="133"/>
      <c r="BP19" s="133"/>
      <c r="BQ19" s="133"/>
      <c r="BR19" s="133"/>
      <c r="BS19" s="157"/>
      <c r="BT19" s="161">
        <v>20</v>
      </c>
      <c r="BU19" s="197"/>
      <c r="BV19" s="212"/>
      <c r="BW19" s="173"/>
      <c r="BX19" s="218"/>
    </row>
    <row r="20" spans="1:76" s="28" customFormat="1" ht="12" customHeight="1">
      <c r="A20" s="32"/>
      <c r="B20" s="40"/>
      <c r="C20" s="50"/>
      <c r="D20" s="60"/>
      <c r="E20" s="69"/>
      <c r="F20" s="82"/>
      <c r="G20" s="97"/>
      <c r="H20" s="82"/>
      <c r="I20" s="110"/>
      <c r="J20" s="110"/>
      <c r="K20" s="110"/>
      <c r="L20" s="110"/>
      <c r="M20" s="135" t="s">
        <v>6</v>
      </c>
      <c r="N20" s="135"/>
      <c r="O20" s="135"/>
      <c r="P20" s="135"/>
      <c r="Q20" s="156"/>
      <c r="R20" s="156"/>
      <c r="S20" s="161">
        <f>+G13-S14</f>
        <v>35</v>
      </c>
      <c r="T20" s="32"/>
      <c r="U20" s="32"/>
      <c r="V20" s="32"/>
      <c r="W20" s="69"/>
      <c r="X20" s="82"/>
      <c r="Y20" s="97"/>
      <c r="Z20" s="82"/>
      <c r="AA20" s="110"/>
      <c r="AB20" s="110"/>
      <c r="AC20" s="110"/>
      <c r="AD20" s="110"/>
      <c r="AE20" s="133"/>
      <c r="AF20" s="133"/>
      <c r="AG20" s="133"/>
      <c r="AH20" s="133"/>
      <c r="AI20" s="195"/>
      <c r="AJ20" s="32"/>
      <c r="AK20" s="161">
        <f>+Y13-AK14</f>
        <v>30</v>
      </c>
      <c r="AL20" s="168"/>
      <c r="AM20" s="32"/>
      <c r="AN20" s="198"/>
      <c r="AO20" s="69"/>
      <c r="AP20" s="82"/>
      <c r="AQ20" s="97"/>
      <c r="AR20" s="82"/>
      <c r="AS20" s="110"/>
      <c r="AT20" s="110"/>
      <c r="AU20" s="110"/>
      <c r="AV20" s="110"/>
      <c r="AW20" s="133"/>
      <c r="AX20" s="133"/>
      <c r="AY20" s="133"/>
      <c r="AZ20" s="133"/>
      <c r="BA20" s="195"/>
      <c r="BB20" s="32"/>
      <c r="BC20" s="161">
        <f>+AQ13-BC14</f>
        <v>15</v>
      </c>
      <c r="BD20" s="168"/>
      <c r="BE20" s="32"/>
      <c r="BF20" s="198"/>
      <c r="BG20" s="69"/>
      <c r="BH20" s="82"/>
      <c r="BI20" s="97"/>
      <c r="BJ20" s="82"/>
      <c r="BK20" s="110"/>
      <c r="BL20" s="110"/>
      <c r="BM20" s="110"/>
      <c r="BN20" s="110"/>
      <c r="BO20" s="133"/>
      <c r="BP20" s="133"/>
      <c r="BQ20" s="133"/>
      <c r="BR20" s="133"/>
      <c r="BS20" s="157"/>
      <c r="BT20" s="161"/>
      <c r="BU20" s="197"/>
      <c r="BV20" s="168"/>
      <c r="BW20" s="168"/>
      <c r="BX20" s="218"/>
    </row>
    <row r="21" spans="1:76" s="28" customFormat="1" ht="12" customHeight="1">
      <c r="A21" s="32"/>
      <c r="B21" s="40"/>
      <c r="C21" s="50"/>
      <c r="D21" s="60"/>
      <c r="E21" s="69"/>
      <c r="F21" s="82"/>
      <c r="G21" s="97"/>
      <c r="H21" s="82"/>
      <c r="I21" s="110"/>
      <c r="J21" s="110"/>
      <c r="K21" s="110"/>
      <c r="L21" s="110"/>
      <c r="M21" s="110">
        <f>+I18</f>
        <v>0.1</v>
      </c>
      <c r="N21" s="110"/>
      <c r="O21" s="110"/>
      <c r="P21" s="110"/>
      <c r="Q21" s="158"/>
      <c r="R21" s="156"/>
      <c r="S21" s="161"/>
      <c r="T21" s="168"/>
      <c r="U21" s="168"/>
      <c r="V21" s="32"/>
      <c r="W21" s="69"/>
      <c r="X21" s="82"/>
      <c r="Y21" s="97"/>
      <c r="Z21" s="82"/>
      <c r="AA21" s="110"/>
      <c r="AB21" s="110"/>
      <c r="AC21" s="110"/>
      <c r="AD21" s="110"/>
      <c r="AE21" s="135" t="s">
        <v>6</v>
      </c>
      <c r="AF21" s="135"/>
      <c r="AG21" s="135"/>
      <c r="AH21" s="135"/>
      <c r="AI21" s="158"/>
      <c r="AJ21" s="158"/>
      <c r="AK21" s="161"/>
      <c r="AL21" s="168"/>
      <c r="AM21" s="168"/>
      <c r="AN21" s="198"/>
      <c r="AO21" s="69"/>
      <c r="AP21" s="82"/>
      <c r="AQ21" s="97"/>
      <c r="AR21" s="82"/>
      <c r="AS21" s="110"/>
      <c r="AT21" s="110"/>
      <c r="AU21" s="110"/>
      <c r="AV21" s="110"/>
      <c r="AW21" s="135" t="s">
        <v>6</v>
      </c>
      <c r="AX21" s="135"/>
      <c r="AY21" s="135"/>
      <c r="AZ21" s="135"/>
      <c r="BA21" s="158"/>
      <c r="BB21" s="158"/>
      <c r="BC21" s="161"/>
      <c r="BD21" s="168"/>
      <c r="BE21" s="168"/>
      <c r="BF21" s="198"/>
      <c r="BG21" s="69"/>
      <c r="BH21" s="82"/>
      <c r="BI21" s="97"/>
      <c r="BJ21" s="82"/>
      <c r="BK21" s="110"/>
      <c r="BL21" s="110"/>
      <c r="BM21" s="110"/>
      <c r="BN21" s="110"/>
      <c r="BO21" s="135" t="s">
        <v>6</v>
      </c>
      <c r="BP21" s="135"/>
      <c r="BQ21" s="135"/>
      <c r="BR21" s="135"/>
      <c r="BS21" s="158"/>
      <c r="BT21" s="158"/>
      <c r="BU21" s="161">
        <f>+BI13-BU15</f>
        <v>10</v>
      </c>
      <c r="BV21" s="168"/>
      <c r="BW21" s="168"/>
      <c r="BX21" s="218"/>
    </row>
    <row r="22" spans="1:76" s="28" customFormat="1" ht="12" customHeight="1">
      <c r="A22" s="32"/>
      <c r="B22" s="40"/>
      <c r="C22" s="50"/>
      <c r="D22" s="60"/>
      <c r="E22" s="69"/>
      <c r="F22" s="82"/>
      <c r="G22" s="97"/>
      <c r="H22" s="82"/>
      <c r="I22" s="110"/>
      <c r="J22" s="110"/>
      <c r="K22" s="110"/>
      <c r="L22" s="110"/>
      <c r="M22" s="133"/>
      <c r="N22" s="133"/>
      <c r="O22" s="133"/>
      <c r="P22" s="133"/>
      <c r="Q22" s="158"/>
      <c r="R22" s="158"/>
      <c r="S22" s="32"/>
      <c r="T22" s="168"/>
      <c r="U22" s="168"/>
      <c r="V22" s="32"/>
      <c r="W22" s="69"/>
      <c r="X22" s="82"/>
      <c r="Y22" s="97"/>
      <c r="Z22" s="82"/>
      <c r="AA22" s="110"/>
      <c r="AB22" s="110"/>
      <c r="AC22" s="110"/>
      <c r="AD22" s="110"/>
      <c r="AE22" s="110">
        <f>+AA18</f>
        <v>0.1</v>
      </c>
      <c r="AF22" s="110"/>
      <c r="AG22" s="110"/>
      <c r="AH22" s="110"/>
      <c r="AI22" s="158"/>
      <c r="AJ22" s="158"/>
      <c r="AK22" s="161"/>
      <c r="AL22" s="168"/>
      <c r="AM22" s="168"/>
      <c r="AN22" s="198"/>
      <c r="AO22" s="69"/>
      <c r="AP22" s="82"/>
      <c r="AQ22" s="97"/>
      <c r="AR22" s="82"/>
      <c r="AS22" s="110"/>
      <c r="AT22" s="110"/>
      <c r="AU22" s="110"/>
      <c r="AV22" s="110"/>
      <c r="AW22" s="110">
        <f>+AS18</f>
        <v>0.1</v>
      </c>
      <c r="AX22" s="110"/>
      <c r="AY22" s="110"/>
      <c r="AZ22" s="110"/>
      <c r="BA22" s="158"/>
      <c r="BB22" s="158"/>
      <c r="BC22" s="161"/>
      <c r="BD22" s="168"/>
      <c r="BE22" s="168"/>
      <c r="BF22" s="198"/>
      <c r="BG22" s="69"/>
      <c r="BH22" s="82"/>
      <c r="BI22" s="97"/>
      <c r="BJ22" s="82"/>
      <c r="BK22" s="110"/>
      <c r="BL22" s="110"/>
      <c r="BM22" s="110"/>
      <c r="BN22" s="110"/>
      <c r="BO22" s="110">
        <f>+BK18</f>
        <v>0.1</v>
      </c>
      <c r="BP22" s="110"/>
      <c r="BQ22" s="110"/>
      <c r="BR22" s="110"/>
      <c r="BS22" s="158"/>
      <c r="BT22" s="158"/>
      <c r="BU22" s="161"/>
      <c r="BV22" s="168"/>
      <c r="BW22" s="168"/>
      <c r="BX22" s="218"/>
    </row>
    <row r="23" spans="1:76" ht="9" customHeight="1">
      <c r="A23" s="31"/>
      <c r="B23" s="40"/>
      <c r="C23" s="50"/>
      <c r="D23" s="60"/>
      <c r="E23" s="70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31"/>
      <c r="W23" s="70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99"/>
      <c r="AO23" s="70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199"/>
      <c r="BG23" s="70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219"/>
    </row>
    <row r="24" spans="1:76" ht="9.9499999999999993" customHeight="1">
      <c r="A24" s="31"/>
      <c r="B24" s="41" t="s">
        <v>42</v>
      </c>
      <c r="C24" s="51"/>
      <c r="D24" s="61"/>
      <c r="E24" s="6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6"/>
      <c r="W24" s="68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176"/>
      <c r="AO24" s="68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176"/>
      <c r="BG24" s="68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217"/>
    </row>
    <row r="25" spans="1:76" s="29" customFormat="1" ht="18" customHeight="1">
      <c r="A25" s="33"/>
      <c r="B25" s="41"/>
      <c r="C25" s="51"/>
      <c r="D25" s="61"/>
      <c r="E25" s="71"/>
      <c r="F25" s="84"/>
      <c r="G25" s="98" t="s">
        <v>6</v>
      </c>
      <c r="H25" s="98"/>
      <c r="I25" s="98"/>
      <c r="J25" s="98"/>
      <c r="K25" s="116"/>
      <c r="L25" s="104">
        <f>+AW3</f>
        <v>0.1</v>
      </c>
      <c r="M25" s="104"/>
      <c r="N25" s="116"/>
      <c r="O25" s="116"/>
      <c r="P25" s="116"/>
      <c r="Q25" s="116"/>
      <c r="R25" s="116"/>
      <c r="S25" s="116"/>
      <c r="T25" s="116"/>
      <c r="U25" s="116"/>
      <c r="V25" s="177"/>
      <c r="W25" s="185"/>
      <c r="X25" s="116"/>
      <c r="Y25" s="98" t="s">
        <v>6</v>
      </c>
      <c r="Z25" s="98"/>
      <c r="AA25" s="98"/>
      <c r="AB25" s="98"/>
      <c r="AC25" s="116"/>
      <c r="AD25" s="104">
        <f>+AW3</f>
        <v>0.1</v>
      </c>
      <c r="AE25" s="104"/>
      <c r="AF25" s="116"/>
      <c r="AG25" s="116"/>
      <c r="AH25" s="116"/>
      <c r="AI25" s="116"/>
      <c r="AJ25" s="116"/>
      <c r="AK25" s="116"/>
      <c r="AL25" s="116"/>
      <c r="AM25" s="116"/>
      <c r="AN25" s="177"/>
      <c r="AO25" s="185"/>
      <c r="AP25" s="116"/>
      <c r="AQ25" s="98" t="s">
        <v>6</v>
      </c>
      <c r="AR25" s="98"/>
      <c r="AS25" s="98"/>
      <c r="AT25" s="98"/>
      <c r="AU25" s="116"/>
      <c r="AV25" s="104">
        <f>+AW3</f>
        <v>0.1</v>
      </c>
      <c r="AW25" s="104"/>
      <c r="AX25" s="116"/>
      <c r="AY25" s="116"/>
      <c r="AZ25" s="116"/>
      <c r="BA25" s="116"/>
      <c r="BB25" s="116"/>
      <c r="BC25" s="116"/>
      <c r="BD25" s="116"/>
      <c r="BE25" s="116"/>
      <c r="BF25" s="177"/>
      <c r="BG25" s="185"/>
      <c r="BH25" s="116"/>
      <c r="BI25" s="98" t="s">
        <v>6</v>
      </c>
      <c r="BJ25" s="98"/>
      <c r="BK25" s="98"/>
      <c r="BL25" s="98"/>
      <c r="BM25" s="116"/>
      <c r="BN25" s="104">
        <f>+AW3</f>
        <v>0.1</v>
      </c>
      <c r="BO25" s="104"/>
      <c r="BP25" s="85"/>
      <c r="BQ25" s="85"/>
      <c r="BR25" s="85"/>
      <c r="BS25" s="85"/>
      <c r="BT25" s="85"/>
      <c r="BU25" s="85"/>
      <c r="BV25" s="85"/>
      <c r="BW25" s="85"/>
      <c r="BX25" s="220"/>
    </row>
    <row r="26" spans="1:76" s="29" customFormat="1" ht="18" customHeight="1">
      <c r="A26" s="33"/>
      <c r="B26" s="41"/>
      <c r="C26" s="51"/>
      <c r="D26" s="61"/>
      <c r="E26" s="71"/>
      <c r="F26" s="84"/>
      <c r="G26" s="99" t="s">
        <v>9</v>
      </c>
      <c r="H26" s="99"/>
      <c r="I26" s="99"/>
      <c r="J26" s="99"/>
      <c r="K26" s="116"/>
      <c r="L26" s="122">
        <v>3</v>
      </c>
      <c r="M26" s="122"/>
      <c r="N26" s="116"/>
      <c r="O26" s="116"/>
      <c r="P26" s="116"/>
      <c r="Q26" s="116"/>
      <c r="R26" s="116"/>
      <c r="S26" s="116"/>
      <c r="T26" s="116"/>
      <c r="U26" s="116"/>
      <c r="V26" s="177"/>
      <c r="W26" s="185"/>
      <c r="X26" s="116"/>
      <c r="Y26" s="99" t="s">
        <v>9</v>
      </c>
      <c r="Z26" s="99"/>
      <c r="AA26" s="99"/>
      <c r="AB26" s="99"/>
      <c r="AC26" s="116"/>
      <c r="AD26" s="122">
        <v>4</v>
      </c>
      <c r="AE26" s="122"/>
      <c r="AF26" s="116"/>
      <c r="AG26" s="116"/>
      <c r="AH26" s="116"/>
      <c r="AI26" s="116"/>
      <c r="AJ26" s="116"/>
      <c r="AK26" s="116"/>
      <c r="AL26" s="116"/>
      <c r="AM26" s="116"/>
      <c r="AN26" s="177"/>
      <c r="AO26" s="185"/>
      <c r="AP26" s="116"/>
      <c r="AQ26" s="99" t="s">
        <v>9</v>
      </c>
      <c r="AR26" s="99"/>
      <c r="AS26" s="99"/>
      <c r="AT26" s="99"/>
      <c r="AU26" s="116"/>
      <c r="AV26" s="122">
        <v>6</v>
      </c>
      <c r="AW26" s="122"/>
      <c r="AX26" s="116"/>
      <c r="AY26" s="116"/>
      <c r="AZ26" s="116"/>
      <c r="BA26" s="116"/>
      <c r="BB26" s="116"/>
      <c r="BC26" s="116"/>
      <c r="BD26" s="116"/>
      <c r="BE26" s="116"/>
      <c r="BF26" s="177"/>
      <c r="BG26" s="185"/>
      <c r="BH26" s="116"/>
      <c r="BI26" s="99" t="s">
        <v>9</v>
      </c>
      <c r="BJ26" s="99"/>
      <c r="BK26" s="99"/>
      <c r="BL26" s="99"/>
      <c r="BM26" s="116"/>
      <c r="BN26" s="122">
        <v>8</v>
      </c>
      <c r="BO26" s="122"/>
      <c r="BP26" s="85"/>
      <c r="BQ26" s="85"/>
      <c r="BR26" s="85"/>
      <c r="BS26" s="85"/>
      <c r="BT26" s="85"/>
      <c r="BU26" s="85"/>
      <c r="BV26" s="85"/>
      <c r="BW26" s="85"/>
      <c r="BX26" s="220"/>
    </row>
    <row r="27" spans="1:76" s="29" customFormat="1" ht="18" customHeight="1">
      <c r="A27" s="33"/>
      <c r="B27" s="41"/>
      <c r="C27" s="51"/>
      <c r="D27" s="61"/>
      <c r="E27" s="71"/>
      <c r="F27" s="84"/>
      <c r="G27" s="99" t="s">
        <v>32</v>
      </c>
      <c r="H27" s="99"/>
      <c r="I27" s="99"/>
      <c r="J27" s="99"/>
      <c r="K27" s="116"/>
      <c r="L27" s="123">
        <v>65</v>
      </c>
      <c r="M27" s="123"/>
      <c r="N27" s="116"/>
      <c r="O27" s="116"/>
      <c r="P27" s="116"/>
      <c r="Q27" s="116"/>
      <c r="R27" s="116"/>
      <c r="S27" s="116"/>
      <c r="T27" s="116"/>
      <c r="U27" s="116"/>
      <c r="V27" s="177"/>
      <c r="W27" s="185"/>
      <c r="X27" s="116"/>
      <c r="Y27" s="99" t="s">
        <v>32</v>
      </c>
      <c r="Z27" s="99"/>
      <c r="AA27" s="99"/>
      <c r="AB27" s="99"/>
      <c r="AC27" s="116"/>
      <c r="AD27" s="123">
        <v>70</v>
      </c>
      <c r="AE27" s="123"/>
      <c r="AF27" s="116"/>
      <c r="AG27" s="116"/>
      <c r="AH27" s="116"/>
      <c r="AI27" s="116"/>
      <c r="AJ27" s="116"/>
      <c r="AK27" s="116"/>
      <c r="AL27" s="116"/>
      <c r="AM27" s="116"/>
      <c r="AN27" s="177"/>
      <c r="AO27" s="185"/>
      <c r="AP27" s="116"/>
      <c r="AQ27" s="99" t="s">
        <v>32</v>
      </c>
      <c r="AR27" s="99"/>
      <c r="AS27" s="99"/>
      <c r="AT27" s="99"/>
      <c r="AU27" s="116"/>
      <c r="AV27" s="123">
        <v>85</v>
      </c>
      <c r="AW27" s="123"/>
      <c r="AX27" s="116"/>
      <c r="AY27" s="116"/>
      <c r="AZ27" s="116"/>
      <c r="BA27" s="116"/>
      <c r="BB27" s="116"/>
      <c r="BC27" s="116"/>
      <c r="BD27" s="116"/>
      <c r="BE27" s="116"/>
      <c r="BF27" s="177"/>
      <c r="BG27" s="185"/>
      <c r="BH27" s="116"/>
      <c r="BI27" s="99" t="s">
        <v>32</v>
      </c>
      <c r="BJ27" s="99"/>
      <c r="BK27" s="99"/>
      <c r="BL27" s="99"/>
      <c r="BM27" s="116"/>
      <c r="BN27" s="123">
        <v>90</v>
      </c>
      <c r="BO27" s="123"/>
      <c r="BP27" s="85"/>
      <c r="BQ27" s="85"/>
      <c r="BR27" s="85"/>
      <c r="BS27" s="85"/>
      <c r="BT27" s="85"/>
      <c r="BU27" s="85"/>
      <c r="BV27" s="85"/>
      <c r="BW27" s="85"/>
      <c r="BX27" s="220"/>
    </row>
    <row r="28" spans="1:76" s="29" customFormat="1" ht="18" customHeight="1">
      <c r="A28" s="33"/>
      <c r="B28" s="41"/>
      <c r="C28" s="51"/>
      <c r="D28" s="61"/>
      <c r="E28" s="71"/>
      <c r="F28" s="85" t="s">
        <v>22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78"/>
      <c r="W28" s="74"/>
      <c r="X28" s="85" t="s">
        <v>22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178"/>
      <c r="AO28" s="74"/>
      <c r="AP28" s="85" t="s">
        <v>22</v>
      </c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178"/>
      <c r="BG28" s="74"/>
      <c r="BH28" s="85" t="s">
        <v>22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220"/>
    </row>
    <row r="29" spans="1:76" s="29" customFormat="1" ht="18" customHeight="1">
      <c r="A29" s="33"/>
      <c r="B29" s="41"/>
      <c r="C29" s="51"/>
      <c r="D29" s="61"/>
      <c r="E29" s="71"/>
      <c r="F29" s="86" t="s">
        <v>30</v>
      </c>
      <c r="G29" s="86"/>
      <c r="H29" s="86"/>
      <c r="I29" s="86"/>
      <c r="J29" s="86"/>
      <c r="K29" s="86"/>
      <c r="L29" s="124">
        <f>+BO3</f>
        <v>20</v>
      </c>
      <c r="M29" s="124"/>
      <c r="N29" s="85" t="s">
        <v>11</v>
      </c>
      <c r="O29" s="85"/>
      <c r="P29" s="85"/>
      <c r="Q29" s="85"/>
      <c r="R29" s="85"/>
      <c r="S29" s="85"/>
      <c r="T29" s="85"/>
      <c r="U29" s="85"/>
      <c r="V29" s="178"/>
      <c r="W29" s="74"/>
      <c r="X29" s="86" t="s">
        <v>30</v>
      </c>
      <c r="Y29" s="86"/>
      <c r="Z29" s="86"/>
      <c r="AA29" s="86"/>
      <c r="AB29" s="86"/>
      <c r="AC29" s="86"/>
      <c r="AD29" s="124">
        <f>+BO3</f>
        <v>20</v>
      </c>
      <c r="AE29" s="124"/>
      <c r="AF29" s="85" t="s">
        <v>11</v>
      </c>
      <c r="AG29" s="85"/>
      <c r="AH29" s="85"/>
      <c r="AI29" s="85"/>
      <c r="AJ29" s="85"/>
      <c r="AK29" s="85"/>
      <c r="AL29" s="85"/>
      <c r="AM29" s="85"/>
      <c r="AN29" s="178"/>
      <c r="AO29" s="74"/>
      <c r="AP29" s="86" t="s">
        <v>30</v>
      </c>
      <c r="AQ29" s="86"/>
      <c r="AR29" s="86"/>
      <c r="AS29" s="86"/>
      <c r="AT29" s="86"/>
      <c r="AU29" s="86"/>
      <c r="AV29" s="124">
        <f>+BO3</f>
        <v>20</v>
      </c>
      <c r="AW29" s="124"/>
      <c r="AX29" s="85" t="s">
        <v>11</v>
      </c>
      <c r="AY29" s="85"/>
      <c r="AZ29" s="85"/>
      <c r="BA29" s="85"/>
      <c r="BB29" s="85"/>
      <c r="BC29" s="85"/>
      <c r="BD29" s="85"/>
      <c r="BE29" s="85"/>
      <c r="BF29" s="178"/>
      <c r="BG29" s="74"/>
      <c r="BH29" s="86" t="s">
        <v>30</v>
      </c>
      <c r="BI29" s="86"/>
      <c r="BJ29" s="86"/>
      <c r="BK29" s="86"/>
      <c r="BL29" s="86"/>
      <c r="BM29" s="86"/>
      <c r="BN29" s="124">
        <f>+BO3</f>
        <v>20</v>
      </c>
      <c r="BO29" s="124"/>
      <c r="BP29" s="85" t="s">
        <v>11</v>
      </c>
      <c r="BQ29" s="85"/>
      <c r="BR29" s="85"/>
      <c r="BS29" s="85"/>
      <c r="BT29" s="85"/>
      <c r="BU29" s="85"/>
      <c r="BV29" s="85"/>
      <c r="BW29" s="85"/>
      <c r="BX29" s="220"/>
    </row>
    <row r="30" spans="1:76" s="29" customFormat="1" ht="18" customHeight="1">
      <c r="A30" s="33"/>
      <c r="B30" s="41"/>
      <c r="C30" s="51"/>
      <c r="D30" s="61"/>
      <c r="E30" s="71"/>
      <c r="F30" s="87" t="s">
        <v>12</v>
      </c>
      <c r="G30" s="87"/>
      <c r="H30" s="98" t="s">
        <v>8</v>
      </c>
      <c r="I30" s="111">
        <f>+R13</f>
        <v>45</v>
      </c>
      <c r="J30" s="113" t="s">
        <v>14</v>
      </c>
      <c r="K30" s="111">
        <f>+L29*1</f>
        <v>20</v>
      </c>
      <c r="L30" s="125">
        <v>0.33333333333333298</v>
      </c>
      <c r="M30" s="136" t="s">
        <v>0</v>
      </c>
      <c r="N30" s="145">
        <f>100-R13</f>
        <v>55</v>
      </c>
      <c r="O30" s="145"/>
      <c r="P30" s="111" t="s">
        <v>14</v>
      </c>
      <c r="Q30" s="159">
        <f>+L25*1</f>
        <v>0.1</v>
      </c>
      <c r="R30" s="159"/>
      <c r="S30" s="125">
        <v>0.33333333333333326</v>
      </c>
      <c r="T30" s="172" t="s">
        <v>53</v>
      </c>
      <c r="U30" s="172"/>
      <c r="V30" s="179"/>
      <c r="W30" s="186"/>
      <c r="X30" s="87" t="s">
        <v>12</v>
      </c>
      <c r="Y30" s="87"/>
      <c r="Z30" s="98" t="s">
        <v>8</v>
      </c>
      <c r="AA30" s="111">
        <f>+AJ14*1</f>
        <v>50</v>
      </c>
      <c r="AB30" s="113" t="s">
        <v>14</v>
      </c>
      <c r="AC30" s="111">
        <f>+AD29*1</f>
        <v>20</v>
      </c>
      <c r="AD30" s="125">
        <v>0.33333333333333298</v>
      </c>
      <c r="AE30" s="136" t="s">
        <v>0</v>
      </c>
      <c r="AF30" s="145">
        <f>100-AJ14</f>
        <v>50</v>
      </c>
      <c r="AG30" s="145"/>
      <c r="AH30" s="111" t="s">
        <v>14</v>
      </c>
      <c r="AI30" s="159">
        <f>+AD25*1</f>
        <v>0.1</v>
      </c>
      <c r="AJ30" s="159"/>
      <c r="AK30" s="125">
        <v>0.33333333333333326</v>
      </c>
      <c r="AL30" s="172" t="s">
        <v>53</v>
      </c>
      <c r="AM30" s="172"/>
      <c r="AN30" s="179"/>
      <c r="AO30" s="186"/>
      <c r="AP30" s="87" t="s">
        <v>12</v>
      </c>
      <c r="AQ30" s="87"/>
      <c r="AR30" s="98" t="s">
        <v>8</v>
      </c>
      <c r="AS30" s="111">
        <f>+BB14*1</f>
        <v>65</v>
      </c>
      <c r="AT30" s="113" t="s">
        <v>14</v>
      </c>
      <c r="AU30" s="111">
        <f>+AV29*1</f>
        <v>20</v>
      </c>
      <c r="AV30" s="125">
        <v>0.33333333333333298</v>
      </c>
      <c r="AW30" s="136" t="s">
        <v>0</v>
      </c>
      <c r="AX30" s="145">
        <f>100-BB14</f>
        <v>35</v>
      </c>
      <c r="AY30" s="145"/>
      <c r="AZ30" s="111" t="s">
        <v>14</v>
      </c>
      <c r="BA30" s="159">
        <f>+AV25*1</f>
        <v>0.1</v>
      </c>
      <c r="BB30" s="159"/>
      <c r="BC30" s="125">
        <v>0.33333333333333326</v>
      </c>
      <c r="BD30" s="172" t="s">
        <v>53</v>
      </c>
      <c r="BE30" s="172"/>
      <c r="BF30" s="179"/>
      <c r="BG30" s="186"/>
      <c r="BH30" s="87" t="s">
        <v>12</v>
      </c>
      <c r="BI30" s="87"/>
      <c r="BJ30" s="98" t="s">
        <v>8</v>
      </c>
      <c r="BK30" s="111">
        <f>+BT14*1</f>
        <v>70</v>
      </c>
      <c r="BL30" s="113" t="s">
        <v>14</v>
      </c>
      <c r="BM30" s="111">
        <f>+BN29*1</f>
        <v>20</v>
      </c>
      <c r="BN30" s="125">
        <v>0.33333333333333298</v>
      </c>
      <c r="BO30" s="136" t="s">
        <v>0</v>
      </c>
      <c r="BP30" s="145">
        <f>100-BT14</f>
        <v>30</v>
      </c>
      <c r="BQ30" s="145"/>
      <c r="BR30" s="111" t="s">
        <v>14</v>
      </c>
      <c r="BS30" s="159">
        <f>+BN25*1</f>
        <v>0.1</v>
      </c>
      <c r="BT30" s="159"/>
      <c r="BU30" s="125">
        <v>0.33333333333333326</v>
      </c>
      <c r="BV30" s="172" t="s">
        <v>53</v>
      </c>
      <c r="BW30" s="172"/>
      <c r="BX30" s="220"/>
    </row>
    <row r="31" spans="1:76" s="29" customFormat="1" ht="18" customHeight="1">
      <c r="A31" s="33"/>
      <c r="B31" s="41"/>
      <c r="C31" s="51"/>
      <c r="D31" s="61"/>
      <c r="E31" s="71"/>
      <c r="F31" s="87"/>
      <c r="G31" s="87"/>
      <c r="H31" s="98"/>
      <c r="I31" s="112">
        <v>100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72"/>
      <c r="U31" s="172"/>
      <c r="V31" s="179"/>
      <c r="W31" s="186"/>
      <c r="X31" s="87"/>
      <c r="Y31" s="87"/>
      <c r="Z31" s="98"/>
      <c r="AA31" s="112">
        <v>100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72"/>
      <c r="AM31" s="172"/>
      <c r="AN31" s="179"/>
      <c r="AO31" s="186"/>
      <c r="AP31" s="87"/>
      <c r="AQ31" s="87"/>
      <c r="AR31" s="98"/>
      <c r="AS31" s="112">
        <v>100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72"/>
      <c r="BE31" s="172"/>
      <c r="BF31" s="179"/>
      <c r="BG31" s="186"/>
      <c r="BH31" s="87"/>
      <c r="BI31" s="87"/>
      <c r="BJ31" s="98"/>
      <c r="BK31" s="112">
        <v>100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72"/>
      <c r="BW31" s="172"/>
      <c r="BX31" s="220"/>
    </row>
    <row r="32" spans="1:76" s="29" customFormat="1" ht="15" customHeight="1">
      <c r="A32" s="33"/>
      <c r="B32" s="41"/>
      <c r="C32" s="51"/>
      <c r="D32" s="61"/>
      <c r="E32" s="71"/>
      <c r="F32" s="87" t="s">
        <v>15</v>
      </c>
      <c r="G32" s="87"/>
      <c r="H32" s="104">
        <f>ROUND(((I30*K30^L30+N30*Q30^S30)/100)^3,2)</f>
        <v>3.22</v>
      </c>
      <c r="I32" s="104"/>
      <c r="J32" s="104"/>
      <c r="K32" s="98" t="str">
        <f>IF(H32&gt;L32,"&gt;","&lt;")</f>
        <v>&gt;</v>
      </c>
      <c r="L32" s="126">
        <f>+L26</f>
        <v>3</v>
      </c>
      <c r="M32" s="126"/>
      <c r="N32" s="116"/>
      <c r="O32" s="116"/>
      <c r="P32" s="116"/>
      <c r="Q32" s="116"/>
      <c r="R32" s="116"/>
      <c r="S32" s="116"/>
      <c r="T32" s="116"/>
      <c r="U32" s="116"/>
      <c r="V32" s="178"/>
      <c r="W32" s="74"/>
      <c r="X32" s="87" t="s">
        <v>15</v>
      </c>
      <c r="Y32" s="87"/>
      <c r="Z32" s="189">
        <f>ROUND(((AA30*AC30^AD30+AF30*AI30^AK30)/100)^3,2)</f>
        <v>4.01</v>
      </c>
      <c r="AA32" s="189"/>
      <c r="AB32" s="189"/>
      <c r="AC32" s="86" t="str">
        <f>IF(Z32&gt;AD32,"&gt;","&lt;")</f>
        <v>&gt;</v>
      </c>
      <c r="AD32" s="190">
        <f>+AD26</f>
        <v>4</v>
      </c>
      <c r="AE32" s="190"/>
      <c r="AF32" s="85"/>
      <c r="AG32" s="85"/>
      <c r="AH32" s="85"/>
      <c r="AI32" s="85"/>
      <c r="AJ32" s="85"/>
      <c r="AK32" s="85"/>
      <c r="AL32" s="85"/>
      <c r="AM32" s="85"/>
      <c r="AN32" s="178"/>
      <c r="AO32" s="74"/>
      <c r="AP32" s="87" t="s">
        <v>15</v>
      </c>
      <c r="AQ32" s="87"/>
      <c r="AR32" s="189">
        <f>ROUND(((AS30*AU30^AV30+AX30*BA30^BC30)/100)^3,2)</f>
        <v>7.15</v>
      </c>
      <c r="AS32" s="189"/>
      <c r="AT32" s="189"/>
      <c r="AU32" s="86" t="str">
        <f>IF(AR32&gt;AV32,"&gt;","&lt;")</f>
        <v>&gt;</v>
      </c>
      <c r="AV32" s="190">
        <f>+AV26</f>
        <v>6</v>
      </c>
      <c r="AW32" s="190"/>
      <c r="AX32" s="85"/>
      <c r="AY32" s="85"/>
      <c r="AZ32" s="85"/>
      <c r="BA32" s="85"/>
      <c r="BB32" s="85"/>
      <c r="BC32" s="85"/>
      <c r="BD32" s="85"/>
      <c r="BE32" s="85"/>
      <c r="BF32" s="178"/>
      <c r="BG32" s="74"/>
      <c r="BH32" s="87" t="s">
        <v>15</v>
      </c>
      <c r="BI32" s="87"/>
      <c r="BJ32" s="189">
        <f>ROUND(((BK30*BM30^BN30+BP30*BS30^BU30)/100)^3,2)</f>
        <v>8.48</v>
      </c>
      <c r="BK32" s="189"/>
      <c r="BL32" s="189"/>
      <c r="BM32" s="86" t="str">
        <f>IF(BJ32&gt;BN32,"&gt;","&lt;")</f>
        <v>&gt;</v>
      </c>
      <c r="BN32" s="190">
        <f>+BN26</f>
        <v>8</v>
      </c>
      <c r="BO32" s="190"/>
      <c r="BP32" s="85"/>
      <c r="BQ32" s="85"/>
      <c r="BR32" s="85"/>
      <c r="BS32" s="85"/>
      <c r="BT32" s="85"/>
      <c r="BU32" s="85"/>
      <c r="BV32" s="85"/>
      <c r="BW32" s="85"/>
      <c r="BX32" s="220"/>
    </row>
    <row r="33" spans="1:76" s="29" customFormat="1" ht="15" customHeight="1">
      <c r="A33" s="33"/>
      <c r="B33" s="41"/>
      <c r="C33" s="51"/>
      <c r="D33" s="61"/>
      <c r="E33" s="71"/>
      <c r="F33" s="87"/>
      <c r="G33" s="87"/>
      <c r="H33" s="104"/>
      <c r="I33" s="104"/>
      <c r="J33" s="104"/>
      <c r="K33" s="98"/>
      <c r="L33" s="126"/>
      <c r="M33" s="126"/>
      <c r="N33" s="116"/>
      <c r="O33" s="116"/>
      <c r="P33" s="116"/>
      <c r="Q33" s="116"/>
      <c r="R33" s="116"/>
      <c r="S33" s="116"/>
      <c r="T33" s="116"/>
      <c r="U33" s="116"/>
      <c r="V33" s="178"/>
      <c r="W33" s="74"/>
      <c r="X33" s="87"/>
      <c r="Y33" s="87"/>
      <c r="Z33" s="189"/>
      <c r="AA33" s="189"/>
      <c r="AB33" s="189"/>
      <c r="AC33" s="86"/>
      <c r="AD33" s="190"/>
      <c r="AE33" s="190"/>
      <c r="AF33" s="85"/>
      <c r="AG33" s="85"/>
      <c r="AH33" s="85"/>
      <c r="AI33" s="85"/>
      <c r="AJ33" s="85"/>
      <c r="AK33" s="85"/>
      <c r="AL33" s="85"/>
      <c r="AM33" s="85"/>
      <c r="AN33" s="178"/>
      <c r="AO33" s="74"/>
      <c r="AP33" s="87"/>
      <c r="AQ33" s="87"/>
      <c r="AR33" s="189"/>
      <c r="AS33" s="189"/>
      <c r="AT33" s="189"/>
      <c r="AU33" s="86"/>
      <c r="AV33" s="190"/>
      <c r="AW33" s="190"/>
      <c r="AX33" s="85"/>
      <c r="AY33" s="85"/>
      <c r="AZ33" s="85"/>
      <c r="BA33" s="85"/>
      <c r="BB33" s="85"/>
      <c r="BC33" s="85"/>
      <c r="BD33" s="85"/>
      <c r="BE33" s="85"/>
      <c r="BF33" s="178"/>
      <c r="BG33" s="74"/>
      <c r="BH33" s="87"/>
      <c r="BI33" s="87"/>
      <c r="BJ33" s="189"/>
      <c r="BK33" s="189"/>
      <c r="BL33" s="189"/>
      <c r="BM33" s="86"/>
      <c r="BN33" s="190"/>
      <c r="BO33" s="190"/>
      <c r="BP33" s="85"/>
      <c r="BQ33" s="85"/>
      <c r="BR33" s="85"/>
      <c r="BS33" s="85"/>
      <c r="BT33" s="85"/>
      <c r="BU33" s="85"/>
      <c r="BV33" s="85"/>
      <c r="BW33" s="85"/>
      <c r="BX33" s="220"/>
    </row>
    <row r="34" spans="1:76" s="29" customFormat="1" ht="18" customHeight="1">
      <c r="A34" s="33"/>
      <c r="B34" s="41"/>
      <c r="C34" s="51"/>
      <c r="D34" s="61"/>
      <c r="E34" s="71"/>
      <c r="F34" s="85"/>
      <c r="G34" s="100" t="str">
        <f>IF(H32&gt;L32,"OK,目標CBR"&amp;L26&amp;"%の場合置換層厚"&amp;L27&amp;"cmとなる。","NG,目標CBR"&amp;L26&amp;"%の場合置換層厚"&amp;L27&amp;"cmでは満足しない。")</f>
        <v>OK,目標CBR3%の場合置換層厚65cmとなる。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78"/>
      <c r="W34" s="74"/>
      <c r="X34" s="85"/>
      <c r="Y34" s="100" t="str">
        <f>IF(Z32&gt;AD32,"OK,目標CBR"&amp;AD26&amp;"%の場合置換層厚"&amp;AD27&amp;"cmとなる。","NG,目標CBR"&amp;AD26&amp;"%の場合置換層厚"&amp;AD27&amp;"cmでは満足しない。")</f>
        <v>OK,目標CBR4%の場合置換層厚70cmとなる。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178"/>
      <c r="AO34" s="74"/>
      <c r="AP34" s="85"/>
      <c r="AQ34" s="100" t="str">
        <f>IF(AR32&gt;AV32,"OK,目標CBR"&amp;AV26&amp;"%の場合置換層厚"&amp;AV27&amp;"cmとなる。","NG,目標CBR"&amp;AV26&amp;"%の場合置換層厚"&amp;AV27&amp;"cmでは満足しない。")</f>
        <v>OK,目標CBR6%の場合置換層厚85cmとなる。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178"/>
      <c r="BG34" s="74"/>
      <c r="BH34" s="85"/>
      <c r="BI34" s="100" t="str">
        <f>IF(BJ32&gt;BN32,"OK,目標CBR"&amp;BN26&amp;"%の場合置換層厚"&amp;BN27&amp;"cmとなる。","NG,目標CBR"&amp;BN26&amp;"%の場合置換層厚"&amp;BN27&amp;"cmでは満足しない。")</f>
        <v>OK,目標CBR8%の場合置換層厚90cmとなる。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220"/>
    </row>
    <row r="35" spans="1:76" s="29" customFormat="1" ht="9.9499999999999993" customHeight="1">
      <c r="A35" s="33"/>
      <c r="B35" s="41"/>
      <c r="C35" s="51"/>
      <c r="D35" s="61"/>
      <c r="E35" s="72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80"/>
      <c r="W35" s="72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180"/>
      <c r="AO35" s="72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80"/>
      <c r="BG35" s="72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221"/>
    </row>
    <row r="36" spans="1:76" s="29" customFormat="1" ht="15.95" customHeight="1">
      <c r="A36" s="33"/>
      <c r="B36" s="42" t="s">
        <v>20</v>
      </c>
      <c r="C36" s="52"/>
      <c r="D36" s="62"/>
      <c r="E36" s="73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51">
        <v>100</v>
      </c>
      <c r="Q36" s="151"/>
      <c r="R36" s="151"/>
      <c r="S36" s="151"/>
      <c r="T36" s="151"/>
      <c r="U36" s="151"/>
      <c r="V36" s="181"/>
      <c r="W36" s="187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51">
        <v>100</v>
      </c>
      <c r="AI36" s="151"/>
      <c r="AJ36" s="151"/>
      <c r="AK36" s="151"/>
      <c r="AL36" s="151"/>
      <c r="AM36" s="151"/>
      <c r="AN36" s="200"/>
      <c r="AO36" s="187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51">
        <v>100</v>
      </c>
      <c r="BA36" s="151"/>
      <c r="BB36" s="151"/>
      <c r="BC36" s="151"/>
      <c r="BD36" s="151"/>
      <c r="BE36" s="151"/>
      <c r="BF36" s="200"/>
      <c r="BG36" s="73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151">
        <v>100</v>
      </c>
      <c r="BS36" s="151"/>
      <c r="BT36" s="151"/>
      <c r="BU36" s="151"/>
      <c r="BV36" s="151"/>
      <c r="BW36" s="151"/>
      <c r="BX36" s="222"/>
    </row>
    <row r="37" spans="1:76" s="29" customFormat="1" ht="15.95" customHeight="1">
      <c r="A37" s="33"/>
      <c r="B37" s="43"/>
      <c r="C37" s="53"/>
      <c r="D37" s="63"/>
      <c r="E37" s="71"/>
      <c r="F37" s="90" t="s">
        <v>41</v>
      </c>
      <c r="G37" s="90"/>
      <c r="H37" s="90"/>
      <c r="I37" s="90"/>
      <c r="J37" s="90"/>
      <c r="K37" s="90"/>
      <c r="L37" s="90"/>
      <c r="M37" s="90" t="s">
        <v>36</v>
      </c>
      <c r="N37" s="90"/>
      <c r="O37" s="90"/>
      <c r="P37" s="94" t="s">
        <v>46</v>
      </c>
      <c r="Q37" s="94"/>
      <c r="R37" s="94"/>
      <c r="S37" s="94" t="s">
        <v>44</v>
      </c>
      <c r="T37" s="94"/>
      <c r="U37" s="94"/>
      <c r="V37" s="182"/>
      <c r="W37" s="188"/>
      <c r="X37" s="90" t="s">
        <v>41</v>
      </c>
      <c r="Y37" s="90"/>
      <c r="Z37" s="90"/>
      <c r="AA37" s="90"/>
      <c r="AB37" s="90"/>
      <c r="AC37" s="90"/>
      <c r="AD37" s="90"/>
      <c r="AE37" s="90" t="s">
        <v>36</v>
      </c>
      <c r="AF37" s="90"/>
      <c r="AG37" s="90"/>
      <c r="AH37" s="94" t="s">
        <v>46</v>
      </c>
      <c r="AI37" s="94"/>
      <c r="AJ37" s="94"/>
      <c r="AK37" s="94" t="s">
        <v>44</v>
      </c>
      <c r="AL37" s="94"/>
      <c r="AM37" s="94"/>
      <c r="AN37" s="201"/>
      <c r="AO37" s="188"/>
      <c r="AP37" s="90" t="s">
        <v>41</v>
      </c>
      <c r="AQ37" s="90"/>
      <c r="AR37" s="90"/>
      <c r="AS37" s="90"/>
      <c r="AT37" s="90"/>
      <c r="AU37" s="90"/>
      <c r="AV37" s="90"/>
      <c r="AW37" s="90" t="s">
        <v>36</v>
      </c>
      <c r="AX37" s="90"/>
      <c r="AY37" s="90"/>
      <c r="AZ37" s="94" t="s">
        <v>46</v>
      </c>
      <c r="BA37" s="94"/>
      <c r="BB37" s="94"/>
      <c r="BC37" s="94" t="s">
        <v>44</v>
      </c>
      <c r="BD37" s="94"/>
      <c r="BE37" s="94"/>
      <c r="BF37" s="201"/>
      <c r="BG37" s="210"/>
      <c r="BH37" s="90" t="s">
        <v>41</v>
      </c>
      <c r="BI37" s="90"/>
      <c r="BJ37" s="90"/>
      <c r="BK37" s="90"/>
      <c r="BL37" s="90"/>
      <c r="BM37" s="90"/>
      <c r="BN37" s="90"/>
      <c r="BO37" s="90" t="s">
        <v>36</v>
      </c>
      <c r="BP37" s="90"/>
      <c r="BQ37" s="90"/>
      <c r="BR37" s="94" t="s">
        <v>46</v>
      </c>
      <c r="BS37" s="94"/>
      <c r="BT37" s="94"/>
      <c r="BU37" s="94" t="s">
        <v>44</v>
      </c>
      <c r="BV37" s="94"/>
      <c r="BW37" s="94"/>
      <c r="BX37" s="223"/>
    </row>
    <row r="38" spans="1:76" s="29" customFormat="1" ht="15.95" customHeight="1">
      <c r="A38" s="33"/>
      <c r="B38" s="43"/>
      <c r="C38" s="53"/>
      <c r="D38" s="63"/>
      <c r="E38" s="71"/>
      <c r="F38" s="91" t="s">
        <v>34</v>
      </c>
      <c r="G38" s="101"/>
      <c r="H38" s="105" t="s">
        <v>75</v>
      </c>
      <c r="I38" s="105"/>
      <c r="J38" s="114"/>
      <c r="K38" s="119">
        <v>10</v>
      </c>
      <c r="L38" s="130"/>
      <c r="M38" s="137">
        <f>+P36</f>
        <v>100</v>
      </c>
      <c r="N38" s="146"/>
      <c r="O38" s="148"/>
      <c r="P38" s="152">
        <f>+'単価表(奄美)'!$E$7</f>
        <v>4766</v>
      </c>
      <c r="Q38" s="160"/>
      <c r="R38" s="162"/>
      <c r="S38" s="165">
        <f>ROUND(P38*M38/1000,0)</f>
        <v>477</v>
      </c>
      <c r="T38" s="165"/>
      <c r="U38" s="165"/>
      <c r="V38" s="182"/>
      <c r="W38" s="188"/>
      <c r="X38" s="91" t="s">
        <v>34</v>
      </c>
      <c r="Y38" s="101"/>
      <c r="Z38" s="105" t="s">
        <v>75</v>
      </c>
      <c r="AA38" s="105"/>
      <c r="AB38" s="114"/>
      <c r="AC38" s="119">
        <v>10</v>
      </c>
      <c r="AD38" s="130"/>
      <c r="AE38" s="137">
        <f>+AH36</f>
        <v>100</v>
      </c>
      <c r="AF38" s="146"/>
      <c r="AG38" s="148"/>
      <c r="AH38" s="152">
        <f>+'単価表(奄美)'!$E$7</f>
        <v>4766</v>
      </c>
      <c r="AI38" s="160"/>
      <c r="AJ38" s="162"/>
      <c r="AK38" s="165">
        <f>ROUND(AH38*AE38/1000,0)</f>
        <v>477</v>
      </c>
      <c r="AL38" s="165"/>
      <c r="AM38" s="165"/>
      <c r="AN38" s="201"/>
      <c r="AO38" s="188"/>
      <c r="AP38" s="91" t="s">
        <v>34</v>
      </c>
      <c r="AQ38" s="101"/>
      <c r="AR38" s="105" t="s">
        <v>75</v>
      </c>
      <c r="AS38" s="105"/>
      <c r="AT38" s="114"/>
      <c r="AU38" s="119">
        <v>10</v>
      </c>
      <c r="AV38" s="130"/>
      <c r="AW38" s="137">
        <f>+AZ36</f>
        <v>100</v>
      </c>
      <c r="AX38" s="146"/>
      <c r="AY38" s="148"/>
      <c r="AZ38" s="152">
        <f>+'単価表(奄美)'!$E$7</f>
        <v>4766</v>
      </c>
      <c r="BA38" s="160"/>
      <c r="BB38" s="162"/>
      <c r="BC38" s="165">
        <f>ROUND(AZ38*AW38/1000,0)</f>
        <v>477</v>
      </c>
      <c r="BD38" s="165"/>
      <c r="BE38" s="165"/>
      <c r="BF38" s="201"/>
      <c r="BG38" s="210"/>
      <c r="BH38" s="91" t="s">
        <v>34</v>
      </c>
      <c r="BI38" s="101"/>
      <c r="BJ38" s="105" t="s">
        <v>75</v>
      </c>
      <c r="BK38" s="105"/>
      <c r="BL38" s="114"/>
      <c r="BM38" s="119">
        <v>10</v>
      </c>
      <c r="BN38" s="130"/>
      <c r="BO38" s="137">
        <f>+BR36</f>
        <v>100</v>
      </c>
      <c r="BP38" s="146"/>
      <c r="BQ38" s="148"/>
      <c r="BR38" s="152">
        <f>+'単価表(奄美)'!$E$7</f>
        <v>4766</v>
      </c>
      <c r="BS38" s="160"/>
      <c r="BT38" s="162"/>
      <c r="BU38" s="165">
        <f>ROUND(BR38*BO38/1000,0)</f>
        <v>477</v>
      </c>
      <c r="BV38" s="165"/>
      <c r="BW38" s="165"/>
      <c r="BX38" s="223"/>
    </row>
    <row r="39" spans="1:76" s="30" customFormat="1" ht="15.95" customHeight="1">
      <c r="A39" s="34"/>
      <c r="B39" s="43"/>
      <c r="C39" s="53"/>
      <c r="D39" s="63"/>
      <c r="E39" s="74"/>
      <c r="F39" s="92"/>
      <c r="G39" s="102"/>
      <c r="H39" s="105" t="s">
        <v>33</v>
      </c>
      <c r="I39" s="105"/>
      <c r="J39" s="114"/>
      <c r="K39" s="120">
        <v>25</v>
      </c>
      <c r="L39" s="131"/>
      <c r="M39" s="138">
        <f>+P36</f>
        <v>100</v>
      </c>
      <c r="N39" s="138"/>
      <c r="O39" s="138"/>
      <c r="P39" s="153">
        <f>LOOKUP(K39,'単価表(奄美)'!$D$8:$D$16,'単価表(奄美)'!$E$8:$E$16)</f>
        <v>1653</v>
      </c>
      <c r="Q39" s="153"/>
      <c r="R39" s="153"/>
      <c r="S39" s="165">
        <f>ROUND(P39*M39/1000,0)</f>
        <v>165</v>
      </c>
      <c r="T39" s="165"/>
      <c r="U39" s="165"/>
      <c r="V39" s="182"/>
      <c r="W39" s="188"/>
      <c r="X39" s="92"/>
      <c r="Y39" s="102"/>
      <c r="Z39" s="105" t="s">
        <v>33</v>
      </c>
      <c r="AA39" s="105"/>
      <c r="AB39" s="114"/>
      <c r="AC39" s="120">
        <v>25</v>
      </c>
      <c r="AD39" s="131"/>
      <c r="AE39" s="138">
        <f>+AH36</f>
        <v>100</v>
      </c>
      <c r="AF39" s="138"/>
      <c r="AG39" s="138"/>
      <c r="AH39" s="153">
        <f>LOOKUP(AC39,'単価表(奄美)'!$D$8:$D$16,'単価表(奄美)'!$E$8:$E$16)</f>
        <v>1653</v>
      </c>
      <c r="AI39" s="153"/>
      <c r="AJ39" s="153"/>
      <c r="AK39" s="165">
        <f>ROUND(AH39*AE39/1000,0)</f>
        <v>165</v>
      </c>
      <c r="AL39" s="165"/>
      <c r="AM39" s="165"/>
      <c r="AN39" s="178"/>
      <c r="AO39" s="188"/>
      <c r="AP39" s="92"/>
      <c r="AQ39" s="102"/>
      <c r="AR39" s="105" t="s">
        <v>33</v>
      </c>
      <c r="AS39" s="105"/>
      <c r="AT39" s="114"/>
      <c r="AU39" s="120">
        <v>10</v>
      </c>
      <c r="AV39" s="131"/>
      <c r="AW39" s="138">
        <f>+AZ36</f>
        <v>100</v>
      </c>
      <c r="AX39" s="138"/>
      <c r="AY39" s="138"/>
      <c r="AZ39" s="153">
        <f>LOOKUP(AU39,'単価表(奄美)'!$D$8:$D$16,'単価表(奄美)'!$E$8:$E$16)</f>
        <v>704</v>
      </c>
      <c r="BA39" s="153"/>
      <c r="BB39" s="153"/>
      <c r="BC39" s="165">
        <f>ROUND(AZ39*AW39/1000,0)</f>
        <v>70</v>
      </c>
      <c r="BD39" s="165"/>
      <c r="BE39" s="165"/>
      <c r="BF39" s="178"/>
      <c r="BG39" s="74"/>
      <c r="BH39" s="92"/>
      <c r="BI39" s="102"/>
      <c r="BJ39" s="105" t="s">
        <v>33</v>
      </c>
      <c r="BK39" s="105"/>
      <c r="BL39" s="114"/>
      <c r="BM39" s="120">
        <v>15</v>
      </c>
      <c r="BN39" s="131"/>
      <c r="BO39" s="138">
        <f>+BR36</f>
        <v>100</v>
      </c>
      <c r="BP39" s="138"/>
      <c r="BQ39" s="138"/>
      <c r="BR39" s="153">
        <f>LOOKUP(BM39,'単価表(奄美)'!$D$8:$D$16,'単価表(奄美)'!$E$8:$E$16)</f>
        <v>952</v>
      </c>
      <c r="BS39" s="153"/>
      <c r="BT39" s="153"/>
      <c r="BU39" s="165">
        <f>ROUND(BR39*BO39/1000,0)</f>
        <v>95</v>
      </c>
      <c r="BV39" s="165"/>
      <c r="BW39" s="165"/>
      <c r="BX39" s="220"/>
    </row>
    <row r="40" spans="1:76" s="30" customFormat="1" ht="15.95" customHeight="1">
      <c r="A40" s="34"/>
      <c r="B40" s="43"/>
      <c r="C40" s="53"/>
      <c r="D40" s="63"/>
      <c r="E40" s="74"/>
      <c r="F40" s="92"/>
      <c r="G40" s="102"/>
      <c r="H40" s="106" t="s">
        <v>38</v>
      </c>
      <c r="I40" s="106"/>
      <c r="J40" s="115"/>
      <c r="K40" s="120"/>
      <c r="L40" s="131"/>
      <c r="M40" s="138"/>
      <c r="N40" s="138"/>
      <c r="O40" s="138"/>
      <c r="P40" s="153"/>
      <c r="Q40" s="153"/>
      <c r="R40" s="153"/>
      <c r="S40" s="165"/>
      <c r="T40" s="165"/>
      <c r="U40" s="165"/>
      <c r="V40" s="182"/>
      <c r="W40" s="188"/>
      <c r="X40" s="92"/>
      <c r="Y40" s="102"/>
      <c r="Z40" s="106" t="s">
        <v>38</v>
      </c>
      <c r="AA40" s="106"/>
      <c r="AB40" s="115"/>
      <c r="AC40" s="120"/>
      <c r="AD40" s="131"/>
      <c r="AE40" s="138"/>
      <c r="AF40" s="138"/>
      <c r="AG40" s="138"/>
      <c r="AH40" s="153"/>
      <c r="AI40" s="153"/>
      <c r="AJ40" s="153"/>
      <c r="AK40" s="165"/>
      <c r="AL40" s="165"/>
      <c r="AM40" s="165"/>
      <c r="AN40" s="178"/>
      <c r="AO40" s="188"/>
      <c r="AP40" s="92"/>
      <c r="AQ40" s="102"/>
      <c r="AR40" s="106" t="s">
        <v>38</v>
      </c>
      <c r="AS40" s="106"/>
      <c r="AT40" s="115"/>
      <c r="AU40" s="120"/>
      <c r="AV40" s="131"/>
      <c r="AW40" s="138"/>
      <c r="AX40" s="138"/>
      <c r="AY40" s="138"/>
      <c r="AZ40" s="153"/>
      <c r="BA40" s="153"/>
      <c r="BB40" s="153"/>
      <c r="BC40" s="165"/>
      <c r="BD40" s="165"/>
      <c r="BE40" s="165"/>
      <c r="BF40" s="178"/>
      <c r="BG40" s="74"/>
      <c r="BH40" s="92"/>
      <c r="BI40" s="102"/>
      <c r="BJ40" s="106" t="s">
        <v>38</v>
      </c>
      <c r="BK40" s="106"/>
      <c r="BL40" s="115"/>
      <c r="BM40" s="120"/>
      <c r="BN40" s="131"/>
      <c r="BO40" s="138"/>
      <c r="BP40" s="138"/>
      <c r="BQ40" s="138"/>
      <c r="BR40" s="153"/>
      <c r="BS40" s="153"/>
      <c r="BT40" s="153"/>
      <c r="BU40" s="165"/>
      <c r="BV40" s="165"/>
      <c r="BW40" s="165"/>
      <c r="BX40" s="220"/>
    </row>
    <row r="41" spans="1:76" s="30" customFormat="1" ht="15.95" customHeight="1">
      <c r="A41" s="34"/>
      <c r="B41" s="43"/>
      <c r="C41" s="53"/>
      <c r="D41" s="63"/>
      <c r="E41" s="74"/>
      <c r="F41" s="92"/>
      <c r="G41" s="102"/>
      <c r="H41" s="105" t="s">
        <v>13</v>
      </c>
      <c r="I41" s="105"/>
      <c r="J41" s="114"/>
      <c r="K41" s="120">
        <v>40</v>
      </c>
      <c r="L41" s="131"/>
      <c r="M41" s="138">
        <f>+P36</f>
        <v>100</v>
      </c>
      <c r="N41" s="138"/>
      <c r="O41" s="138"/>
      <c r="P41" s="153">
        <f>LOOKUP(K41,'単価表(奄美)'!$D$17:$D$26,'単価表(奄美)'!$E$17:$E$26)</f>
        <v>2106</v>
      </c>
      <c r="Q41" s="153"/>
      <c r="R41" s="153"/>
      <c r="S41" s="165">
        <f>ROUND(P41*M41/1000,0)</f>
        <v>211</v>
      </c>
      <c r="T41" s="165"/>
      <c r="U41" s="165"/>
      <c r="V41" s="182"/>
      <c r="W41" s="188"/>
      <c r="X41" s="92"/>
      <c r="Y41" s="102"/>
      <c r="Z41" s="105" t="s">
        <v>13</v>
      </c>
      <c r="AA41" s="105"/>
      <c r="AB41" s="114"/>
      <c r="AC41" s="120">
        <v>30</v>
      </c>
      <c r="AD41" s="131"/>
      <c r="AE41" s="138">
        <f>+AH36</f>
        <v>100</v>
      </c>
      <c r="AF41" s="138"/>
      <c r="AG41" s="138"/>
      <c r="AH41" s="153">
        <f>LOOKUP(AC41,'単価表(奄美)'!$D$17:$D$26,'単価表(奄美)'!$E$17:$E$26)</f>
        <v>1674</v>
      </c>
      <c r="AI41" s="153"/>
      <c r="AJ41" s="153"/>
      <c r="AK41" s="165">
        <f>ROUND(AH41*AE41/1000,0)</f>
        <v>167</v>
      </c>
      <c r="AL41" s="165"/>
      <c r="AM41" s="165"/>
      <c r="AN41" s="178"/>
      <c r="AO41" s="188"/>
      <c r="AP41" s="92"/>
      <c r="AQ41" s="102"/>
      <c r="AR41" s="105" t="s">
        <v>13</v>
      </c>
      <c r="AS41" s="105"/>
      <c r="AT41" s="114"/>
      <c r="AU41" s="120">
        <v>40</v>
      </c>
      <c r="AV41" s="131"/>
      <c r="AW41" s="138">
        <f>+AZ36</f>
        <v>100</v>
      </c>
      <c r="AX41" s="138"/>
      <c r="AY41" s="138"/>
      <c r="AZ41" s="153">
        <f>LOOKUP(AU41,'単価表(奄美)'!$D$17:$D$26,'単価表(奄美)'!$E$17:$E$26)</f>
        <v>2106</v>
      </c>
      <c r="BA41" s="153"/>
      <c r="BB41" s="153"/>
      <c r="BC41" s="165">
        <f>ROUND(AZ41*AW41/1000,0)</f>
        <v>211</v>
      </c>
      <c r="BD41" s="165"/>
      <c r="BE41" s="165"/>
      <c r="BF41" s="178"/>
      <c r="BG41" s="74"/>
      <c r="BH41" s="92"/>
      <c r="BI41" s="102"/>
      <c r="BJ41" s="105" t="s">
        <v>13</v>
      </c>
      <c r="BK41" s="105"/>
      <c r="BL41" s="114"/>
      <c r="BM41" s="120">
        <v>25</v>
      </c>
      <c r="BN41" s="131"/>
      <c r="BO41" s="138">
        <f>+BR36</f>
        <v>100</v>
      </c>
      <c r="BP41" s="138"/>
      <c r="BQ41" s="138"/>
      <c r="BR41" s="153">
        <f>LOOKUP(BM41,'単価表(奄美)'!$D$17:$D$26,'単価表(奄美)'!$E$17:$E$26)</f>
        <v>1457</v>
      </c>
      <c r="BS41" s="153"/>
      <c r="BT41" s="153"/>
      <c r="BU41" s="165">
        <f>ROUND(BR41*BO41/1000,0)</f>
        <v>146</v>
      </c>
      <c r="BV41" s="165"/>
      <c r="BW41" s="165"/>
      <c r="BX41" s="220"/>
    </row>
    <row r="42" spans="1:76" s="30" customFormat="1" ht="15.95" customHeight="1">
      <c r="A42" s="34"/>
      <c r="B42" s="43"/>
      <c r="C42" s="53"/>
      <c r="D42" s="63"/>
      <c r="E42" s="74"/>
      <c r="F42" s="92"/>
      <c r="G42" s="102"/>
      <c r="H42" s="106" t="s">
        <v>39</v>
      </c>
      <c r="I42" s="106"/>
      <c r="J42" s="115"/>
      <c r="K42" s="120"/>
      <c r="L42" s="131"/>
      <c r="M42" s="138"/>
      <c r="N42" s="138"/>
      <c r="O42" s="138"/>
      <c r="P42" s="153"/>
      <c r="Q42" s="153"/>
      <c r="R42" s="153"/>
      <c r="S42" s="165"/>
      <c r="T42" s="165"/>
      <c r="U42" s="165"/>
      <c r="V42" s="182"/>
      <c r="W42" s="188"/>
      <c r="X42" s="92"/>
      <c r="Y42" s="102"/>
      <c r="Z42" s="106" t="s">
        <v>39</v>
      </c>
      <c r="AA42" s="106"/>
      <c r="AB42" s="115"/>
      <c r="AC42" s="120"/>
      <c r="AD42" s="131"/>
      <c r="AE42" s="138"/>
      <c r="AF42" s="138"/>
      <c r="AG42" s="138"/>
      <c r="AH42" s="153"/>
      <c r="AI42" s="153"/>
      <c r="AJ42" s="153"/>
      <c r="AK42" s="165"/>
      <c r="AL42" s="165"/>
      <c r="AM42" s="165"/>
      <c r="AN42" s="178"/>
      <c r="AO42" s="188"/>
      <c r="AP42" s="92"/>
      <c r="AQ42" s="102"/>
      <c r="AR42" s="106" t="s">
        <v>39</v>
      </c>
      <c r="AS42" s="106"/>
      <c r="AT42" s="115"/>
      <c r="AU42" s="120"/>
      <c r="AV42" s="131"/>
      <c r="AW42" s="138"/>
      <c r="AX42" s="138"/>
      <c r="AY42" s="138"/>
      <c r="AZ42" s="153"/>
      <c r="BA42" s="153"/>
      <c r="BB42" s="153"/>
      <c r="BC42" s="165"/>
      <c r="BD42" s="165"/>
      <c r="BE42" s="165"/>
      <c r="BF42" s="178"/>
      <c r="BG42" s="74"/>
      <c r="BH42" s="92"/>
      <c r="BI42" s="102"/>
      <c r="BJ42" s="106" t="s">
        <v>39</v>
      </c>
      <c r="BK42" s="106"/>
      <c r="BL42" s="115"/>
      <c r="BM42" s="120"/>
      <c r="BN42" s="131"/>
      <c r="BO42" s="138"/>
      <c r="BP42" s="138"/>
      <c r="BQ42" s="138"/>
      <c r="BR42" s="153"/>
      <c r="BS42" s="153"/>
      <c r="BT42" s="153"/>
      <c r="BU42" s="165"/>
      <c r="BV42" s="165"/>
      <c r="BW42" s="165"/>
      <c r="BX42" s="220"/>
    </row>
    <row r="43" spans="1:76" s="30" customFormat="1" ht="15.95" customHeight="1">
      <c r="A43" s="34"/>
      <c r="B43" s="43"/>
      <c r="C43" s="53"/>
      <c r="D43" s="63"/>
      <c r="E43" s="74"/>
      <c r="F43" s="93"/>
      <c r="G43" s="103"/>
      <c r="H43" s="107" t="s">
        <v>47</v>
      </c>
      <c r="I43" s="107"/>
      <c r="J43" s="107"/>
      <c r="K43" s="107"/>
      <c r="L43" s="107"/>
      <c r="M43" s="138" t="s">
        <v>43</v>
      </c>
      <c r="N43" s="138"/>
      <c r="O43" s="138"/>
      <c r="P43" s="153" t="s">
        <v>43</v>
      </c>
      <c r="Q43" s="153"/>
      <c r="R43" s="153"/>
      <c r="S43" s="165">
        <f>SUM(S38:U42)</f>
        <v>853</v>
      </c>
      <c r="T43" s="165"/>
      <c r="U43" s="165"/>
      <c r="V43" s="182"/>
      <c r="W43" s="188"/>
      <c r="X43" s="93"/>
      <c r="Y43" s="103"/>
      <c r="Z43" s="107" t="s">
        <v>47</v>
      </c>
      <c r="AA43" s="107"/>
      <c r="AB43" s="107"/>
      <c r="AC43" s="107"/>
      <c r="AD43" s="107"/>
      <c r="AE43" s="138" t="s">
        <v>43</v>
      </c>
      <c r="AF43" s="138"/>
      <c r="AG43" s="138"/>
      <c r="AH43" s="153" t="s">
        <v>43</v>
      </c>
      <c r="AI43" s="153"/>
      <c r="AJ43" s="153"/>
      <c r="AK43" s="165">
        <f>SUM(AK38:AM42)</f>
        <v>809</v>
      </c>
      <c r="AL43" s="165"/>
      <c r="AM43" s="165"/>
      <c r="AN43" s="178"/>
      <c r="AO43" s="188"/>
      <c r="AP43" s="93"/>
      <c r="AQ43" s="103"/>
      <c r="AR43" s="107" t="s">
        <v>47</v>
      </c>
      <c r="AS43" s="107"/>
      <c r="AT43" s="107"/>
      <c r="AU43" s="107"/>
      <c r="AV43" s="107"/>
      <c r="AW43" s="138" t="s">
        <v>43</v>
      </c>
      <c r="AX43" s="138"/>
      <c r="AY43" s="138"/>
      <c r="AZ43" s="153" t="s">
        <v>43</v>
      </c>
      <c r="BA43" s="153"/>
      <c r="BB43" s="153"/>
      <c r="BC43" s="165">
        <f>SUM(BC38:BE42)</f>
        <v>758</v>
      </c>
      <c r="BD43" s="165"/>
      <c r="BE43" s="165"/>
      <c r="BF43" s="178"/>
      <c r="BG43" s="74"/>
      <c r="BH43" s="93"/>
      <c r="BI43" s="103"/>
      <c r="BJ43" s="107" t="s">
        <v>47</v>
      </c>
      <c r="BK43" s="107"/>
      <c r="BL43" s="107"/>
      <c r="BM43" s="107"/>
      <c r="BN43" s="107"/>
      <c r="BO43" s="138" t="s">
        <v>43</v>
      </c>
      <c r="BP43" s="138"/>
      <c r="BQ43" s="138"/>
      <c r="BR43" s="153" t="s">
        <v>43</v>
      </c>
      <c r="BS43" s="153"/>
      <c r="BT43" s="153"/>
      <c r="BU43" s="165">
        <f>SUM(BU38:BW42)</f>
        <v>718</v>
      </c>
      <c r="BV43" s="165"/>
      <c r="BW43" s="165"/>
      <c r="BX43" s="220"/>
    </row>
    <row r="44" spans="1:76" s="30" customFormat="1" ht="15.95" customHeight="1">
      <c r="A44" s="34"/>
      <c r="B44" s="43"/>
      <c r="C44" s="53"/>
      <c r="D44" s="63"/>
      <c r="E44" s="74"/>
      <c r="F44" s="94" t="s">
        <v>24</v>
      </c>
      <c r="G44" s="94"/>
      <c r="H44" s="108" t="s">
        <v>19</v>
      </c>
      <c r="I44" s="108"/>
      <c r="J44" s="108"/>
      <c r="K44" s="108"/>
      <c r="L44" s="108"/>
      <c r="M44" s="139">
        <f>T13*P36/100</f>
        <v>140</v>
      </c>
      <c r="N44" s="139"/>
      <c r="O44" s="139"/>
      <c r="P44" s="153">
        <f>+'単価表(奄美)'!$E$29</f>
        <v>255</v>
      </c>
      <c r="Q44" s="153"/>
      <c r="R44" s="153"/>
      <c r="S44" s="165">
        <f>ROUND(P44*M44/1000,0)</f>
        <v>36</v>
      </c>
      <c r="T44" s="165"/>
      <c r="U44" s="165"/>
      <c r="V44" s="182"/>
      <c r="W44" s="188"/>
      <c r="X44" s="94" t="s">
        <v>24</v>
      </c>
      <c r="Y44" s="94"/>
      <c r="Z44" s="108" t="s">
        <v>19</v>
      </c>
      <c r="AA44" s="108"/>
      <c r="AB44" s="108"/>
      <c r="AC44" s="108"/>
      <c r="AD44" s="108"/>
      <c r="AE44" s="139">
        <f>AL13*AH36/100</f>
        <v>135</v>
      </c>
      <c r="AF44" s="139"/>
      <c r="AG44" s="139"/>
      <c r="AH44" s="153">
        <f>+'単価表(奄美)'!$E$29</f>
        <v>255</v>
      </c>
      <c r="AI44" s="153"/>
      <c r="AJ44" s="153"/>
      <c r="AK44" s="165">
        <f>ROUND(AH44*AE44/1000,0)</f>
        <v>34</v>
      </c>
      <c r="AL44" s="165"/>
      <c r="AM44" s="165"/>
      <c r="AN44" s="178"/>
      <c r="AO44" s="188"/>
      <c r="AP44" s="94" t="s">
        <v>24</v>
      </c>
      <c r="AQ44" s="94"/>
      <c r="AR44" s="108" t="s">
        <v>19</v>
      </c>
      <c r="AS44" s="108"/>
      <c r="AT44" s="108"/>
      <c r="AU44" s="108"/>
      <c r="AV44" s="108"/>
      <c r="AW44" s="139">
        <f>BD13*AZ36/100</f>
        <v>145</v>
      </c>
      <c r="AX44" s="139"/>
      <c r="AY44" s="139"/>
      <c r="AZ44" s="153">
        <f>+'単価表(奄美)'!$E$29</f>
        <v>255</v>
      </c>
      <c r="BA44" s="153"/>
      <c r="BB44" s="153"/>
      <c r="BC44" s="165">
        <f>ROUND(AZ44*AW44/1000,0)</f>
        <v>37</v>
      </c>
      <c r="BD44" s="165"/>
      <c r="BE44" s="165"/>
      <c r="BF44" s="178"/>
      <c r="BG44" s="74"/>
      <c r="BH44" s="94" t="s">
        <v>24</v>
      </c>
      <c r="BI44" s="94"/>
      <c r="BJ44" s="108" t="s">
        <v>19</v>
      </c>
      <c r="BK44" s="108"/>
      <c r="BL44" s="108"/>
      <c r="BM44" s="108"/>
      <c r="BN44" s="108"/>
      <c r="BO44" s="139">
        <f>BV13*BR36/100</f>
        <v>140</v>
      </c>
      <c r="BP44" s="139"/>
      <c r="BQ44" s="139"/>
      <c r="BR44" s="153">
        <f>+'単価表(奄美)'!$E$29</f>
        <v>255</v>
      </c>
      <c r="BS44" s="153"/>
      <c r="BT44" s="153"/>
      <c r="BU44" s="165">
        <f>ROUND(BR44*BO44/1000,0)</f>
        <v>36</v>
      </c>
      <c r="BV44" s="165"/>
      <c r="BW44" s="165"/>
      <c r="BX44" s="220"/>
    </row>
    <row r="45" spans="1:76" s="30" customFormat="1" ht="15.95" customHeight="1">
      <c r="A45" s="34"/>
      <c r="B45" s="43"/>
      <c r="C45" s="53"/>
      <c r="D45" s="63"/>
      <c r="E45" s="74"/>
      <c r="F45" s="94"/>
      <c r="G45" s="94"/>
      <c r="H45" s="108" t="s">
        <v>35</v>
      </c>
      <c r="I45" s="108"/>
      <c r="J45" s="108"/>
      <c r="K45" s="108"/>
      <c r="L45" s="108"/>
      <c r="M45" s="139">
        <f>S14*P36/100</f>
        <v>65</v>
      </c>
      <c r="N45" s="139"/>
      <c r="O45" s="139"/>
      <c r="P45" s="153">
        <f>+'単価表(奄美)'!$E$28</f>
        <v>256</v>
      </c>
      <c r="Q45" s="153"/>
      <c r="R45" s="153"/>
      <c r="S45" s="165">
        <f>ROUND(P45*M45/1000,0)</f>
        <v>17</v>
      </c>
      <c r="T45" s="165"/>
      <c r="U45" s="165"/>
      <c r="V45" s="182"/>
      <c r="W45" s="188"/>
      <c r="X45" s="94"/>
      <c r="Y45" s="94"/>
      <c r="Z45" s="108" t="s">
        <v>35</v>
      </c>
      <c r="AA45" s="108"/>
      <c r="AB45" s="108"/>
      <c r="AC45" s="108"/>
      <c r="AD45" s="108"/>
      <c r="AE45" s="139">
        <f>AK14*AH36/100</f>
        <v>70</v>
      </c>
      <c r="AF45" s="139"/>
      <c r="AG45" s="139"/>
      <c r="AH45" s="153">
        <f>+'単価表(奄美)'!$E$28</f>
        <v>256</v>
      </c>
      <c r="AI45" s="153"/>
      <c r="AJ45" s="153"/>
      <c r="AK45" s="165">
        <f>ROUND(AH45*AE45/1000,0)</f>
        <v>18</v>
      </c>
      <c r="AL45" s="165"/>
      <c r="AM45" s="165"/>
      <c r="AN45" s="178"/>
      <c r="AO45" s="188"/>
      <c r="AP45" s="94"/>
      <c r="AQ45" s="94"/>
      <c r="AR45" s="108" t="s">
        <v>35</v>
      </c>
      <c r="AS45" s="108"/>
      <c r="AT45" s="108"/>
      <c r="AU45" s="108"/>
      <c r="AV45" s="108"/>
      <c r="AW45" s="139">
        <f>BC14*AZ36/100</f>
        <v>85</v>
      </c>
      <c r="AX45" s="139"/>
      <c r="AY45" s="139"/>
      <c r="AZ45" s="153">
        <f>+'単価表(奄美)'!$E$28</f>
        <v>256</v>
      </c>
      <c r="BA45" s="153"/>
      <c r="BB45" s="153"/>
      <c r="BC45" s="165">
        <f>ROUND(AZ45*AW45/1000,0)</f>
        <v>22</v>
      </c>
      <c r="BD45" s="165"/>
      <c r="BE45" s="165"/>
      <c r="BF45" s="178"/>
      <c r="BG45" s="74"/>
      <c r="BH45" s="94"/>
      <c r="BI45" s="94"/>
      <c r="BJ45" s="108" t="s">
        <v>35</v>
      </c>
      <c r="BK45" s="108"/>
      <c r="BL45" s="108"/>
      <c r="BM45" s="108"/>
      <c r="BN45" s="108"/>
      <c r="BO45" s="139">
        <f>BU15*BR36/100</f>
        <v>90</v>
      </c>
      <c r="BP45" s="139"/>
      <c r="BQ45" s="139"/>
      <c r="BR45" s="153">
        <f>+'単価表(奄美)'!$E$28</f>
        <v>256</v>
      </c>
      <c r="BS45" s="153"/>
      <c r="BT45" s="153"/>
      <c r="BU45" s="165">
        <f>ROUND(BR45*BO45/1000,0)</f>
        <v>23</v>
      </c>
      <c r="BV45" s="165"/>
      <c r="BW45" s="165"/>
      <c r="BX45" s="220"/>
    </row>
    <row r="46" spans="1:76" s="30" customFormat="1" ht="15.95" customHeight="1">
      <c r="A46" s="34"/>
      <c r="B46" s="43"/>
      <c r="C46" s="53"/>
      <c r="D46" s="63"/>
      <c r="E46" s="74"/>
      <c r="F46" s="94"/>
      <c r="G46" s="94"/>
      <c r="H46" s="108" t="s">
        <v>76</v>
      </c>
      <c r="I46" s="108"/>
      <c r="J46" s="108"/>
      <c r="K46" s="108"/>
      <c r="L46" s="108"/>
      <c r="M46" s="139">
        <f>+M45</f>
        <v>65</v>
      </c>
      <c r="N46" s="139"/>
      <c r="O46" s="139"/>
      <c r="P46" s="153">
        <f>+'単価表(奄美)'!$E$27</f>
        <v>3800</v>
      </c>
      <c r="Q46" s="153"/>
      <c r="R46" s="153"/>
      <c r="S46" s="165">
        <f>ROUND(P46*M46/1000,0)</f>
        <v>247</v>
      </c>
      <c r="T46" s="165"/>
      <c r="U46" s="165"/>
      <c r="V46" s="182"/>
      <c r="W46" s="188"/>
      <c r="X46" s="94"/>
      <c r="Y46" s="94"/>
      <c r="Z46" s="108" t="s">
        <v>76</v>
      </c>
      <c r="AA46" s="108"/>
      <c r="AB46" s="108"/>
      <c r="AC46" s="108"/>
      <c r="AD46" s="108"/>
      <c r="AE46" s="139">
        <f>+AE45</f>
        <v>70</v>
      </c>
      <c r="AF46" s="139"/>
      <c r="AG46" s="139"/>
      <c r="AH46" s="153">
        <f>+'単価表(奄美)'!$E$27</f>
        <v>3800</v>
      </c>
      <c r="AI46" s="153"/>
      <c r="AJ46" s="153"/>
      <c r="AK46" s="165">
        <f>ROUND(AH46*AE46/1000,0)</f>
        <v>266</v>
      </c>
      <c r="AL46" s="165"/>
      <c r="AM46" s="165"/>
      <c r="AN46" s="178"/>
      <c r="AO46" s="188"/>
      <c r="AP46" s="94"/>
      <c r="AQ46" s="94"/>
      <c r="AR46" s="108" t="s">
        <v>76</v>
      </c>
      <c r="AS46" s="108"/>
      <c r="AT46" s="108"/>
      <c r="AU46" s="108"/>
      <c r="AV46" s="108"/>
      <c r="AW46" s="139">
        <f>+AW45</f>
        <v>85</v>
      </c>
      <c r="AX46" s="139"/>
      <c r="AY46" s="139"/>
      <c r="AZ46" s="153">
        <f>+'単価表(奄美)'!$E$27</f>
        <v>3800</v>
      </c>
      <c r="BA46" s="153"/>
      <c r="BB46" s="153"/>
      <c r="BC46" s="165">
        <f>ROUND(AZ46*AW46/1000,0)</f>
        <v>323</v>
      </c>
      <c r="BD46" s="165"/>
      <c r="BE46" s="165"/>
      <c r="BF46" s="178"/>
      <c r="BG46" s="74"/>
      <c r="BH46" s="94"/>
      <c r="BI46" s="94"/>
      <c r="BJ46" s="108" t="s">
        <v>76</v>
      </c>
      <c r="BK46" s="108"/>
      <c r="BL46" s="108"/>
      <c r="BM46" s="108"/>
      <c r="BN46" s="108"/>
      <c r="BO46" s="139">
        <f>+BO45</f>
        <v>90</v>
      </c>
      <c r="BP46" s="139"/>
      <c r="BQ46" s="139"/>
      <c r="BR46" s="153">
        <f>+'単価表(奄美)'!$E$27</f>
        <v>3800</v>
      </c>
      <c r="BS46" s="153"/>
      <c r="BT46" s="153"/>
      <c r="BU46" s="165">
        <f>ROUND(BR46*BO46/1000,0)</f>
        <v>342</v>
      </c>
      <c r="BV46" s="165"/>
      <c r="BW46" s="165"/>
      <c r="BX46" s="220"/>
    </row>
    <row r="47" spans="1:76" s="30" customFormat="1" ht="15.95" customHeight="1">
      <c r="A47" s="34"/>
      <c r="B47" s="43"/>
      <c r="C47" s="53"/>
      <c r="D47" s="63"/>
      <c r="E47" s="74"/>
      <c r="F47" s="94"/>
      <c r="G47" s="94"/>
      <c r="H47" s="108" t="s">
        <v>16</v>
      </c>
      <c r="I47" s="108"/>
      <c r="J47" s="108"/>
      <c r="K47" s="108"/>
      <c r="L47" s="108"/>
      <c r="M47" s="139">
        <f>+M44</f>
        <v>140</v>
      </c>
      <c r="N47" s="139"/>
      <c r="O47" s="139"/>
      <c r="P47" s="153">
        <f>+'単価表(奄美)'!$E$33</f>
        <v>917</v>
      </c>
      <c r="Q47" s="153"/>
      <c r="R47" s="153"/>
      <c r="S47" s="165">
        <f>ROUND(P47*M47/1000,0)</f>
        <v>128</v>
      </c>
      <c r="T47" s="165"/>
      <c r="U47" s="165"/>
      <c r="V47" s="182"/>
      <c r="W47" s="188"/>
      <c r="X47" s="94"/>
      <c r="Y47" s="94"/>
      <c r="Z47" s="108" t="s">
        <v>16</v>
      </c>
      <c r="AA47" s="108"/>
      <c r="AB47" s="108"/>
      <c r="AC47" s="108"/>
      <c r="AD47" s="108"/>
      <c r="AE47" s="139">
        <f>+AE44</f>
        <v>135</v>
      </c>
      <c r="AF47" s="139"/>
      <c r="AG47" s="139"/>
      <c r="AH47" s="153">
        <f>+'単価表(奄美)'!$E$33</f>
        <v>917</v>
      </c>
      <c r="AI47" s="153"/>
      <c r="AJ47" s="153"/>
      <c r="AK47" s="165">
        <f>ROUND(AH47*AE47/1000,0)</f>
        <v>124</v>
      </c>
      <c r="AL47" s="165"/>
      <c r="AM47" s="165"/>
      <c r="AN47" s="178"/>
      <c r="AO47" s="188"/>
      <c r="AP47" s="94"/>
      <c r="AQ47" s="94"/>
      <c r="AR47" s="108" t="s">
        <v>16</v>
      </c>
      <c r="AS47" s="108"/>
      <c r="AT47" s="108"/>
      <c r="AU47" s="108"/>
      <c r="AV47" s="108"/>
      <c r="AW47" s="139">
        <f>+AW44</f>
        <v>145</v>
      </c>
      <c r="AX47" s="139"/>
      <c r="AY47" s="139"/>
      <c r="AZ47" s="153">
        <f>+'単価表(奄美)'!$E$33</f>
        <v>917</v>
      </c>
      <c r="BA47" s="153"/>
      <c r="BB47" s="153"/>
      <c r="BC47" s="165">
        <f>ROUND(AZ47*AW47/1000,0)</f>
        <v>133</v>
      </c>
      <c r="BD47" s="165"/>
      <c r="BE47" s="165"/>
      <c r="BF47" s="178"/>
      <c r="BG47" s="74"/>
      <c r="BH47" s="94"/>
      <c r="BI47" s="94"/>
      <c r="BJ47" s="108" t="s">
        <v>16</v>
      </c>
      <c r="BK47" s="108"/>
      <c r="BL47" s="108"/>
      <c r="BM47" s="108"/>
      <c r="BN47" s="108"/>
      <c r="BO47" s="139">
        <f>+BO44</f>
        <v>140</v>
      </c>
      <c r="BP47" s="139"/>
      <c r="BQ47" s="139"/>
      <c r="BR47" s="153">
        <f>+'単価表(奄美)'!$E$33</f>
        <v>917</v>
      </c>
      <c r="BS47" s="153"/>
      <c r="BT47" s="153"/>
      <c r="BU47" s="165">
        <f>ROUND(BR47*BO47/1000,0)</f>
        <v>128</v>
      </c>
      <c r="BV47" s="165"/>
      <c r="BW47" s="165"/>
      <c r="BX47" s="220"/>
    </row>
    <row r="48" spans="1:76" s="30" customFormat="1" ht="15.95" customHeight="1">
      <c r="A48" s="34"/>
      <c r="B48" s="43"/>
      <c r="C48" s="53"/>
      <c r="D48" s="63"/>
      <c r="E48" s="74"/>
      <c r="F48" s="94"/>
      <c r="G48" s="94"/>
      <c r="H48" s="107" t="s">
        <v>47</v>
      </c>
      <c r="I48" s="107"/>
      <c r="J48" s="107"/>
      <c r="K48" s="107"/>
      <c r="L48" s="107"/>
      <c r="M48" s="138" t="s">
        <v>43</v>
      </c>
      <c r="N48" s="138"/>
      <c r="O48" s="138"/>
      <c r="P48" s="153" t="s">
        <v>43</v>
      </c>
      <c r="Q48" s="153"/>
      <c r="R48" s="153"/>
      <c r="S48" s="165">
        <f>SUM(S44:U47)</f>
        <v>428</v>
      </c>
      <c r="T48" s="165"/>
      <c r="U48" s="165"/>
      <c r="V48" s="182"/>
      <c r="W48" s="188"/>
      <c r="X48" s="94"/>
      <c r="Y48" s="94"/>
      <c r="Z48" s="107" t="s">
        <v>47</v>
      </c>
      <c r="AA48" s="107"/>
      <c r="AB48" s="107"/>
      <c r="AC48" s="107"/>
      <c r="AD48" s="107"/>
      <c r="AE48" s="138" t="s">
        <v>43</v>
      </c>
      <c r="AF48" s="138"/>
      <c r="AG48" s="138"/>
      <c r="AH48" s="153" t="s">
        <v>43</v>
      </c>
      <c r="AI48" s="153"/>
      <c r="AJ48" s="153"/>
      <c r="AK48" s="165">
        <f>SUM(AK44:AM47)</f>
        <v>442</v>
      </c>
      <c r="AL48" s="165"/>
      <c r="AM48" s="165"/>
      <c r="AN48" s="178"/>
      <c r="AO48" s="188"/>
      <c r="AP48" s="94"/>
      <c r="AQ48" s="94"/>
      <c r="AR48" s="107" t="s">
        <v>47</v>
      </c>
      <c r="AS48" s="107"/>
      <c r="AT48" s="107"/>
      <c r="AU48" s="107"/>
      <c r="AV48" s="107"/>
      <c r="AW48" s="138" t="s">
        <v>43</v>
      </c>
      <c r="AX48" s="138"/>
      <c r="AY48" s="138"/>
      <c r="AZ48" s="153" t="s">
        <v>43</v>
      </c>
      <c r="BA48" s="153"/>
      <c r="BB48" s="153"/>
      <c r="BC48" s="165">
        <f>SUM(BC44:BE47)</f>
        <v>515</v>
      </c>
      <c r="BD48" s="165"/>
      <c r="BE48" s="165"/>
      <c r="BF48" s="178"/>
      <c r="BG48" s="74"/>
      <c r="BH48" s="94"/>
      <c r="BI48" s="94"/>
      <c r="BJ48" s="107" t="s">
        <v>47</v>
      </c>
      <c r="BK48" s="107"/>
      <c r="BL48" s="107"/>
      <c r="BM48" s="107"/>
      <c r="BN48" s="107"/>
      <c r="BO48" s="138" t="s">
        <v>43</v>
      </c>
      <c r="BP48" s="138"/>
      <c r="BQ48" s="138"/>
      <c r="BR48" s="153" t="s">
        <v>43</v>
      </c>
      <c r="BS48" s="153"/>
      <c r="BT48" s="153"/>
      <c r="BU48" s="165">
        <f>SUM(BU44:BW47)</f>
        <v>529</v>
      </c>
      <c r="BV48" s="165"/>
      <c r="BW48" s="165"/>
      <c r="BX48" s="220"/>
    </row>
    <row r="49" spans="1:76" s="30" customFormat="1" ht="15.95" customHeight="1">
      <c r="A49" s="34"/>
      <c r="B49" s="43"/>
      <c r="C49" s="53"/>
      <c r="D49" s="63"/>
      <c r="E49" s="74"/>
      <c r="F49" s="95" t="s">
        <v>17</v>
      </c>
      <c r="G49" s="95"/>
      <c r="H49" s="95"/>
      <c r="I49" s="95"/>
      <c r="J49" s="95"/>
      <c r="K49" s="95"/>
      <c r="L49" s="95"/>
      <c r="M49" s="140" t="s">
        <v>43</v>
      </c>
      <c r="N49" s="140"/>
      <c r="O49" s="140"/>
      <c r="P49" s="154" t="s">
        <v>43</v>
      </c>
      <c r="Q49" s="154"/>
      <c r="R49" s="154"/>
      <c r="S49" s="166">
        <f>+S48+S43</f>
        <v>1281</v>
      </c>
      <c r="T49" s="166"/>
      <c r="U49" s="166"/>
      <c r="V49" s="182"/>
      <c r="W49" s="188"/>
      <c r="X49" s="95" t="s">
        <v>17</v>
      </c>
      <c r="Y49" s="95"/>
      <c r="Z49" s="95"/>
      <c r="AA49" s="95"/>
      <c r="AB49" s="95"/>
      <c r="AC49" s="95"/>
      <c r="AD49" s="95"/>
      <c r="AE49" s="140" t="s">
        <v>43</v>
      </c>
      <c r="AF49" s="140"/>
      <c r="AG49" s="140"/>
      <c r="AH49" s="154" t="s">
        <v>43</v>
      </c>
      <c r="AI49" s="154"/>
      <c r="AJ49" s="154"/>
      <c r="AK49" s="166">
        <f>+AK48+AK43</f>
        <v>1251</v>
      </c>
      <c r="AL49" s="166"/>
      <c r="AM49" s="166"/>
      <c r="AN49" s="178"/>
      <c r="AO49" s="188"/>
      <c r="AP49" s="95" t="s">
        <v>17</v>
      </c>
      <c r="AQ49" s="95"/>
      <c r="AR49" s="95"/>
      <c r="AS49" s="95"/>
      <c r="AT49" s="95"/>
      <c r="AU49" s="95"/>
      <c r="AV49" s="95"/>
      <c r="AW49" s="140" t="s">
        <v>43</v>
      </c>
      <c r="AX49" s="140"/>
      <c r="AY49" s="140"/>
      <c r="AZ49" s="154" t="s">
        <v>43</v>
      </c>
      <c r="BA49" s="154"/>
      <c r="BB49" s="154"/>
      <c r="BC49" s="166">
        <f>+BC48+BC43</f>
        <v>1273</v>
      </c>
      <c r="BD49" s="166"/>
      <c r="BE49" s="166"/>
      <c r="BF49" s="178"/>
      <c r="BG49" s="74"/>
      <c r="BH49" s="95" t="s">
        <v>17</v>
      </c>
      <c r="BI49" s="95"/>
      <c r="BJ49" s="95"/>
      <c r="BK49" s="95"/>
      <c r="BL49" s="95"/>
      <c r="BM49" s="95"/>
      <c r="BN49" s="95"/>
      <c r="BO49" s="140" t="s">
        <v>43</v>
      </c>
      <c r="BP49" s="140"/>
      <c r="BQ49" s="140"/>
      <c r="BR49" s="154" t="s">
        <v>43</v>
      </c>
      <c r="BS49" s="154"/>
      <c r="BT49" s="154"/>
      <c r="BU49" s="166">
        <f>+BU48+BU43</f>
        <v>1247</v>
      </c>
      <c r="BV49" s="166"/>
      <c r="BW49" s="166"/>
      <c r="BX49" s="220"/>
    </row>
    <row r="50" spans="1:76" s="30" customFormat="1" ht="15.95" customHeight="1">
      <c r="A50" s="34"/>
      <c r="B50" s="44"/>
      <c r="C50" s="54"/>
      <c r="D50" s="64"/>
      <c r="E50" s="75"/>
      <c r="F50" s="96"/>
      <c r="G50" s="96"/>
      <c r="H50" s="96"/>
      <c r="I50" s="96"/>
      <c r="J50" s="96"/>
      <c r="K50" s="96"/>
      <c r="L50" s="96"/>
      <c r="M50" s="141"/>
      <c r="N50" s="141"/>
      <c r="O50" s="141"/>
      <c r="P50" s="155"/>
      <c r="Q50" s="155"/>
      <c r="R50" s="155"/>
      <c r="S50" s="167"/>
      <c r="T50" s="167"/>
      <c r="U50" s="167"/>
      <c r="V50" s="183"/>
      <c r="W50" s="115"/>
      <c r="X50" s="96"/>
      <c r="Y50" s="96"/>
      <c r="Z50" s="96"/>
      <c r="AA50" s="96"/>
      <c r="AB50" s="96"/>
      <c r="AC50" s="96"/>
      <c r="AD50" s="96"/>
      <c r="AE50" s="193"/>
      <c r="AF50" s="193"/>
      <c r="AG50" s="193"/>
      <c r="AH50" s="194"/>
      <c r="AI50" s="194"/>
      <c r="AJ50" s="194"/>
      <c r="AK50" s="167"/>
      <c r="AL50" s="167"/>
      <c r="AM50" s="167"/>
      <c r="AN50" s="202"/>
      <c r="AO50" s="115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2"/>
      <c r="BG50" s="75"/>
      <c r="BH50" s="96"/>
      <c r="BI50" s="96"/>
      <c r="BJ50" s="96"/>
      <c r="BK50" s="96"/>
      <c r="BL50" s="96"/>
      <c r="BM50" s="96"/>
      <c r="BN50" s="96"/>
      <c r="BO50" s="193"/>
      <c r="BP50" s="193"/>
      <c r="BQ50" s="193"/>
      <c r="BR50" s="194"/>
      <c r="BS50" s="194"/>
      <c r="BT50" s="194"/>
      <c r="BU50" s="167"/>
      <c r="BV50" s="167"/>
      <c r="BW50" s="167"/>
      <c r="BX50" s="224"/>
    </row>
    <row r="51" spans="1:76" ht="20.100000000000001" customHeight="1">
      <c r="A51" s="31"/>
      <c r="B51" s="45" t="s">
        <v>48</v>
      </c>
      <c r="C51" s="55"/>
      <c r="D51" s="55"/>
      <c r="E51" s="76" t="str">
        <f>IF(S49=MIN(S49,AK49,BC49,BU49),"○","▲")</f>
        <v>▲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 t="str">
        <f>IF(AK49=MIN(S49,AK49,BC49,BU49),"○","▲")</f>
        <v>▲</v>
      </c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 t="str">
        <f>IF(BC49=MIN(S49,AK49,BC49,BU49),"○","▲")</f>
        <v>▲</v>
      </c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 t="str">
        <f>IF(BU49=MIN(S49,AK49,BC49,BU49),"○","▲")</f>
        <v>○</v>
      </c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225"/>
    </row>
    <row r="52" spans="1:76" ht="24.95" customHeight="1">
      <c r="A52" s="31"/>
      <c r="B52" s="46"/>
      <c r="C52" s="56"/>
      <c r="D52" s="56"/>
      <c r="E52" s="77">
        <f>IF(E51="○",M4,IF(W51="○",AE4,IF(AO51="○",AW4,BO4)))</f>
        <v>8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226"/>
    </row>
    <row r="53" spans="1:76" ht="15.95" customHeight="1"/>
    <row r="54" spans="1:76" ht="30" customHeight="1">
      <c r="A54" s="31"/>
      <c r="B54" s="36" t="s">
        <v>21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213"/>
    </row>
    <row r="55" spans="1:76" ht="24.95" customHeight="1">
      <c r="A55" s="31"/>
      <c r="B55" s="37" t="s">
        <v>70</v>
      </c>
      <c r="C55" s="47"/>
      <c r="D55" s="57"/>
      <c r="E55" s="65" t="s">
        <v>69</v>
      </c>
      <c r="F55" s="78"/>
      <c r="G55" s="78"/>
      <c r="H55" s="78"/>
      <c r="I55" s="78"/>
      <c r="J55" s="78"/>
      <c r="K55" s="78"/>
      <c r="L55" s="234" t="str">
        <f>+L2</f>
        <v>コーラルリーフを利用しない奄美地方</v>
      </c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78" t="s">
        <v>54</v>
      </c>
      <c r="X55" s="78"/>
      <c r="Y55" s="78"/>
      <c r="Z55" s="78"/>
      <c r="AA55" s="78"/>
      <c r="AB55" s="78"/>
      <c r="AC55" s="78"/>
      <c r="AD55" s="78"/>
      <c r="AE55" s="191">
        <v>20</v>
      </c>
      <c r="AF55" s="191"/>
      <c r="AG55" s="191"/>
      <c r="AH55" s="191"/>
      <c r="AI55" s="191"/>
      <c r="AJ55" s="191"/>
      <c r="AK55" s="191"/>
      <c r="AL55" s="191"/>
      <c r="AM55" s="191"/>
      <c r="AN55" s="191"/>
      <c r="AO55" s="203" t="s">
        <v>68</v>
      </c>
      <c r="AP55" s="203"/>
      <c r="AQ55" s="203"/>
      <c r="AR55" s="203"/>
      <c r="AS55" s="203"/>
      <c r="AT55" s="203"/>
      <c r="AU55" s="203"/>
      <c r="AV55" s="203"/>
      <c r="AW55" s="206">
        <v>0.9</v>
      </c>
      <c r="AX55" s="208"/>
      <c r="AY55" s="208"/>
      <c r="AZ55" s="208"/>
      <c r="BA55" s="208"/>
      <c r="BB55" s="208"/>
      <c r="BC55" s="208"/>
      <c r="BD55" s="208"/>
      <c r="BE55" s="208"/>
      <c r="BF55" s="208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14"/>
    </row>
    <row r="56" spans="1:76" ht="24.95" customHeight="1">
      <c r="A56" s="31"/>
      <c r="B56" s="38"/>
      <c r="C56" s="48"/>
      <c r="D56" s="58"/>
      <c r="E56" s="66" t="s">
        <v>66</v>
      </c>
      <c r="F56" s="79"/>
      <c r="G56" s="79"/>
      <c r="H56" s="79"/>
      <c r="I56" s="79"/>
      <c r="J56" s="79"/>
      <c r="K56" s="79"/>
      <c r="L56" s="79" t="s">
        <v>67</v>
      </c>
      <c r="M56" s="79"/>
      <c r="N56" s="144">
        <f>+N3</f>
        <v>5</v>
      </c>
      <c r="O56" s="144"/>
      <c r="P56" s="150" t="str">
        <f>IF(N56=3,"(旧区分:L交通)",IF(N56=4,"(旧区分:A交通)",IF(N56=5,"(旧区分:B交通)","(旧区分:C交通)")))</f>
        <v>(旧区分:B交通)</v>
      </c>
      <c r="Q56" s="150"/>
      <c r="R56" s="150"/>
      <c r="S56" s="150"/>
      <c r="T56" s="150"/>
      <c r="U56" s="150"/>
      <c r="V56" s="150"/>
      <c r="W56" s="79" t="s">
        <v>64</v>
      </c>
      <c r="X56" s="79"/>
      <c r="Y56" s="79"/>
      <c r="Z56" s="79"/>
      <c r="AA56" s="79"/>
      <c r="AB56" s="79"/>
      <c r="AC56" s="79"/>
      <c r="AD56" s="79"/>
      <c r="AE56" s="192" t="s">
        <v>73</v>
      </c>
      <c r="AF56" s="192"/>
      <c r="AG56" s="192"/>
      <c r="AH56" s="192"/>
      <c r="AI56" s="192"/>
      <c r="AJ56" s="192"/>
      <c r="AK56" s="192"/>
      <c r="AL56" s="192"/>
      <c r="AM56" s="192"/>
      <c r="AN56" s="192"/>
      <c r="AO56" s="79" t="s">
        <v>71</v>
      </c>
      <c r="AP56" s="79"/>
      <c r="AQ56" s="79"/>
      <c r="AR56" s="79"/>
      <c r="AS56" s="79"/>
      <c r="AT56" s="79"/>
      <c r="AU56" s="79"/>
      <c r="AV56" s="79"/>
      <c r="AW56" s="207">
        <v>1</v>
      </c>
      <c r="AX56" s="207"/>
      <c r="AY56" s="207"/>
      <c r="AZ56" s="207"/>
      <c r="BA56" s="207"/>
      <c r="BB56" s="207"/>
      <c r="BC56" s="207"/>
      <c r="BD56" s="207"/>
      <c r="BE56" s="207"/>
      <c r="BF56" s="207"/>
      <c r="BG56" s="79" t="s">
        <v>72</v>
      </c>
      <c r="BH56" s="79"/>
      <c r="BI56" s="79"/>
      <c r="BJ56" s="79"/>
      <c r="BK56" s="79"/>
      <c r="BL56" s="79"/>
      <c r="BM56" s="79"/>
      <c r="BN56" s="79"/>
      <c r="BO56" s="211">
        <f>+BO3</f>
        <v>20</v>
      </c>
      <c r="BP56" s="211"/>
      <c r="BQ56" s="211"/>
      <c r="BR56" s="211"/>
      <c r="BS56" s="211"/>
      <c r="BT56" s="211"/>
      <c r="BU56" s="211"/>
      <c r="BV56" s="211"/>
      <c r="BW56" s="211"/>
      <c r="BX56" s="215"/>
    </row>
    <row r="57" spans="1:76" ht="20.100000000000001" customHeight="1">
      <c r="A57" s="31"/>
      <c r="B57" s="39"/>
      <c r="C57" s="49"/>
      <c r="D57" s="59"/>
      <c r="E57" s="67">
        <v>1</v>
      </c>
      <c r="F57" s="80"/>
      <c r="G57" s="80"/>
      <c r="H57" s="80"/>
      <c r="I57" s="80"/>
      <c r="J57" s="80"/>
      <c r="K57" s="80"/>
      <c r="L57" s="80"/>
      <c r="M57" s="132">
        <f>+L79</f>
        <v>3</v>
      </c>
      <c r="N57" s="132"/>
      <c r="O57" s="132"/>
      <c r="P57" s="132"/>
      <c r="Q57" s="132"/>
      <c r="R57" s="132"/>
      <c r="S57" s="132"/>
      <c r="T57" s="132"/>
      <c r="U57" s="132"/>
      <c r="V57" s="175"/>
      <c r="W57" s="67">
        <v>2</v>
      </c>
      <c r="X57" s="80"/>
      <c r="Y57" s="80"/>
      <c r="Z57" s="80"/>
      <c r="AA57" s="80"/>
      <c r="AB57" s="80"/>
      <c r="AC57" s="80"/>
      <c r="AD57" s="80"/>
      <c r="AE57" s="132">
        <f>+AD79</f>
        <v>4</v>
      </c>
      <c r="AF57" s="132"/>
      <c r="AG57" s="132"/>
      <c r="AH57" s="132"/>
      <c r="AI57" s="132"/>
      <c r="AJ57" s="132"/>
      <c r="AK57" s="132"/>
      <c r="AL57" s="132"/>
      <c r="AM57" s="132"/>
      <c r="AN57" s="175"/>
      <c r="AO57" s="67">
        <v>2</v>
      </c>
      <c r="AP57" s="80"/>
      <c r="AQ57" s="80"/>
      <c r="AR57" s="80"/>
      <c r="AS57" s="80"/>
      <c r="AT57" s="80"/>
      <c r="AU57" s="80"/>
      <c r="AV57" s="80"/>
      <c r="AW57" s="132">
        <f>+AV79</f>
        <v>6</v>
      </c>
      <c r="AX57" s="132"/>
      <c r="AY57" s="132"/>
      <c r="AZ57" s="132"/>
      <c r="BA57" s="132"/>
      <c r="BB57" s="132"/>
      <c r="BC57" s="132"/>
      <c r="BD57" s="132"/>
      <c r="BE57" s="132"/>
      <c r="BF57" s="175"/>
      <c r="BG57" s="67">
        <v>3</v>
      </c>
      <c r="BH57" s="80"/>
      <c r="BI57" s="80"/>
      <c r="BJ57" s="80"/>
      <c r="BK57" s="80"/>
      <c r="BL57" s="80"/>
      <c r="BM57" s="80"/>
      <c r="BN57" s="80"/>
      <c r="BO57" s="132">
        <f>+BN79</f>
        <v>8</v>
      </c>
      <c r="BP57" s="132"/>
      <c r="BQ57" s="132"/>
      <c r="BR57" s="132"/>
      <c r="BS57" s="132"/>
      <c r="BT57" s="132"/>
      <c r="BU57" s="132"/>
      <c r="BV57" s="132"/>
      <c r="BW57" s="132"/>
      <c r="BX57" s="216"/>
    </row>
    <row r="58" spans="1:76" ht="5.0999999999999996" customHeight="1">
      <c r="A58" s="31"/>
      <c r="B58" s="40" t="s">
        <v>3</v>
      </c>
      <c r="C58" s="50"/>
      <c r="D58" s="60"/>
      <c r="E58" s="68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176"/>
      <c r="W58" s="68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176"/>
      <c r="AO58" s="68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176"/>
      <c r="BG58" s="68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217"/>
    </row>
    <row r="59" spans="1:76" s="28" customFormat="1" ht="12" customHeight="1">
      <c r="A59" s="32"/>
      <c r="B59" s="40"/>
      <c r="C59" s="50"/>
      <c r="D59" s="60"/>
      <c r="E59" s="69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32"/>
      <c r="S59" s="82"/>
      <c r="T59" s="168"/>
      <c r="U59" s="168"/>
      <c r="V59" s="32"/>
      <c r="W59" s="69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32"/>
      <c r="AK59" s="82"/>
      <c r="AL59" s="168"/>
      <c r="AM59" s="168"/>
      <c r="AN59" s="198"/>
      <c r="AO59" s="69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32"/>
      <c r="BC59" s="82"/>
      <c r="BD59" s="168"/>
      <c r="BE59" s="168"/>
      <c r="BF59" s="198"/>
      <c r="BG59" s="69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32"/>
      <c r="BU59" s="82"/>
      <c r="BV59" s="168"/>
      <c r="BW59" s="168"/>
      <c r="BX59" s="218"/>
    </row>
    <row r="60" spans="1:76" s="28" customFormat="1" ht="12" customHeight="1">
      <c r="A60" s="32"/>
      <c r="B60" s="40"/>
      <c r="C60" s="50"/>
      <c r="D60" s="60"/>
      <c r="E60" s="69"/>
      <c r="F60" s="82"/>
      <c r="G60" s="82"/>
      <c r="H60" s="82"/>
      <c r="I60" s="109" t="s">
        <v>2</v>
      </c>
      <c r="J60" s="109"/>
      <c r="K60" s="109"/>
      <c r="L60" s="109"/>
      <c r="M60" s="109" t="s">
        <v>24</v>
      </c>
      <c r="N60" s="109"/>
      <c r="O60" s="109"/>
      <c r="P60" s="109"/>
      <c r="Q60" s="82"/>
      <c r="R60" s="32"/>
      <c r="S60" s="163"/>
      <c r="T60" s="168"/>
      <c r="U60" s="168"/>
      <c r="V60" s="32"/>
      <c r="W60" s="69"/>
      <c r="X60" s="82"/>
      <c r="Y60" s="82"/>
      <c r="Z60" s="82"/>
      <c r="AA60" s="109" t="s">
        <v>2</v>
      </c>
      <c r="AB60" s="109"/>
      <c r="AC60" s="109"/>
      <c r="AD60" s="109"/>
      <c r="AE60" s="109" t="s">
        <v>24</v>
      </c>
      <c r="AF60" s="109"/>
      <c r="AG60" s="109"/>
      <c r="AH60" s="109"/>
      <c r="AI60" s="82"/>
      <c r="AJ60" s="32"/>
      <c r="AK60" s="163"/>
      <c r="AL60" s="168"/>
      <c r="AM60" s="168"/>
      <c r="AN60" s="198"/>
      <c r="AO60" s="69"/>
      <c r="AP60" s="82"/>
      <c r="AQ60" s="82"/>
      <c r="AR60" s="82"/>
      <c r="AS60" s="109" t="s">
        <v>2</v>
      </c>
      <c r="AT60" s="109"/>
      <c r="AU60" s="109"/>
      <c r="AV60" s="109"/>
      <c r="AW60" s="109" t="s">
        <v>24</v>
      </c>
      <c r="AX60" s="109"/>
      <c r="AY60" s="109"/>
      <c r="AZ60" s="109"/>
      <c r="BA60" s="82"/>
      <c r="BB60" s="32"/>
      <c r="BC60" s="163"/>
      <c r="BD60" s="168"/>
      <c r="BE60" s="168"/>
      <c r="BF60" s="198"/>
      <c r="BG60" s="69"/>
      <c r="BH60" s="82"/>
      <c r="BI60" s="82"/>
      <c r="BJ60" s="82"/>
      <c r="BK60" s="109" t="s">
        <v>2</v>
      </c>
      <c r="BL60" s="109"/>
      <c r="BM60" s="109"/>
      <c r="BN60" s="109"/>
      <c r="BO60" s="109" t="s">
        <v>24</v>
      </c>
      <c r="BP60" s="109"/>
      <c r="BQ60" s="109"/>
      <c r="BR60" s="109"/>
      <c r="BS60" s="82"/>
      <c r="BT60" s="32"/>
      <c r="BU60" s="163"/>
      <c r="BV60" s="168"/>
      <c r="BW60" s="168"/>
      <c r="BX60" s="218"/>
    </row>
    <row r="61" spans="1:76" s="28" customFormat="1" ht="9.9499999999999993" customHeight="1">
      <c r="A61" s="32"/>
      <c r="B61" s="40"/>
      <c r="C61" s="50"/>
      <c r="D61" s="60"/>
      <c r="E61" s="69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32"/>
      <c r="S61" s="164">
        <f>+K91+K92+K94</f>
        <v>75</v>
      </c>
      <c r="T61" s="169" t="s">
        <v>62</v>
      </c>
      <c r="U61" s="168"/>
      <c r="V61" s="32"/>
      <c r="W61" s="69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32"/>
      <c r="AK61" s="164">
        <f>+AC91+AC92+AC94</f>
        <v>65</v>
      </c>
      <c r="AL61" s="169" t="s">
        <v>62</v>
      </c>
      <c r="AM61" s="168"/>
      <c r="AN61" s="198"/>
      <c r="AO61" s="69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32"/>
      <c r="BC61" s="164">
        <f>+AU91+AU92+AU94</f>
        <v>60</v>
      </c>
      <c r="BD61" s="169" t="s">
        <v>62</v>
      </c>
      <c r="BE61" s="168"/>
      <c r="BF61" s="198"/>
      <c r="BG61" s="69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32"/>
      <c r="BU61" s="164">
        <f>+BM91+BM92+BM94</f>
        <v>50</v>
      </c>
      <c r="BV61" s="169" t="s">
        <v>62</v>
      </c>
      <c r="BW61" s="168"/>
      <c r="BX61" s="218"/>
    </row>
    <row r="62" spans="1:76" s="28" customFormat="1" ht="9.9499999999999993" customHeight="1">
      <c r="A62" s="32"/>
      <c r="B62" s="40"/>
      <c r="C62" s="50"/>
      <c r="D62" s="60"/>
      <c r="E62" s="69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32"/>
      <c r="S62" s="164"/>
      <c r="T62" s="169"/>
      <c r="U62" s="168"/>
      <c r="V62" s="32"/>
      <c r="W62" s="69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32"/>
      <c r="AK62" s="164"/>
      <c r="AL62" s="169"/>
      <c r="AM62" s="168"/>
      <c r="AN62" s="198"/>
      <c r="AO62" s="69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32"/>
      <c r="BC62" s="164"/>
      <c r="BD62" s="169"/>
      <c r="BE62" s="168"/>
      <c r="BF62" s="198"/>
      <c r="BG62" s="69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32"/>
      <c r="BU62" s="164"/>
      <c r="BV62" s="169"/>
      <c r="BW62" s="168"/>
      <c r="BX62" s="218"/>
    </row>
    <row r="63" spans="1:76" s="28" customFormat="1" ht="9.9499999999999993" customHeight="1">
      <c r="A63" s="32"/>
      <c r="B63" s="40"/>
      <c r="C63" s="50"/>
      <c r="D63" s="60"/>
      <c r="E63" s="69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2"/>
      <c r="S63" s="164"/>
      <c r="T63" s="169"/>
      <c r="U63" s="168"/>
      <c r="V63" s="32"/>
      <c r="W63" s="69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32"/>
      <c r="AK63" s="164"/>
      <c r="AL63" s="169"/>
      <c r="AM63" s="168"/>
      <c r="AN63" s="198"/>
      <c r="AO63" s="69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32"/>
      <c r="BC63" s="164"/>
      <c r="BD63" s="169"/>
      <c r="BE63" s="168"/>
      <c r="BF63" s="198"/>
      <c r="BG63" s="69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32"/>
      <c r="BU63" s="164"/>
      <c r="BV63" s="169"/>
      <c r="BW63" s="168"/>
      <c r="BX63" s="218"/>
    </row>
    <row r="64" spans="1:76" s="28" customFormat="1" ht="9.9499999999999993" customHeight="1">
      <c r="A64" s="32"/>
      <c r="B64" s="40"/>
      <c r="C64" s="50"/>
      <c r="D64" s="60"/>
      <c r="E64" s="69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32"/>
      <c r="S64" s="164"/>
      <c r="T64" s="169"/>
      <c r="U64" s="168"/>
      <c r="V64" s="32"/>
      <c r="W64" s="69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32"/>
      <c r="AK64" s="164"/>
      <c r="AL64" s="169"/>
      <c r="AM64" s="168"/>
      <c r="AN64" s="198"/>
      <c r="AO64" s="69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32"/>
      <c r="BC64" s="164"/>
      <c r="BD64" s="169"/>
      <c r="BE64" s="168"/>
      <c r="BF64" s="198"/>
      <c r="BG64" s="69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32"/>
      <c r="BU64" s="164"/>
      <c r="BV64" s="169"/>
      <c r="BW64" s="168"/>
      <c r="BX64" s="218"/>
    </row>
    <row r="65" spans="1:76" s="28" customFormat="1" ht="9.9499999999999993" customHeight="1">
      <c r="A65" s="32"/>
      <c r="B65" s="40"/>
      <c r="C65" s="50"/>
      <c r="D65" s="60"/>
      <c r="E65" s="69"/>
      <c r="F65" s="82"/>
      <c r="G65" s="82"/>
      <c r="H65" s="82"/>
      <c r="I65" s="109"/>
      <c r="J65" s="109"/>
      <c r="K65" s="109"/>
      <c r="L65" s="109"/>
      <c r="M65" s="109"/>
      <c r="N65" s="109"/>
      <c r="O65" s="109"/>
      <c r="P65" s="109"/>
      <c r="Q65" s="82"/>
      <c r="R65" s="32"/>
      <c r="S65" s="164"/>
      <c r="T65" s="169"/>
      <c r="U65" s="168"/>
      <c r="V65" s="32"/>
      <c r="W65" s="69"/>
      <c r="X65" s="82"/>
      <c r="Y65" s="82"/>
      <c r="Z65" s="82"/>
      <c r="AA65" s="109"/>
      <c r="AB65" s="109"/>
      <c r="AC65" s="109"/>
      <c r="AD65" s="109"/>
      <c r="AE65" s="109"/>
      <c r="AF65" s="109"/>
      <c r="AG65" s="109"/>
      <c r="AH65" s="109"/>
      <c r="AI65" s="82"/>
      <c r="AJ65" s="32"/>
      <c r="AK65" s="164"/>
      <c r="AL65" s="169"/>
      <c r="AM65" s="168"/>
      <c r="AN65" s="198"/>
      <c r="AO65" s="69"/>
      <c r="AP65" s="82"/>
      <c r="AQ65" s="82"/>
      <c r="AR65" s="82"/>
      <c r="AS65" s="109"/>
      <c r="AT65" s="109"/>
      <c r="AU65" s="109"/>
      <c r="AV65" s="109"/>
      <c r="AW65" s="109"/>
      <c r="AX65" s="109"/>
      <c r="AY65" s="109"/>
      <c r="AZ65" s="109"/>
      <c r="BA65" s="82"/>
      <c r="BB65" s="32"/>
      <c r="BC65" s="164"/>
      <c r="BD65" s="169"/>
      <c r="BE65" s="168"/>
      <c r="BF65" s="198"/>
      <c r="BG65" s="69"/>
      <c r="BH65" s="82"/>
      <c r="BI65" s="82"/>
      <c r="BJ65" s="82"/>
      <c r="BK65" s="109"/>
      <c r="BL65" s="109"/>
      <c r="BM65" s="109"/>
      <c r="BN65" s="109"/>
      <c r="BO65" s="109"/>
      <c r="BP65" s="109"/>
      <c r="BQ65" s="109"/>
      <c r="BR65" s="109"/>
      <c r="BS65" s="82"/>
      <c r="BT65" s="32"/>
      <c r="BU65" s="164"/>
      <c r="BV65" s="169"/>
      <c r="BW65" s="168"/>
      <c r="BX65" s="218"/>
    </row>
    <row r="66" spans="1:76" s="28" customFormat="1" ht="12" customHeight="1">
      <c r="A66" s="32"/>
      <c r="B66" s="40"/>
      <c r="C66" s="50"/>
      <c r="D66" s="60"/>
      <c r="E66" s="69"/>
      <c r="F66" s="82"/>
      <c r="G66" s="97">
        <v>100</v>
      </c>
      <c r="H66" s="82"/>
      <c r="I66" s="109" t="s">
        <v>1</v>
      </c>
      <c r="J66" s="109"/>
      <c r="K66" s="109"/>
      <c r="L66" s="109"/>
      <c r="M66" s="133"/>
      <c r="N66" s="133"/>
      <c r="O66" s="133"/>
      <c r="P66" s="133"/>
      <c r="Q66" s="156"/>
      <c r="R66" s="161">
        <f>+S67-R70</f>
        <v>30</v>
      </c>
      <c r="S66" s="156"/>
      <c r="T66" s="170">
        <f>+S67+S61</f>
        <v>125</v>
      </c>
      <c r="U66" s="173" t="s">
        <v>63</v>
      </c>
      <c r="V66" s="32"/>
      <c r="W66" s="69"/>
      <c r="X66" s="82"/>
      <c r="Y66" s="97">
        <v>100</v>
      </c>
      <c r="Z66" s="82"/>
      <c r="AA66" s="109" t="s">
        <v>1</v>
      </c>
      <c r="AB66" s="109"/>
      <c r="AC66" s="109"/>
      <c r="AD66" s="109"/>
      <c r="AE66" s="133"/>
      <c r="AF66" s="133"/>
      <c r="AG66" s="133"/>
      <c r="AH66" s="133"/>
      <c r="AI66" s="156"/>
      <c r="AJ66" s="32"/>
      <c r="AK66" s="32"/>
      <c r="AL66" s="170">
        <f>+AK67+AK61</f>
        <v>120</v>
      </c>
      <c r="AM66" s="173" t="s">
        <v>63</v>
      </c>
      <c r="AN66" s="198"/>
      <c r="AO66" s="69"/>
      <c r="AP66" s="82"/>
      <c r="AQ66" s="97">
        <v>100</v>
      </c>
      <c r="AR66" s="82"/>
      <c r="AS66" s="109" t="s">
        <v>1</v>
      </c>
      <c r="AT66" s="109"/>
      <c r="AU66" s="109"/>
      <c r="AV66" s="109"/>
      <c r="AW66" s="133"/>
      <c r="AX66" s="133"/>
      <c r="AY66" s="133"/>
      <c r="AZ66" s="133"/>
      <c r="BA66" s="156"/>
      <c r="BB66" s="32"/>
      <c r="BC66" s="32"/>
      <c r="BD66" s="170">
        <f>+BC67+BC61</f>
        <v>130</v>
      </c>
      <c r="BE66" s="173" t="s">
        <v>63</v>
      </c>
      <c r="BF66" s="198"/>
      <c r="BG66" s="69"/>
      <c r="BH66" s="82"/>
      <c r="BI66" s="97">
        <v>100</v>
      </c>
      <c r="BJ66" s="82"/>
      <c r="BK66" s="109" t="s">
        <v>1</v>
      </c>
      <c r="BL66" s="109"/>
      <c r="BM66" s="109"/>
      <c r="BN66" s="109"/>
      <c r="BO66" s="133"/>
      <c r="BP66" s="133"/>
      <c r="BQ66" s="133"/>
      <c r="BR66" s="133"/>
      <c r="BS66" s="156"/>
      <c r="BT66" s="32"/>
      <c r="BU66" s="32"/>
      <c r="BV66" s="212">
        <f>BU68+BU61</f>
        <v>130</v>
      </c>
      <c r="BW66" s="168"/>
      <c r="BX66" s="218"/>
    </row>
    <row r="67" spans="1:76" s="28" customFormat="1" ht="12" customHeight="1">
      <c r="A67" s="32"/>
      <c r="B67" s="40"/>
      <c r="C67" s="50"/>
      <c r="D67" s="60"/>
      <c r="E67" s="69"/>
      <c r="F67" s="82"/>
      <c r="G67" s="97"/>
      <c r="H67" s="82"/>
      <c r="I67" s="109"/>
      <c r="J67" s="109"/>
      <c r="K67" s="109"/>
      <c r="L67" s="109"/>
      <c r="M67" s="133"/>
      <c r="N67" s="133"/>
      <c r="O67" s="133"/>
      <c r="P67" s="133"/>
      <c r="Q67" s="156"/>
      <c r="R67" s="161"/>
      <c r="S67" s="161">
        <f>+L80</f>
        <v>50</v>
      </c>
      <c r="T67" s="170"/>
      <c r="U67" s="173"/>
      <c r="V67" s="32"/>
      <c r="W67" s="69"/>
      <c r="X67" s="82"/>
      <c r="Y67" s="97"/>
      <c r="Z67" s="82"/>
      <c r="AA67" s="109"/>
      <c r="AB67" s="109"/>
      <c r="AC67" s="109"/>
      <c r="AD67" s="109"/>
      <c r="AE67" s="133"/>
      <c r="AF67" s="133"/>
      <c r="AG67" s="133"/>
      <c r="AH67" s="133"/>
      <c r="AI67" s="156"/>
      <c r="AJ67" s="196">
        <f>+AK67-AJ71</f>
        <v>35</v>
      </c>
      <c r="AK67" s="196">
        <f>+AD80</f>
        <v>55</v>
      </c>
      <c r="AL67" s="170"/>
      <c r="AM67" s="173"/>
      <c r="AN67" s="198"/>
      <c r="AO67" s="69"/>
      <c r="AP67" s="82"/>
      <c r="AQ67" s="97"/>
      <c r="AR67" s="82"/>
      <c r="AS67" s="109"/>
      <c r="AT67" s="109"/>
      <c r="AU67" s="109"/>
      <c r="AV67" s="109"/>
      <c r="AW67" s="133"/>
      <c r="AX67" s="133"/>
      <c r="AY67" s="133"/>
      <c r="AZ67" s="133"/>
      <c r="BA67" s="156"/>
      <c r="BB67" s="196">
        <f>+BC67-BB71</f>
        <v>50</v>
      </c>
      <c r="BC67" s="196">
        <f>+AV80</f>
        <v>70</v>
      </c>
      <c r="BD67" s="170"/>
      <c r="BE67" s="173"/>
      <c r="BF67" s="198"/>
      <c r="BG67" s="69"/>
      <c r="BH67" s="82"/>
      <c r="BI67" s="97"/>
      <c r="BJ67" s="82"/>
      <c r="BK67" s="109"/>
      <c r="BL67" s="109"/>
      <c r="BM67" s="109"/>
      <c r="BN67" s="109"/>
      <c r="BO67" s="133"/>
      <c r="BP67" s="133"/>
      <c r="BQ67" s="133"/>
      <c r="BR67" s="133"/>
      <c r="BS67" s="156"/>
      <c r="BT67" s="196">
        <f>+BU68-BT72</f>
        <v>60</v>
      </c>
      <c r="BU67" s="32"/>
      <c r="BV67" s="212"/>
      <c r="BW67" s="173" t="s">
        <v>63</v>
      </c>
      <c r="BX67" s="218"/>
    </row>
    <row r="68" spans="1:76" s="28" customFormat="1" ht="12" customHeight="1">
      <c r="A68" s="32"/>
      <c r="B68" s="40"/>
      <c r="C68" s="50"/>
      <c r="D68" s="60"/>
      <c r="E68" s="69"/>
      <c r="F68" s="82"/>
      <c r="G68" s="97"/>
      <c r="H68" s="82"/>
      <c r="I68" s="109"/>
      <c r="J68" s="109"/>
      <c r="K68" s="109"/>
      <c r="L68" s="109"/>
      <c r="M68" s="109" t="s">
        <v>5</v>
      </c>
      <c r="N68" s="109"/>
      <c r="O68" s="109"/>
      <c r="P68" s="109"/>
      <c r="Q68" s="156"/>
      <c r="R68" s="161"/>
      <c r="S68" s="161"/>
      <c r="T68" s="170"/>
      <c r="U68" s="173"/>
      <c r="V68" s="32"/>
      <c r="W68" s="69"/>
      <c r="X68" s="82"/>
      <c r="Y68" s="97"/>
      <c r="Z68" s="82"/>
      <c r="AA68" s="109"/>
      <c r="AB68" s="109"/>
      <c r="AC68" s="109"/>
      <c r="AD68" s="109"/>
      <c r="AE68" s="109" t="s">
        <v>5</v>
      </c>
      <c r="AF68" s="109"/>
      <c r="AG68" s="109"/>
      <c r="AH68" s="109"/>
      <c r="AI68" s="156"/>
      <c r="AJ68" s="196"/>
      <c r="AK68" s="196"/>
      <c r="AL68" s="170"/>
      <c r="AM68" s="173"/>
      <c r="AN68" s="198"/>
      <c r="AO68" s="69"/>
      <c r="AP68" s="82"/>
      <c r="AQ68" s="97"/>
      <c r="AR68" s="82"/>
      <c r="AS68" s="109"/>
      <c r="AT68" s="109"/>
      <c r="AU68" s="109"/>
      <c r="AV68" s="109"/>
      <c r="AW68" s="109" t="s">
        <v>5</v>
      </c>
      <c r="AX68" s="109"/>
      <c r="AY68" s="109"/>
      <c r="AZ68" s="109"/>
      <c r="BA68" s="156"/>
      <c r="BB68" s="196"/>
      <c r="BC68" s="196"/>
      <c r="BD68" s="170"/>
      <c r="BE68" s="173"/>
      <c r="BF68" s="198"/>
      <c r="BG68" s="69"/>
      <c r="BH68" s="82"/>
      <c r="BI68" s="97"/>
      <c r="BJ68" s="82"/>
      <c r="BK68" s="109"/>
      <c r="BL68" s="109"/>
      <c r="BM68" s="109"/>
      <c r="BN68" s="109"/>
      <c r="BO68" s="109" t="s">
        <v>5</v>
      </c>
      <c r="BP68" s="109"/>
      <c r="BQ68" s="109"/>
      <c r="BR68" s="109"/>
      <c r="BS68" s="156"/>
      <c r="BT68" s="196"/>
      <c r="BU68" s="196">
        <f>+BN80</f>
        <v>80</v>
      </c>
      <c r="BV68" s="212"/>
      <c r="BW68" s="173"/>
      <c r="BX68" s="218"/>
    </row>
    <row r="69" spans="1:76" s="28" customFormat="1" ht="12" customHeight="1">
      <c r="A69" s="32"/>
      <c r="B69" s="40"/>
      <c r="C69" s="50"/>
      <c r="D69" s="60"/>
      <c r="E69" s="69"/>
      <c r="F69" s="82"/>
      <c r="G69" s="97"/>
      <c r="H69" s="82"/>
      <c r="I69" s="109"/>
      <c r="J69" s="109"/>
      <c r="K69" s="109"/>
      <c r="L69" s="109"/>
      <c r="M69" s="109" t="s">
        <v>26</v>
      </c>
      <c r="N69" s="109"/>
      <c r="O69" s="109"/>
      <c r="P69" s="109"/>
      <c r="Q69" s="157" t="s">
        <v>28</v>
      </c>
      <c r="R69" s="161"/>
      <c r="S69" s="161"/>
      <c r="T69" s="170"/>
      <c r="U69" s="173"/>
      <c r="V69" s="32"/>
      <c r="W69" s="69"/>
      <c r="X69" s="82"/>
      <c r="Y69" s="97"/>
      <c r="Z69" s="82"/>
      <c r="AA69" s="109"/>
      <c r="AB69" s="109"/>
      <c r="AC69" s="109"/>
      <c r="AD69" s="109"/>
      <c r="AE69" s="109" t="s">
        <v>26</v>
      </c>
      <c r="AF69" s="109"/>
      <c r="AG69" s="109"/>
      <c r="AH69" s="109"/>
      <c r="AI69" s="158"/>
      <c r="AJ69" s="196"/>
      <c r="AK69" s="196"/>
      <c r="AL69" s="170"/>
      <c r="AM69" s="173"/>
      <c r="AN69" s="198"/>
      <c r="AO69" s="69"/>
      <c r="AP69" s="82"/>
      <c r="AQ69" s="97"/>
      <c r="AR69" s="82"/>
      <c r="AS69" s="109"/>
      <c r="AT69" s="109"/>
      <c r="AU69" s="109"/>
      <c r="AV69" s="109"/>
      <c r="AW69" s="109" t="s">
        <v>26</v>
      </c>
      <c r="AX69" s="109"/>
      <c r="AY69" s="109"/>
      <c r="AZ69" s="109"/>
      <c r="BA69" s="158"/>
      <c r="BB69" s="196"/>
      <c r="BC69" s="196"/>
      <c r="BD69" s="170"/>
      <c r="BE69" s="173"/>
      <c r="BF69" s="198"/>
      <c r="BG69" s="69"/>
      <c r="BH69" s="82"/>
      <c r="BI69" s="97"/>
      <c r="BJ69" s="82"/>
      <c r="BK69" s="109"/>
      <c r="BL69" s="109"/>
      <c r="BM69" s="109"/>
      <c r="BN69" s="109"/>
      <c r="BO69" s="109" t="s">
        <v>26</v>
      </c>
      <c r="BP69" s="109"/>
      <c r="BQ69" s="109"/>
      <c r="BR69" s="109"/>
      <c r="BS69" s="158"/>
      <c r="BT69" s="196"/>
      <c r="BU69" s="196"/>
      <c r="BV69" s="212"/>
      <c r="BW69" s="173"/>
      <c r="BX69" s="218"/>
    </row>
    <row r="70" spans="1:76" s="28" customFormat="1" ht="12" customHeight="1">
      <c r="A70" s="32"/>
      <c r="B70" s="40"/>
      <c r="C70" s="50"/>
      <c r="D70" s="60"/>
      <c r="E70" s="69"/>
      <c r="F70" s="82"/>
      <c r="G70" s="97"/>
      <c r="H70" s="82"/>
      <c r="I70" s="109"/>
      <c r="J70" s="109"/>
      <c r="K70" s="109"/>
      <c r="L70" s="109"/>
      <c r="M70" s="134">
        <f>+L82</f>
        <v>20</v>
      </c>
      <c r="N70" s="134"/>
      <c r="O70" s="134"/>
      <c r="P70" s="134"/>
      <c r="Q70" s="157"/>
      <c r="R70" s="161">
        <v>20</v>
      </c>
      <c r="S70" s="161"/>
      <c r="T70" s="170"/>
      <c r="U70" s="173"/>
      <c r="V70" s="32"/>
      <c r="W70" s="69"/>
      <c r="X70" s="82"/>
      <c r="Y70" s="97"/>
      <c r="Z70" s="82"/>
      <c r="AA70" s="109"/>
      <c r="AB70" s="109"/>
      <c r="AC70" s="109"/>
      <c r="AD70" s="109"/>
      <c r="AE70" s="134">
        <f>+AD82</f>
        <v>20</v>
      </c>
      <c r="AF70" s="134"/>
      <c r="AG70" s="134"/>
      <c r="AH70" s="134"/>
      <c r="AI70" s="157" t="s">
        <v>28</v>
      </c>
      <c r="AJ70" s="196"/>
      <c r="AK70" s="196"/>
      <c r="AL70" s="170"/>
      <c r="AM70" s="173"/>
      <c r="AN70" s="198"/>
      <c r="AO70" s="69"/>
      <c r="AP70" s="82"/>
      <c r="AQ70" s="97"/>
      <c r="AR70" s="82"/>
      <c r="AS70" s="109"/>
      <c r="AT70" s="109"/>
      <c r="AU70" s="109"/>
      <c r="AV70" s="109"/>
      <c r="AW70" s="134">
        <f>+AV82</f>
        <v>20</v>
      </c>
      <c r="AX70" s="134"/>
      <c r="AY70" s="134"/>
      <c r="AZ70" s="134"/>
      <c r="BA70" s="157" t="s">
        <v>28</v>
      </c>
      <c r="BB70" s="196"/>
      <c r="BC70" s="196"/>
      <c r="BD70" s="170"/>
      <c r="BE70" s="173"/>
      <c r="BF70" s="198"/>
      <c r="BG70" s="69"/>
      <c r="BH70" s="82"/>
      <c r="BI70" s="97"/>
      <c r="BJ70" s="82"/>
      <c r="BK70" s="109"/>
      <c r="BL70" s="109"/>
      <c r="BM70" s="109"/>
      <c r="BN70" s="109"/>
      <c r="BO70" s="134">
        <f>+BN82</f>
        <v>20</v>
      </c>
      <c r="BP70" s="134"/>
      <c r="BQ70" s="134"/>
      <c r="BR70" s="134"/>
      <c r="BS70" s="158"/>
      <c r="BT70" s="196"/>
      <c r="BU70" s="196"/>
      <c r="BV70" s="212"/>
      <c r="BW70" s="173"/>
      <c r="BX70" s="218"/>
    </row>
    <row r="71" spans="1:76" s="28" customFormat="1" ht="12" customHeight="1">
      <c r="A71" s="32"/>
      <c r="B71" s="40"/>
      <c r="C71" s="50"/>
      <c r="D71" s="60"/>
      <c r="E71" s="69"/>
      <c r="F71" s="82"/>
      <c r="G71" s="97"/>
      <c r="H71" s="82"/>
      <c r="I71" s="110">
        <f>+L78</f>
        <v>1</v>
      </c>
      <c r="J71" s="110"/>
      <c r="K71" s="110"/>
      <c r="L71" s="110"/>
      <c r="M71" s="133"/>
      <c r="N71" s="133"/>
      <c r="O71" s="133"/>
      <c r="P71" s="133"/>
      <c r="Q71" s="157"/>
      <c r="R71" s="161"/>
      <c r="S71" s="156"/>
      <c r="T71" s="170"/>
      <c r="U71" s="173"/>
      <c r="V71" s="32"/>
      <c r="W71" s="69"/>
      <c r="X71" s="82"/>
      <c r="Y71" s="97"/>
      <c r="Z71" s="82"/>
      <c r="AA71" s="110">
        <f>+AD78</f>
        <v>1</v>
      </c>
      <c r="AB71" s="110"/>
      <c r="AC71" s="110"/>
      <c r="AD71" s="110"/>
      <c r="AE71" s="133"/>
      <c r="AF71" s="133"/>
      <c r="AG71" s="133"/>
      <c r="AH71" s="133"/>
      <c r="AI71" s="157"/>
      <c r="AJ71" s="161">
        <v>20</v>
      </c>
      <c r="AK71" s="32"/>
      <c r="AL71" s="170"/>
      <c r="AM71" s="173"/>
      <c r="AN71" s="198"/>
      <c r="AO71" s="69"/>
      <c r="AP71" s="82"/>
      <c r="AQ71" s="97"/>
      <c r="AR71" s="82"/>
      <c r="AS71" s="110">
        <f>+AV78</f>
        <v>1</v>
      </c>
      <c r="AT71" s="110"/>
      <c r="AU71" s="110"/>
      <c r="AV71" s="110"/>
      <c r="AW71" s="133"/>
      <c r="AX71" s="133"/>
      <c r="AY71" s="133"/>
      <c r="AZ71" s="133"/>
      <c r="BA71" s="157"/>
      <c r="BB71" s="161">
        <v>20</v>
      </c>
      <c r="BC71" s="32"/>
      <c r="BD71" s="170"/>
      <c r="BE71" s="173"/>
      <c r="BF71" s="198"/>
      <c r="BG71" s="69"/>
      <c r="BH71" s="82"/>
      <c r="BI71" s="97"/>
      <c r="BJ71" s="82"/>
      <c r="BK71" s="110">
        <f>+BN78</f>
        <v>1</v>
      </c>
      <c r="BL71" s="110"/>
      <c r="BM71" s="110"/>
      <c r="BN71" s="110"/>
      <c r="BO71" s="133"/>
      <c r="BP71" s="133"/>
      <c r="BQ71" s="133"/>
      <c r="BR71" s="133"/>
      <c r="BS71" s="157" t="s">
        <v>28</v>
      </c>
      <c r="BT71" s="197"/>
      <c r="BU71" s="196"/>
      <c r="BV71" s="212"/>
      <c r="BW71" s="173"/>
      <c r="BX71" s="218"/>
    </row>
    <row r="72" spans="1:76" s="28" customFormat="1" ht="12" customHeight="1">
      <c r="A72" s="32"/>
      <c r="B72" s="40"/>
      <c r="C72" s="50"/>
      <c r="D72" s="60"/>
      <c r="E72" s="69"/>
      <c r="F72" s="82"/>
      <c r="G72" s="97"/>
      <c r="H72" s="82"/>
      <c r="I72" s="110"/>
      <c r="J72" s="110"/>
      <c r="K72" s="110"/>
      <c r="L72" s="110"/>
      <c r="M72" s="133"/>
      <c r="N72" s="133"/>
      <c r="O72" s="133"/>
      <c r="P72" s="133"/>
      <c r="Q72" s="157"/>
      <c r="R72" s="156"/>
      <c r="S72" s="161"/>
      <c r="T72" s="171"/>
      <c r="U72" s="174"/>
      <c r="V72" s="32"/>
      <c r="W72" s="69"/>
      <c r="X72" s="82"/>
      <c r="Y72" s="97"/>
      <c r="Z72" s="82"/>
      <c r="AA72" s="110"/>
      <c r="AB72" s="110"/>
      <c r="AC72" s="110"/>
      <c r="AD72" s="110"/>
      <c r="AE72" s="133"/>
      <c r="AF72" s="133"/>
      <c r="AG72" s="133"/>
      <c r="AH72" s="133"/>
      <c r="AI72" s="157"/>
      <c r="AJ72" s="161"/>
      <c r="AK72" s="197"/>
      <c r="AL72" s="171"/>
      <c r="AM72" s="174"/>
      <c r="AN72" s="198"/>
      <c r="AO72" s="69"/>
      <c r="AP72" s="82"/>
      <c r="AQ72" s="97"/>
      <c r="AR72" s="82"/>
      <c r="AS72" s="110"/>
      <c r="AT72" s="110"/>
      <c r="AU72" s="110"/>
      <c r="AV72" s="110"/>
      <c r="AW72" s="133"/>
      <c r="AX72" s="133"/>
      <c r="AY72" s="133"/>
      <c r="AZ72" s="133"/>
      <c r="BA72" s="157"/>
      <c r="BB72" s="161"/>
      <c r="BC72" s="197"/>
      <c r="BD72" s="171"/>
      <c r="BE72" s="174"/>
      <c r="BF72" s="198"/>
      <c r="BG72" s="69"/>
      <c r="BH72" s="82"/>
      <c r="BI72" s="97"/>
      <c r="BJ72" s="82"/>
      <c r="BK72" s="110"/>
      <c r="BL72" s="110"/>
      <c r="BM72" s="110"/>
      <c r="BN72" s="110"/>
      <c r="BO72" s="133"/>
      <c r="BP72" s="133"/>
      <c r="BQ72" s="133"/>
      <c r="BR72" s="133"/>
      <c r="BS72" s="157"/>
      <c r="BT72" s="161">
        <v>20</v>
      </c>
      <c r="BU72" s="197"/>
      <c r="BV72" s="212"/>
      <c r="BW72" s="173"/>
      <c r="BX72" s="218"/>
    </row>
    <row r="73" spans="1:76" s="28" customFormat="1" ht="12" customHeight="1">
      <c r="A73" s="32"/>
      <c r="B73" s="40"/>
      <c r="C73" s="50"/>
      <c r="D73" s="60"/>
      <c r="E73" s="69"/>
      <c r="F73" s="82"/>
      <c r="G73" s="97"/>
      <c r="H73" s="82"/>
      <c r="I73" s="110"/>
      <c r="J73" s="110"/>
      <c r="K73" s="110"/>
      <c r="L73" s="110"/>
      <c r="M73" s="135" t="s">
        <v>6</v>
      </c>
      <c r="N73" s="135"/>
      <c r="O73" s="135"/>
      <c r="P73" s="135"/>
      <c r="Q73" s="156"/>
      <c r="R73" s="156"/>
      <c r="S73" s="161">
        <f>+G66-S67</f>
        <v>50</v>
      </c>
      <c r="T73" s="32"/>
      <c r="U73" s="32"/>
      <c r="V73" s="32"/>
      <c r="W73" s="69"/>
      <c r="X73" s="82"/>
      <c r="Y73" s="97"/>
      <c r="Z73" s="82"/>
      <c r="AA73" s="110"/>
      <c r="AB73" s="110"/>
      <c r="AC73" s="110"/>
      <c r="AD73" s="110"/>
      <c r="AE73" s="133"/>
      <c r="AF73" s="133"/>
      <c r="AG73" s="133"/>
      <c r="AH73" s="133"/>
      <c r="AI73" s="195"/>
      <c r="AJ73" s="32"/>
      <c r="AK73" s="161">
        <f>+Y66-AK67</f>
        <v>45</v>
      </c>
      <c r="AL73" s="168"/>
      <c r="AM73" s="32"/>
      <c r="AN73" s="198"/>
      <c r="AO73" s="69"/>
      <c r="AP73" s="82"/>
      <c r="AQ73" s="97"/>
      <c r="AR73" s="82"/>
      <c r="AS73" s="110"/>
      <c r="AT73" s="110"/>
      <c r="AU73" s="110"/>
      <c r="AV73" s="110"/>
      <c r="AW73" s="133"/>
      <c r="AX73" s="133"/>
      <c r="AY73" s="133"/>
      <c r="AZ73" s="133"/>
      <c r="BA73" s="195"/>
      <c r="BB73" s="32"/>
      <c r="BC73" s="161">
        <f>+AQ66-BC67</f>
        <v>30</v>
      </c>
      <c r="BD73" s="168"/>
      <c r="BE73" s="32"/>
      <c r="BF73" s="198"/>
      <c r="BG73" s="69"/>
      <c r="BH73" s="82"/>
      <c r="BI73" s="97"/>
      <c r="BJ73" s="82"/>
      <c r="BK73" s="110"/>
      <c r="BL73" s="110"/>
      <c r="BM73" s="110"/>
      <c r="BN73" s="110"/>
      <c r="BO73" s="133"/>
      <c r="BP73" s="133"/>
      <c r="BQ73" s="133"/>
      <c r="BR73" s="133"/>
      <c r="BS73" s="157"/>
      <c r="BT73" s="161"/>
      <c r="BU73" s="197"/>
      <c r="BV73" s="168"/>
      <c r="BW73" s="168"/>
      <c r="BX73" s="218"/>
    </row>
    <row r="74" spans="1:76" s="28" customFormat="1" ht="12" customHeight="1">
      <c r="A74" s="32"/>
      <c r="B74" s="40"/>
      <c r="C74" s="50"/>
      <c r="D74" s="60"/>
      <c r="E74" s="69"/>
      <c r="F74" s="82"/>
      <c r="G74" s="97"/>
      <c r="H74" s="82"/>
      <c r="I74" s="110"/>
      <c r="J74" s="110"/>
      <c r="K74" s="110"/>
      <c r="L74" s="110"/>
      <c r="M74" s="110">
        <f>+I71</f>
        <v>1</v>
      </c>
      <c r="N74" s="110"/>
      <c r="O74" s="110"/>
      <c r="P74" s="110"/>
      <c r="Q74" s="158"/>
      <c r="R74" s="156"/>
      <c r="S74" s="161"/>
      <c r="T74" s="168"/>
      <c r="U74" s="168"/>
      <c r="V74" s="32"/>
      <c r="W74" s="69"/>
      <c r="X74" s="82"/>
      <c r="Y74" s="97"/>
      <c r="Z74" s="82"/>
      <c r="AA74" s="110"/>
      <c r="AB74" s="110"/>
      <c r="AC74" s="110"/>
      <c r="AD74" s="110"/>
      <c r="AE74" s="135" t="s">
        <v>6</v>
      </c>
      <c r="AF74" s="135"/>
      <c r="AG74" s="135"/>
      <c r="AH74" s="135"/>
      <c r="AI74" s="158"/>
      <c r="AJ74" s="158"/>
      <c r="AK74" s="161"/>
      <c r="AL74" s="168"/>
      <c r="AM74" s="168"/>
      <c r="AN74" s="198"/>
      <c r="AO74" s="69"/>
      <c r="AP74" s="82"/>
      <c r="AQ74" s="97"/>
      <c r="AR74" s="82"/>
      <c r="AS74" s="110"/>
      <c r="AT74" s="110"/>
      <c r="AU74" s="110"/>
      <c r="AV74" s="110"/>
      <c r="AW74" s="135" t="s">
        <v>6</v>
      </c>
      <c r="AX74" s="135"/>
      <c r="AY74" s="135"/>
      <c r="AZ74" s="135"/>
      <c r="BA74" s="158"/>
      <c r="BB74" s="158"/>
      <c r="BC74" s="161"/>
      <c r="BD74" s="168"/>
      <c r="BE74" s="168"/>
      <c r="BF74" s="198"/>
      <c r="BG74" s="69"/>
      <c r="BH74" s="82"/>
      <c r="BI74" s="97"/>
      <c r="BJ74" s="82"/>
      <c r="BK74" s="110"/>
      <c r="BL74" s="110"/>
      <c r="BM74" s="110"/>
      <c r="BN74" s="110"/>
      <c r="BO74" s="135" t="s">
        <v>6</v>
      </c>
      <c r="BP74" s="135"/>
      <c r="BQ74" s="135"/>
      <c r="BR74" s="135"/>
      <c r="BS74" s="158"/>
      <c r="BT74" s="158"/>
      <c r="BU74" s="161">
        <f>+BI66-BU68</f>
        <v>20</v>
      </c>
      <c r="BV74" s="168"/>
      <c r="BW74" s="168"/>
      <c r="BX74" s="218"/>
    </row>
    <row r="75" spans="1:76" s="28" customFormat="1" ht="12" customHeight="1">
      <c r="A75" s="32"/>
      <c r="B75" s="40"/>
      <c r="C75" s="50"/>
      <c r="D75" s="60"/>
      <c r="E75" s="69"/>
      <c r="F75" s="82"/>
      <c r="G75" s="97"/>
      <c r="H75" s="82"/>
      <c r="I75" s="110"/>
      <c r="J75" s="110"/>
      <c r="K75" s="110"/>
      <c r="L75" s="110"/>
      <c r="M75" s="133"/>
      <c r="N75" s="133"/>
      <c r="O75" s="133"/>
      <c r="P75" s="133"/>
      <c r="Q75" s="158"/>
      <c r="R75" s="158"/>
      <c r="S75" s="32"/>
      <c r="T75" s="168"/>
      <c r="U75" s="168"/>
      <c r="V75" s="32"/>
      <c r="W75" s="69"/>
      <c r="X75" s="82"/>
      <c r="Y75" s="97"/>
      <c r="Z75" s="82"/>
      <c r="AA75" s="110"/>
      <c r="AB75" s="110"/>
      <c r="AC75" s="110"/>
      <c r="AD75" s="110"/>
      <c r="AE75" s="110">
        <f>+AA71</f>
        <v>1</v>
      </c>
      <c r="AF75" s="110"/>
      <c r="AG75" s="110"/>
      <c r="AH75" s="110"/>
      <c r="AI75" s="158"/>
      <c r="AJ75" s="158"/>
      <c r="AK75" s="161"/>
      <c r="AL75" s="168"/>
      <c r="AM75" s="168"/>
      <c r="AN75" s="198"/>
      <c r="AO75" s="69"/>
      <c r="AP75" s="82"/>
      <c r="AQ75" s="97"/>
      <c r="AR75" s="82"/>
      <c r="AS75" s="110"/>
      <c r="AT75" s="110"/>
      <c r="AU75" s="110"/>
      <c r="AV75" s="110"/>
      <c r="AW75" s="110">
        <f>+AS71</f>
        <v>1</v>
      </c>
      <c r="AX75" s="110"/>
      <c r="AY75" s="110"/>
      <c r="AZ75" s="110"/>
      <c r="BA75" s="158"/>
      <c r="BB75" s="158"/>
      <c r="BC75" s="161"/>
      <c r="BD75" s="168"/>
      <c r="BE75" s="168"/>
      <c r="BF75" s="198"/>
      <c r="BG75" s="69"/>
      <c r="BH75" s="82"/>
      <c r="BI75" s="97"/>
      <c r="BJ75" s="82"/>
      <c r="BK75" s="110"/>
      <c r="BL75" s="110"/>
      <c r="BM75" s="110"/>
      <c r="BN75" s="110"/>
      <c r="BO75" s="110">
        <f>+BK71</f>
        <v>1</v>
      </c>
      <c r="BP75" s="110"/>
      <c r="BQ75" s="110"/>
      <c r="BR75" s="110"/>
      <c r="BS75" s="158"/>
      <c r="BT75" s="158"/>
      <c r="BU75" s="161"/>
      <c r="BV75" s="168"/>
      <c r="BW75" s="168"/>
      <c r="BX75" s="218"/>
    </row>
    <row r="76" spans="1:76" ht="9" customHeight="1">
      <c r="A76" s="31"/>
      <c r="B76" s="40"/>
      <c r="C76" s="50"/>
      <c r="D76" s="60"/>
      <c r="E76" s="70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31"/>
      <c r="W76" s="70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199"/>
      <c r="AO76" s="70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199"/>
      <c r="BG76" s="70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219"/>
    </row>
    <row r="77" spans="1:76" ht="9.9499999999999993" customHeight="1">
      <c r="A77" s="31"/>
      <c r="B77" s="41" t="s">
        <v>42</v>
      </c>
      <c r="C77" s="51"/>
      <c r="D77" s="61"/>
      <c r="E77" s="6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176"/>
      <c r="W77" s="68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176"/>
      <c r="AO77" s="68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176"/>
      <c r="BG77" s="68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217"/>
    </row>
    <row r="78" spans="1:76" s="29" customFormat="1" ht="18" customHeight="1">
      <c r="A78" s="33"/>
      <c r="B78" s="41"/>
      <c r="C78" s="51"/>
      <c r="D78" s="61"/>
      <c r="E78" s="71"/>
      <c r="F78" s="84"/>
      <c r="G78" s="98" t="s">
        <v>6</v>
      </c>
      <c r="H78" s="98"/>
      <c r="I78" s="98"/>
      <c r="J78" s="98"/>
      <c r="K78" s="116"/>
      <c r="L78" s="104">
        <f>+AW56</f>
        <v>1</v>
      </c>
      <c r="M78" s="104"/>
      <c r="N78" s="116"/>
      <c r="O78" s="116"/>
      <c r="P78" s="116"/>
      <c r="Q78" s="116"/>
      <c r="R78" s="116"/>
      <c r="S78" s="116"/>
      <c r="T78" s="116"/>
      <c r="U78" s="116"/>
      <c r="V78" s="177"/>
      <c r="W78" s="185"/>
      <c r="X78" s="116"/>
      <c r="Y78" s="98" t="s">
        <v>6</v>
      </c>
      <c r="Z78" s="98"/>
      <c r="AA78" s="98"/>
      <c r="AB78" s="98"/>
      <c r="AC78" s="116"/>
      <c r="AD78" s="104">
        <f>+AW56</f>
        <v>1</v>
      </c>
      <c r="AE78" s="104"/>
      <c r="AF78" s="116"/>
      <c r="AG78" s="116"/>
      <c r="AH78" s="116"/>
      <c r="AI78" s="116"/>
      <c r="AJ78" s="116"/>
      <c r="AK78" s="116"/>
      <c r="AL78" s="116"/>
      <c r="AM78" s="116"/>
      <c r="AN78" s="177"/>
      <c r="AO78" s="185"/>
      <c r="AP78" s="116"/>
      <c r="AQ78" s="98" t="s">
        <v>6</v>
      </c>
      <c r="AR78" s="98"/>
      <c r="AS78" s="98"/>
      <c r="AT78" s="98"/>
      <c r="AU78" s="116"/>
      <c r="AV78" s="104">
        <f>+AW56</f>
        <v>1</v>
      </c>
      <c r="AW78" s="104"/>
      <c r="AX78" s="116"/>
      <c r="AY78" s="116"/>
      <c r="AZ78" s="116"/>
      <c r="BA78" s="116"/>
      <c r="BB78" s="116"/>
      <c r="BC78" s="116"/>
      <c r="BD78" s="116"/>
      <c r="BE78" s="116"/>
      <c r="BF78" s="177"/>
      <c r="BG78" s="185"/>
      <c r="BH78" s="116"/>
      <c r="BI78" s="98" t="s">
        <v>6</v>
      </c>
      <c r="BJ78" s="98"/>
      <c r="BK78" s="98"/>
      <c r="BL78" s="98"/>
      <c r="BM78" s="116"/>
      <c r="BN78" s="104">
        <f>+AW56</f>
        <v>1</v>
      </c>
      <c r="BO78" s="104"/>
      <c r="BP78" s="85"/>
      <c r="BQ78" s="85"/>
      <c r="BR78" s="85"/>
      <c r="BS78" s="85"/>
      <c r="BT78" s="85"/>
      <c r="BU78" s="85"/>
      <c r="BV78" s="85"/>
      <c r="BW78" s="85"/>
      <c r="BX78" s="220"/>
    </row>
    <row r="79" spans="1:76" s="29" customFormat="1" ht="18" customHeight="1">
      <c r="A79" s="33"/>
      <c r="B79" s="41"/>
      <c r="C79" s="51"/>
      <c r="D79" s="61"/>
      <c r="E79" s="71"/>
      <c r="F79" s="84"/>
      <c r="G79" s="99" t="s">
        <v>9</v>
      </c>
      <c r="H79" s="99"/>
      <c r="I79" s="99"/>
      <c r="J79" s="99"/>
      <c r="K79" s="116"/>
      <c r="L79" s="122">
        <v>3</v>
      </c>
      <c r="M79" s="122"/>
      <c r="N79" s="116"/>
      <c r="O79" s="116"/>
      <c r="P79" s="116"/>
      <c r="Q79" s="116"/>
      <c r="R79" s="116"/>
      <c r="S79" s="116"/>
      <c r="T79" s="116"/>
      <c r="U79" s="116"/>
      <c r="V79" s="177"/>
      <c r="W79" s="185"/>
      <c r="X79" s="116"/>
      <c r="Y79" s="99" t="s">
        <v>9</v>
      </c>
      <c r="Z79" s="99"/>
      <c r="AA79" s="99"/>
      <c r="AB79" s="99"/>
      <c r="AC79" s="116"/>
      <c r="AD79" s="122">
        <v>4</v>
      </c>
      <c r="AE79" s="122"/>
      <c r="AF79" s="116"/>
      <c r="AG79" s="116"/>
      <c r="AH79" s="116"/>
      <c r="AI79" s="116"/>
      <c r="AJ79" s="116"/>
      <c r="AK79" s="116"/>
      <c r="AL79" s="116"/>
      <c r="AM79" s="116"/>
      <c r="AN79" s="177"/>
      <c r="AO79" s="185"/>
      <c r="AP79" s="116"/>
      <c r="AQ79" s="99" t="s">
        <v>9</v>
      </c>
      <c r="AR79" s="99"/>
      <c r="AS79" s="99"/>
      <c r="AT79" s="99"/>
      <c r="AU79" s="116"/>
      <c r="AV79" s="122">
        <v>6</v>
      </c>
      <c r="AW79" s="122"/>
      <c r="AX79" s="116"/>
      <c r="AY79" s="116"/>
      <c r="AZ79" s="116"/>
      <c r="BA79" s="116"/>
      <c r="BB79" s="116"/>
      <c r="BC79" s="116"/>
      <c r="BD79" s="116"/>
      <c r="BE79" s="116"/>
      <c r="BF79" s="177"/>
      <c r="BG79" s="185"/>
      <c r="BH79" s="116"/>
      <c r="BI79" s="99" t="s">
        <v>9</v>
      </c>
      <c r="BJ79" s="99"/>
      <c r="BK79" s="99"/>
      <c r="BL79" s="99"/>
      <c r="BM79" s="116"/>
      <c r="BN79" s="122">
        <v>8</v>
      </c>
      <c r="BO79" s="122"/>
      <c r="BP79" s="85"/>
      <c r="BQ79" s="85"/>
      <c r="BR79" s="85"/>
      <c r="BS79" s="85"/>
      <c r="BT79" s="85"/>
      <c r="BU79" s="85"/>
      <c r="BV79" s="85"/>
      <c r="BW79" s="85"/>
      <c r="BX79" s="220"/>
    </row>
    <row r="80" spans="1:76" s="29" customFormat="1" ht="18" customHeight="1">
      <c r="A80" s="33"/>
      <c r="B80" s="41"/>
      <c r="C80" s="51"/>
      <c r="D80" s="61"/>
      <c r="E80" s="71"/>
      <c r="F80" s="84"/>
      <c r="G80" s="99" t="s">
        <v>32</v>
      </c>
      <c r="H80" s="99"/>
      <c r="I80" s="99"/>
      <c r="J80" s="99"/>
      <c r="K80" s="116"/>
      <c r="L80" s="123">
        <v>50</v>
      </c>
      <c r="M80" s="123"/>
      <c r="N80" s="116"/>
      <c r="O80" s="116"/>
      <c r="P80" s="116"/>
      <c r="Q80" s="116"/>
      <c r="R80" s="116"/>
      <c r="S80" s="116"/>
      <c r="T80" s="116"/>
      <c r="U80" s="116"/>
      <c r="V80" s="177"/>
      <c r="W80" s="185"/>
      <c r="X80" s="116"/>
      <c r="Y80" s="99" t="s">
        <v>32</v>
      </c>
      <c r="Z80" s="99"/>
      <c r="AA80" s="99"/>
      <c r="AB80" s="99"/>
      <c r="AC80" s="116"/>
      <c r="AD80" s="123">
        <v>55</v>
      </c>
      <c r="AE80" s="123"/>
      <c r="AF80" s="116"/>
      <c r="AG80" s="116"/>
      <c r="AH80" s="116"/>
      <c r="AI80" s="116"/>
      <c r="AJ80" s="116"/>
      <c r="AK80" s="116"/>
      <c r="AL80" s="116"/>
      <c r="AM80" s="116"/>
      <c r="AN80" s="177"/>
      <c r="AO80" s="185"/>
      <c r="AP80" s="116"/>
      <c r="AQ80" s="99" t="s">
        <v>32</v>
      </c>
      <c r="AR80" s="99"/>
      <c r="AS80" s="99"/>
      <c r="AT80" s="99"/>
      <c r="AU80" s="116"/>
      <c r="AV80" s="123">
        <v>70</v>
      </c>
      <c r="AW80" s="123"/>
      <c r="AX80" s="116"/>
      <c r="AY80" s="116"/>
      <c r="AZ80" s="116"/>
      <c r="BA80" s="116"/>
      <c r="BB80" s="116"/>
      <c r="BC80" s="116"/>
      <c r="BD80" s="116"/>
      <c r="BE80" s="116"/>
      <c r="BF80" s="177"/>
      <c r="BG80" s="185"/>
      <c r="BH80" s="116"/>
      <c r="BI80" s="99" t="s">
        <v>32</v>
      </c>
      <c r="BJ80" s="99"/>
      <c r="BK80" s="99"/>
      <c r="BL80" s="99"/>
      <c r="BM80" s="116"/>
      <c r="BN80" s="123">
        <v>80</v>
      </c>
      <c r="BO80" s="123"/>
      <c r="BP80" s="85"/>
      <c r="BQ80" s="85"/>
      <c r="BR80" s="85"/>
      <c r="BS80" s="85"/>
      <c r="BT80" s="85"/>
      <c r="BU80" s="85"/>
      <c r="BV80" s="85"/>
      <c r="BW80" s="85"/>
      <c r="BX80" s="220"/>
    </row>
    <row r="81" spans="1:76" s="29" customFormat="1" ht="18" customHeight="1">
      <c r="A81" s="33"/>
      <c r="B81" s="41"/>
      <c r="C81" s="51"/>
      <c r="D81" s="61"/>
      <c r="E81" s="71"/>
      <c r="F81" s="85" t="s">
        <v>22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178"/>
      <c r="W81" s="74"/>
      <c r="X81" s="85" t="s">
        <v>22</v>
      </c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178"/>
      <c r="AO81" s="74"/>
      <c r="AP81" s="85" t="s">
        <v>22</v>
      </c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178"/>
      <c r="BG81" s="74"/>
      <c r="BH81" s="85" t="s">
        <v>22</v>
      </c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220"/>
    </row>
    <row r="82" spans="1:76" s="29" customFormat="1" ht="18" customHeight="1">
      <c r="A82" s="33"/>
      <c r="B82" s="41"/>
      <c r="C82" s="51"/>
      <c r="D82" s="61"/>
      <c r="E82" s="71"/>
      <c r="F82" s="86" t="s">
        <v>30</v>
      </c>
      <c r="G82" s="86"/>
      <c r="H82" s="86"/>
      <c r="I82" s="86"/>
      <c r="J82" s="86"/>
      <c r="K82" s="86"/>
      <c r="L82" s="124">
        <f>+BO56</f>
        <v>20</v>
      </c>
      <c r="M82" s="124"/>
      <c r="N82" s="85" t="s">
        <v>11</v>
      </c>
      <c r="O82" s="85"/>
      <c r="P82" s="85"/>
      <c r="Q82" s="85"/>
      <c r="R82" s="85"/>
      <c r="S82" s="85"/>
      <c r="T82" s="85"/>
      <c r="U82" s="85"/>
      <c r="V82" s="178"/>
      <c r="W82" s="74"/>
      <c r="X82" s="86" t="s">
        <v>30</v>
      </c>
      <c r="Y82" s="86"/>
      <c r="Z82" s="86"/>
      <c r="AA82" s="86"/>
      <c r="AB82" s="86"/>
      <c r="AC82" s="86"/>
      <c r="AD82" s="124">
        <f>+BO56</f>
        <v>20</v>
      </c>
      <c r="AE82" s="124"/>
      <c r="AF82" s="85" t="s">
        <v>11</v>
      </c>
      <c r="AG82" s="85"/>
      <c r="AH82" s="85"/>
      <c r="AI82" s="85"/>
      <c r="AJ82" s="85"/>
      <c r="AK82" s="85"/>
      <c r="AL82" s="85"/>
      <c r="AM82" s="85"/>
      <c r="AN82" s="178"/>
      <c r="AO82" s="74"/>
      <c r="AP82" s="86" t="s">
        <v>30</v>
      </c>
      <c r="AQ82" s="86"/>
      <c r="AR82" s="86"/>
      <c r="AS82" s="86"/>
      <c r="AT82" s="86"/>
      <c r="AU82" s="86"/>
      <c r="AV82" s="124">
        <f>+BO56</f>
        <v>20</v>
      </c>
      <c r="AW82" s="124"/>
      <c r="AX82" s="85" t="s">
        <v>11</v>
      </c>
      <c r="AY82" s="85"/>
      <c r="AZ82" s="85"/>
      <c r="BA82" s="85"/>
      <c r="BB82" s="85"/>
      <c r="BC82" s="85"/>
      <c r="BD82" s="85"/>
      <c r="BE82" s="85"/>
      <c r="BF82" s="178"/>
      <c r="BG82" s="74"/>
      <c r="BH82" s="86" t="s">
        <v>30</v>
      </c>
      <c r="BI82" s="86"/>
      <c r="BJ82" s="86"/>
      <c r="BK82" s="86"/>
      <c r="BL82" s="86"/>
      <c r="BM82" s="86"/>
      <c r="BN82" s="124">
        <f>+BO56</f>
        <v>20</v>
      </c>
      <c r="BO82" s="124"/>
      <c r="BP82" s="85" t="s">
        <v>11</v>
      </c>
      <c r="BQ82" s="85"/>
      <c r="BR82" s="85"/>
      <c r="BS82" s="85"/>
      <c r="BT82" s="85"/>
      <c r="BU82" s="85"/>
      <c r="BV82" s="85"/>
      <c r="BW82" s="85"/>
      <c r="BX82" s="220"/>
    </row>
    <row r="83" spans="1:76" s="29" customFormat="1" ht="18" customHeight="1">
      <c r="A83" s="33"/>
      <c r="B83" s="41"/>
      <c r="C83" s="51"/>
      <c r="D83" s="61"/>
      <c r="E83" s="71"/>
      <c r="F83" s="87" t="s">
        <v>12</v>
      </c>
      <c r="G83" s="87"/>
      <c r="H83" s="98" t="s">
        <v>8</v>
      </c>
      <c r="I83" s="111">
        <f>+R66</f>
        <v>30</v>
      </c>
      <c r="J83" s="113" t="s">
        <v>14</v>
      </c>
      <c r="K83" s="111">
        <f>+L82*1</f>
        <v>20</v>
      </c>
      <c r="L83" s="125">
        <v>0.33333333333333298</v>
      </c>
      <c r="M83" s="136" t="s">
        <v>0</v>
      </c>
      <c r="N83" s="145">
        <f>100-R66</f>
        <v>70</v>
      </c>
      <c r="O83" s="145"/>
      <c r="P83" s="111" t="s">
        <v>14</v>
      </c>
      <c r="Q83" s="159">
        <f>+L78*1</f>
        <v>1</v>
      </c>
      <c r="R83" s="159"/>
      <c r="S83" s="125">
        <v>0.33333333333333326</v>
      </c>
      <c r="T83" s="172" t="s">
        <v>53</v>
      </c>
      <c r="U83" s="172"/>
      <c r="V83" s="179"/>
      <c r="W83" s="186"/>
      <c r="X83" s="87" t="s">
        <v>12</v>
      </c>
      <c r="Y83" s="87"/>
      <c r="Z83" s="98" t="s">
        <v>8</v>
      </c>
      <c r="AA83" s="111">
        <f>+AJ67*1</f>
        <v>35</v>
      </c>
      <c r="AB83" s="113" t="s">
        <v>14</v>
      </c>
      <c r="AC83" s="111">
        <f>+AD82*1</f>
        <v>20</v>
      </c>
      <c r="AD83" s="125">
        <v>0.33333333333333298</v>
      </c>
      <c r="AE83" s="136" t="s">
        <v>0</v>
      </c>
      <c r="AF83" s="145">
        <f>100-AJ67</f>
        <v>65</v>
      </c>
      <c r="AG83" s="145"/>
      <c r="AH83" s="111" t="s">
        <v>14</v>
      </c>
      <c r="AI83" s="159">
        <f>+AD78*1</f>
        <v>1</v>
      </c>
      <c r="AJ83" s="159"/>
      <c r="AK83" s="125">
        <v>0.33333333333333326</v>
      </c>
      <c r="AL83" s="172" t="s">
        <v>53</v>
      </c>
      <c r="AM83" s="172"/>
      <c r="AN83" s="179"/>
      <c r="AO83" s="186"/>
      <c r="AP83" s="87" t="s">
        <v>12</v>
      </c>
      <c r="AQ83" s="87"/>
      <c r="AR83" s="98" t="s">
        <v>8</v>
      </c>
      <c r="AS83" s="111">
        <f>+BB67*1</f>
        <v>50</v>
      </c>
      <c r="AT83" s="113" t="s">
        <v>14</v>
      </c>
      <c r="AU83" s="111">
        <f>+AV82*1</f>
        <v>20</v>
      </c>
      <c r="AV83" s="125">
        <v>0.33333333333333298</v>
      </c>
      <c r="AW83" s="136" t="s">
        <v>0</v>
      </c>
      <c r="AX83" s="145">
        <f>100-BB67</f>
        <v>50</v>
      </c>
      <c r="AY83" s="145"/>
      <c r="AZ83" s="111" t="s">
        <v>14</v>
      </c>
      <c r="BA83" s="159">
        <f>+AV78*1</f>
        <v>1</v>
      </c>
      <c r="BB83" s="159"/>
      <c r="BC83" s="125">
        <v>0.33333333333333326</v>
      </c>
      <c r="BD83" s="172" t="s">
        <v>53</v>
      </c>
      <c r="BE83" s="172"/>
      <c r="BF83" s="179"/>
      <c r="BG83" s="186"/>
      <c r="BH83" s="87" t="s">
        <v>12</v>
      </c>
      <c r="BI83" s="87"/>
      <c r="BJ83" s="98" t="s">
        <v>8</v>
      </c>
      <c r="BK83" s="111">
        <f>+BT67*1</f>
        <v>60</v>
      </c>
      <c r="BL83" s="113" t="s">
        <v>14</v>
      </c>
      <c r="BM83" s="111">
        <f>+BN82*1</f>
        <v>20</v>
      </c>
      <c r="BN83" s="125">
        <v>0.33333333333333298</v>
      </c>
      <c r="BO83" s="136" t="s">
        <v>0</v>
      </c>
      <c r="BP83" s="145">
        <f>100-BT67</f>
        <v>40</v>
      </c>
      <c r="BQ83" s="145"/>
      <c r="BR83" s="111" t="s">
        <v>14</v>
      </c>
      <c r="BS83" s="159">
        <f>+BN78*1</f>
        <v>1</v>
      </c>
      <c r="BT83" s="159"/>
      <c r="BU83" s="125">
        <v>0.33333333333333326</v>
      </c>
      <c r="BV83" s="172" t="s">
        <v>53</v>
      </c>
      <c r="BW83" s="172"/>
      <c r="BX83" s="220"/>
    </row>
    <row r="84" spans="1:76" s="29" customFormat="1" ht="18" customHeight="1">
      <c r="A84" s="33"/>
      <c r="B84" s="41"/>
      <c r="C84" s="51"/>
      <c r="D84" s="61"/>
      <c r="E84" s="71"/>
      <c r="F84" s="87"/>
      <c r="G84" s="87"/>
      <c r="H84" s="98"/>
      <c r="I84" s="112">
        <v>100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72"/>
      <c r="U84" s="172"/>
      <c r="V84" s="179"/>
      <c r="W84" s="186"/>
      <c r="X84" s="87"/>
      <c r="Y84" s="87"/>
      <c r="Z84" s="98"/>
      <c r="AA84" s="112">
        <v>100</v>
      </c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72"/>
      <c r="AM84" s="172"/>
      <c r="AN84" s="179"/>
      <c r="AO84" s="186"/>
      <c r="AP84" s="87"/>
      <c r="AQ84" s="87"/>
      <c r="AR84" s="98"/>
      <c r="AS84" s="112">
        <v>100</v>
      </c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72"/>
      <c r="BE84" s="172"/>
      <c r="BF84" s="179"/>
      <c r="BG84" s="186"/>
      <c r="BH84" s="87"/>
      <c r="BI84" s="87"/>
      <c r="BJ84" s="98"/>
      <c r="BK84" s="112">
        <v>100</v>
      </c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72"/>
      <c r="BW84" s="172"/>
      <c r="BX84" s="220"/>
    </row>
    <row r="85" spans="1:76" s="29" customFormat="1" ht="15" customHeight="1">
      <c r="A85" s="33"/>
      <c r="B85" s="41"/>
      <c r="C85" s="51"/>
      <c r="D85" s="61"/>
      <c r="E85" s="71"/>
      <c r="F85" s="87" t="s">
        <v>15</v>
      </c>
      <c r="G85" s="87"/>
      <c r="H85" s="104">
        <f>ROUND(((I83*K83^L83+N83*Q83^S83)/100)^3,2)</f>
        <v>3.47</v>
      </c>
      <c r="I85" s="104"/>
      <c r="J85" s="104"/>
      <c r="K85" s="98" t="str">
        <f>IF(H85&gt;L85,"&gt;","&lt;")</f>
        <v>&gt;</v>
      </c>
      <c r="L85" s="126">
        <f>+L79</f>
        <v>3</v>
      </c>
      <c r="M85" s="126"/>
      <c r="N85" s="116"/>
      <c r="O85" s="116"/>
      <c r="P85" s="116"/>
      <c r="Q85" s="116"/>
      <c r="R85" s="116"/>
      <c r="S85" s="116"/>
      <c r="T85" s="116"/>
      <c r="U85" s="116"/>
      <c r="V85" s="178"/>
      <c r="W85" s="74"/>
      <c r="X85" s="87" t="s">
        <v>15</v>
      </c>
      <c r="Y85" s="87"/>
      <c r="Z85" s="189">
        <f>ROUND(((AA83*AC83^AD83+AF83*AI83^AK83)/100)^3,2)</f>
        <v>4.0999999999999996</v>
      </c>
      <c r="AA85" s="189"/>
      <c r="AB85" s="189"/>
      <c r="AC85" s="86" t="str">
        <f>IF(Z85&gt;AD85,"&gt;","&lt;")</f>
        <v>&gt;</v>
      </c>
      <c r="AD85" s="190">
        <f>+AD79</f>
        <v>4</v>
      </c>
      <c r="AE85" s="190"/>
      <c r="AF85" s="85"/>
      <c r="AG85" s="85"/>
      <c r="AH85" s="85"/>
      <c r="AI85" s="85"/>
      <c r="AJ85" s="85"/>
      <c r="AK85" s="85"/>
      <c r="AL85" s="85"/>
      <c r="AM85" s="85"/>
      <c r="AN85" s="178"/>
      <c r="AO85" s="74"/>
      <c r="AP85" s="87" t="s">
        <v>15</v>
      </c>
      <c r="AQ85" s="87"/>
      <c r="AR85" s="189">
        <f>ROUND(((AS83*AU83^AV83+AX83*BA83^BC83)/100)^3,2)</f>
        <v>6.41</v>
      </c>
      <c r="AS85" s="189"/>
      <c r="AT85" s="189"/>
      <c r="AU85" s="86" t="str">
        <f>IF(AR85&gt;AV85,"&gt;","&lt;")</f>
        <v>&gt;</v>
      </c>
      <c r="AV85" s="190">
        <f>+AV79</f>
        <v>6</v>
      </c>
      <c r="AW85" s="190"/>
      <c r="AX85" s="85"/>
      <c r="AY85" s="85"/>
      <c r="AZ85" s="85"/>
      <c r="BA85" s="85"/>
      <c r="BB85" s="85"/>
      <c r="BC85" s="85"/>
      <c r="BD85" s="85"/>
      <c r="BE85" s="85"/>
      <c r="BF85" s="178"/>
      <c r="BG85" s="74"/>
      <c r="BH85" s="87" t="s">
        <v>15</v>
      </c>
      <c r="BI85" s="87"/>
      <c r="BJ85" s="189">
        <f>ROUND(((BK83*BM83^BN83+BP83*BS83^BU83)/100)^3,2)</f>
        <v>8.35</v>
      </c>
      <c r="BK85" s="189"/>
      <c r="BL85" s="189"/>
      <c r="BM85" s="86" t="str">
        <f>IF(BJ85&gt;BN85,"&gt;","&lt;")</f>
        <v>&gt;</v>
      </c>
      <c r="BN85" s="190">
        <f>+BN79</f>
        <v>8</v>
      </c>
      <c r="BO85" s="190"/>
      <c r="BP85" s="85"/>
      <c r="BQ85" s="85"/>
      <c r="BR85" s="85"/>
      <c r="BS85" s="85"/>
      <c r="BT85" s="85"/>
      <c r="BU85" s="85"/>
      <c r="BV85" s="85"/>
      <c r="BW85" s="85"/>
      <c r="BX85" s="220"/>
    </row>
    <row r="86" spans="1:76" s="29" customFormat="1" ht="15" customHeight="1">
      <c r="A86" s="33"/>
      <c r="B86" s="41"/>
      <c r="C86" s="51"/>
      <c r="D86" s="61"/>
      <c r="E86" s="71"/>
      <c r="F86" s="87"/>
      <c r="G86" s="87"/>
      <c r="H86" s="104"/>
      <c r="I86" s="104"/>
      <c r="J86" s="104"/>
      <c r="K86" s="98"/>
      <c r="L86" s="126"/>
      <c r="M86" s="126"/>
      <c r="N86" s="116"/>
      <c r="O86" s="116"/>
      <c r="P86" s="116"/>
      <c r="Q86" s="116"/>
      <c r="R86" s="116"/>
      <c r="S86" s="116"/>
      <c r="T86" s="116"/>
      <c r="U86" s="116"/>
      <c r="V86" s="178"/>
      <c r="W86" s="74"/>
      <c r="X86" s="87"/>
      <c r="Y86" s="87"/>
      <c r="Z86" s="189"/>
      <c r="AA86" s="189"/>
      <c r="AB86" s="189"/>
      <c r="AC86" s="86"/>
      <c r="AD86" s="190"/>
      <c r="AE86" s="190"/>
      <c r="AF86" s="85"/>
      <c r="AG86" s="85"/>
      <c r="AH86" s="85"/>
      <c r="AI86" s="85"/>
      <c r="AJ86" s="85"/>
      <c r="AK86" s="85"/>
      <c r="AL86" s="85"/>
      <c r="AM86" s="85"/>
      <c r="AN86" s="178"/>
      <c r="AO86" s="74"/>
      <c r="AP86" s="87"/>
      <c r="AQ86" s="87"/>
      <c r="AR86" s="189"/>
      <c r="AS86" s="189"/>
      <c r="AT86" s="189"/>
      <c r="AU86" s="86"/>
      <c r="AV86" s="190"/>
      <c r="AW86" s="190"/>
      <c r="AX86" s="85"/>
      <c r="AY86" s="85"/>
      <c r="AZ86" s="85"/>
      <c r="BA86" s="85"/>
      <c r="BB86" s="85"/>
      <c r="BC86" s="85"/>
      <c r="BD86" s="85"/>
      <c r="BE86" s="85"/>
      <c r="BF86" s="178"/>
      <c r="BG86" s="74"/>
      <c r="BH86" s="87"/>
      <c r="BI86" s="87"/>
      <c r="BJ86" s="189"/>
      <c r="BK86" s="189"/>
      <c r="BL86" s="189"/>
      <c r="BM86" s="86"/>
      <c r="BN86" s="190"/>
      <c r="BO86" s="190"/>
      <c r="BP86" s="85"/>
      <c r="BQ86" s="85"/>
      <c r="BR86" s="85"/>
      <c r="BS86" s="85"/>
      <c r="BT86" s="85"/>
      <c r="BU86" s="85"/>
      <c r="BV86" s="85"/>
      <c r="BW86" s="85"/>
      <c r="BX86" s="220"/>
    </row>
    <row r="87" spans="1:76" s="29" customFormat="1" ht="18" customHeight="1">
      <c r="A87" s="33"/>
      <c r="B87" s="41"/>
      <c r="C87" s="51"/>
      <c r="D87" s="61"/>
      <c r="E87" s="71"/>
      <c r="F87" s="85"/>
      <c r="G87" s="100" t="str">
        <f>IF(H85&gt;L85,"OK,目標CBR"&amp;L79&amp;"%の場合置換層厚"&amp;L80&amp;"cmとなる。","NG,目標CBR"&amp;L79&amp;"%の場合置換層厚"&amp;L80&amp;"cmでは満足しない。")</f>
        <v>OK,目標CBR3%の場合置換層厚50cmとなる。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178"/>
      <c r="W87" s="74"/>
      <c r="X87" s="85"/>
      <c r="Y87" s="100" t="str">
        <f>IF(Z85&gt;AD85,"OK,目標CBR"&amp;AD79&amp;"%の場合置換層厚"&amp;AD80&amp;"cmとなる。","NG,目標CBR"&amp;AD79&amp;"%の場合置換層厚"&amp;AD80&amp;"cmでは満足しない。")</f>
        <v>OK,目標CBR4%の場合置換層厚55cmとなる。</v>
      </c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178"/>
      <c r="AO87" s="74"/>
      <c r="AP87" s="85"/>
      <c r="AQ87" s="100" t="str">
        <f>IF(AR85&gt;AV85,"OK,目標CBR"&amp;AV79&amp;"%の場合置換層厚"&amp;AV80&amp;"cmとなる。","NG,目標CBR"&amp;AV79&amp;"%の場合置換層厚"&amp;AV80&amp;"cmでは満足しない。")</f>
        <v>OK,目標CBR6%の場合置換層厚70cmとなる。</v>
      </c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178"/>
      <c r="BG87" s="74"/>
      <c r="BH87" s="85"/>
      <c r="BI87" s="100" t="str">
        <f>IF(BJ85&gt;BN85,"OK,目標CBR"&amp;BN79&amp;"%の場合置換層厚"&amp;BN80&amp;"cmとなる。","NG,目標CBR"&amp;BN79&amp;"%の場合置換層厚"&amp;BN80&amp;"cmでは満足しない。")</f>
        <v>OK,目標CBR8%の場合置換層厚80cmとなる。</v>
      </c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220"/>
    </row>
    <row r="88" spans="1:76" s="29" customFormat="1" ht="9.9499999999999993" customHeight="1">
      <c r="A88" s="33"/>
      <c r="B88" s="41"/>
      <c r="C88" s="51"/>
      <c r="D88" s="61"/>
      <c r="E88" s="72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180"/>
      <c r="W88" s="72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180"/>
      <c r="AO88" s="72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180"/>
      <c r="BG88" s="72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221"/>
    </row>
    <row r="89" spans="1:76" s="29" customFormat="1" ht="15.95" customHeight="1">
      <c r="A89" s="33"/>
      <c r="B89" s="42" t="s">
        <v>20</v>
      </c>
      <c r="C89" s="52"/>
      <c r="D89" s="62"/>
      <c r="E89" s="73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51">
        <v>100</v>
      </c>
      <c r="Q89" s="151"/>
      <c r="R89" s="151"/>
      <c r="S89" s="151"/>
      <c r="T89" s="151"/>
      <c r="U89" s="151"/>
      <c r="V89" s="181"/>
      <c r="W89" s="187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151">
        <v>100</v>
      </c>
      <c r="AI89" s="151"/>
      <c r="AJ89" s="151"/>
      <c r="AK89" s="151"/>
      <c r="AL89" s="151"/>
      <c r="AM89" s="151"/>
      <c r="AN89" s="200"/>
      <c r="AO89" s="187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151">
        <v>100</v>
      </c>
      <c r="BA89" s="151"/>
      <c r="BB89" s="151"/>
      <c r="BC89" s="151"/>
      <c r="BD89" s="151"/>
      <c r="BE89" s="151"/>
      <c r="BF89" s="200"/>
      <c r="BG89" s="73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151">
        <v>100</v>
      </c>
      <c r="BS89" s="151"/>
      <c r="BT89" s="151"/>
      <c r="BU89" s="151"/>
      <c r="BV89" s="151"/>
      <c r="BW89" s="151"/>
      <c r="BX89" s="222"/>
    </row>
    <row r="90" spans="1:76" s="29" customFormat="1" ht="15.95" customHeight="1">
      <c r="A90" s="33"/>
      <c r="B90" s="43"/>
      <c r="C90" s="53"/>
      <c r="D90" s="63"/>
      <c r="E90" s="71"/>
      <c r="F90" s="90" t="s">
        <v>41</v>
      </c>
      <c r="G90" s="90"/>
      <c r="H90" s="90"/>
      <c r="I90" s="90"/>
      <c r="J90" s="90"/>
      <c r="K90" s="90"/>
      <c r="L90" s="90"/>
      <c r="M90" s="90" t="s">
        <v>36</v>
      </c>
      <c r="N90" s="90"/>
      <c r="O90" s="90"/>
      <c r="P90" s="94" t="s">
        <v>46</v>
      </c>
      <c r="Q90" s="94"/>
      <c r="R90" s="94"/>
      <c r="S90" s="94" t="s">
        <v>44</v>
      </c>
      <c r="T90" s="94"/>
      <c r="U90" s="94"/>
      <c r="V90" s="182"/>
      <c r="W90" s="188"/>
      <c r="X90" s="90" t="s">
        <v>41</v>
      </c>
      <c r="Y90" s="90"/>
      <c r="Z90" s="90"/>
      <c r="AA90" s="90"/>
      <c r="AB90" s="90"/>
      <c r="AC90" s="90"/>
      <c r="AD90" s="90"/>
      <c r="AE90" s="90" t="s">
        <v>36</v>
      </c>
      <c r="AF90" s="90"/>
      <c r="AG90" s="90"/>
      <c r="AH90" s="94" t="s">
        <v>46</v>
      </c>
      <c r="AI90" s="94"/>
      <c r="AJ90" s="94"/>
      <c r="AK90" s="94" t="s">
        <v>44</v>
      </c>
      <c r="AL90" s="94"/>
      <c r="AM90" s="94"/>
      <c r="AN90" s="201"/>
      <c r="AO90" s="188"/>
      <c r="AP90" s="90" t="s">
        <v>41</v>
      </c>
      <c r="AQ90" s="90"/>
      <c r="AR90" s="90"/>
      <c r="AS90" s="90"/>
      <c r="AT90" s="90"/>
      <c r="AU90" s="90"/>
      <c r="AV90" s="90"/>
      <c r="AW90" s="90" t="s">
        <v>36</v>
      </c>
      <c r="AX90" s="90"/>
      <c r="AY90" s="90"/>
      <c r="AZ90" s="94" t="s">
        <v>46</v>
      </c>
      <c r="BA90" s="94"/>
      <c r="BB90" s="94"/>
      <c r="BC90" s="94" t="s">
        <v>44</v>
      </c>
      <c r="BD90" s="94"/>
      <c r="BE90" s="94"/>
      <c r="BF90" s="201"/>
      <c r="BG90" s="210"/>
      <c r="BH90" s="90" t="s">
        <v>41</v>
      </c>
      <c r="BI90" s="90"/>
      <c r="BJ90" s="90"/>
      <c r="BK90" s="90"/>
      <c r="BL90" s="90"/>
      <c r="BM90" s="90"/>
      <c r="BN90" s="90"/>
      <c r="BO90" s="90" t="s">
        <v>36</v>
      </c>
      <c r="BP90" s="90"/>
      <c r="BQ90" s="90"/>
      <c r="BR90" s="94" t="s">
        <v>46</v>
      </c>
      <c r="BS90" s="94"/>
      <c r="BT90" s="94"/>
      <c r="BU90" s="94" t="s">
        <v>44</v>
      </c>
      <c r="BV90" s="94"/>
      <c r="BW90" s="94"/>
      <c r="BX90" s="223"/>
    </row>
    <row r="91" spans="1:76" s="29" customFormat="1" ht="15.95" customHeight="1">
      <c r="A91" s="33"/>
      <c r="B91" s="43"/>
      <c r="C91" s="53"/>
      <c r="D91" s="63"/>
      <c r="E91" s="71"/>
      <c r="F91" s="91" t="s">
        <v>34</v>
      </c>
      <c r="G91" s="101"/>
      <c r="H91" s="105" t="s">
        <v>75</v>
      </c>
      <c r="I91" s="105"/>
      <c r="J91" s="114"/>
      <c r="K91" s="119">
        <f>$K$38</f>
        <v>10</v>
      </c>
      <c r="L91" s="130"/>
      <c r="M91" s="137">
        <f>+P89</f>
        <v>100</v>
      </c>
      <c r="N91" s="146"/>
      <c r="O91" s="148"/>
      <c r="P91" s="152">
        <f>+'単価表(奄美)'!$E$7</f>
        <v>4766</v>
      </c>
      <c r="Q91" s="160"/>
      <c r="R91" s="162"/>
      <c r="S91" s="165">
        <f>ROUND(P91*M91/1000,0)</f>
        <v>477</v>
      </c>
      <c r="T91" s="165"/>
      <c r="U91" s="165"/>
      <c r="V91" s="182"/>
      <c r="W91" s="188"/>
      <c r="X91" s="91" t="s">
        <v>34</v>
      </c>
      <c r="Y91" s="101"/>
      <c r="Z91" s="105" t="s">
        <v>75</v>
      </c>
      <c r="AA91" s="105"/>
      <c r="AB91" s="114"/>
      <c r="AC91" s="119">
        <f>$AC$38</f>
        <v>10</v>
      </c>
      <c r="AD91" s="130"/>
      <c r="AE91" s="137">
        <f>+AH89</f>
        <v>100</v>
      </c>
      <c r="AF91" s="146"/>
      <c r="AG91" s="148"/>
      <c r="AH91" s="152">
        <f>+'単価表(奄美)'!$E$7</f>
        <v>4766</v>
      </c>
      <c r="AI91" s="160"/>
      <c r="AJ91" s="162"/>
      <c r="AK91" s="165">
        <f>ROUND(AH91*AE91/1000,0)</f>
        <v>477</v>
      </c>
      <c r="AL91" s="165"/>
      <c r="AM91" s="165"/>
      <c r="AN91" s="201"/>
      <c r="AO91" s="188"/>
      <c r="AP91" s="91" t="s">
        <v>34</v>
      </c>
      <c r="AQ91" s="101"/>
      <c r="AR91" s="105" t="s">
        <v>75</v>
      </c>
      <c r="AS91" s="105"/>
      <c r="AT91" s="114"/>
      <c r="AU91" s="119">
        <f>$AU$38</f>
        <v>10</v>
      </c>
      <c r="AV91" s="130"/>
      <c r="AW91" s="137">
        <f>+AZ89</f>
        <v>100</v>
      </c>
      <c r="AX91" s="146"/>
      <c r="AY91" s="148"/>
      <c r="AZ91" s="152">
        <f>+'単価表(奄美)'!$E$7</f>
        <v>4766</v>
      </c>
      <c r="BA91" s="160"/>
      <c r="BB91" s="162"/>
      <c r="BC91" s="165">
        <f>ROUND(AZ91*AW91/1000,0)</f>
        <v>477</v>
      </c>
      <c r="BD91" s="165"/>
      <c r="BE91" s="165"/>
      <c r="BF91" s="201"/>
      <c r="BG91" s="210"/>
      <c r="BH91" s="91" t="s">
        <v>34</v>
      </c>
      <c r="BI91" s="101"/>
      <c r="BJ91" s="105" t="s">
        <v>75</v>
      </c>
      <c r="BK91" s="105"/>
      <c r="BL91" s="114"/>
      <c r="BM91" s="119">
        <f>$BM$38</f>
        <v>10</v>
      </c>
      <c r="BN91" s="130"/>
      <c r="BO91" s="137">
        <f>+BR89</f>
        <v>100</v>
      </c>
      <c r="BP91" s="146"/>
      <c r="BQ91" s="148"/>
      <c r="BR91" s="152">
        <f>+'単価表(奄美)'!$E$7</f>
        <v>4766</v>
      </c>
      <c r="BS91" s="160"/>
      <c r="BT91" s="162"/>
      <c r="BU91" s="165">
        <f>ROUND(BR91*BO91/1000,0)</f>
        <v>477</v>
      </c>
      <c r="BV91" s="165"/>
      <c r="BW91" s="165"/>
      <c r="BX91" s="223"/>
    </row>
    <row r="92" spans="1:76" s="30" customFormat="1" ht="15.95" customHeight="1">
      <c r="A92" s="34"/>
      <c r="B92" s="43"/>
      <c r="C92" s="53"/>
      <c r="D92" s="63"/>
      <c r="E92" s="74"/>
      <c r="F92" s="92"/>
      <c r="G92" s="102"/>
      <c r="H92" s="105" t="s">
        <v>33</v>
      </c>
      <c r="I92" s="105"/>
      <c r="J92" s="114"/>
      <c r="K92" s="120">
        <f>$K$39</f>
        <v>25</v>
      </c>
      <c r="L92" s="131"/>
      <c r="M92" s="138">
        <f>+P89</f>
        <v>100</v>
      </c>
      <c r="N92" s="138"/>
      <c r="O92" s="138"/>
      <c r="P92" s="153">
        <f>LOOKUP(K92,'単価表(奄美)'!$D$8:$D$16,'単価表(奄美)'!$E$8:$E$16)</f>
        <v>1653</v>
      </c>
      <c r="Q92" s="153"/>
      <c r="R92" s="153"/>
      <c r="S92" s="165">
        <f>ROUND(P92*M92/1000,0)</f>
        <v>165</v>
      </c>
      <c r="T92" s="165"/>
      <c r="U92" s="165"/>
      <c r="V92" s="182"/>
      <c r="W92" s="188"/>
      <c r="X92" s="92"/>
      <c r="Y92" s="102"/>
      <c r="Z92" s="105" t="s">
        <v>33</v>
      </c>
      <c r="AA92" s="105"/>
      <c r="AB92" s="114"/>
      <c r="AC92" s="120">
        <f>$AC$39</f>
        <v>25</v>
      </c>
      <c r="AD92" s="131"/>
      <c r="AE92" s="138">
        <f>+AH89</f>
        <v>100</v>
      </c>
      <c r="AF92" s="138"/>
      <c r="AG92" s="138"/>
      <c r="AH92" s="153">
        <f>LOOKUP(AC92,'単価表(奄美)'!$D$8:$D$16,'単価表(奄美)'!$E$8:$E$16)</f>
        <v>1653</v>
      </c>
      <c r="AI92" s="153"/>
      <c r="AJ92" s="153"/>
      <c r="AK92" s="165">
        <f>ROUND(AH92*AE92/1000,0)</f>
        <v>165</v>
      </c>
      <c r="AL92" s="165"/>
      <c r="AM92" s="165"/>
      <c r="AN92" s="178"/>
      <c r="AO92" s="188"/>
      <c r="AP92" s="92"/>
      <c r="AQ92" s="102"/>
      <c r="AR92" s="105" t="s">
        <v>33</v>
      </c>
      <c r="AS92" s="105"/>
      <c r="AT92" s="114"/>
      <c r="AU92" s="120">
        <f>$AU$39</f>
        <v>10</v>
      </c>
      <c r="AV92" s="131"/>
      <c r="AW92" s="138">
        <f>+AZ89</f>
        <v>100</v>
      </c>
      <c r="AX92" s="138"/>
      <c r="AY92" s="138"/>
      <c r="AZ92" s="153">
        <f>LOOKUP(AU92,'単価表(奄美)'!$D$8:$D$16,'単価表(奄美)'!$E$8:$E$16)</f>
        <v>704</v>
      </c>
      <c r="BA92" s="153"/>
      <c r="BB92" s="153"/>
      <c r="BC92" s="165">
        <f>ROUND(AZ92*AW92/1000,0)</f>
        <v>70</v>
      </c>
      <c r="BD92" s="165"/>
      <c r="BE92" s="165"/>
      <c r="BF92" s="178"/>
      <c r="BG92" s="74"/>
      <c r="BH92" s="92"/>
      <c r="BI92" s="102"/>
      <c r="BJ92" s="105" t="s">
        <v>33</v>
      </c>
      <c r="BK92" s="105"/>
      <c r="BL92" s="114"/>
      <c r="BM92" s="120">
        <f>$BM$39</f>
        <v>15</v>
      </c>
      <c r="BN92" s="131"/>
      <c r="BO92" s="138">
        <f>+BR89</f>
        <v>100</v>
      </c>
      <c r="BP92" s="138"/>
      <c r="BQ92" s="138"/>
      <c r="BR92" s="153">
        <f>LOOKUP(BM92,'単価表(奄美)'!$D$8:$D$16,'単価表(奄美)'!$E$8:$E$16)</f>
        <v>952</v>
      </c>
      <c r="BS92" s="153"/>
      <c r="BT92" s="153"/>
      <c r="BU92" s="165">
        <f>ROUND(BR92*BO92/1000,0)</f>
        <v>95</v>
      </c>
      <c r="BV92" s="165"/>
      <c r="BW92" s="165"/>
      <c r="BX92" s="220"/>
    </row>
    <row r="93" spans="1:76" s="30" customFormat="1" ht="15.95" customHeight="1">
      <c r="A93" s="34"/>
      <c r="B93" s="43"/>
      <c r="C93" s="53"/>
      <c r="D93" s="63"/>
      <c r="E93" s="74"/>
      <c r="F93" s="92"/>
      <c r="G93" s="102"/>
      <c r="H93" s="106" t="s">
        <v>38</v>
      </c>
      <c r="I93" s="106"/>
      <c r="J93" s="115"/>
      <c r="K93" s="120"/>
      <c r="L93" s="131"/>
      <c r="M93" s="138"/>
      <c r="N93" s="138"/>
      <c r="O93" s="138"/>
      <c r="P93" s="153"/>
      <c r="Q93" s="153"/>
      <c r="R93" s="153"/>
      <c r="S93" s="165"/>
      <c r="T93" s="165"/>
      <c r="U93" s="165"/>
      <c r="V93" s="182"/>
      <c r="W93" s="188"/>
      <c r="X93" s="92"/>
      <c r="Y93" s="102"/>
      <c r="Z93" s="106" t="s">
        <v>38</v>
      </c>
      <c r="AA93" s="106"/>
      <c r="AB93" s="115"/>
      <c r="AC93" s="120"/>
      <c r="AD93" s="131"/>
      <c r="AE93" s="138"/>
      <c r="AF93" s="138"/>
      <c r="AG93" s="138"/>
      <c r="AH93" s="153"/>
      <c r="AI93" s="153"/>
      <c r="AJ93" s="153"/>
      <c r="AK93" s="165"/>
      <c r="AL93" s="165"/>
      <c r="AM93" s="165"/>
      <c r="AN93" s="178"/>
      <c r="AO93" s="188"/>
      <c r="AP93" s="92"/>
      <c r="AQ93" s="102"/>
      <c r="AR93" s="106" t="s">
        <v>38</v>
      </c>
      <c r="AS93" s="106"/>
      <c r="AT93" s="115"/>
      <c r="AU93" s="120"/>
      <c r="AV93" s="131"/>
      <c r="AW93" s="138"/>
      <c r="AX93" s="138"/>
      <c r="AY93" s="138"/>
      <c r="AZ93" s="153"/>
      <c r="BA93" s="153"/>
      <c r="BB93" s="153"/>
      <c r="BC93" s="165"/>
      <c r="BD93" s="165"/>
      <c r="BE93" s="165"/>
      <c r="BF93" s="178"/>
      <c r="BG93" s="74"/>
      <c r="BH93" s="92"/>
      <c r="BI93" s="102"/>
      <c r="BJ93" s="106" t="s">
        <v>38</v>
      </c>
      <c r="BK93" s="106"/>
      <c r="BL93" s="115"/>
      <c r="BM93" s="120"/>
      <c r="BN93" s="131"/>
      <c r="BO93" s="138"/>
      <c r="BP93" s="138"/>
      <c r="BQ93" s="138"/>
      <c r="BR93" s="153"/>
      <c r="BS93" s="153"/>
      <c r="BT93" s="153"/>
      <c r="BU93" s="165"/>
      <c r="BV93" s="165"/>
      <c r="BW93" s="165"/>
      <c r="BX93" s="220"/>
    </row>
    <row r="94" spans="1:76" s="30" customFormat="1" ht="15.95" customHeight="1">
      <c r="A94" s="34"/>
      <c r="B94" s="43"/>
      <c r="C94" s="53"/>
      <c r="D94" s="63"/>
      <c r="E94" s="74"/>
      <c r="F94" s="92"/>
      <c r="G94" s="102"/>
      <c r="H94" s="105" t="s">
        <v>13</v>
      </c>
      <c r="I94" s="105"/>
      <c r="J94" s="114"/>
      <c r="K94" s="120">
        <f>$K$41</f>
        <v>40</v>
      </c>
      <c r="L94" s="131"/>
      <c r="M94" s="138">
        <f>+P89</f>
        <v>100</v>
      </c>
      <c r="N94" s="138"/>
      <c r="O94" s="138"/>
      <c r="P94" s="153">
        <f>LOOKUP(K94,'単価表(奄美)'!$D$17:$D$26,'単価表(奄美)'!$E$17:$E$26)</f>
        <v>2106</v>
      </c>
      <c r="Q94" s="153"/>
      <c r="R94" s="153"/>
      <c r="S94" s="165">
        <f>ROUND(P94*M94/1000,0)</f>
        <v>211</v>
      </c>
      <c r="T94" s="165"/>
      <c r="U94" s="165"/>
      <c r="V94" s="182"/>
      <c r="W94" s="188"/>
      <c r="X94" s="92"/>
      <c r="Y94" s="102"/>
      <c r="Z94" s="105" t="s">
        <v>13</v>
      </c>
      <c r="AA94" s="105"/>
      <c r="AB94" s="114"/>
      <c r="AC94" s="120">
        <f>$AC$41</f>
        <v>30</v>
      </c>
      <c r="AD94" s="131"/>
      <c r="AE94" s="138">
        <f>+AH89</f>
        <v>100</v>
      </c>
      <c r="AF94" s="138"/>
      <c r="AG94" s="138"/>
      <c r="AH94" s="153">
        <f>LOOKUP(AC94,'単価表(奄美)'!$D$17:$D$26,'単価表(奄美)'!$E$17:$E$26)</f>
        <v>1674</v>
      </c>
      <c r="AI94" s="153"/>
      <c r="AJ94" s="153"/>
      <c r="AK94" s="165">
        <f>ROUND(AH94*AE94/1000,0)</f>
        <v>167</v>
      </c>
      <c r="AL94" s="165"/>
      <c r="AM94" s="165"/>
      <c r="AN94" s="178"/>
      <c r="AO94" s="188"/>
      <c r="AP94" s="92"/>
      <c r="AQ94" s="102"/>
      <c r="AR94" s="105" t="s">
        <v>13</v>
      </c>
      <c r="AS94" s="105"/>
      <c r="AT94" s="114"/>
      <c r="AU94" s="120">
        <f>$AU$41</f>
        <v>40</v>
      </c>
      <c r="AV94" s="131"/>
      <c r="AW94" s="138">
        <f>+AZ89</f>
        <v>100</v>
      </c>
      <c r="AX94" s="138"/>
      <c r="AY94" s="138"/>
      <c r="AZ94" s="153">
        <f>LOOKUP(AU94,'単価表(奄美)'!$D$17:$D$26,'単価表(奄美)'!$E$17:$E$26)</f>
        <v>2106</v>
      </c>
      <c r="BA94" s="153"/>
      <c r="BB94" s="153"/>
      <c r="BC94" s="165">
        <f>ROUND(AZ94*AW94/1000,0)</f>
        <v>211</v>
      </c>
      <c r="BD94" s="165"/>
      <c r="BE94" s="165"/>
      <c r="BF94" s="178"/>
      <c r="BG94" s="74"/>
      <c r="BH94" s="92"/>
      <c r="BI94" s="102"/>
      <c r="BJ94" s="105" t="s">
        <v>13</v>
      </c>
      <c r="BK94" s="105"/>
      <c r="BL94" s="114"/>
      <c r="BM94" s="120">
        <f>$BM$41</f>
        <v>25</v>
      </c>
      <c r="BN94" s="131"/>
      <c r="BO94" s="138">
        <f>+BR89</f>
        <v>100</v>
      </c>
      <c r="BP94" s="138"/>
      <c r="BQ94" s="138"/>
      <c r="BR94" s="153">
        <f>LOOKUP(BM94,'単価表(奄美)'!$D$17:$D$26,'単価表(奄美)'!$E$17:$E$26)</f>
        <v>1457</v>
      </c>
      <c r="BS94" s="153"/>
      <c r="BT94" s="153"/>
      <c r="BU94" s="165">
        <f>ROUND(BR94*BO94/1000,0)</f>
        <v>146</v>
      </c>
      <c r="BV94" s="165"/>
      <c r="BW94" s="165"/>
      <c r="BX94" s="220"/>
    </row>
    <row r="95" spans="1:76" s="30" customFormat="1" ht="15.95" customHeight="1">
      <c r="A95" s="34"/>
      <c r="B95" s="43"/>
      <c r="C95" s="53"/>
      <c r="D95" s="63"/>
      <c r="E95" s="74"/>
      <c r="F95" s="92"/>
      <c r="G95" s="102"/>
      <c r="H95" s="106" t="s">
        <v>39</v>
      </c>
      <c r="I95" s="106"/>
      <c r="J95" s="115"/>
      <c r="K95" s="120"/>
      <c r="L95" s="131"/>
      <c r="M95" s="138"/>
      <c r="N95" s="138"/>
      <c r="O95" s="138"/>
      <c r="P95" s="153"/>
      <c r="Q95" s="153"/>
      <c r="R95" s="153"/>
      <c r="S95" s="165"/>
      <c r="T95" s="165"/>
      <c r="U95" s="165"/>
      <c r="V95" s="182"/>
      <c r="W95" s="188"/>
      <c r="X95" s="92"/>
      <c r="Y95" s="102"/>
      <c r="Z95" s="106" t="s">
        <v>39</v>
      </c>
      <c r="AA95" s="106"/>
      <c r="AB95" s="115"/>
      <c r="AC95" s="120"/>
      <c r="AD95" s="131"/>
      <c r="AE95" s="138"/>
      <c r="AF95" s="138"/>
      <c r="AG95" s="138"/>
      <c r="AH95" s="153"/>
      <c r="AI95" s="153"/>
      <c r="AJ95" s="153"/>
      <c r="AK95" s="165"/>
      <c r="AL95" s="165"/>
      <c r="AM95" s="165"/>
      <c r="AN95" s="178"/>
      <c r="AO95" s="188"/>
      <c r="AP95" s="92"/>
      <c r="AQ95" s="102"/>
      <c r="AR95" s="106" t="s">
        <v>39</v>
      </c>
      <c r="AS95" s="106"/>
      <c r="AT95" s="115"/>
      <c r="AU95" s="120"/>
      <c r="AV95" s="131"/>
      <c r="AW95" s="138"/>
      <c r="AX95" s="138"/>
      <c r="AY95" s="138"/>
      <c r="AZ95" s="153"/>
      <c r="BA95" s="153"/>
      <c r="BB95" s="153"/>
      <c r="BC95" s="165"/>
      <c r="BD95" s="165"/>
      <c r="BE95" s="165"/>
      <c r="BF95" s="178"/>
      <c r="BG95" s="74"/>
      <c r="BH95" s="92"/>
      <c r="BI95" s="102"/>
      <c r="BJ95" s="106" t="s">
        <v>39</v>
      </c>
      <c r="BK95" s="106"/>
      <c r="BL95" s="115"/>
      <c r="BM95" s="120"/>
      <c r="BN95" s="131"/>
      <c r="BO95" s="138"/>
      <c r="BP95" s="138"/>
      <c r="BQ95" s="138"/>
      <c r="BR95" s="153"/>
      <c r="BS95" s="153"/>
      <c r="BT95" s="153"/>
      <c r="BU95" s="165"/>
      <c r="BV95" s="165"/>
      <c r="BW95" s="165"/>
      <c r="BX95" s="220"/>
    </row>
    <row r="96" spans="1:76" s="30" customFormat="1" ht="15.95" customHeight="1">
      <c r="A96" s="34"/>
      <c r="B96" s="43"/>
      <c r="C96" s="53"/>
      <c r="D96" s="63"/>
      <c r="E96" s="74"/>
      <c r="F96" s="93"/>
      <c r="G96" s="103"/>
      <c r="H96" s="107" t="s">
        <v>47</v>
      </c>
      <c r="I96" s="107"/>
      <c r="J96" s="107"/>
      <c r="K96" s="107"/>
      <c r="L96" s="107"/>
      <c r="M96" s="138" t="s">
        <v>43</v>
      </c>
      <c r="N96" s="138"/>
      <c r="O96" s="138"/>
      <c r="P96" s="153" t="s">
        <v>43</v>
      </c>
      <c r="Q96" s="153"/>
      <c r="R96" s="153"/>
      <c r="S96" s="165">
        <f>SUM(S91:U95)</f>
        <v>853</v>
      </c>
      <c r="T96" s="165"/>
      <c r="U96" s="165"/>
      <c r="V96" s="182"/>
      <c r="W96" s="188"/>
      <c r="X96" s="93"/>
      <c r="Y96" s="103"/>
      <c r="Z96" s="107" t="s">
        <v>47</v>
      </c>
      <c r="AA96" s="107"/>
      <c r="AB96" s="107"/>
      <c r="AC96" s="107"/>
      <c r="AD96" s="107"/>
      <c r="AE96" s="138" t="s">
        <v>43</v>
      </c>
      <c r="AF96" s="138"/>
      <c r="AG96" s="138"/>
      <c r="AH96" s="153" t="s">
        <v>43</v>
      </c>
      <c r="AI96" s="153"/>
      <c r="AJ96" s="153"/>
      <c r="AK96" s="165">
        <f>SUM(AK91:AM95)</f>
        <v>809</v>
      </c>
      <c r="AL96" s="165"/>
      <c r="AM96" s="165"/>
      <c r="AN96" s="178"/>
      <c r="AO96" s="188"/>
      <c r="AP96" s="93"/>
      <c r="AQ96" s="103"/>
      <c r="AR96" s="107" t="s">
        <v>47</v>
      </c>
      <c r="AS96" s="107"/>
      <c r="AT96" s="107"/>
      <c r="AU96" s="107"/>
      <c r="AV96" s="107"/>
      <c r="AW96" s="138" t="s">
        <v>43</v>
      </c>
      <c r="AX96" s="138"/>
      <c r="AY96" s="138"/>
      <c r="AZ96" s="153" t="s">
        <v>43</v>
      </c>
      <c r="BA96" s="153"/>
      <c r="BB96" s="153"/>
      <c r="BC96" s="165">
        <f>SUM(BC91:BE95)</f>
        <v>758</v>
      </c>
      <c r="BD96" s="165"/>
      <c r="BE96" s="165"/>
      <c r="BF96" s="178"/>
      <c r="BG96" s="74"/>
      <c r="BH96" s="93"/>
      <c r="BI96" s="103"/>
      <c r="BJ96" s="107" t="s">
        <v>47</v>
      </c>
      <c r="BK96" s="107"/>
      <c r="BL96" s="107"/>
      <c r="BM96" s="107"/>
      <c r="BN96" s="107"/>
      <c r="BO96" s="138" t="s">
        <v>43</v>
      </c>
      <c r="BP96" s="138"/>
      <c r="BQ96" s="138"/>
      <c r="BR96" s="153" t="s">
        <v>43</v>
      </c>
      <c r="BS96" s="153"/>
      <c r="BT96" s="153"/>
      <c r="BU96" s="165">
        <f>SUM(BU91:BW95)</f>
        <v>718</v>
      </c>
      <c r="BV96" s="165"/>
      <c r="BW96" s="165"/>
      <c r="BX96" s="220"/>
    </row>
    <row r="97" spans="1:76" s="30" customFormat="1" ht="15.95" customHeight="1">
      <c r="A97" s="34"/>
      <c r="B97" s="43"/>
      <c r="C97" s="53"/>
      <c r="D97" s="63"/>
      <c r="E97" s="74"/>
      <c r="F97" s="94" t="s">
        <v>24</v>
      </c>
      <c r="G97" s="94"/>
      <c r="H97" s="108" t="s">
        <v>19</v>
      </c>
      <c r="I97" s="108"/>
      <c r="J97" s="108"/>
      <c r="K97" s="108"/>
      <c r="L97" s="108"/>
      <c r="M97" s="139">
        <f>T66*P89/100</f>
        <v>125</v>
      </c>
      <c r="N97" s="139"/>
      <c r="O97" s="139"/>
      <c r="P97" s="153">
        <f>+'単価表(奄美)'!$E$29</f>
        <v>255</v>
      </c>
      <c r="Q97" s="153"/>
      <c r="R97" s="153"/>
      <c r="S97" s="165">
        <f>ROUND(P97*M97/1000,0)</f>
        <v>32</v>
      </c>
      <c r="T97" s="165"/>
      <c r="U97" s="165"/>
      <c r="V97" s="182"/>
      <c r="W97" s="188"/>
      <c r="X97" s="94" t="s">
        <v>24</v>
      </c>
      <c r="Y97" s="94"/>
      <c r="Z97" s="108" t="s">
        <v>19</v>
      </c>
      <c r="AA97" s="108"/>
      <c r="AB97" s="108"/>
      <c r="AC97" s="108"/>
      <c r="AD97" s="108"/>
      <c r="AE97" s="139">
        <f>AL66*AH89/100</f>
        <v>120</v>
      </c>
      <c r="AF97" s="139"/>
      <c r="AG97" s="139"/>
      <c r="AH97" s="153">
        <f>+'単価表(奄美)'!$E$29</f>
        <v>255</v>
      </c>
      <c r="AI97" s="153"/>
      <c r="AJ97" s="153"/>
      <c r="AK97" s="165">
        <f>ROUND(AH97*AE97/1000,0)</f>
        <v>31</v>
      </c>
      <c r="AL97" s="165"/>
      <c r="AM97" s="165"/>
      <c r="AN97" s="178"/>
      <c r="AO97" s="188"/>
      <c r="AP97" s="94" t="s">
        <v>24</v>
      </c>
      <c r="AQ97" s="94"/>
      <c r="AR97" s="108" t="s">
        <v>19</v>
      </c>
      <c r="AS97" s="108"/>
      <c r="AT97" s="108"/>
      <c r="AU97" s="108"/>
      <c r="AV97" s="108"/>
      <c r="AW97" s="139">
        <f>BD66*AZ89/100</f>
        <v>130</v>
      </c>
      <c r="AX97" s="139"/>
      <c r="AY97" s="139"/>
      <c r="AZ97" s="153">
        <f>+'単価表(奄美)'!$E$29</f>
        <v>255</v>
      </c>
      <c r="BA97" s="153"/>
      <c r="BB97" s="153"/>
      <c r="BC97" s="165">
        <f>ROUND(AZ97*AW97/1000,0)</f>
        <v>33</v>
      </c>
      <c r="BD97" s="165"/>
      <c r="BE97" s="165"/>
      <c r="BF97" s="178"/>
      <c r="BG97" s="74"/>
      <c r="BH97" s="94" t="s">
        <v>24</v>
      </c>
      <c r="BI97" s="94"/>
      <c r="BJ97" s="108" t="s">
        <v>19</v>
      </c>
      <c r="BK97" s="108"/>
      <c r="BL97" s="108"/>
      <c r="BM97" s="108"/>
      <c r="BN97" s="108"/>
      <c r="BO97" s="139">
        <f>BV66*BR89/100</f>
        <v>130</v>
      </c>
      <c r="BP97" s="139"/>
      <c r="BQ97" s="139"/>
      <c r="BR97" s="153">
        <f>+'単価表(奄美)'!$E$29</f>
        <v>255</v>
      </c>
      <c r="BS97" s="153"/>
      <c r="BT97" s="153"/>
      <c r="BU97" s="165">
        <f>ROUND(BR97*BO97/1000,0)</f>
        <v>33</v>
      </c>
      <c r="BV97" s="165"/>
      <c r="BW97" s="165"/>
      <c r="BX97" s="220"/>
    </row>
    <row r="98" spans="1:76" s="30" customFormat="1" ht="15.95" customHeight="1">
      <c r="A98" s="34"/>
      <c r="B98" s="43"/>
      <c r="C98" s="53"/>
      <c r="D98" s="63"/>
      <c r="E98" s="74"/>
      <c r="F98" s="94"/>
      <c r="G98" s="94"/>
      <c r="H98" s="108" t="s">
        <v>35</v>
      </c>
      <c r="I98" s="108"/>
      <c r="J98" s="108"/>
      <c r="K98" s="108"/>
      <c r="L98" s="108"/>
      <c r="M98" s="139">
        <f>S67*P89/100</f>
        <v>50</v>
      </c>
      <c r="N98" s="139"/>
      <c r="O98" s="139"/>
      <c r="P98" s="153">
        <f>+'単価表(奄美)'!$E$28</f>
        <v>256</v>
      </c>
      <c r="Q98" s="153"/>
      <c r="R98" s="153"/>
      <c r="S98" s="165">
        <f>ROUND(P98*M98/1000,0)</f>
        <v>13</v>
      </c>
      <c r="T98" s="165"/>
      <c r="U98" s="165"/>
      <c r="V98" s="182"/>
      <c r="W98" s="188"/>
      <c r="X98" s="94"/>
      <c r="Y98" s="94"/>
      <c r="Z98" s="108" t="s">
        <v>35</v>
      </c>
      <c r="AA98" s="108"/>
      <c r="AB98" s="108"/>
      <c r="AC98" s="108"/>
      <c r="AD98" s="108"/>
      <c r="AE98" s="139">
        <f>AK67*AH89/100</f>
        <v>55</v>
      </c>
      <c r="AF98" s="139"/>
      <c r="AG98" s="139"/>
      <c r="AH98" s="153">
        <f>+'単価表(奄美)'!$E$28</f>
        <v>256</v>
      </c>
      <c r="AI98" s="153"/>
      <c r="AJ98" s="153"/>
      <c r="AK98" s="165">
        <f>ROUND(AH98*AE98/1000,0)</f>
        <v>14</v>
      </c>
      <c r="AL98" s="165"/>
      <c r="AM98" s="165"/>
      <c r="AN98" s="178"/>
      <c r="AO98" s="188"/>
      <c r="AP98" s="94"/>
      <c r="AQ98" s="94"/>
      <c r="AR98" s="108" t="s">
        <v>35</v>
      </c>
      <c r="AS98" s="108"/>
      <c r="AT98" s="108"/>
      <c r="AU98" s="108"/>
      <c r="AV98" s="108"/>
      <c r="AW98" s="139">
        <f>BC67*AZ89/100</f>
        <v>70</v>
      </c>
      <c r="AX98" s="139"/>
      <c r="AY98" s="139"/>
      <c r="AZ98" s="153">
        <f>+'単価表(奄美)'!$E$28</f>
        <v>256</v>
      </c>
      <c r="BA98" s="153"/>
      <c r="BB98" s="153"/>
      <c r="BC98" s="165">
        <f>ROUND(AZ98*AW98/1000,0)</f>
        <v>18</v>
      </c>
      <c r="BD98" s="165"/>
      <c r="BE98" s="165"/>
      <c r="BF98" s="178"/>
      <c r="BG98" s="74"/>
      <c r="BH98" s="94"/>
      <c r="BI98" s="94"/>
      <c r="BJ98" s="108" t="s">
        <v>35</v>
      </c>
      <c r="BK98" s="108"/>
      <c r="BL98" s="108"/>
      <c r="BM98" s="108"/>
      <c r="BN98" s="108"/>
      <c r="BO98" s="139">
        <f>BU68*BR89/100</f>
        <v>80</v>
      </c>
      <c r="BP98" s="139"/>
      <c r="BQ98" s="139"/>
      <c r="BR98" s="153">
        <f>+'単価表(奄美)'!$E$28</f>
        <v>256</v>
      </c>
      <c r="BS98" s="153"/>
      <c r="BT98" s="153"/>
      <c r="BU98" s="165">
        <f>ROUND(BR98*BO98/1000,0)</f>
        <v>20</v>
      </c>
      <c r="BV98" s="165"/>
      <c r="BW98" s="165"/>
      <c r="BX98" s="220"/>
    </row>
    <row r="99" spans="1:76" s="30" customFormat="1" ht="15.95" customHeight="1">
      <c r="A99" s="34"/>
      <c r="B99" s="43"/>
      <c r="C99" s="53"/>
      <c r="D99" s="63"/>
      <c r="E99" s="74"/>
      <c r="F99" s="94"/>
      <c r="G99" s="94"/>
      <c r="H99" s="108" t="s">
        <v>76</v>
      </c>
      <c r="I99" s="108"/>
      <c r="J99" s="108"/>
      <c r="K99" s="108"/>
      <c r="L99" s="108"/>
      <c r="M99" s="139">
        <f>+M98</f>
        <v>50</v>
      </c>
      <c r="N99" s="139"/>
      <c r="O99" s="139"/>
      <c r="P99" s="153">
        <f>+'単価表(奄美)'!$E$27</f>
        <v>3800</v>
      </c>
      <c r="Q99" s="153"/>
      <c r="R99" s="153"/>
      <c r="S99" s="165">
        <f>ROUND(P99*M99/1000,0)</f>
        <v>190</v>
      </c>
      <c r="T99" s="165"/>
      <c r="U99" s="165"/>
      <c r="V99" s="182"/>
      <c r="W99" s="188"/>
      <c r="X99" s="94"/>
      <c r="Y99" s="94"/>
      <c r="Z99" s="108" t="s">
        <v>76</v>
      </c>
      <c r="AA99" s="108"/>
      <c r="AB99" s="108"/>
      <c r="AC99" s="108"/>
      <c r="AD99" s="108"/>
      <c r="AE99" s="139">
        <f>+AE98</f>
        <v>55</v>
      </c>
      <c r="AF99" s="139"/>
      <c r="AG99" s="139"/>
      <c r="AH99" s="153">
        <f>+'単価表(奄美)'!$E$27</f>
        <v>3800</v>
      </c>
      <c r="AI99" s="153"/>
      <c r="AJ99" s="153"/>
      <c r="AK99" s="165">
        <f>ROUND(AH99*AE99/1000,0)</f>
        <v>209</v>
      </c>
      <c r="AL99" s="165"/>
      <c r="AM99" s="165"/>
      <c r="AN99" s="178"/>
      <c r="AO99" s="188"/>
      <c r="AP99" s="94"/>
      <c r="AQ99" s="94"/>
      <c r="AR99" s="108" t="s">
        <v>76</v>
      </c>
      <c r="AS99" s="108"/>
      <c r="AT99" s="108"/>
      <c r="AU99" s="108"/>
      <c r="AV99" s="108"/>
      <c r="AW99" s="139">
        <f>+AW98</f>
        <v>70</v>
      </c>
      <c r="AX99" s="139"/>
      <c r="AY99" s="139"/>
      <c r="AZ99" s="153">
        <f>+'単価表(奄美)'!$E$27</f>
        <v>3800</v>
      </c>
      <c r="BA99" s="153"/>
      <c r="BB99" s="153"/>
      <c r="BC99" s="165">
        <f>ROUND(AZ99*AW99/1000,0)</f>
        <v>266</v>
      </c>
      <c r="BD99" s="165"/>
      <c r="BE99" s="165"/>
      <c r="BF99" s="178"/>
      <c r="BG99" s="74"/>
      <c r="BH99" s="94"/>
      <c r="BI99" s="94"/>
      <c r="BJ99" s="108" t="s">
        <v>76</v>
      </c>
      <c r="BK99" s="108"/>
      <c r="BL99" s="108"/>
      <c r="BM99" s="108"/>
      <c r="BN99" s="108"/>
      <c r="BO99" s="139">
        <f>+BO98</f>
        <v>80</v>
      </c>
      <c r="BP99" s="139"/>
      <c r="BQ99" s="139"/>
      <c r="BR99" s="153">
        <f>+'単価表(奄美)'!$E$27</f>
        <v>3800</v>
      </c>
      <c r="BS99" s="153"/>
      <c r="BT99" s="153"/>
      <c r="BU99" s="165">
        <f>ROUND(BR99*BO99/1000,0)</f>
        <v>304</v>
      </c>
      <c r="BV99" s="165"/>
      <c r="BW99" s="165"/>
      <c r="BX99" s="220"/>
    </row>
    <row r="100" spans="1:76" s="30" customFormat="1" ht="15.95" customHeight="1">
      <c r="A100" s="34"/>
      <c r="B100" s="43"/>
      <c r="C100" s="53"/>
      <c r="D100" s="63"/>
      <c r="E100" s="74"/>
      <c r="F100" s="94"/>
      <c r="G100" s="94"/>
      <c r="H100" s="108" t="s">
        <v>16</v>
      </c>
      <c r="I100" s="108"/>
      <c r="J100" s="108"/>
      <c r="K100" s="108"/>
      <c r="L100" s="108"/>
      <c r="M100" s="139">
        <f>+M97</f>
        <v>125</v>
      </c>
      <c r="N100" s="139"/>
      <c r="O100" s="139"/>
      <c r="P100" s="153">
        <f>+'単価表(奄美)'!$E$33</f>
        <v>917</v>
      </c>
      <c r="Q100" s="153"/>
      <c r="R100" s="153"/>
      <c r="S100" s="165">
        <f>ROUND(P100*M100/1000,0)</f>
        <v>115</v>
      </c>
      <c r="T100" s="165"/>
      <c r="U100" s="165"/>
      <c r="V100" s="182"/>
      <c r="W100" s="188"/>
      <c r="X100" s="94"/>
      <c r="Y100" s="94"/>
      <c r="Z100" s="108" t="s">
        <v>16</v>
      </c>
      <c r="AA100" s="108"/>
      <c r="AB100" s="108"/>
      <c r="AC100" s="108"/>
      <c r="AD100" s="108"/>
      <c r="AE100" s="139">
        <f>+AE97</f>
        <v>120</v>
      </c>
      <c r="AF100" s="139"/>
      <c r="AG100" s="139"/>
      <c r="AH100" s="153">
        <f>+'単価表(奄美)'!$E$33</f>
        <v>917</v>
      </c>
      <c r="AI100" s="153"/>
      <c r="AJ100" s="153"/>
      <c r="AK100" s="165">
        <f>ROUND(AH100*AE100/1000,0)</f>
        <v>110</v>
      </c>
      <c r="AL100" s="165"/>
      <c r="AM100" s="165"/>
      <c r="AN100" s="178"/>
      <c r="AO100" s="188"/>
      <c r="AP100" s="94"/>
      <c r="AQ100" s="94"/>
      <c r="AR100" s="108" t="s">
        <v>16</v>
      </c>
      <c r="AS100" s="108"/>
      <c r="AT100" s="108"/>
      <c r="AU100" s="108"/>
      <c r="AV100" s="108"/>
      <c r="AW100" s="139">
        <f>+AW97</f>
        <v>130</v>
      </c>
      <c r="AX100" s="139"/>
      <c r="AY100" s="139"/>
      <c r="AZ100" s="153">
        <f>+'単価表(奄美)'!$E$33</f>
        <v>917</v>
      </c>
      <c r="BA100" s="153"/>
      <c r="BB100" s="153"/>
      <c r="BC100" s="165">
        <f>ROUND(AZ100*AW100/1000,0)</f>
        <v>119</v>
      </c>
      <c r="BD100" s="165"/>
      <c r="BE100" s="165"/>
      <c r="BF100" s="178"/>
      <c r="BG100" s="74"/>
      <c r="BH100" s="94"/>
      <c r="BI100" s="94"/>
      <c r="BJ100" s="108" t="s">
        <v>16</v>
      </c>
      <c r="BK100" s="108"/>
      <c r="BL100" s="108"/>
      <c r="BM100" s="108"/>
      <c r="BN100" s="108"/>
      <c r="BO100" s="139">
        <f>+BO97</f>
        <v>130</v>
      </c>
      <c r="BP100" s="139"/>
      <c r="BQ100" s="139"/>
      <c r="BR100" s="153">
        <f>+'単価表(奄美)'!$E$33</f>
        <v>917</v>
      </c>
      <c r="BS100" s="153"/>
      <c r="BT100" s="153"/>
      <c r="BU100" s="165">
        <f>ROUND(BR100*BO100/1000,0)</f>
        <v>119</v>
      </c>
      <c r="BV100" s="165"/>
      <c r="BW100" s="165"/>
      <c r="BX100" s="220"/>
    </row>
    <row r="101" spans="1:76" s="30" customFormat="1" ht="15.95" customHeight="1">
      <c r="A101" s="34"/>
      <c r="B101" s="43"/>
      <c r="C101" s="53"/>
      <c r="D101" s="63"/>
      <c r="E101" s="74"/>
      <c r="F101" s="94"/>
      <c r="G101" s="94"/>
      <c r="H101" s="107" t="s">
        <v>47</v>
      </c>
      <c r="I101" s="107"/>
      <c r="J101" s="107"/>
      <c r="K101" s="107"/>
      <c r="L101" s="107"/>
      <c r="M101" s="138" t="s">
        <v>43</v>
      </c>
      <c r="N101" s="138"/>
      <c r="O101" s="138"/>
      <c r="P101" s="153" t="s">
        <v>43</v>
      </c>
      <c r="Q101" s="153"/>
      <c r="R101" s="153"/>
      <c r="S101" s="165">
        <f>SUM(S97:U100)</f>
        <v>350</v>
      </c>
      <c r="T101" s="165"/>
      <c r="U101" s="165"/>
      <c r="V101" s="182"/>
      <c r="W101" s="188"/>
      <c r="X101" s="94"/>
      <c r="Y101" s="94"/>
      <c r="Z101" s="107" t="s">
        <v>47</v>
      </c>
      <c r="AA101" s="107"/>
      <c r="AB101" s="107"/>
      <c r="AC101" s="107"/>
      <c r="AD101" s="107"/>
      <c r="AE101" s="138" t="s">
        <v>43</v>
      </c>
      <c r="AF101" s="138"/>
      <c r="AG101" s="138"/>
      <c r="AH101" s="153" t="s">
        <v>43</v>
      </c>
      <c r="AI101" s="153"/>
      <c r="AJ101" s="153"/>
      <c r="AK101" s="165">
        <f>SUM(AK97:AM100)</f>
        <v>364</v>
      </c>
      <c r="AL101" s="165"/>
      <c r="AM101" s="165"/>
      <c r="AN101" s="178"/>
      <c r="AO101" s="188"/>
      <c r="AP101" s="94"/>
      <c r="AQ101" s="94"/>
      <c r="AR101" s="107" t="s">
        <v>47</v>
      </c>
      <c r="AS101" s="107"/>
      <c r="AT101" s="107"/>
      <c r="AU101" s="107"/>
      <c r="AV101" s="107"/>
      <c r="AW101" s="138" t="s">
        <v>43</v>
      </c>
      <c r="AX101" s="138"/>
      <c r="AY101" s="138"/>
      <c r="AZ101" s="153" t="s">
        <v>43</v>
      </c>
      <c r="BA101" s="153"/>
      <c r="BB101" s="153"/>
      <c r="BC101" s="165">
        <f>SUM(BC97:BE100)</f>
        <v>436</v>
      </c>
      <c r="BD101" s="165"/>
      <c r="BE101" s="165"/>
      <c r="BF101" s="178"/>
      <c r="BG101" s="74"/>
      <c r="BH101" s="94"/>
      <c r="BI101" s="94"/>
      <c r="BJ101" s="107" t="s">
        <v>47</v>
      </c>
      <c r="BK101" s="107"/>
      <c r="BL101" s="107"/>
      <c r="BM101" s="107"/>
      <c r="BN101" s="107"/>
      <c r="BO101" s="138" t="s">
        <v>43</v>
      </c>
      <c r="BP101" s="138"/>
      <c r="BQ101" s="138"/>
      <c r="BR101" s="153" t="s">
        <v>43</v>
      </c>
      <c r="BS101" s="153"/>
      <c r="BT101" s="153"/>
      <c r="BU101" s="165">
        <f>SUM(BU97:BW100)</f>
        <v>476</v>
      </c>
      <c r="BV101" s="165"/>
      <c r="BW101" s="165"/>
      <c r="BX101" s="220"/>
    </row>
    <row r="102" spans="1:76" s="30" customFormat="1" ht="15.95" customHeight="1">
      <c r="A102" s="34"/>
      <c r="B102" s="43"/>
      <c r="C102" s="53"/>
      <c r="D102" s="63"/>
      <c r="E102" s="74"/>
      <c r="F102" s="95" t="s">
        <v>17</v>
      </c>
      <c r="G102" s="95"/>
      <c r="H102" s="95"/>
      <c r="I102" s="95"/>
      <c r="J102" s="95"/>
      <c r="K102" s="95"/>
      <c r="L102" s="95"/>
      <c r="M102" s="140" t="s">
        <v>43</v>
      </c>
      <c r="N102" s="140"/>
      <c r="O102" s="140"/>
      <c r="P102" s="154" t="s">
        <v>43</v>
      </c>
      <c r="Q102" s="154"/>
      <c r="R102" s="154"/>
      <c r="S102" s="166">
        <f>+S101+S96</f>
        <v>1203</v>
      </c>
      <c r="T102" s="166"/>
      <c r="U102" s="166"/>
      <c r="V102" s="182"/>
      <c r="W102" s="188"/>
      <c r="X102" s="95" t="s">
        <v>17</v>
      </c>
      <c r="Y102" s="95"/>
      <c r="Z102" s="95"/>
      <c r="AA102" s="95"/>
      <c r="AB102" s="95"/>
      <c r="AC102" s="95"/>
      <c r="AD102" s="95"/>
      <c r="AE102" s="140" t="s">
        <v>43</v>
      </c>
      <c r="AF102" s="140"/>
      <c r="AG102" s="140"/>
      <c r="AH102" s="154" t="s">
        <v>43</v>
      </c>
      <c r="AI102" s="154"/>
      <c r="AJ102" s="154"/>
      <c r="AK102" s="166">
        <f>+AK101+AK96</f>
        <v>1173</v>
      </c>
      <c r="AL102" s="166"/>
      <c r="AM102" s="166"/>
      <c r="AN102" s="178"/>
      <c r="AO102" s="188"/>
      <c r="AP102" s="95" t="s">
        <v>17</v>
      </c>
      <c r="AQ102" s="95"/>
      <c r="AR102" s="95"/>
      <c r="AS102" s="95"/>
      <c r="AT102" s="95"/>
      <c r="AU102" s="95"/>
      <c r="AV102" s="95"/>
      <c r="AW102" s="140" t="s">
        <v>43</v>
      </c>
      <c r="AX102" s="140"/>
      <c r="AY102" s="140"/>
      <c r="AZ102" s="154" t="s">
        <v>43</v>
      </c>
      <c r="BA102" s="154"/>
      <c r="BB102" s="154"/>
      <c r="BC102" s="166">
        <f>+BC101+BC96</f>
        <v>1194</v>
      </c>
      <c r="BD102" s="166"/>
      <c r="BE102" s="166"/>
      <c r="BF102" s="178"/>
      <c r="BG102" s="74"/>
      <c r="BH102" s="95" t="s">
        <v>17</v>
      </c>
      <c r="BI102" s="95"/>
      <c r="BJ102" s="95"/>
      <c r="BK102" s="95"/>
      <c r="BL102" s="95"/>
      <c r="BM102" s="95"/>
      <c r="BN102" s="95"/>
      <c r="BO102" s="140" t="s">
        <v>43</v>
      </c>
      <c r="BP102" s="140"/>
      <c r="BQ102" s="140"/>
      <c r="BR102" s="154" t="s">
        <v>43</v>
      </c>
      <c r="BS102" s="154"/>
      <c r="BT102" s="154"/>
      <c r="BU102" s="166">
        <f>+BU101+BU96</f>
        <v>1194</v>
      </c>
      <c r="BV102" s="166"/>
      <c r="BW102" s="166"/>
      <c r="BX102" s="220"/>
    </row>
    <row r="103" spans="1:76" s="30" customFormat="1" ht="15.95" customHeight="1">
      <c r="A103" s="34"/>
      <c r="B103" s="44"/>
      <c r="C103" s="54"/>
      <c r="D103" s="64"/>
      <c r="E103" s="75"/>
      <c r="F103" s="96"/>
      <c r="G103" s="96"/>
      <c r="H103" s="96"/>
      <c r="I103" s="96"/>
      <c r="J103" s="96"/>
      <c r="K103" s="96"/>
      <c r="L103" s="96"/>
      <c r="M103" s="141"/>
      <c r="N103" s="141"/>
      <c r="O103" s="141"/>
      <c r="P103" s="155"/>
      <c r="Q103" s="155"/>
      <c r="R103" s="155"/>
      <c r="S103" s="167"/>
      <c r="T103" s="167"/>
      <c r="U103" s="167"/>
      <c r="V103" s="183"/>
      <c r="W103" s="115"/>
      <c r="X103" s="96"/>
      <c r="Y103" s="96"/>
      <c r="Z103" s="96"/>
      <c r="AA103" s="96"/>
      <c r="AB103" s="96"/>
      <c r="AC103" s="96"/>
      <c r="AD103" s="96"/>
      <c r="AE103" s="193"/>
      <c r="AF103" s="193"/>
      <c r="AG103" s="193"/>
      <c r="AH103" s="194"/>
      <c r="AI103" s="194"/>
      <c r="AJ103" s="194"/>
      <c r="AK103" s="167"/>
      <c r="AL103" s="167"/>
      <c r="AM103" s="167"/>
      <c r="AN103" s="202"/>
      <c r="AO103" s="115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2"/>
      <c r="BG103" s="75"/>
      <c r="BH103" s="96"/>
      <c r="BI103" s="96"/>
      <c r="BJ103" s="96"/>
      <c r="BK103" s="96"/>
      <c r="BL103" s="96"/>
      <c r="BM103" s="96"/>
      <c r="BN103" s="96"/>
      <c r="BO103" s="193"/>
      <c r="BP103" s="193"/>
      <c r="BQ103" s="193"/>
      <c r="BR103" s="194"/>
      <c r="BS103" s="194"/>
      <c r="BT103" s="194"/>
      <c r="BU103" s="167"/>
      <c r="BV103" s="167"/>
      <c r="BW103" s="167"/>
      <c r="BX103" s="224"/>
    </row>
    <row r="104" spans="1:76" ht="20.100000000000001" customHeight="1">
      <c r="A104" s="31"/>
      <c r="B104" s="45" t="s">
        <v>48</v>
      </c>
      <c r="C104" s="55"/>
      <c r="D104" s="55"/>
      <c r="E104" s="76" t="str">
        <f>IF(S102=MIN(S102,AK102,BC102,BU102),"○","▲")</f>
        <v>▲</v>
      </c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 t="str">
        <f>IF(AK102=MIN(S102,AK102,BC102,BU102),"○","▲")</f>
        <v>○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 t="str">
        <f>IF(BC102=MIN(S102,AK102,BC102,BU102),"○","▲")</f>
        <v>▲</v>
      </c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 t="str">
        <f>IF(BU102=MIN(S102,AK102,BC102,BU102),"○","▲")</f>
        <v>▲</v>
      </c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225"/>
    </row>
    <row r="105" spans="1:76" ht="24.95" customHeight="1">
      <c r="A105" s="31"/>
      <c r="B105" s="46"/>
      <c r="C105" s="56"/>
      <c r="D105" s="56"/>
      <c r="E105" s="77">
        <f>IF(E104="○",M57,IF(W104="○",AE57,IF(AO104="○",AW57,BO57)))</f>
        <v>4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226"/>
    </row>
    <row r="106" spans="1:76" ht="15.95" customHeight="1"/>
    <row r="107" spans="1:76" ht="30" customHeight="1">
      <c r="A107" s="31"/>
      <c r="B107" s="36" t="s">
        <v>21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213"/>
    </row>
    <row r="108" spans="1:76" ht="24.95" customHeight="1">
      <c r="A108" s="31"/>
      <c r="B108" s="37" t="s">
        <v>70</v>
      </c>
      <c r="C108" s="47"/>
      <c r="D108" s="57"/>
      <c r="E108" s="65" t="s">
        <v>69</v>
      </c>
      <c r="F108" s="78"/>
      <c r="G108" s="78"/>
      <c r="H108" s="78"/>
      <c r="I108" s="78"/>
      <c r="J108" s="78"/>
      <c r="K108" s="78"/>
      <c r="L108" s="234" t="str">
        <f>+L2</f>
        <v>コーラルリーフを利用しない奄美地方</v>
      </c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78" t="s">
        <v>54</v>
      </c>
      <c r="X108" s="78"/>
      <c r="Y108" s="78"/>
      <c r="Z108" s="78"/>
      <c r="AA108" s="78"/>
      <c r="AB108" s="78"/>
      <c r="AC108" s="78"/>
      <c r="AD108" s="78"/>
      <c r="AE108" s="191">
        <v>20</v>
      </c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203" t="s">
        <v>68</v>
      </c>
      <c r="AP108" s="203"/>
      <c r="AQ108" s="203"/>
      <c r="AR108" s="203"/>
      <c r="AS108" s="203"/>
      <c r="AT108" s="203"/>
      <c r="AU108" s="203"/>
      <c r="AV108" s="203"/>
      <c r="AW108" s="206">
        <v>0.9</v>
      </c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14"/>
    </row>
    <row r="109" spans="1:76" ht="24.95" customHeight="1">
      <c r="A109" s="31"/>
      <c r="B109" s="38"/>
      <c r="C109" s="48"/>
      <c r="D109" s="58"/>
      <c r="E109" s="66" t="s">
        <v>66</v>
      </c>
      <c r="F109" s="79"/>
      <c r="G109" s="79"/>
      <c r="H109" s="79"/>
      <c r="I109" s="79"/>
      <c r="J109" s="79"/>
      <c r="K109" s="79"/>
      <c r="L109" s="79" t="s">
        <v>67</v>
      </c>
      <c r="M109" s="79"/>
      <c r="N109" s="144">
        <f>+N3</f>
        <v>5</v>
      </c>
      <c r="O109" s="144"/>
      <c r="P109" s="150" t="str">
        <f>IF(N109=3,"(旧区分:L交通)",IF(N109=4,"(旧区分:A交通)",IF(N109=5,"(旧区分:B交通)","(旧区分:C交通)")))</f>
        <v>(旧区分:B交通)</v>
      </c>
      <c r="Q109" s="150"/>
      <c r="R109" s="150"/>
      <c r="S109" s="150"/>
      <c r="T109" s="150"/>
      <c r="U109" s="150"/>
      <c r="V109" s="150"/>
      <c r="W109" s="79" t="s">
        <v>64</v>
      </c>
      <c r="X109" s="79"/>
      <c r="Y109" s="79"/>
      <c r="Z109" s="79"/>
      <c r="AA109" s="79"/>
      <c r="AB109" s="79"/>
      <c r="AC109" s="79"/>
      <c r="AD109" s="79"/>
      <c r="AE109" s="192" t="s">
        <v>74</v>
      </c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79" t="s">
        <v>71</v>
      </c>
      <c r="AP109" s="79"/>
      <c r="AQ109" s="79"/>
      <c r="AR109" s="79"/>
      <c r="AS109" s="79"/>
      <c r="AT109" s="79"/>
      <c r="AU109" s="79"/>
      <c r="AV109" s="79"/>
      <c r="AW109" s="207">
        <v>2</v>
      </c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79" t="s">
        <v>72</v>
      </c>
      <c r="BH109" s="79"/>
      <c r="BI109" s="79"/>
      <c r="BJ109" s="79"/>
      <c r="BK109" s="79"/>
      <c r="BL109" s="79"/>
      <c r="BM109" s="79"/>
      <c r="BN109" s="79"/>
      <c r="BO109" s="211">
        <f>+BO3</f>
        <v>20</v>
      </c>
      <c r="BP109" s="211"/>
      <c r="BQ109" s="211"/>
      <c r="BR109" s="211"/>
      <c r="BS109" s="211"/>
      <c r="BT109" s="211"/>
      <c r="BU109" s="211"/>
      <c r="BV109" s="211"/>
      <c r="BW109" s="211"/>
      <c r="BX109" s="215"/>
    </row>
    <row r="110" spans="1:76" ht="20.100000000000001" customHeight="1">
      <c r="A110" s="31"/>
      <c r="B110" s="39"/>
      <c r="C110" s="49"/>
      <c r="D110" s="59"/>
      <c r="E110" s="67">
        <v>1</v>
      </c>
      <c r="F110" s="80"/>
      <c r="G110" s="80"/>
      <c r="H110" s="80"/>
      <c r="I110" s="80"/>
      <c r="J110" s="80"/>
      <c r="K110" s="80"/>
      <c r="L110" s="80"/>
      <c r="M110" s="132">
        <f>+L132</f>
        <v>3</v>
      </c>
      <c r="N110" s="132"/>
      <c r="O110" s="132"/>
      <c r="P110" s="132"/>
      <c r="Q110" s="132"/>
      <c r="R110" s="132"/>
      <c r="S110" s="132"/>
      <c r="T110" s="132"/>
      <c r="U110" s="132"/>
      <c r="V110" s="175"/>
      <c r="W110" s="67">
        <v>2</v>
      </c>
      <c r="X110" s="80"/>
      <c r="Y110" s="80"/>
      <c r="Z110" s="80"/>
      <c r="AA110" s="80"/>
      <c r="AB110" s="80"/>
      <c r="AC110" s="80"/>
      <c r="AD110" s="80"/>
      <c r="AE110" s="132">
        <f>+AD132</f>
        <v>4</v>
      </c>
      <c r="AF110" s="132"/>
      <c r="AG110" s="132"/>
      <c r="AH110" s="132"/>
      <c r="AI110" s="132"/>
      <c r="AJ110" s="132"/>
      <c r="AK110" s="132"/>
      <c r="AL110" s="132"/>
      <c r="AM110" s="132"/>
      <c r="AN110" s="175"/>
      <c r="AO110" s="67">
        <v>2</v>
      </c>
      <c r="AP110" s="80"/>
      <c r="AQ110" s="80"/>
      <c r="AR110" s="80"/>
      <c r="AS110" s="80"/>
      <c r="AT110" s="80"/>
      <c r="AU110" s="80"/>
      <c r="AV110" s="80"/>
      <c r="AW110" s="132">
        <f>+AV132</f>
        <v>6</v>
      </c>
      <c r="AX110" s="132"/>
      <c r="AY110" s="132"/>
      <c r="AZ110" s="132"/>
      <c r="BA110" s="132"/>
      <c r="BB110" s="132"/>
      <c r="BC110" s="132"/>
      <c r="BD110" s="132"/>
      <c r="BE110" s="132"/>
      <c r="BF110" s="175"/>
      <c r="BG110" s="67">
        <v>3</v>
      </c>
      <c r="BH110" s="80"/>
      <c r="BI110" s="80"/>
      <c r="BJ110" s="80"/>
      <c r="BK110" s="80"/>
      <c r="BL110" s="80"/>
      <c r="BM110" s="80"/>
      <c r="BN110" s="80"/>
      <c r="BO110" s="132">
        <f>+BN132</f>
        <v>8</v>
      </c>
      <c r="BP110" s="132"/>
      <c r="BQ110" s="132"/>
      <c r="BR110" s="132"/>
      <c r="BS110" s="132"/>
      <c r="BT110" s="132"/>
      <c r="BU110" s="132"/>
      <c r="BV110" s="132"/>
      <c r="BW110" s="132"/>
      <c r="BX110" s="216"/>
    </row>
    <row r="111" spans="1:76" ht="5.0999999999999996" customHeight="1">
      <c r="A111" s="31"/>
      <c r="B111" s="40" t="s">
        <v>3</v>
      </c>
      <c r="C111" s="50"/>
      <c r="D111" s="60"/>
      <c r="E111" s="68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176"/>
      <c r="W111" s="68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176"/>
      <c r="AO111" s="68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176"/>
      <c r="BG111" s="68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217"/>
    </row>
    <row r="112" spans="1:76" s="28" customFormat="1" ht="12" customHeight="1">
      <c r="A112" s="32"/>
      <c r="B112" s="40"/>
      <c r="C112" s="50"/>
      <c r="D112" s="60"/>
      <c r="E112" s="69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32"/>
      <c r="S112" s="82"/>
      <c r="T112" s="168"/>
      <c r="U112" s="168"/>
      <c r="V112" s="32"/>
      <c r="W112" s="69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32"/>
      <c r="AK112" s="82"/>
      <c r="AL112" s="168"/>
      <c r="AM112" s="168"/>
      <c r="AN112" s="198"/>
      <c r="AO112" s="69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32"/>
      <c r="BC112" s="82"/>
      <c r="BD112" s="168"/>
      <c r="BE112" s="168"/>
      <c r="BF112" s="198"/>
      <c r="BG112" s="69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32"/>
      <c r="BU112" s="82"/>
      <c r="BV112" s="168"/>
      <c r="BW112" s="168"/>
      <c r="BX112" s="218"/>
    </row>
    <row r="113" spans="1:76" s="28" customFormat="1" ht="12" customHeight="1">
      <c r="A113" s="32"/>
      <c r="B113" s="40"/>
      <c r="C113" s="50"/>
      <c r="D113" s="60"/>
      <c r="E113" s="69"/>
      <c r="F113" s="82"/>
      <c r="G113" s="82"/>
      <c r="H113" s="82"/>
      <c r="I113" s="109" t="s">
        <v>2</v>
      </c>
      <c r="J113" s="109"/>
      <c r="K113" s="109"/>
      <c r="L113" s="109"/>
      <c r="M113" s="109" t="s">
        <v>24</v>
      </c>
      <c r="N113" s="109"/>
      <c r="O113" s="109"/>
      <c r="P113" s="109"/>
      <c r="Q113" s="82"/>
      <c r="R113" s="32"/>
      <c r="S113" s="163"/>
      <c r="T113" s="168"/>
      <c r="U113" s="168"/>
      <c r="V113" s="32"/>
      <c r="W113" s="69"/>
      <c r="X113" s="82"/>
      <c r="Y113" s="82"/>
      <c r="Z113" s="82"/>
      <c r="AA113" s="109" t="s">
        <v>2</v>
      </c>
      <c r="AB113" s="109"/>
      <c r="AC113" s="109"/>
      <c r="AD113" s="109"/>
      <c r="AE113" s="109" t="s">
        <v>24</v>
      </c>
      <c r="AF113" s="109"/>
      <c r="AG113" s="109"/>
      <c r="AH113" s="109"/>
      <c r="AI113" s="82"/>
      <c r="AJ113" s="32"/>
      <c r="AK113" s="163"/>
      <c r="AL113" s="168"/>
      <c r="AM113" s="168"/>
      <c r="AN113" s="198"/>
      <c r="AO113" s="69"/>
      <c r="AP113" s="82"/>
      <c r="AQ113" s="82"/>
      <c r="AR113" s="82"/>
      <c r="AS113" s="109" t="s">
        <v>2</v>
      </c>
      <c r="AT113" s="109"/>
      <c r="AU113" s="109"/>
      <c r="AV113" s="109"/>
      <c r="AW113" s="109" t="s">
        <v>24</v>
      </c>
      <c r="AX113" s="109"/>
      <c r="AY113" s="109"/>
      <c r="AZ113" s="109"/>
      <c r="BA113" s="82"/>
      <c r="BB113" s="32"/>
      <c r="BC113" s="163"/>
      <c r="BD113" s="168"/>
      <c r="BE113" s="168"/>
      <c r="BF113" s="198"/>
      <c r="BG113" s="69"/>
      <c r="BH113" s="82"/>
      <c r="BI113" s="82"/>
      <c r="BJ113" s="82"/>
      <c r="BK113" s="109" t="s">
        <v>2</v>
      </c>
      <c r="BL113" s="109"/>
      <c r="BM113" s="109"/>
      <c r="BN113" s="109"/>
      <c r="BO113" s="109" t="s">
        <v>24</v>
      </c>
      <c r="BP113" s="109"/>
      <c r="BQ113" s="109"/>
      <c r="BR113" s="109"/>
      <c r="BS113" s="82"/>
      <c r="BT113" s="32"/>
      <c r="BU113" s="163"/>
      <c r="BV113" s="168"/>
      <c r="BW113" s="168"/>
      <c r="BX113" s="218"/>
    </row>
    <row r="114" spans="1:76" s="28" customFormat="1" ht="9.9499999999999993" customHeight="1">
      <c r="A114" s="32"/>
      <c r="B114" s="40"/>
      <c r="C114" s="50"/>
      <c r="D114" s="60"/>
      <c r="E114" s="69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32"/>
      <c r="S114" s="164">
        <f>+K144+K145+K147</f>
        <v>75</v>
      </c>
      <c r="T114" s="169" t="s">
        <v>62</v>
      </c>
      <c r="U114" s="168"/>
      <c r="V114" s="32"/>
      <c r="W114" s="69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32"/>
      <c r="AK114" s="164">
        <f>+AC144+AC145+AC147</f>
        <v>65</v>
      </c>
      <c r="AL114" s="169" t="s">
        <v>62</v>
      </c>
      <c r="AM114" s="168"/>
      <c r="AN114" s="198"/>
      <c r="AO114" s="69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32"/>
      <c r="BC114" s="164">
        <f>+AU144+AU145+AU147</f>
        <v>60</v>
      </c>
      <c r="BD114" s="169" t="s">
        <v>62</v>
      </c>
      <c r="BE114" s="168"/>
      <c r="BF114" s="198"/>
      <c r="BG114" s="69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32"/>
      <c r="BU114" s="164">
        <f>+BM144+BM145+BM147</f>
        <v>50</v>
      </c>
      <c r="BV114" s="169" t="s">
        <v>62</v>
      </c>
      <c r="BW114" s="168"/>
      <c r="BX114" s="218"/>
    </row>
    <row r="115" spans="1:76" s="28" customFormat="1" ht="9.9499999999999993" customHeight="1">
      <c r="A115" s="32"/>
      <c r="B115" s="40"/>
      <c r="C115" s="50"/>
      <c r="D115" s="60"/>
      <c r="E115" s="69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32"/>
      <c r="S115" s="164"/>
      <c r="T115" s="169"/>
      <c r="U115" s="168"/>
      <c r="V115" s="32"/>
      <c r="W115" s="69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32"/>
      <c r="AK115" s="164"/>
      <c r="AL115" s="169"/>
      <c r="AM115" s="168"/>
      <c r="AN115" s="198"/>
      <c r="AO115" s="69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32"/>
      <c r="BC115" s="164"/>
      <c r="BD115" s="169"/>
      <c r="BE115" s="168"/>
      <c r="BF115" s="198"/>
      <c r="BG115" s="69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32"/>
      <c r="BU115" s="164"/>
      <c r="BV115" s="169"/>
      <c r="BW115" s="168"/>
      <c r="BX115" s="218"/>
    </row>
    <row r="116" spans="1:76" s="28" customFormat="1" ht="9.9499999999999993" customHeight="1">
      <c r="A116" s="32"/>
      <c r="B116" s="40"/>
      <c r="C116" s="50"/>
      <c r="D116" s="60"/>
      <c r="E116" s="6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32"/>
      <c r="S116" s="164"/>
      <c r="T116" s="169"/>
      <c r="U116" s="168"/>
      <c r="V116" s="32"/>
      <c r="W116" s="69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32"/>
      <c r="AK116" s="164"/>
      <c r="AL116" s="169"/>
      <c r="AM116" s="168"/>
      <c r="AN116" s="198"/>
      <c r="AO116" s="69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32"/>
      <c r="BC116" s="164"/>
      <c r="BD116" s="169"/>
      <c r="BE116" s="168"/>
      <c r="BF116" s="198"/>
      <c r="BG116" s="69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32"/>
      <c r="BU116" s="164"/>
      <c r="BV116" s="169"/>
      <c r="BW116" s="168"/>
      <c r="BX116" s="218"/>
    </row>
    <row r="117" spans="1:76" s="28" customFormat="1" ht="9.9499999999999993" customHeight="1">
      <c r="A117" s="32"/>
      <c r="B117" s="40"/>
      <c r="C117" s="50"/>
      <c r="D117" s="60"/>
      <c r="E117" s="69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32"/>
      <c r="S117" s="164"/>
      <c r="T117" s="169"/>
      <c r="U117" s="168"/>
      <c r="V117" s="32"/>
      <c r="W117" s="69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32"/>
      <c r="AK117" s="164"/>
      <c r="AL117" s="169"/>
      <c r="AM117" s="168"/>
      <c r="AN117" s="198"/>
      <c r="AO117" s="69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32"/>
      <c r="BC117" s="164"/>
      <c r="BD117" s="169"/>
      <c r="BE117" s="168"/>
      <c r="BF117" s="198"/>
      <c r="BG117" s="69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32"/>
      <c r="BU117" s="164"/>
      <c r="BV117" s="169"/>
      <c r="BW117" s="168"/>
      <c r="BX117" s="218"/>
    </row>
    <row r="118" spans="1:76" s="28" customFormat="1" ht="9.9499999999999993" customHeight="1">
      <c r="A118" s="32"/>
      <c r="B118" s="40"/>
      <c r="C118" s="50"/>
      <c r="D118" s="60"/>
      <c r="E118" s="69"/>
      <c r="F118" s="82"/>
      <c r="G118" s="82"/>
      <c r="H118" s="82"/>
      <c r="I118" s="109"/>
      <c r="J118" s="109"/>
      <c r="K118" s="109"/>
      <c r="L118" s="109"/>
      <c r="M118" s="109"/>
      <c r="N118" s="109"/>
      <c r="O118" s="109"/>
      <c r="P118" s="109"/>
      <c r="Q118" s="82"/>
      <c r="R118" s="32"/>
      <c r="S118" s="164"/>
      <c r="T118" s="169"/>
      <c r="U118" s="168"/>
      <c r="V118" s="32"/>
      <c r="W118" s="69"/>
      <c r="X118" s="82"/>
      <c r="Y118" s="82"/>
      <c r="Z118" s="82"/>
      <c r="AA118" s="109"/>
      <c r="AB118" s="109"/>
      <c r="AC118" s="109"/>
      <c r="AD118" s="109"/>
      <c r="AE118" s="109"/>
      <c r="AF118" s="109"/>
      <c r="AG118" s="109"/>
      <c r="AH118" s="109"/>
      <c r="AI118" s="82"/>
      <c r="AJ118" s="32"/>
      <c r="AK118" s="164"/>
      <c r="AL118" s="169"/>
      <c r="AM118" s="168"/>
      <c r="AN118" s="198"/>
      <c r="AO118" s="69"/>
      <c r="AP118" s="82"/>
      <c r="AQ118" s="82"/>
      <c r="AR118" s="82"/>
      <c r="AS118" s="109"/>
      <c r="AT118" s="109"/>
      <c r="AU118" s="109"/>
      <c r="AV118" s="109"/>
      <c r="AW118" s="109"/>
      <c r="AX118" s="109"/>
      <c r="AY118" s="109"/>
      <c r="AZ118" s="109"/>
      <c r="BA118" s="82"/>
      <c r="BB118" s="32"/>
      <c r="BC118" s="164"/>
      <c r="BD118" s="169"/>
      <c r="BE118" s="168"/>
      <c r="BF118" s="198"/>
      <c r="BG118" s="69"/>
      <c r="BH118" s="82"/>
      <c r="BI118" s="82"/>
      <c r="BJ118" s="82"/>
      <c r="BK118" s="109"/>
      <c r="BL118" s="109"/>
      <c r="BM118" s="109"/>
      <c r="BN118" s="109"/>
      <c r="BO118" s="109"/>
      <c r="BP118" s="109"/>
      <c r="BQ118" s="109"/>
      <c r="BR118" s="109"/>
      <c r="BS118" s="82"/>
      <c r="BT118" s="32"/>
      <c r="BU118" s="164"/>
      <c r="BV118" s="169"/>
      <c r="BW118" s="168"/>
      <c r="BX118" s="218"/>
    </row>
    <row r="119" spans="1:76" s="28" customFormat="1" ht="12" customHeight="1">
      <c r="A119" s="32"/>
      <c r="B119" s="40"/>
      <c r="C119" s="50"/>
      <c r="D119" s="60"/>
      <c r="E119" s="69"/>
      <c r="F119" s="82"/>
      <c r="G119" s="97">
        <v>100</v>
      </c>
      <c r="H119" s="82"/>
      <c r="I119" s="109" t="s">
        <v>1</v>
      </c>
      <c r="J119" s="109"/>
      <c r="K119" s="109"/>
      <c r="L119" s="109"/>
      <c r="M119" s="133"/>
      <c r="N119" s="133"/>
      <c r="O119" s="133"/>
      <c r="P119" s="133"/>
      <c r="Q119" s="156"/>
      <c r="R119" s="161">
        <f>+S120-R123</f>
        <v>15</v>
      </c>
      <c r="S119" s="156"/>
      <c r="T119" s="170">
        <f>+S120+S114</f>
        <v>110</v>
      </c>
      <c r="U119" s="173" t="s">
        <v>63</v>
      </c>
      <c r="V119" s="32"/>
      <c r="W119" s="69"/>
      <c r="X119" s="82"/>
      <c r="Y119" s="97">
        <v>100</v>
      </c>
      <c r="Z119" s="82"/>
      <c r="AA119" s="109" t="s">
        <v>1</v>
      </c>
      <c r="AB119" s="109"/>
      <c r="AC119" s="109"/>
      <c r="AD119" s="109"/>
      <c r="AE119" s="133"/>
      <c r="AF119" s="133"/>
      <c r="AG119" s="133"/>
      <c r="AH119" s="133"/>
      <c r="AI119" s="156"/>
      <c r="AJ119" s="32"/>
      <c r="AK119" s="32"/>
      <c r="AL119" s="170">
        <f>+AK120+AK114</f>
        <v>110</v>
      </c>
      <c r="AM119" s="173" t="s">
        <v>63</v>
      </c>
      <c r="AN119" s="198"/>
      <c r="AO119" s="69"/>
      <c r="AP119" s="82"/>
      <c r="AQ119" s="97">
        <v>100</v>
      </c>
      <c r="AR119" s="82"/>
      <c r="AS119" s="109" t="s">
        <v>1</v>
      </c>
      <c r="AT119" s="109"/>
      <c r="AU119" s="109"/>
      <c r="AV119" s="109"/>
      <c r="AW119" s="133"/>
      <c r="AX119" s="133"/>
      <c r="AY119" s="133"/>
      <c r="AZ119" s="133"/>
      <c r="BA119" s="156"/>
      <c r="BB119" s="32"/>
      <c r="BC119" s="32"/>
      <c r="BD119" s="170">
        <f>+BC120+BC114</f>
        <v>120</v>
      </c>
      <c r="BE119" s="173" t="s">
        <v>63</v>
      </c>
      <c r="BF119" s="198"/>
      <c r="BG119" s="69"/>
      <c r="BH119" s="82"/>
      <c r="BI119" s="97">
        <v>100</v>
      </c>
      <c r="BJ119" s="82"/>
      <c r="BK119" s="109" t="s">
        <v>1</v>
      </c>
      <c r="BL119" s="109"/>
      <c r="BM119" s="109"/>
      <c r="BN119" s="109"/>
      <c r="BO119" s="133"/>
      <c r="BP119" s="133"/>
      <c r="BQ119" s="133"/>
      <c r="BR119" s="133"/>
      <c r="BS119" s="156"/>
      <c r="BT119" s="32"/>
      <c r="BU119" s="32"/>
      <c r="BV119" s="212">
        <f>BU121+BU114</f>
        <v>125</v>
      </c>
      <c r="BW119" s="168"/>
      <c r="BX119" s="218"/>
    </row>
    <row r="120" spans="1:76" s="28" customFormat="1" ht="12" customHeight="1">
      <c r="A120" s="32"/>
      <c r="B120" s="40"/>
      <c r="C120" s="50"/>
      <c r="D120" s="60"/>
      <c r="E120" s="69"/>
      <c r="F120" s="82"/>
      <c r="G120" s="97"/>
      <c r="H120" s="82"/>
      <c r="I120" s="109"/>
      <c r="J120" s="109"/>
      <c r="K120" s="109"/>
      <c r="L120" s="109"/>
      <c r="M120" s="133"/>
      <c r="N120" s="133"/>
      <c r="O120" s="133"/>
      <c r="P120" s="133"/>
      <c r="Q120" s="156"/>
      <c r="R120" s="161"/>
      <c r="S120" s="161">
        <f>+L133</f>
        <v>35</v>
      </c>
      <c r="T120" s="170"/>
      <c r="U120" s="173"/>
      <c r="V120" s="32"/>
      <c r="W120" s="69"/>
      <c r="X120" s="82"/>
      <c r="Y120" s="97"/>
      <c r="Z120" s="82"/>
      <c r="AA120" s="109"/>
      <c r="AB120" s="109"/>
      <c r="AC120" s="109"/>
      <c r="AD120" s="109"/>
      <c r="AE120" s="133"/>
      <c r="AF120" s="133"/>
      <c r="AG120" s="133"/>
      <c r="AH120" s="133"/>
      <c r="AI120" s="156"/>
      <c r="AJ120" s="196">
        <f>+AK120-AJ124</f>
        <v>25</v>
      </c>
      <c r="AK120" s="196">
        <f>+AD133</f>
        <v>45</v>
      </c>
      <c r="AL120" s="170"/>
      <c r="AM120" s="173"/>
      <c r="AN120" s="198"/>
      <c r="AO120" s="69"/>
      <c r="AP120" s="82"/>
      <c r="AQ120" s="97"/>
      <c r="AR120" s="82"/>
      <c r="AS120" s="109"/>
      <c r="AT120" s="109"/>
      <c r="AU120" s="109"/>
      <c r="AV120" s="109"/>
      <c r="AW120" s="133"/>
      <c r="AX120" s="133"/>
      <c r="AY120" s="133"/>
      <c r="AZ120" s="133"/>
      <c r="BA120" s="156"/>
      <c r="BB120" s="196">
        <f>+BC120-BB124</f>
        <v>40</v>
      </c>
      <c r="BC120" s="196">
        <f>+AV133</f>
        <v>60</v>
      </c>
      <c r="BD120" s="170"/>
      <c r="BE120" s="173"/>
      <c r="BF120" s="198"/>
      <c r="BG120" s="69"/>
      <c r="BH120" s="82"/>
      <c r="BI120" s="97"/>
      <c r="BJ120" s="82"/>
      <c r="BK120" s="109"/>
      <c r="BL120" s="109"/>
      <c r="BM120" s="109"/>
      <c r="BN120" s="109"/>
      <c r="BO120" s="133"/>
      <c r="BP120" s="133"/>
      <c r="BQ120" s="133"/>
      <c r="BR120" s="133"/>
      <c r="BS120" s="156"/>
      <c r="BT120" s="196">
        <f>+BU121-BT125</f>
        <v>55</v>
      </c>
      <c r="BU120" s="32"/>
      <c r="BV120" s="212"/>
      <c r="BW120" s="173" t="s">
        <v>63</v>
      </c>
      <c r="BX120" s="218"/>
    </row>
    <row r="121" spans="1:76" s="28" customFormat="1" ht="12" customHeight="1">
      <c r="A121" s="32"/>
      <c r="B121" s="40"/>
      <c r="C121" s="50"/>
      <c r="D121" s="60"/>
      <c r="E121" s="69"/>
      <c r="F121" s="82"/>
      <c r="G121" s="97"/>
      <c r="H121" s="82"/>
      <c r="I121" s="109"/>
      <c r="J121" s="109"/>
      <c r="K121" s="109"/>
      <c r="L121" s="109"/>
      <c r="M121" s="109" t="s">
        <v>5</v>
      </c>
      <c r="N121" s="109"/>
      <c r="O121" s="109"/>
      <c r="P121" s="109"/>
      <c r="Q121" s="156"/>
      <c r="R121" s="161"/>
      <c r="S121" s="161"/>
      <c r="T121" s="170"/>
      <c r="U121" s="173"/>
      <c r="V121" s="32"/>
      <c r="W121" s="69"/>
      <c r="X121" s="82"/>
      <c r="Y121" s="97"/>
      <c r="Z121" s="82"/>
      <c r="AA121" s="109"/>
      <c r="AB121" s="109"/>
      <c r="AC121" s="109"/>
      <c r="AD121" s="109"/>
      <c r="AE121" s="109" t="s">
        <v>5</v>
      </c>
      <c r="AF121" s="109"/>
      <c r="AG121" s="109"/>
      <c r="AH121" s="109"/>
      <c r="AI121" s="156"/>
      <c r="AJ121" s="196"/>
      <c r="AK121" s="196"/>
      <c r="AL121" s="170"/>
      <c r="AM121" s="173"/>
      <c r="AN121" s="198"/>
      <c r="AO121" s="69"/>
      <c r="AP121" s="82"/>
      <c r="AQ121" s="97"/>
      <c r="AR121" s="82"/>
      <c r="AS121" s="109"/>
      <c r="AT121" s="109"/>
      <c r="AU121" s="109"/>
      <c r="AV121" s="109"/>
      <c r="AW121" s="109" t="s">
        <v>5</v>
      </c>
      <c r="AX121" s="109"/>
      <c r="AY121" s="109"/>
      <c r="AZ121" s="109"/>
      <c r="BA121" s="156"/>
      <c r="BB121" s="196"/>
      <c r="BC121" s="196"/>
      <c r="BD121" s="170"/>
      <c r="BE121" s="173"/>
      <c r="BF121" s="198"/>
      <c r="BG121" s="69"/>
      <c r="BH121" s="82"/>
      <c r="BI121" s="97"/>
      <c r="BJ121" s="82"/>
      <c r="BK121" s="109"/>
      <c r="BL121" s="109"/>
      <c r="BM121" s="109"/>
      <c r="BN121" s="109"/>
      <c r="BO121" s="109" t="s">
        <v>5</v>
      </c>
      <c r="BP121" s="109"/>
      <c r="BQ121" s="109"/>
      <c r="BR121" s="109"/>
      <c r="BS121" s="156"/>
      <c r="BT121" s="196"/>
      <c r="BU121" s="196">
        <f>+BN133</f>
        <v>75</v>
      </c>
      <c r="BV121" s="212"/>
      <c r="BW121" s="173"/>
      <c r="BX121" s="218"/>
    </row>
    <row r="122" spans="1:76" s="28" customFormat="1" ht="12" customHeight="1">
      <c r="A122" s="32"/>
      <c r="B122" s="40"/>
      <c r="C122" s="50"/>
      <c r="D122" s="60"/>
      <c r="E122" s="69"/>
      <c r="F122" s="82"/>
      <c r="G122" s="97"/>
      <c r="H122" s="82"/>
      <c r="I122" s="109"/>
      <c r="J122" s="109"/>
      <c r="K122" s="109"/>
      <c r="L122" s="109"/>
      <c r="M122" s="109" t="s">
        <v>26</v>
      </c>
      <c r="N122" s="109"/>
      <c r="O122" s="109"/>
      <c r="P122" s="109"/>
      <c r="Q122" s="157" t="s">
        <v>28</v>
      </c>
      <c r="R122" s="161"/>
      <c r="S122" s="161"/>
      <c r="T122" s="170"/>
      <c r="U122" s="173"/>
      <c r="V122" s="32"/>
      <c r="W122" s="69"/>
      <c r="X122" s="82"/>
      <c r="Y122" s="97"/>
      <c r="Z122" s="82"/>
      <c r="AA122" s="109"/>
      <c r="AB122" s="109"/>
      <c r="AC122" s="109"/>
      <c r="AD122" s="109"/>
      <c r="AE122" s="109" t="s">
        <v>26</v>
      </c>
      <c r="AF122" s="109"/>
      <c r="AG122" s="109"/>
      <c r="AH122" s="109"/>
      <c r="AI122" s="158"/>
      <c r="AJ122" s="196"/>
      <c r="AK122" s="196"/>
      <c r="AL122" s="170"/>
      <c r="AM122" s="173"/>
      <c r="AN122" s="198"/>
      <c r="AO122" s="69"/>
      <c r="AP122" s="82"/>
      <c r="AQ122" s="97"/>
      <c r="AR122" s="82"/>
      <c r="AS122" s="109"/>
      <c r="AT122" s="109"/>
      <c r="AU122" s="109"/>
      <c r="AV122" s="109"/>
      <c r="AW122" s="109" t="s">
        <v>26</v>
      </c>
      <c r="AX122" s="109"/>
      <c r="AY122" s="109"/>
      <c r="AZ122" s="109"/>
      <c r="BA122" s="158"/>
      <c r="BB122" s="196"/>
      <c r="BC122" s="196"/>
      <c r="BD122" s="170"/>
      <c r="BE122" s="173"/>
      <c r="BF122" s="198"/>
      <c r="BG122" s="69"/>
      <c r="BH122" s="82"/>
      <c r="BI122" s="97"/>
      <c r="BJ122" s="82"/>
      <c r="BK122" s="109"/>
      <c r="BL122" s="109"/>
      <c r="BM122" s="109"/>
      <c r="BN122" s="109"/>
      <c r="BO122" s="109" t="s">
        <v>26</v>
      </c>
      <c r="BP122" s="109"/>
      <c r="BQ122" s="109"/>
      <c r="BR122" s="109"/>
      <c r="BS122" s="158"/>
      <c r="BT122" s="196"/>
      <c r="BU122" s="196"/>
      <c r="BV122" s="212"/>
      <c r="BW122" s="173"/>
      <c r="BX122" s="218"/>
    </row>
    <row r="123" spans="1:76" s="28" customFormat="1" ht="12" customHeight="1">
      <c r="A123" s="32"/>
      <c r="B123" s="40"/>
      <c r="C123" s="50"/>
      <c r="D123" s="60"/>
      <c r="E123" s="69"/>
      <c r="F123" s="82"/>
      <c r="G123" s="97"/>
      <c r="H123" s="82"/>
      <c r="I123" s="109"/>
      <c r="J123" s="109"/>
      <c r="K123" s="109"/>
      <c r="L123" s="109"/>
      <c r="M123" s="134">
        <f>+L135</f>
        <v>20</v>
      </c>
      <c r="N123" s="134"/>
      <c r="O123" s="134"/>
      <c r="P123" s="134"/>
      <c r="Q123" s="157"/>
      <c r="R123" s="161">
        <v>20</v>
      </c>
      <c r="S123" s="161"/>
      <c r="T123" s="170"/>
      <c r="U123" s="173"/>
      <c r="V123" s="32"/>
      <c r="W123" s="69"/>
      <c r="X123" s="82"/>
      <c r="Y123" s="97"/>
      <c r="Z123" s="82"/>
      <c r="AA123" s="109"/>
      <c r="AB123" s="109"/>
      <c r="AC123" s="109"/>
      <c r="AD123" s="109"/>
      <c r="AE123" s="134">
        <f>+AD135</f>
        <v>20</v>
      </c>
      <c r="AF123" s="134"/>
      <c r="AG123" s="134"/>
      <c r="AH123" s="134"/>
      <c r="AI123" s="157" t="s">
        <v>28</v>
      </c>
      <c r="AJ123" s="196"/>
      <c r="AK123" s="196"/>
      <c r="AL123" s="170"/>
      <c r="AM123" s="173"/>
      <c r="AN123" s="198"/>
      <c r="AO123" s="69"/>
      <c r="AP123" s="82"/>
      <c r="AQ123" s="97"/>
      <c r="AR123" s="82"/>
      <c r="AS123" s="109"/>
      <c r="AT123" s="109"/>
      <c r="AU123" s="109"/>
      <c r="AV123" s="109"/>
      <c r="AW123" s="134">
        <f>+AV135</f>
        <v>20</v>
      </c>
      <c r="AX123" s="134"/>
      <c r="AY123" s="134"/>
      <c r="AZ123" s="134"/>
      <c r="BA123" s="157" t="s">
        <v>28</v>
      </c>
      <c r="BB123" s="196"/>
      <c r="BC123" s="196"/>
      <c r="BD123" s="170"/>
      <c r="BE123" s="173"/>
      <c r="BF123" s="198"/>
      <c r="BG123" s="69"/>
      <c r="BH123" s="82"/>
      <c r="BI123" s="97"/>
      <c r="BJ123" s="82"/>
      <c r="BK123" s="109"/>
      <c r="BL123" s="109"/>
      <c r="BM123" s="109"/>
      <c r="BN123" s="109"/>
      <c r="BO123" s="134">
        <f>+BN135</f>
        <v>20</v>
      </c>
      <c r="BP123" s="134"/>
      <c r="BQ123" s="134"/>
      <c r="BR123" s="134"/>
      <c r="BS123" s="158"/>
      <c r="BT123" s="196"/>
      <c r="BU123" s="196"/>
      <c r="BV123" s="212"/>
      <c r="BW123" s="173"/>
      <c r="BX123" s="218"/>
    </row>
    <row r="124" spans="1:76" s="28" customFormat="1" ht="12" customHeight="1">
      <c r="A124" s="32"/>
      <c r="B124" s="40"/>
      <c r="C124" s="50"/>
      <c r="D124" s="60"/>
      <c r="E124" s="69"/>
      <c r="F124" s="82"/>
      <c r="G124" s="97"/>
      <c r="H124" s="82"/>
      <c r="I124" s="110">
        <f>+L131</f>
        <v>2</v>
      </c>
      <c r="J124" s="110"/>
      <c r="K124" s="110"/>
      <c r="L124" s="110"/>
      <c r="M124" s="133"/>
      <c r="N124" s="133"/>
      <c r="O124" s="133"/>
      <c r="P124" s="133"/>
      <c r="Q124" s="157"/>
      <c r="R124" s="161"/>
      <c r="S124" s="156"/>
      <c r="T124" s="170"/>
      <c r="U124" s="173"/>
      <c r="V124" s="32"/>
      <c r="W124" s="69"/>
      <c r="X124" s="82"/>
      <c r="Y124" s="97"/>
      <c r="Z124" s="82"/>
      <c r="AA124" s="110">
        <f>+AD131</f>
        <v>2</v>
      </c>
      <c r="AB124" s="110"/>
      <c r="AC124" s="110"/>
      <c r="AD124" s="110"/>
      <c r="AE124" s="133"/>
      <c r="AF124" s="133"/>
      <c r="AG124" s="133"/>
      <c r="AH124" s="133"/>
      <c r="AI124" s="157"/>
      <c r="AJ124" s="161">
        <v>20</v>
      </c>
      <c r="AK124" s="32"/>
      <c r="AL124" s="170"/>
      <c r="AM124" s="173"/>
      <c r="AN124" s="198"/>
      <c r="AO124" s="69"/>
      <c r="AP124" s="82"/>
      <c r="AQ124" s="97"/>
      <c r="AR124" s="82"/>
      <c r="AS124" s="110">
        <f>+AV131</f>
        <v>2</v>
      </c>
      <c r="AT124" s="110"/>
      <c r="AU124" s="110"/>
      <c r="AV124" s="110"/>
      <c r="AW124" s="133"/>
      <c r="AX124" s="133"/>
      <c r="AY124" s="133"/>
      <c r="AZ124" s="133"/>
      <c r="BA124" s="157"/>
      <c r="BB124" s="161">
        <v>20</v>
      </c>
      <c r="BC124" s="32"/>
      <c r="BD124" s="170"/>
      <c r="BE124" s="173"/>
      <c r="BF124" s="198"/>
      <c r="BG124" s="69"/>
      <c r="BH124" s="82"/>
      <c r="BI124" s="97"/>
      <c r="BJ124" s="82"/>
      <c r="BK124" s="110">
        <f>+BN131</f>
        <v>2</v>
      </c>
      <c r="BL124" s="110"/>
      <c r="BM124" s="110"/>
      <c r="BN124" s="110"/>
      <c r="BO124" s="133"/>
      <c r="BP124" s="133"/>
      <c r="BQ124" s="133"/>
      <c r="BR124" s="133"/>
      <c r="BS124" s="157" t="s">
        <v>28</v>
      </c>
      <c r="BT124" s="197"/>
      <c r="BU124" s="196"/>
      <c r="BV124" s="212"/>
      <c r="BW124" s="173"/>
      <c r="BX124" s="218"/>
    </row>
    <row r="125" spans="1:76" s="28" customFormat="1" ht="12" customHeight="1">
      <c r="A125" s="32"/>
      <c r="B125" s="40"/>
      <c r="C125" s="50"/>
      <c r="D125" s="60"/>
      <c r="E125" s="69"/>
      <c r="F125" s="82"/>
      <c r="G125" s="97"/>
      <c r="H125" s="82"/>
      <c r="I125" s="110"/>
      <c r="J125" s="110"/>
      <c r="K125" s="110"/>
      <c r="L125" s="110"/>
      <c r="M125" s="133"/>
      <c r="N125" s="133"/>
      <c r="O125" s="133"/>
      <c r="P125" s="133"/>
      <c r="Q125" s="157"/>
      <c r="R125" s="156"/>
      <c r="S125" s="161"/>
      <c r="T125" s="171"/>
      <c r="U125" s="174"/>
      <c r="V125" s="32"/>
      <c r="W125" s="69"/>
      <c r="X125" s="82"/>
      <c r="Y125" s="97"/>
      <c r="Z125" s="82"/>
      <c r="AA125" s="110"/>
      <c r="AB125" s="110"/>
      <c r="AC125" s="110"/>
      <c r="AD125" s="110"/>
      <c r="AE125" s="133"/>
      <c r="AF125" s="133"/>
      <c r="AG125" s="133"/>
      <c r="AH125" s="133"/>
      <c r="AI125" s="157"/>
      <c r="AJ125" s="161"/>
      <c r="AK125" s="197"/>
      <c r="AL125" s="171"/>
      <c r="AM125" s="174"/>
      <c r="AN125" s="198"/>
      <c r="AO125" s="69"/>
      <c r="AP125" s="82"/>
      <c r="AQ125" s="97"/>
      <c r="AR125" s="82"/>
      <c r="AS125" s="110"/>
      <c r="AT125" s="110"/>
      <c r="AU125" s="110"/>
      <c r="AV125" s="110"/>
      <c r="AW125" s="133"/>
      <c r="AX125" s="133"/>
      <c r="AY125" s="133"/>
      <c r="AZ125" s="133"/>
      <c r="BA125" s="157"/>
      <c r="BB125" s="161"/>
      <c r="BC125" s="197"/>
      <c r="BD125" s="171"/>
      <c r="BE125" s="174"/>
      <c r="BF125" s="198"/>
      <c r="BG125" s="69"/>
      <c r="BH125" s="82"/>
      <c r="BI125" s="97"/>
      <c r="BJ125" s="82"/>
      <c r="BK125" s="110"/>
      <c r="BL125" s="110"/>
      <c r="BM125" s="110"/>
      <c r="BN125" s="110"/>
      <c r="BO125" s="133"/>
      <c r="BP125" s="133"/>
      <c r="BQ125" s="133"/>
      <c r="BR125" s="133"/>
      <c r="BS125" s="157"/>
      <c r="BT125" s="161">
        <v>20</v>
      </c>
      <c r="BU125" s="197"/>
      <c r="BV125" s="212"/>
      <c r="BW125" s="173"/>
      <c r="BX125" s="218"/>
    </row>
    <row r="126" spans="1:76" s="28" customFormat="1" ht="12" customHeight="1">
      <c r="A126" s="32"/>
      <c r="B126" s="40"/>
      <c r="C126" s="50"/>
      <c r="D126" s="60"/>
      <c r="E126" s="69"/>
      <c r="F126" s="82"/>
      <c r="G126" s="97"/>
      <c r="H126" s="82"/>
      <c r="I126" s="110"/>
      <c r="J126" s="110"/>
      <c r="K126" s="110"/>
      <c r="L126" s="110"/>
      <c r="M126" s="135" t="s">
        <v>6</v>
      </c>
      <c r="N126" s="135"/>
      <c r="O126" s="135"/>
      <c r="P126" s="135"/>
      <c r="Q126" s="156"/>
      <c r="R126" s="156"/>
      <c r="S126" s="161">
        <f>+G119-S120</f>
        <v>65</v>
      </c>
      <c r="T126" s="32"/>
      <c r="U126" s="32"/>
      <c r="V126" s="32"/>
      <c r="W126" s="69"/>
      <c r="X126" s="82"/>
      <c r="Y126" s="97"/>
      <c r="Z126" s="82"/>
      <c r="AA126" s="110"/>
      <c r="AB126" s="110"/>
      <c r="AC126" s="110"/>
      <c r="AD126" s="110"/>
      <c r="AE126" s="133"/>
      <c r="AF126" s="133"/>
      <c r="AG126" s="133"/>
      <c r="AH126" s="133"/>
      <c r="AI126" s="195"/>
      <c r="AJ126" s="32"/>
      <c r="AK126" s="161">
        <f>+Y119-AK120</f>
        <v>55</v>
      </c>
      <c r="AL126" s="168"/>
      <c r="AM126" s="32"/>
      <c r="AN126" s="198"/>
      <c r="AO126" s="69"/>
      <c r="AP126" s="82"/>
      <c r="AQ126" s="97"/>
      <c r="AR126" s="82"/>
      <c r="AS126" s="110"/>
      <c r="AT126" s="110"/>
      <c r="AU126" s="110"/>
      <c r="AV126" s="110"/>
      <c r="AW126" s="133"/>
      <c r="AX126" s="133"/>
      <c r="AY126" s="133"/>
      <c r="AZ126" s="133"/>
      <c r="BA126" s="195"/>
      <c r="BB126" s="32"/>
      <c r="BC126" s="161">
        <f>+AQ119-BC120</f>
        <v>40</v>
      </c>
      <c r="BD126" s="168"/>
      <c r="BE126" s="32"/>
      <c r="BF126" s="198"/>
      <c r="BG126" s="69"/>
      <c r="BH126" s="82"/>
      <c r="BI126" s="97"/>
      <c r="BJ126" s="82"/>
      <c r="BK126" s="110"/>
      <c r="BL126" s="110"/>
      <c r="BM126" s="110"/>
      <c r="BN126" s="110"/>
      <c r="BO126" s="133"/>
      <c r="BP126" s="133"/>
      <c r="BQ126" s="133"/>
      <c r="BR126" s="133"/>
      <c r="BS126" s="157"/>
      <c r="BT126" s="161"/>
      <c r="BU126" s="197"/>
      <c r="BV126" s="168"/>
      <c r="BW126" s="168"/>
      <c r="BX126" s="218"/>
    </row>
    <row r="127" spans="1:76" s="28" customFormat="1" ht="12" customHeight="1">
      <c r="A127" s="32"/>
      <c r="B127" s="40"/>
      <c r="C127" s="50"/>
      <c r="D127" s="60"/>
      <c r="E127" s="69"/>
      <c r="F127" s="82"/>
      <c r="G127" s="97"/>
      <c r="H127" s="82"/>
      <c r="I127" s="110"/>
      <c r="J127" s="110"/>
      <c r="K127" s="110"/>
      <c r="L127" s="110"/>
      <c r="M127" s="110">
        <f>+I124</f>
        <v>2</v>
      </c>
      <c r="N127" s="110"/>
      <c r="O127" s="110"/>
      <c r="P127" s="110"/>
      <c r="Q127" s="158"/>
      <c r="R127" s="156"/>
      <c r="S127" s="161"/>
      <c r="T127" s="168"/>
      <c r="U127" s="168"/>
      <c r="V127" s="32"/>
      <c r="W127" s="69"/>
      <c r="X127" s="82"/>
      <c r="Y127" s="97"/>
      <c r="Z127" s="82"/>
      <c r="AA127" s="110"/>
      <c r="AB127" s="110"/>
      <c r="AC127" s="110"/>
      <c r="AD127" s="110"/>
      <c r="AE127" s="135" t="s">
        <v>6</v>
      </c>
      <c r="AF127" s="135"/>
      <c r="AG127" s="135"/>
      <c r="AH127" s="135"/>
      <c r="AI127" s="158"/>
      <c r="AJ127" s="158"/>
      <c r="AK127" s="161"/>
      <c r="AL127" s="168"/>
      <c r="AM127" s="168"/>
      <c r="AN127" s="198"/>
      <c r="AO127" s="69"/>
      <c r="AP127" s="82"/>
      <c r="AQ127" s="97"/>
      <c r="AR127" s="82"/>
      <c r="AS127" s="110"/>
      <c r="AT127" s="110"/>
      <c r="AU127" s="110"/>
      <c r="AV127" s="110"/>
      <c r="AW127" s="135" t="s">
        <v>6</v>
      </c>
      <c r="AX127" s="135"/>
      <c r="AY127" s="135"/>
      <c r="AZ127" s="135"/>
      <c r="BA127" s="158"/>
      <c r="BB127" s="158"/>
      <c r="BC127" s="161"/>
      <c r="BD127" s="168"/>
      <c r="BE127" s="168"/>
      <c r="BF127" s="198"/>
      <c r="BG127" s="69"/>
      <c r="BH127" s="82"/>
      <c r="BI127" s="97"/>
      <c r="BJ127" s="82"/>
      <c r="BK127" s="110"/>
      <c r="BL127" s="110"/>
      <c r="BM127" s="110"/>
      <c r="BN127" s="110"/>
      <c r="BO127" s="135" t="s">
        <v>6</v>
      </c>
      <c r="BP127" s="135"/>
      <c r="BQ127" s="135"/>
      <c r="BR127" s="135"/>
      <c r="BS127" s="158"/>
      <c r="BT127" s="158"/>
      <c r="BU127" s="161">
        <f>+BI119-BU121</f>
        <v>25</v>
      </c>
      <c r="BV127" s="168"/>
      <c r="BW127" s="168"/>
      <c r="BX127" s="218"/>
    </row>
    <row r="128" spans="1:76" s="28" customFormat="1" ht="12" customHeight="1">
      <c r="A128" s="32"/>
      <c r="B128" s="40"/>
      <c r="C128" s="50"/>
      <c r="D128" s="60"/>
      <c r="E128" s="69"/>
      <c r="F128" s="82"/>
      <c r="G128" s="97"/>
      <c r="H128" s="82"/>
      <c r="I128" s="110"/>
      <c r="J128" s="110"/>
      <c r="K128" s="110"/>
      <c r="L128" s="110"/>
      <c r="M128" s="133"/>
      <c r="N128" s="133"/>
      <c r="O128" s="133"/>
      <c r="P128" s="133"/>
      <c r="Q128" s="158"/>
      <c r="R128" s="158"/>
      <c r="S128" s="32"/>
      <c r="T128" s="168"/>
      <c r="U128" s="168"/>
      <c r="V128" s="32"/>
      <c r="W128" s="69"/>
      <c r="X128" s="82"/>
      <c r="Y128" s="97"/>
      <c r="Z128" s="82"/>
      <c r="AA128" s="110"/>
      <c r="AB128" s="110"/>
      <c r="AC128" s="110"/>
      <c r="AD128" s="110"/>
      <c r="AE128" s="110">
        <f>+AA124</f>
        <v>2</v>
      </c>
      <c r="AF128" s="110"/>
      <c r="AG128" s="110"/>
      <c r="AH128" s="110"/>
      <c r="AI128" s="158"/>
      <c r="AJ128" s="158"/>
      <c r="AK128" s="161"/>
      <c r="AL128" s="168"/>
      <c r="AM128" s="168"/>
      <c r="AN128" s="198"/>
      <c r="AO128" s="69"/>
      <c r="AP128" s="82"/>
      <c r="AQ128" s="97"/>
      <c r="AR128" s="82"/>
      <c r="AS128" s="110"/>
      <c r="AT128" s="110"/>
      <c r="AU128" s="110"/>
      <c r="AV128" s="110"/>
      <c r="AW128" s="110">
        <f>+AS124</f>
        <v>2</v>
      </c>
      <c r="AX128" s="110"/>
      <c r="AY128" s="110"/>
      <c r="AZ128" s="110"/>
      <c r="BA128" s="158"/>
      <c r="BB128" s="158"/>
      <c r="BC128" s="161"/>
      <c r="BD128" s="168"/>
      <c r="BE128" s="168"/>
      <c r="BF128" s="198"/>
      <c r="BG128" s="69"/>
      <c r="BH128" s="82"/>
      <c r="BI128" s="97"/>
      <c r="BJ128" s="82"/>
      <c r="BK128" s="110"/>
      <c r="BL128" s="110"/>
      <c r="BM128" s="110"/>
      <c r="BN128" s="110"/>
      <c r="BO128" s="110">
        <f>+BK124</f>
        <v>2</v>
      </c>
      <c r="BP128" s="110"/>
      <c r="BQ128" s="110"/>
      <c r="BR128" s="110"/>
      <c r="BS128" s="158"/>
      <c r="BT128" s="158"/>
      <c r="BU128" s="161"/>
      <c r="BV128" s="168"/>
      <c r="BW128" s="168"/>
      <c r="BX128" s="218"/>
    </row>
    <row r="129" spans="1:76" ht="9" customHeight="1">
      <c r="A129" s="31"/>
      <c r="B129" s="40"/>
      <c r="C129" s="50"/>
      <c r="D129" s="60"/>
      <c r="E129" s="70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31"/>
      <c r="W129" s="70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199"/>
      <c r="AO129" s="70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199"/>
      <c r="BG129" s="70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219"/>
    </row>
    <row r="130" spans="1:76" ht="9.9499999999999993" customHeight="1">
      <c r="A130" s="31"/>
      <c r="B130" s="41" t="s">
        <v>42</v>
      </c>
      <c r="C130" s="51"/>
      <c r="D130" s="61"/>
      <c r="E130" s="68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176"/>
      <c r="W130" s="68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176"/>
      <c r="AO130" s="68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176"/>
      <c r="BG130" s="68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217"/>
    </row>
    <row r="131" spans="1:76" s="29" customFormat="1" ht="18" customHeight="1">
      <c r="A131" s="33"/>
      <c r="B131" s="41"/>
      <c r="C131" s="51"/>
      <c r="D131" s="61"/>
      <c r="E131" s="71"/>
      <c r="F131" s="84"/>
      <c r="G131" s="98" t="s">
        <v>6</v>
      </c>
      <c r="H131" s="98"/>
      <c r="I131" s="98"/>
      <c r="J131" s="98"/>
      <c r="K131" s="116"/>
      <c r="L131" s="104">
        <f>+AW109</f>
        <v>2</v>
      </c>
      <c r="M131" s="104"/>
      <c r="N131" s="116"/>
      <c r="O131" s="116"/>
      <c r="P131" s="116"/>
      <c r="Q131" s="116"/>
      <c r="R131" s="116"/>
      <c r="S131" s="116"/>
      <c r="T131" s="116"/>
      <c r="U131" s="116"/>
      <c r="V131" s="177"/>
      <c r="W131" s="185"/>
      <c r="X131" s="116"/>
      <c r="Y131" s="98" t="s">
        <v>6</v>
      </c>
      <c r="Z131" s="98"/>
      <c r="AA131" s="98"/>
      <c r="AB131" s="98"/>
      <c r="AC131" s="116"/>
      <c r="AD131" s="104">
        <f>+AW109</f>
        <v>2</v>
      </c>
      <c r="AE131" s="104"/>
      <c r="AF131" s="116"/>
      <c r="AG131" s="116"/>
      <c r="AH131" s="116"/>
      <c r="AI131" s="116"/>
      <c r="AJ131" s="116"/>
      <c r="AK131" s="116"/>
      <c r="AL131" s="116"/>
      <c r="AM131" s="116"/>
      <c r="AN131" s="177"/>
      <c r="AO131" s="185"/>
      <c r="AP131" s="116"/>
      <c r="AQ131" s="98" t="s">
        <v>6</v>
      </c>
      <c r="AR131" s="98"/>
      <c r="AS131" s="98"/>
      <c r="AT131" s="98"/>
      <c r="AU131" s="116"/>
      <c r="AV131" s="104">
        <f>+AW109</f>
        <v>2</v>
      </c>
      <c r="AW131" s="104"/>
      <c r="AX131" s="116"/>
      <c r="AY131" s="116"/>
      <c r="AZ131" s="116"/>
      <c r="BA131" s="116"/>
      <c r="BB131" s="116"/>
      <c r="BC131" s="116"/>
      <c r="BD131" s="116"/>
      <c r="BE131" s="116"/>
      <c r="BF131" s="177"/>
      <c r="BG131" s="185"/>
      <c r="BH131" s="116"/>
      <c r="BI131" s="98" t="s">
        <v>6</v>
      </c>
      <c r="BJ131" s="98"/>
      <c r="BK131" s="98"/>
      <c r="BL131" s="98"/>
      <c r="BM131" s="116"/>
      <c r="BN131" s="104">
        <f>+AW109</f>
        <v>2</v>
      </c>
      <c r="BO131" s="104"/>
      <c r="BP131" s="85"/>
      <c r="BQ131" s="85"/>
      <c r="BR131" s="85"/>
      <c r="BS131" s="85"/>
      <c r="BT131" s="85"/>
      <c r="BU131" s="85"/>
      <c r="BV131" s="85"/>
      <c r="BW131" s="85"/>
      <c r="BX131" s="220"/>
    </row>
    <row r="132" spans="1:76" s="29" customFormat="1" ht="18" customHeight="1">
      <c r="A132" s="33"/>
      <c r="B132" s="41"/>
      <c r="C132" s="51"/>
      <c r="D132" s="61"/>
      <c r="E132" s="71"/>
      <c r="F132" s="84"/>
      <c r="G132" s="99" t="s">
        <v>9</v>
      </c>
      <c r="H132" s="99"/>
      <c r="I132" s="99"/>
      <c r="J132" s="99"/>
      <c r="K132" s="116"/>
      <c r="L132" s="122">
        <v>3</v>
      </c>
      <c r="M132" s="122"/>
      <c r="N132" s="116"/>
      <c r="O132" s="116"/>
      <c r="P132" s="116"/>
      <c r="Q132" s="116"/>
      <c r="R132" s="116"/>
      <c r="S132" s="116"/>
      <c r="T132" s="116"/>
      <c r="U132" s="116"/>
      <c r="V132" s="177"/>
      <c r="W132" s="185"/>
      <c r="X132" s="116"/>
      <c r="Y132" s="99" t="s">
        <v>9</v>
      </c>
      <c r="Z132" s="99"/>
      <c r="AA132" s="99"/>
      <c r="AB132" s="99"/>
      <c r="AC132" s="116"/>
      <c r="AD132" s="122">
        <v>4</v>
      </c>
      <c r="AE132" s="122"/>
      <c r="AF132" s="116"/>
      <c r="AG132" s="116"/>
      <c r="AH132" s="116"/>
      <c r="AI132" s="116"/>
      <c r="AJ132" s="116"/>
      <c r="AK132" s="116"/>
      <c r="AL132" s="116"/>
      <c r="AM132" s="116"/>
      <c r="AN132" s="177"/>
      <c r="AO132" s="185"/>
      <c r="AP132" s="116"/>
      <c r="AQ132" s="99" t="s">
        <v>9</v>
      </c>
      <c r="AR132" s="99"/>
      <c r="AS132" s="99"/>
      <c r="AT132" s="99"/>
      <c r="AU132" s="116"/>
      <c r="AV132" s="122">
        <v>6</v>
      </c>
      <c r="AW132" s="122"/>
      <c r="AX132" s="116"/>
      <c r="AY132" s="116"/>
      <c r="AZ132" s="116"/>
      <c r="BA132" s="116"/>
      <c r="BB132" s="116"/>
      <c r="BC132" s="116"/>
      <c r="BD132" s="116"/>
      <c r="BE132" s="116"/>
      <c r="BF132" s="177"/>
      <c r="BG132" s="185"/>
      <c r="BH132" s="116"/>
      <c r="BI132" s="99" t="s">
        <v>9</v>
      </c>
      <c r="BJ132" s="99"/>
      <c r="BK132" s="99"/>
      <c r="BL132" s="99"/>
      <c r="BM132" s="116"/>
      <c r="BN132" s="122">
        <v>8</v>
      </c>
      <c r="BO132" s="122"/>
      <c r="BP132" s="85"/>
      <c r="BQ132" s="85"/>
      <c r="BR132" s="85"/>
      <c r="BS132" s="85"/>
      <c r="BT132" s="85"/>
      <c r="BU132" s="85"/>
      <c r="BV132" s="85"/>
      <c r="BW132" s="85"/>
      <c r="BX132" s="220"/>
    </row>
    <row r="133" spans="1:76" s="29" customFormat="1" ht="18" customHeight="1">
      <c r="A133" s="33"/>
      <c r="B133" s="41"/>
      <c r="C133" s="51"/>
      <c r="D133" s="61"/>
      <c r="E133" s="71"/>
      <c r="F133" s="84"/>
      <c r="G133" s="99" t="s">
        <v>32</v>
      </c>
      <c r="H133" s="99"/>
      <c r="I133" s="99"/>
      <c r="J133" s="99"/>
      <c r="K133" s="116"/>
      <c r="L133" s="123">
        <v>35</v>
      </c>
      <c r="M133" s="123"/>
      <c r="N133" s="116"/>
      <c r="O133" s="116"/>
      <c r="P133" s="116"/>
      <c r="Q133" s="116"/>
      <c r="R133" s="116"/>
      <c r="S133" s="116"/>
      <c r="T133" s="116"/>
      <c r="U133" s="116"/>
      <c r="V133" s="177"/>
      <c r="W133" s="185"/>
      <c r="X133" s="116"/>
      <c r="Y133" s="99" t="s">
        <v>32</v>
      </c>
      <c r="Z133" s="99"/>
      <c r="AA133" s="99"/>
      <c r="AB133" s="99"/>
      <c r="AC133" s="116"/>
      <c r="AD133" s="123">
        <v>45</v>
      </c>
      <c r="AE133" s="123"/>
      <c r="AF133" s="116"/>
      <c r="AG133" s="116"/>
      <c r="AH133" s="116"/>
      <c r="AI133" s="116"/>
      <c r="AJ133" s="116"/>
      <c r="AK133" s="116"/>
      <c r="AL133" s="116"/>
      <c r="AM133" s="116"/>
      <c r="AN133" s="177"/>
      <c r="AO133" s="185"/>
      <c r="AP133" s="116"/>
      <c r="AQ133" s="99" t="s">
        <v>32</v>
      </c>
      <c r="AR133" s="99"/>
      <c r="AS133" s="99"/>
      <c r="AT133" s="99"/>
      <c r="AU133" s="116"/>
      <c r="AV133" s="123">
        <v>60</v>
      </c>
      <c r="AW133" s="123"/>
      <c r="AX133" s="116"/>
      <c r="AY133" s="116"/>
      <c r="AZ133" s="116"/>
      <c r="BA133" s="116"/>
      <c r="BB133" s="116"/>
      <c r="BC133" s="116"/>
      <c r="BD133" s="116"/>
      <c r="BE133" s="116"/>
      <c r="BF133" s="177"/>
      <c r="BG133" s="185"/>
      <c r="BH133" s="116"/>
      <c r="BI133" s="99" t="s">
        <v>32</v>
      </c>
      <c r="BJ133" s="99"/>
      <c r="BK133" s="99"/>
      <c r="BL133" s="99"/>
      <c r="BM133" s="116"/>
      <c r="BN133" s="123">
        <v>75</v>
      </c>
      <c r="BO133" s="123"/>
      <c r="BP133" s="85"/>
      <c r="BQ133" s="85"/>
      <c r="BR133" s="85"/>
      <c r="BS133" s="85"/>
      <c r="BT133" s="85"/>
      <c r="BU133" s="85"/>
      <c r="BV133" s="85"/>
      <c r="BW133" s="85"/>
      <c r="BX133" s="220"/>
    </row>
    <row r="134" spans="1:76" s="29" customFormat="1" ht="18" customHeight="1">
      <c r="A134" s="33"/>
      <c r="B134" s="41"/>
      <c r="C134" s="51"/>
      <c r="D134" s="61"/>
      <c r="E134" s="71"/>
      <c r="F134" s="85" t="s">
        <v>22</v>
      </c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178"/>
      <c r="W134" s="74"/>
      <c r="X134" s="85" t="s">
        <v>22</v>
      </c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178"/>
      <c r="AO134" s="74"/>
      <c r="AP134" s="85" t="s">
        <v>22</v>
      </c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178"/>
      <c r="BG134" s="74"/>
      <c r="BH134" s="85" t="s">
        <v>22</v>
      </c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220"/>
    </row>
    <row r="135" spans="1:76" s="29" customFormat="1" ht="18" customHeight="1">
      <c r="A135" s="33"/>
      <c r="B135" s="41"/>
      <c r="C135" s="51"/>
      <c r="D135" s="61"/>
      <c r="E135" s="71"/>
      <c r="F135" s="86" t="s">
        <v>30</v>
      </c>
      <c r="G135" s="86"/>
      <c r="H135" s="86"/>
      <c r="I135" s="86"/>
      <c r="J135" s="86"/>
      <c r="K135" s="86"/>
      <c r="L135" s="124">
        <f>+BO109</f>
        <v>20</v>
      </c>
      <c r="M135" s="124"/>
      <c r="N135" s="85" t="s">
        <v>11</v>
      </c>
      <c r="O135" s="85"/>
      <c r="P135" s="85"/>
      <c r="Q135" s="85"/>
      <c r="R135" s="85"/>
      <c r="S135" s="85"/>
      <c r="T135" s="85"/>
      <c r="U135" s="85"/>
      <c r="V135" s="178"/>
      <c r="W135" s="74"/>
      <c r="X135" s="86" t="s">
        <v>30</v>
      </c>
      <c r="Y135" s="86"/>
      <c r="Z135" s="86"/>
      <c r="AA135" s="86"/>
      <c r="AB135" s="86"/>
      <c r="AC135" s="86"/>
      <c r="AD135" s="124">
        <f>+BO109</f>
        <v>20</v>
      </c>
      <c r="AE135" s="124"/>
      <c r="AF135" s="85" t="s">
        <v>11</v>
      </c>
      <c r="AG135" s="85"/>
      <c r="AH135" s="85"/>
      <c r="AI135" s="85"/>
      <c r="AJ135" s="85"/>
      <c r="AK135" s="85"/>
      <c r="AL135" s="85"/>
      <c r="AM135" s="85"/>
      <c r="AN135" s="178"/>
      <c r="AO135" s="74"/>
      <c r="AP135" s="86" t="s">
        <v>30</v>
      </c>
      <c r="AQ135" s="86"/>
      <c r="AR135" s="86"/>
      <c r="AS135" s="86"/>
      <c r="AT135" s="86"/>
      <c r="AU135" s="86"/>
      <c r="AV135" s="124">
        <f>+BO109</f>
        <v>20</v>
      </c>
      <c r="AW135" s="124"/>
      <c r="AX135" s="85" t="s">
        <v>11</v>
      </c>
      <c r="AY135" s="85"/>
      <c r="AZ135" s="85"/>
      <c r="BA135" s="85"/>
      <c r="BB135" s="85"/>
      <c r="BC135" s="85"/>
      <c r="BD135" s="85"/>
      <c r="BE135" s="85"/>
      <c r="BF135" s="178"/>
      <c r="BG135" s="74"/>
      <c r="BH135" s="86" t="s">
        <v>30</v>
      </c>
      <c r="BI135" s="86"/>
      <c r="BJ135" s="86"/>
      <c r="BK135" s="86"/>
      <c r="BL135" s="86"/>
      <c r="BM135" s="86"/>
      <c r="BN135" s="124">
        <f>+BO109</f>
        <v>20</v>
      </c>
      <c r="BO135" s="124"/>
      <c r="BP135" s="85" t="s">
        <v>11</v>
      </c>
      <c r="BQ135" s="85"/>
      <c r="BR135" s="85"/>
      <c r="BS135" s="85"/>
      <c r="BT135" s="85"/>
      <c r="BU135" s="85"/>
      <c r="BV135" s="85"/>
      <c r="BW135" s="85"/>
      <c r="BX135" s="220"/>
    </row>
    <row r="136" spans="1:76" s="29" customFormat="1" ht="18" customHeight="1">
      <c r="A136" s="33"/>
      <c r="B136" s="41"/>
      <c r="C136" s="51"/>
      <c r="D136" s="61"/>
      <c r="E136" s="71"/>
      <c r="F136" s="87" t="s">
        <v>12</v>
      </c>
      <c r="G136" s="87"/>
      <c r="H136" s="98" t="s">
        <v>8</v>
      </c>
      <c r="I136" s="111">
        <f>+R119</f>
        <v>15</v>
      </c>
      <c r="J136" s="113" t="s">
        <v>14</v>
      </c>
      <c r="K136" s="111">
        <f>+L135*1</f>
        <v>20</v>
      </c>
      <c r="L136" s="125">
        <v>0.33333333333333298</v>
      </c>
      <c r="M136" s="136" t="s">
        <v>0</v>
      </c>
      <c r="N136" s="145">
        <f>100-R119</f>
        <v>85</v>
      </c>
      <c r="O136" s="145"/>
      <c r="P136" s="111" t="s">
        <v>14</v>
      </c>
      <c r="Q136" s="159">
        <f>+L131*1</f>
        <v>2</v>
      </c>
      <c r="R136" s="159"/>
      <c r="S136" s="125">
        <v>0.33333333333333326</v>
      </c>
      <c r="T136" s="172" t="s">
        <v>53</v>
      </c>
      <c r="U136" s="172"/>
      <c r="V136" s="179"/>
      <c r="W136" s="186"/>
      <c r="X136" s="87" t="s">
        <v>12</v>
      </c>
      <c r="Y136" s="87"/>
      <c r="Z136" s="98" t="s">
        <v>8</v>
      </c>
      <c r="AA136" s="111">
        <f>+AJ120*1</f>
        <v>25</v>
      </c>
      <c r="AB136" s="113" t="s">
        <v>14</v>
      </c>
      <c r="AC136" s="111">
        <f>+AD135*1</f>
        <v>20</v>
      </c>
      <c r="AD136" s="125">
        <v>0.33333333333333298</v>
      </c>
      <c r="AE136" s="136" t="s">
        <v>0</v>
      </c>
      <c r="AF136" s="145">
        <f>100-AJ120</f>
        <v>75</v>
      </c>
      <c r="AG136" s="145"/>
      <c r="AH136" s="111" t="s">
        <v>14</v>
      </c>
      <c r="AI136" s="159">
        <f>+AD131*1</f>
        <v>2</v>
      </c>
      <c r="AJ136" s="159"/>
      <c r="AK136" s="125">
        <v>0.33333333333333326</v>
      </c>
      <c r="AL136" s="172" t="s">
        <v>53</v>
      </c>
      <c r="AM136" s="172"/>
      <c r="AN136" s="179"/>
      <c r="AO136" s="186"/>
      <c r="AP136" s="87" t="s">
        <v>12</v>
      </c>
      <c r="AQ136" s="87"/>
      <c r="AR136" s="98" t="s">
        <v>8</v>
      </c>
      <c r="AS136" s="111">
        <f>+BB120*1</f>
        <v>40</v>
      </c>
      <c r="AT136" s="113" t="s">
        <v>14</v>
      </c>
      <c r="AU136" s="111">
        <f>+AV135*1</f>
        <v>20</v>
      </c>
      <c r="AV136" s="125">
        <v>0.33333333333333298</v>
      </c>
      <c r="AW136" s="136" t="s">
        <v>0</v>
      </c>
      <c r="AX136" s="145">
        <f>100-BB120</f>
        <v>60</v>
      </c>
      <c r="AY136" s="145"/>
      <c r="AZ136" s="111" t="s">
        <v>14</v>
      </c>
      <c r="BA136" s="159">
        <f>+AV131*1</f>
        <v>2</v>
      </c>
      <c r="BB136" s="159"/>
      <c r="BC136" s="125">
        <v>0.33333333333333326</v>
      </c>
      <c r="BD136" s="172" t="s">
        <v>53</v>
      </c>
      <c r="BE136" s="172"/>
      <c r="BF136" s="179"/>
      <c r="BG136" s="186"/>
      <c r="BH136" s="87" t="s">
        <v>12</v>
      </c>
      <c r="BI136" s="87"/>
      <c r="BJ136" s="98" t="s">
        <v>8</v>
      </c>
      <c r="BK136" s="111">
        <f>+BT120*1</f>
        <v>55</v>
      </c>
      <c r="BL136" s="113" t="s">
        <v>14</v>
      </c>
      <c r="BM136" s="111">
        <f>+BN135*1</f>
        <v>20</v>
      </c>
      <c r="BN136" s="125">
        <v>0.33333333333333298</v>
      </c>
      <c r="BO136" s="136" t="s">
        <v>0</v>
      </c>
      <c r="BP136" s="145">
        <f>100-BT120</f>
        <v>45</v>
      </c>
      <c r="BQ136" s="145"/>
      <c r="BR136" s="111" t="s">
        <v>14</v>
      </c>
      <c r="BS136" s="159">
        <f>+BN131*1</f>
        <v>2</v>
      </c>
      <c r="BT136" s="159"/>
      <c r="BU136" s="125">
        <v>0.33333333333333326</v>
      </c>
      <c r="BV136" s="172" t="s">
        <v>53</v>
      </c>
      <c r="BW136" s="172"/>
      <c r="BX136" s="220"/>
    </row>
    <row r="137" spans="1:76" s="29" customFormat="1" ht="18" customHeight="1">
      <c r="A137" s="33"/>
      <c r="B137" s="41"/>
      <c r="C137" s="51"/>
      <c r="D137" s="61"/>
      <c r="E137" s="71"/>
      <c r="F137" s="87"/>
      <c r="G137" s="87"/>
      <c r="H137" s="98"/>
      <c r="I137" s="112">
        <v>100</v>
      </c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72"/>
      <c r="U137" s="172"/>
      <c r="V137" s="179"/>
      <c r="W137" s="186"/>
      <c r="X137" s="87"/>
      <c r="Y137" s="87"/>
      <c r="Z137" s="98"/>
      <c r="AA137" s="112">
        <v>100</v>
      </c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72"/>
      <c r="AM137" s="172"/>
      <c r="AN137" s="179"/>
      <c r="AO137" s="186"/>
      <c r="AP137" s="87"/>
      <c r="AQ137" s="87"/>
      <c r="AR137" s="98"/>
      <c r="AS137" s="112">
        <v>100</v>
      </c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72"/>
      <c r="BE137" s="172"/>
      <c r="BF137" s="179"/>
      <c r="BG137" s="186"/>
      <c r="BH137" s="87"/>
      <c r="BI137" s="87"/>
      <c r="BJ137" s="98"/>
      <c r="BK137" s="112">
        <v>100</v>
      </c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72"/>
      <c r="BW137" s="172"/>
      <c r="BX137" s="220"/>
    </row>
    <row r="138" spans="1:76" s="29" customFormat="1" ht="15" customHeight="1">
      <c r="A138" s="33"/>
      <c r="B138" s="41"/>
      <c r="C138" s="51"/>
      <c r="D138" s="61"/>
      <c r="E138" s="71"/>
      <c r="F138" s="87" t="s">
        <v>15</v>
      </c>
      <c r="G138" s="87"/>
      <c r="H138" s="104">
        <f>ROUND(((I136*K136^L136+N136*Q136^S136)/100)^3,2)</f>
        <v>3.23</v>
      </c>
      <c r="I138" s="104"/>
      <c r="J138" s="104"/>
      <c r="K138" s="98" t="str">
        <f>IF(H138&gt;L138,"&gt;","&lt;")</f>
        <v>&gt;</v>
      </c>
      <c r="L138" s="126">
        <f>+L132</f>
        <v>3</v>
      </c>
      <c r="M138" s="126"/>
      <c r="N138" s="116"/>
      <c r="O138" s="116"/>
      <c r="P138" s="116"/>
      <c r="Q138" s="116"/>
      <c r="R138" s="116"/>
      <c r="S138" s="116"/>
      <c r="T138" s="116"/>
      <c r="U138" s="116"/>
      <c r="V138" s="178"/>
      <c r="W138" s="74"/>
      <c r="X138" s="87" t="s">
        <v>15</v>
      </c>
      <c r="Y138" s="87"/>
      <c r="Z138" s="189">
        <f>ROUND(((AA136*AC136^AD136+AF136*AI136^AK136)/100)^3,2)</f>
        <v>4.28</v>
      </c>
      <c r="AA138" s="189"/>
      <c r="AB138" s="189"/>
      <c r="AC138" s="86" t="str">
        <f>IF(Z138&gt;AD138,"&gt;","&lt;")</f>
        <v>&gt;</v>
      </c>
      <c r="AD138" s="190">
        <f>+AD132</f>
        <v>4</v>
      </c>
      <c r="AE138" s="190"/>
      <c r="AF138" s="85"/>
      <c r="AG138" s="85"/>
      <c r="AH138" s="85"/>
      <c r="AI138" s="85"/>
      <c r="AJ138" s="85"/>
      <c r="AK138" s="85"/>
      <c r="AL138" s="85"/>
      <c r="AM138" s="85"/>
      <c r="AN138" s="178"/>
      <c r="AO138" s="74"/>
      <c r="AP138" s="87" t="s">
        <v>15</v>
      </c>
      <c r="AQ138" s="87"/>
      <c r="AR138" s="189">
        <f>ROUND(((AS136*AU136^AV136+AX136*BA136^BC136)/100)^3,2)</f>
        <v>6.25</v>
      </c>
      <c r="AS138" s="189"/>
      <c r="AT138" s="189"/>
      <c r="AU138" s="86" t="str">
        <f>IF(AR138&gt;AV138,"&gt;","&lt;")</f>
        <v>&gt;</v>
      </c>
      <c r="AV138" s="190">
        <f>+AV132</f>
        <v>6</v>
      </c>
      <c r="AW138" s="190"/>
      <c r="AX138" s="85"/>
      <c r="AY138" s="85"/>
      <c r="AZ138" s="85"/>
      <c r="BA138" s="85"/>
      <c r="BB138" s="85"/>
      <c r="BC138" s="85"/>
      <c r="BD138" s="85"/>
      <c r="BE138" s="85"/>
      <c r="BF138" s="178"/>
      <c r="BG138" s="74"/>
      <c r="BH138" s="87" t="s">
        <v>15</v>
      </c>
      <c r="BI138" s="87"/>
      <c r="BJ138" s="189">
        <f>ROUND(((BK136*BM136^BN136+BP136*BS136^BU136)/100)^3,2)</f>
        <v>8.74</v>
      </c>
      <c r="BK138" s="189"/>
      <c r="BL138" s="189"/>
      <c r="BM138" s="86" t="str">
        <f>IF(BJ138&gt;BN138,"&gt;","&lt;")</f>
        <v>&gt;</v>
      </c>
      <c r="BN138" s="190">
        <f>+BN132</f>
        <v>8</v>
      </c>
      <c r="BO138" s="190"/>
      <c r="BP138" s="85"/>
      <c r="BQ138" s="85"/>
      <c r="BR138" s="85"/>
      <c r="BS138" s="85"/>
      <c r="BT138" s="85"/>
      <c r="BU138" s="85"/>
      <c r="BV138" s="85"/>
      <c r="BW138" s="85"/>
      <c r="BX138" s="220"/>
    </row>
    <row r="139" spans="1:76" s="29" customFormat="1" ht="15" customHeight="1">
      <c r="A139" s="33"/>
      <c r="B139" s="41"/>
      <c r="C139" s="51"/>
      <c r="D139" s="61"/>
      <c r="E139" s="71"/>
      <c r="F139" s="87"/>
      <c r="G139" s="87"/>
      <c r="H139" s="104"/>
      <c r="I139" s="104"/>
      <c r="J139" s="104"/>
      <c r="K139" s="98"/>
      <c r="L139" s="126"/>
      <c r="M139" s="126"/>
      <c r="N139" s="116"/>
      <c r="O139" s="116"/>
      <c r="P139" s="116"/>
      <c r="Q139" s="116"/>
      <c r="R139" s="116"/>
      <c r="S139" s="116"/>
      <c r="T139" s="116"/>
      <c r="U139" s="116"/>
      <c r="V139" s="178"/>
      <c r="W139" s="74"/>
      <c r="X139" s="87"/>
      <c r="Y139" s="87"/>
      <c r="Z139" s="189"/>
      <c r="AA139" s="189"/>
      <c r="AB139" s="189"/>
      <c r="AC139" s="86"/>
      <c r="AD139" s="190"/>
      <c r="AE139" s="190"/>
      <c r="AF139" s="85"/>
      <c r="AG139" s="85"/>
      <c r="AH139" s="85"/>
      <c r="AI139" s="85"/>
      <c r="AJ139" s="85"/>
      <c r="AK139" s="85"/>
      <c r="AL139" s="85"/>
      <c r="AM139" s="85"/>
      <c r="AN139" s="178"/>
      <c r="AO139" s="74"/>
      <c r="AP139" s="87"/>
      <c r="AQ139" s="87"/>
      <c r="AR139" s="189"/>
      <c r="AS139" s="189"/>
      <c r="AT139" s="189"/>
      <c r="AU139" s="86"/>
      <c r="AV139" s="190"/>
      <c r="AW139" s="190"/>
      <c r="AX139" s="85"/>
      <c r="AY139" s="85"/>
      <c r="AZ139" s="85"/>
      <c r="BA139" s="85"/>
      <c r="BB139" s="85"/>
      <c r="BC139" s="85"/>
      <c r="BD139" s="85"/>
      <c r="BE139" s="85"/>
      <c r="BF139" s="178"/>
      <c r="BG139" s="74"/>
      <c r="BH139" s="87"/>
      <c r="BI139" s="87"/>
      <c r="BJ139" s="189"/>
      <c r="BK139" s="189"/>
      <c r="BL139" s="189"/>
      <c r="BM139" s="86"/>
      <c r="BN139" s="190"/>
      <c r="BO139" s="190"/>
      <c r="BP139" s="85"/>
      <c r="BQ139" s="85"/>
      <c r="BR139" s="85"/>
      <c r="BS139" s="85"/>
      <c r="BT139" s="85"/>
      <c r="BU139" s="85"/>
      <c r="BV139" s="85"/>
      <c r="BW139" s="85"/>
      <c r="BX139" s="220"/>
    </row>
    <row r="140" spans="1:76" s="29" customFormat="1" ht="18" customHeight="1">
      <c r="A140" s="33"/>
      <c r="B140" s="41"/>
      <c r="C140" s="51"/>
      <c r="D140" s="61"/>
      <c r="E140" s="71"/>
      <c r="F140" s="85"/>
      <c r="G140" s="100" t="str">
        <f>IF(H138&gt;L138,"OK,目標CBR"&amp;L132&amp;"%の場合置換層厚"&amp;L133&amp;"cmとなる。","NG,目標CBR"&amp;L132&amp;"%の場合置換層厚"&amp;L133&amp;"cmでは満足しない。")</f>
        <v>OK,目標CBR3%の場合置換層厚35cmとなる。</v>
      </c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178"/>
      <c r="W140" s="74"/>
      <c r="X140" s="85"/>
      <c r="Y140" s="100" t="str">
        <f>IF(Z138&gt;AD138,"OK,目標CBR"&amp;AD132&amp;"%の場合置換層厚"&amp;AD133&amp;"cmとなる。","NG,目標CBR"&amp;AD132&amp;"%の場合置換層厚"&amp;AD133&amp;"cmでは満足しない。")</f>
        <v>OK,目標CBR4%の場合置換層厚45cmとなる。</v>
      </c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178"/>
      <c r="AO140" s="74"/>
      <c r="AP140" s="85"/>
      <c r="AQ140" s="100" t="str">
        <f>IF(AR138&gt;AV138,"OK,目標CBR"&amp;AV132&amp;"%の場合置換層厚"&amp;AV133&amp;"cmとなる。","NG,目標CBR"&amp;AV132&amp;"%の場合置換層厚"&amp;AV133&amp;"cmでは満足しない。")</f>
        <v>OK,目標CBR6%の場合置換層厚60cmとなる。</v>
      </c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178"/>
      <c r="BG140" s="74"/>
      <c r="BH140" s="85"/>
      <c r="BI140" s="100" t="str">
        <f>IF(BJ138&gt;BN138,"OK,目標CBR"&amp;BN132&amp;"%の場合置換層厚"&amp;BN133&amp;"cmとなる。","NG,目標CBR"&amp;BN132&amp;"%の場合置換層厚"&amp;BN133&amp;"cmでは満足しない。")</f>
        <v>OK,目標CBR8%の場合置換層厚75cmとなる。</v>
      </c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220"/>
    </row>
    <row r="141" spans="1:76" s="29" customFormat="1" ht="9.9499999999999993" customHeight="1">
      <c r="A141" s="33"/>
      <c r="B141" s="41"/>
      <c r="C141" s="51"/>
      <c r="D141" s="61"/>
      <c r="E141" s="72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180"/>
      <c r="W141" s="72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180"/>
      <c r="AO141" s="72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180"/>
      <c r="BG141" s="72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221"/>
    </row>
    <row r="142" spans="1:76" s="29" customFormat="1" ht="15.95" customHeight="1">
      <c r="A142" s="33"/>
      <c r="B142" s="42" t="s">
        <v>20</v>
      </c>
      <c r="C142" s="52"/>
      <c r="D142" s="62"/>
      <c r="E142" s="73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51">
        <v>100</v>
      </c>
      <c r="Q142" s="151"/>
      <c r="R142" s="151"/>
      <c r="S142" s="151"/>
      <c r="T142" s="151"/>
      <c r="U142" s="151"/>
      <c r="V142" s="181"/>
      <c r="W142" s="187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151">
        <v>100</v>
      </c>
      <c r="AI142" s="151"/>
      <c r="AJ142" s="151"/>
      <c r="AK142" s="151"/>
      <c r="AL142" s="151"/>
      <c r="AM142" s="151"/>
      <c r="AN142" s="200"/>
      <c r="AO142" s="187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151">
        <v>100</v>
      </c>
      <c r="BA142" s="151"/>
      <c r="BB142" s="151"/>
      <c r="BC142" s="151"/>
      <c r="BD142" s="151"/>
      <c r="BE142" s="151"/>
      <c r="BF142" s="200"/>
      <c r="BG142" s="73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151">
        <v>100</v>
      </c>
      <c r="BS142" s="151"/>
      <c r="BT142" s="151"/>
      <c r="BU142" s="151"/>
      <c r="BV142" s="151"/>
      <c r="BW142" s="151"/>
      <c r="BX142" s="222"/>
    </row>
    <row r="143" spans="1:76" s="29" customFormat="1" ht="15.95" customHeight="1">
      <c r="A143" s="33"/>
      <c r="B143" s="43"/>
      <c r="C143" s="53"/>
      <c r="D143" s="63"/>
      <c r="E143" s="71"/>
      <c r="F143" s="90" t="s">
        <v>41</v>
      </c>
      <c r="G143" s="90"/>
      <c r="H143" s="90"/>
      <c r="I143" s="90"/>
      <c r="J143" s="90"/>
      <c r="K143" s="90"/>
      <c r="L143" s="90"/>
      <c r="M143" s="90" t="s">
        <v>36</v>
      </c>
      <c r="N143" s="90"/>
      <c r="O143" s="90"/>
      <c r="P143" s="94" t="s">
        <v>46</v>
      </c>
      <c r="Q143" s="94"/>
      <c r="R143" s="94"/>
      <c r="S143" s="94" t="s">
        <v>44</v>
      </c>
      <c r="T143" s="94"/>
      <c r="U143" s="94"/>
      <c r="V143" s="182"/>
      <c r="W143" s="188"/>
      <c r="X143" s="90" t="s">
        <v>41</v>
      </c>
      <c r="Y143" s="90"/>
      <c r="Z143" s="90"/>
      <c r="AA143" s="90"/>
      <c r="AB143" s="90"/>
      <c r="AC143" s="90"/>
      <c r="AD143" s="90"/>
      <c r="AE143" s="90" t="s">
        <v>36</v>
      </c>
      <c r="AF143" s="90"/>
      <c r="AG143" s="90"/>
      <c r="AH143" s="94" t="s">
        <v>46</v>
      </c>
      <c r="AI143" s="94"/>
      <c r="AJ143" s="94"/>
      <c r="AK143" s="94" t="s">
        <v>44</v>
      </c>
      <c r="AL143" s="94"/>
      <c r="AM143" s="94"/>
      <c r="AN143" s="201"/>
      <c r="AO143" s="188"/>
      <c r="AP143" s="90" t="s">
        <v>41</v>
      </c>
      <c r="AQ143" s="90"/>
      <c r="AR143" s="90"/>
      <c r="AS143" s="90"/>
      <c r="AT143" s="90"/>
      <c r="AU143" s="90"/>
      <c r="AV143" s="90"/>
      <c r="AW143" s="90" t="s">
        <v>36</v>
      </c>
      <c r="AX143" s="90"/>
      <c r="AY143" s="90"/>
      <c r="AZ143" s="94" t="s">
        <v>46</v>
      </c>
      <c r="BA143" s="94"/>
      <c r="BB143" s="94"/>
      <c r="BC143" s="94" t="s">
        <v>44</v>
      </c>
      <c r="BD143" s="94"/>
      <c r="BE143" s="94"/>
      <c r="BF143" s="201"/>
      <c r="BG143" s="210"/>
      <c r="BH143" s="90" t="s">
        <v>41</v>
      </c>
      <c r="BI143" s="90"/>
      <c r="BJ143" s="90"/>
      <c r="BK143" s="90"/>
      <c r="BL143" s="90"/>
      <c r="BM143" s="90"/>
      <c r="BN143" s="90"/>
      <c r="BO143" s="90" t="s">
        <v>36</v>
      </c>
      <c r="BP143" s="90"/>
      <c r="BQ143" s="90"/>
      <c r="BR143" s="94" t="s">
        <v>46</v>
      </c>
      <c r="BS143" s="94"/>
      <c r="BT143" s="94"/>
      <c r="BU143" s="94" t="s">
        <v>44</v>
      </c>
      <c r="BV143" s="94"/>
      <c r="BW143" s="94"/>
      <c r="BX143" s="223"/>
    </row>
    <row r="144" spans="1:76" s="29" customFormat="1" ht="15.95" customHeight="1">
      <c r="A144" s="33"/>
      <c r="B144" s="43"/>
      <c r="C144" s="53"/>
      <c r="D144" s="63"/>
      <c r="E144" s="71"/>
      <c r="F144" s="91" t="s">
        <v>34</v>
      </c>
      <c r="G144" s="101"/>
      <c r="H144" s="105" t="s">
        <v>75</v>
      </c>
      <c r="I144" s="105"/>
      <c r="J144" s="114"/>
      <c r="K144" s="119">
        <f>$K$38</f>
        <v>10</v>
      </c>
      <c r="L144" s="130"/>
      <c r="M144" s="137">
        <f>+P142</f>
        <v>100</v>
      </c>
      <c r="N144" s="146"/>
      <c r="O144" s="148"/>
      <c r="P144" s="152">
        <f>+'単価表(奄美)'!$E$7</f>
        <v>4766</v>
      </c>
      <c r="Q144" s="160"/>
      <c r="R144" s="162"/>
      <c r="S144" s="165">
        <f>ROUND(P144*M144/1000,0)</f>
        <v>477</v>
      </c>
      <c r="T144" s="165"/>
      <c r="U144" s="165"/>
      <c r="V144" s="182"/>
      <c r="W144" s="188"/>
      <c r="X144" s="91" t="s">
        <v>34</v>
      </c>
      <c r="Y144" s="101"/>
      <c r="Z144" s="105" t="s">
        <v>75</v>
      </c>
      <c r="AA144" s="105"/>
      <c r="AB144" s="114"/>
      <c r="AC144" s="119">
        <f>$AC$38</f>
        <v>10</v>
      </c>
      <c r="AD144" s="130"/>
      <c r="AE144" s="137">
        <f>+AH142</f>
        <v>100</v>
      </c>
      <c r="AF144" s="146"/>
      <c r="AG144" s="148"/>
      <c r="AH144" s="152">
        <f>+'単価表(奄美)'!$E$7</f>
        <v>4766</v>
      </c>
      <c r="AI144" s="160"/>
      <c r="AJ144" s="162"/>
      <c r="AK144" s="165">
        <f>ROUND(AH144*AE144/1000,0)</f>
        <v>477</v>
      </c>
      <c r="AL144" s="165"/>
      <c r="AM144" s="165"/>
      <c r="AN144" s="201"/>
      <c r="AO144" s="188"/>
      <c r="AP144" s="91" t="s">
        <v>34</v>
      </c>
      <c r="AQ144" s="101"/>
      <c r="AR144" s="105" t="s">
        <v>75</v>
      </c>
      <c r="AS144" s="105"/>
      <c r="AT144" s="114"/>
      <c r="AU144" s="119">
        <f>$AU$38</f>
        <v>10</v>
      </c>
      <c r="AV144" s="130"/>
      <c r="AW144" s="137">
        <f>+AZ142</f>
        <v>100</v>
      </c>
      <c r="AX144" s="146"/>
      <c r="AY144" s="148"/>
      <c r="AZ144" s="152">
        <f>+'単価表(奄美)'!$E$7</f>
        <v>4766</v>
      </c>
      <c r="BA144" s="160"/>
      <c r="BB144" s="162"/>
      <c r="BC144" s="165">
        <f>ROUND(AZ144*AW144/1000,0)</f>
        <v>477</v>
      </c>
      <c r="BD144" s="165"/>
      <c r="BE144" s="165"/>
      <c r="BF144" s="201"/>
      <c r="BG144" s="210"/>
      <c r="BH144" s="91" t="s">
        <v>34</v>
      </c>
      <c r="BI144" s="101"/>
      <c r="BJ144" s="105" t="s">
        <v>75</v>
      </c>
      <c r="BK144" s="105"/>
      <c r="BL144" s="114"/>
      <c r="BM144" s="119">
        <f>$BM$38</f>
        <v>10</v>
      </c>
      <c r="BN144" s="130"/>
      <c r="BO144" s="137">
        <f>+BR142</f>
        <v>100</v>
      </c>
      <c r="BP144" s="146"/>
      <c r="BQ144" s="148"/>
      <c r="BR144" s="152">
        <f>+'単価表(奄美)'!$E$7</f>
        <v>4766</v>
      </c>
      <c r="BS144" s="160"/>
      <c r="BT144" s="162"/>
      <c r="BU144" s="165">
        <f>ROUND(BR144*BO144/1000,0)</f>
        <v>477</v>
      </c>
      <c r="BV144" s="165"/>
      <c r="BW144" s="165"/>
      <c r="BX144" s="223"/>
    </row>
    <row r="145" spans="1:76" s="30" customFormat="1" ht="15.95" customHeight="1">
      <c r="A145" s="34"/>
      <c r="B145" s="43"/>
      <c r="C145" s="53"/>
      <c r="D145" s="63"/>
      <c r="E145" s="74"/>
      <c r="F145" s="92"/>
      <c r="G145" s="102"/>
      <c r="H145" s="105" t="s">
        <v>33</v>
      </c>
      <c r="I145" s="105"/>
      <c r="J145" s="114"/>
      <c r="K145" s="120">
        <f>$K$39</f>
        <v>25</v>
      </c>
      <c r="L145" s="131"/>
      <c r="M145" s="138">
        <f>+P142</f>
        <v>100</v>
      </c>
      <c r="N145" s="138"/>
      <c r="O145" s="138"/>
      <c r="P145" s="153">
        <f>LOOKUP(K145,'単価表(奄美)'!$D$8:$D$16,'単価表(奄美)'!$E$8:$E$16)</f>
        <v>1653</v>
      </c>
      <c r="Q145" s="153"/>
      <c r="R145" s="153"/>
      <c r="S145" s="165">
        <f>ROUND(P145*M145/1000,0)</f>
        <v>165</v>
      </c>
      <c r="T145" s="165"/>
      <c r="U145" s="165"/>
      <c r="V145" s="182"/>
      <c r="W145" s="188"/>
      <c r="X145" s="92"/>
      <c r="Y145" s="102"/>
      <c r="Z145" s="105" t="s">
        <v>33</v>
      </c>
      <c r="AA145" s="105"/>
      <c r="AB145" s="114"/>
      <c r="AC145" s="120">
        <f>$AC$39</f>
        <v>25</v>
      </c>
      <c r="AD145" s="131"/>
      <c r="AE145" s="138">
        <f>+AH142</f>
        <v>100</v>
      </c>
      <c r="AF145" s="138"/>
      <c r="AG145" s="138"/>
      <c r="AH145" s="153">
        <f>LOOKUP(AC145,'単価表(奄美)'!$D$8:$D$16,'単価表(奄美)'!$E$8:$E$16)</f>
        <v>1653</v>
      </c>
      <c r="AI145" s="153"/>
      <c r="AJ145" s="153"/>
      <c r="AK145" s="165">
        <f>ROUND(AH145*AE145/1000,0)</f>
        <v>165</v>
      </c>
      <c r="AL145" s="165"/>
      <c r="AM145" s="165"/>
      <c r="AN145" s="178"/>
      <c r="AO145" s="188"/>
      <c r="AP145" s="92"/>
      <c r="AQ145" s="102"/>
      <c r="AR145" s="105" t="s">
        <v>33</v>
      </c>
      <c r="AS145" s="105"/>
      <c r="AT145" s="114"/>
      <c r="AU145" s="120">
        <f>$AU$39</f>
        <v>10</v>
      </c>
      <c r="AV145" s="131"/>
      <c r="AW145" s="138">
        <f>+AZ142</f>
        <v>100</v>
      </c>
      <c r="AX145" s="138"/>
      <c r="AY145" s="138"/>
      <c r="AZ145" s="153">
        <f>LOOKUP(AU145,'単価表(奄美)'!$D$8:$D$16,'単価表(奄美)'!$E$8:$E$16)</f>
        <v>704</v>
      </c>
      <c r="BA145" s="153"/>
      <c r="BB145" s="153"/>
      <c r="BC145" s="165">
        <f>ROUND(AZ145*AW145/1000,0)</f>
        <v>70</v>
      </c>
      <c r="BD145" s="165"/>
      <c r="BE145" s="165"/>
      <c r="BF145" s="178"/>
      <c r="BG145" s="74"/>
      <c r="BH145" s="92"/>
      <c r="BI145" s="102"/>
      <c r="BJ145" s="105" t="s">
        <v>33</v>
      </c>
      <c r="BK145" s="105"/>
      <c r="BL145" s="114"/>
      <c r="BM145" s="120">
        <f>$BM$39</f>
        <v>15</v>
      </c>
      <c r="BN145" s="131"/>
      <c r="BO145" s="138">
        <f>+BR142</f>
        <v>100</v>
      </c>
      <c r="BP145" s="138"/>
      <c r="BQ145" s="138"/>
      <c r="BR145" s="153">
        <f>LOOKUP(BM145,'単価表(奄美)'!$D$8:$D$16,'単価表(奄美)'!$E$8:$E$16)</f>
        <v>952</v>
      </c>
      <c r="BS145" s="153"/>
      <c r="BT145" s="153"/>
      <c r="BU145" s="165">
        <f>ROUND(BR145*BO145/1000,0)</f>
        <v>95</v>
      </c>
      <c r="BV145" s="165"/>
      <c r="BW145" s="165"/>
      <c r="BX145" s="220"/>
    </row>
    <row r="146" spans="1:76" s="30" customFormat="1" ht="15.95" customHeight="1">
      <c r="A146" s="34"/>
      <c r="B146" s="43"/>
      <c r="C146" s="53"/>
      <c r="D146" s="63"/>
      <c r="E146" s="74"/>
      <c r="F146" s="92"/>
      <c r="G146" s="102"/>
      <c r="H146" s="106" t="s">
        <v>38</v>
      </c>
      <c r="I146" s="106"/>
      <c r="J146" s="115"/>
      <c r="K146" s="120"/>
      <c r="L146" s="131"/>
      <c r="M146" s="138"/>
      <c r="N146" s="138"/>
      <c r="O146" s="138"/>
      <c r="P146" s="153"/>
      <c r="Q146" s="153"/>
      <c r="R146" s="153"/>
      <c r="S146" s="165"/>
      <c r="T146" s="165"/>
      <c r="U146" s="165"/>
      <c r="V146" s="182"/>
      <c r="W146" s="188"/>
      <c r="X146" s="92"/>
      <c r="Y146" s="102"/>
      <c r="Z146" s="106" t="s">
        <v>38</v>
      </c>
      <c r="AA146" s="106"/>
      <c r="AB146" s="115"/>
      <c r="AC146" s="120"/>
      <c r="AD146" s="131"/>
      <c r="AE146" s="138"/>
      <c r="AF146" s="138"/>
      <c r="AG146" s="138"/>
      <c r="AH146" s="153"/>
      <c r="AI146" s="153"/>
      <c r="AJ146" s="153"/>
      <c r="AK146" s="165"/>
      <c r="AL146" s="165"/>
      <c r="AM146" s="165"/>
      <c r="AN146" s="178"/>
      <c r="AO146" s="188"/>
      <c r="AP146" s="92"/>
      <c r="AQ146" s="102"/>
      <c r="AR146" s="106" t="s">
        <v>38</v>
      </c>
      <c r="AS146" s="106"/>
      <c r="AT146" s="115"/>
      <c r="AU146" s="120"/>
      <c r="AV146" s="131"/>
      <c r="AW146" s="138"/>
      <c r="AX146" s="138"/>
      <c r="AY146" s="138"/>
      <c r="AZ146" s="153"/>
      <c r="BA146" s="153"/>
      <c r="BB146" s="153"/>
      <c r="BC146" s="165"/>
      <c r="BD146" s="165"/>
      <c r="BE146" s="165"/>
      <c r="BF146" s="178"/>
      <c r="BG146" s="74"/>
      <c r="BH146" s="92"/>
      <c r="BI146" s="102"/>
      <c r="BJ146" s="106" t="s">
        <v>38</v>
      </c>
      <c r="BK146" s="106"/>
      <c r="BL146" s="115"/>
      <c r="BM146" s="120"/>
      <c r="BN146" s="131"/>
      <c r="BO146" s="138"/>
      <c r="BP146" s="138"/>
      <c r="BQ146" s="138"/>
      <c r="BR146" s="153"/>
      <c r="BS146" s="153"/>
      <c r="BT146" s="153"/>
      <c r="BU146" s="165"/>
      <c r="BV146" s="165"/>
      <c r="BW146" s="165"/>
      <c r="BX146" s="220"/>
    </row>
    <row r="147" spans="1:76" s="30" customFormat="1" ht="15.95" customHeight="1">
      <c r="A147" s="34"/>
      <c r="B147" s="43"/>
      <c r="C147" s="53"/>
      <c r="D147" s="63"/>
      <c r="E147" s="74"/>
      <c r="F147" s="92"/>
      <c r="G147" s="102"/>
      <c r="H147" s="105" t="s">
        <v>13</v>
      </c>
      <c r="I147" s="105"/>
      <c r="J147" s="114"/>
      <c r="K147" s="120">
        <f>$K$41</f>
        <v>40</v>
      </c>
      <c r="L147" s="131"/>
      <c r="M147" s="138">
        <f>+P142</f>
        <v>100</v>
      </c>
      <c r="N147" s="138"/>
      <c r="O147" s="138"/>
      <c r="P147" s="153">
        <f>LOOKUP(K147,'単価表(奄美)'!$D$17:$D$26,'単価表(奄美)'!$E$17:$E$26)</f>
        <v>2106</v>
      </c>
      <c r="Q147" s="153"/>
      <c r="R147" s="153"/>
      <c r="S147" s="165">
        <f>ROUND(P147*M147/1000,0)</f>
        <v>211</v>
      </c>
      <c r="T147" s="165"/>
      <c r="U147" s="165"/>
      <c r="V147" s="182"/>
      <c r="W147" s="188"/>
      <c r="X147" s="92"/>
      <c r="Y147" s="102"/>
      <c r="Z147" s="105" t="s">
        <v>13</v>
      </c>
      <c r="AA147" s="105"/>
      <c r="AB147" s="114"/>
      <c r="AC147" s="120">
        <f>$AC$41</f>
        <v>30</v>
      </c>
      <c r="AD147" s="131"/>
      <c r="AE147" s="138">
        <f>+AH142</f>
        <v>100</v>
      </c>
      <c r="AF147" s="138"/>
      <c r="AG147" s="138"/>
      <c r="AH147" s="153">
        <f>LOOKUP(AC147,'単価表(奄美)'!$D$17:$D$26,'単価表(奄美)'!$E$17:$E$26)</f>
        <v>1674</v>
      </c>
      <c r="AI147" s="153"/>
      <c r="AJ147" s="153"/>
      <c r="AK147" s="165">
        <f>ROUND(AH147*AE147/1000,0)</f>
        <v>167</v>
      </c>
      <c r="AL147" s="165"/>
      <c r="AM147" s="165"/>
      <c r="AN147" s="178"/>
      <c r="AO147" s="188"/>
      <c r="AP147" s="92"/>
      <c r="AQ147" s="102"/>
      <c r="AR147" s="105" t="s">
        <v>13</v>
      </c>
      <c r="AS147" s="105"/>
      <c r="AT147" s="114"/>
      <c r="AU147" s="120">
        <f>$AU$41</f>
        <v>40</v>
      </c>
      <c r="AV147" s="131"/>
      <c r="AW147" s="138">
        <f>+AZ142</f>
        <v>100</v>
      </c>
      <c r="AX147" s="138"/>
      <c r="AY147" s="138"/>
      <c r="AZ147" s="153">
        <f>LOOKUP(AU147,'単価表(奄美)'!$D$17:$D$26,'単価表(奄美)'!$E$17:$E$26)</f>
        <v>2106</v>
      </c>
      <c r="BA147" s="153"/>
      <c r="BB147" s="153"/>
      <c r="BC147" s="165">
        <f>ROUND(AZ147*AW147/1000,0)</f>
        <v>211</v>
      </c>
      <c r="BD147" s="165"/>
      <c r="BE147" s="165"/>
      <c r="BF147" s="178"/>
      <c r="BG147" s="74"/>
      <c r="BH147" s="92"/>
      <c r="BI147" s="102"/>
      <c r="BJ147" s="105" t="s">
        <v>13</v>
      </c>
      <c r="BK147" s="105"/>
      <c r="BL147" s="114"/>
      <c r="BM147" s="120">
        <f>$BM$41</f>
        <v>25</v>
      </c>
      <c r="BN147" s="131"/>
      <c r="BO147" s="138">
        <f>+BR142</f>
        <v>100</v>
      </c>
      <c r="BP147" s="138"/>
      <c r="BQ147" s="138"/>
      <c r="BR147" s="153">
        <f>LOOKUP(BM147,'単価表(奄美)'!$D$17:$D$26,'単価表(奄美)'!$E$17:$E$26)</f>
        <v>1457</v>
      </c>
      <c r="BS147" s="153"/>
      <c r="BT147" s="153"/>
      <c r="BU147" s="165">
        <f>ROUND(BR147*BO147/1000,0)</f>
        <v>146</v>
      </c>
      <c r="BV147" s="165"/>
      <c r="BW147" s="165"/>
      <c r="BX147" s="220"/>
    </row>
    <row r="148" spans="1:76" s="30" customFormat="1" ht="15.95" customHeight="1">
      <c r="A148" s="34"/>
      <c r="B148" s="43"/>
      <c r="C148" s="53"/>
      <c r="D148" s="63"/>
      <c r="E148" s="74"/>
      <c r="F148" s="92"/>
      <c r="G148" s="102"/>
      <c r="H148" s="106" t="s">
        <v>39</v>
      </c>
      <c r="I148" s="106"/>
      <c r="J148" s="115"/>
      <c r="K148" s="120"/>
      <c r="L148" s="131"/>
      <c r="M148" s="138"/>
      <c r="N148" s="138"/>
      <c r="O148" s="138"/>
      <c r="P148" s="153"/>
      <c r="Q148" s="153"/>
      <c r="R148" s="153"/>
      <c r="S148" s="165"/>
      <c r="T148" s="165"/>
      <c r="U148" s="165"/>
      <c r="V148" s="182"/>
      <c r="W148" s="188"/>
      <c r="X148" s="92"/>
      <c r="Y148" s="102"/>
      <c r="Z148" s="106" t="s">
        <v>39</v>
      </c>
      <c r="AA148" s="106"/>
      <c r="AB148" s="115"/>
      <c r="AC148" s="120"/>
      <c r="AD148" s="131"/>
      <c r="AE148" s="138"/>
      <c r="AF148" s="138"/>
      <c r="AG148" s="138"/>
      <c r="AH148" s="153"/>
      <c r="AI148" s="153"/>
      <c r="AJ148" s="153"/>
      <c r="AK148" s="165"/>
      <c r="AL148" s="165"/>
      <c r="AM148" s="165"/>
      <c r="AN148" s="178"/>
      <c r="AO148" s="188"/>
      <c r="AP148" s="92"/>
      <c r="AQ148" s="102"/>
      <c r="AR148" s="106" t="s">
        <v>39</v>
      </c>
      <c r="AS148" s="106"/>
      <c r="AT148" s="115"/>
      <c r="AU148" s="120"/>
      <c r="AV148" s="131"/>
      <c r="AW148" s="138"/>
      <c r="AX148" s="138"/>
      <c r="AY148" s="138"/>
      <c r="AZ148" s="153"/>
      <c r="BA148" s="153"/>
      <c r="BB148" s="153"/>
      <c r="BC148" s="165"/>
      <c r="BD148" s="165"/>
      <c r="BE148" s="165"/>
      <c r="BF148" s="178"/>
      <c r="BG148" s="74"/>
      <c r="BH148" s="92"/>
      <c r="BI148" s="102"/>
      <c r="BJ148" s="106" t="s">
        <v>39</v>
      </c>
      <c r="BK148" s="106"/>
      <c r="BL148" s="115"/>
      <c r="BM148" s="120"/>
      <c r="BN148" s="131"/>
      <c r="BO148" s="138"/>
      <c r="BP148" s="138"/>
      <c r="BQ148" s="138"/>
      <c r="BR148" s="153"/>
      <c r="BS148" s="153"/>
      <c r="BT148" s="153"/>
      <c r="BU148" s="165"/>
      <c r="BV148" s="165"/>
      <c r="BW148" s="165"/>
      <c r="BX148" s="220"/>
    </row>
    <row r="149" spans="1:76" s="30" customFormat="1" ht="15.95" customHeight="1">
      <c r="A149" s="34"/>
      <c r="B149" s="43"/>
      <c r="C149" s="53"/>
      <c r="D149" s="63"/>
      <c r="E149" s="74"/>
      <c r="F149" s="93"/>
      <c r="G149" s="103"/>
      <c r="H149" s="107" t="s">
        <v>47</v>
      </c>
      <c r="I149" s="107"/>
      <c r="J149" s="107"/>
      <c r="K149" s="107"/>
      <c r="L149" s="107"/>
      <c r="M149" s="138" t="s">
        <v>43</v>
      </c>
      <c r="N149" s="138"/>
      <c r="O149" s="138"/>
      <c r="P149" s="153" t="s">
        <v>43</v>
      </c>
      <c r="Q149" s="153"/>
      <c r="R149" s="153"/>
      <c r="S149" s="165">
        <f>SUM(S144:U148)</f>
        <v>853</v>
      </c>
      <c r="T149" s="165"/>
      <c r="U149" s="165"/>
      <c r="V149" s="182"/>
      <c r="W149" s="188"/>
      <c r="X149" s="93"/>
      <c r="Y149" s="103"/>
      <c r="Z149" s="107" t="s">
        <v>47</v>
      </c>
      <c r="AA149" s="107"/>
      <c r="AB149" s="107"/>
      <c r="AC149" s="107"/>
      <c r="AD149" s="107"/>
      <c r="AE149" s="138" t="s">
        <v>43</v>
      </c>
      <c r="AF149" s="138"/>
      <c r="AG149" s="138"/>
      <c r="AH149" s="153" t="s">
        <v>43</v>
      </c>
      <c r="AI149" s="153"/>
      <c r="AJ149" s="153"/>
      <c r="AK149" s="165">
        <f>SUM(AK144:AM148)</f>
        <v>809</v>
      </c>
      <c r="AL149" s="165"/>
      <c r="AM149" s="165"/>
      <c r="AN149" s="178"/>
      <c r="AO149" s="188"/>
      <c r="AP149" s="93"/>
      <c r="AQ149" s="103"/>
      <c r="AR149" s="107" t="s">
        <v>47</v>
      </c>
      <c r="AS149" s="107"/>
      <c r="AT149" s="107"/>
      <c r="AU149" s="107"/>
      <c r="AV149" s="107"/>
      <c r="AW149" s="138" t="s">
        <v>43</v>
      </c>
      <c r="AX149" s="138"/>
      <c r="AY149" s="138"/>
      <c r="AZ149" s="153" t="s">
        <v>43</v>
      </c>
      <c r="BA149" s="153"/>
      <c r="BB149" s="153"/>
      <c r="BC149" s="165">
        <f>SUM(BC144:BE148)</f>
        <v>758</v>
      </c>
      <c r="BD149" s="165"/>
      <c r="BE149" s="165"/>
      <c r="BF149" s="178"/>
      <c r="BG149" s="74"/>
      <c r="BH149" s="93"/>
      <c r="BI149" s="103"/>
      <c r="BJ149" s="107" t="s">
        <v>47</v>
      </c>
      <c r="BK149" s="107"/>
      <c r="BL149" s="107"/>
      <c r="BM149" s="107"/>
      <c r="BN149" s="107"/>
      <c r="BO149" s="138" t="s">
        <v>43</v>
      </c>
      <c r="BP149" s="138"/>
      <c r="BQ149" s="138"/>
      <c r="BR149" s="153" t="s">
        <v>43</v>
      </c>
      <c r="BS149" s="153"/>
      <c r="BT149" s="153"/>
      <c r="BU149" s="165">
        <f>SUM(BU144:BW148)</f>
        <v>718</v>
      </c>
      <c r="BV149" s="165"/>
      <c r="BW149" s="165"/>
      <c r="BX149" s="220"/>
    </row>
    <row r="150" spans="1:76" s="30" customFormat="1" ht="15.95" customHeight="1">
      <c r="A150" s="34"/>
      <c r="B150" s="43"/>
      <c r="C150" s="53"/>
      <c r="D150" s="63"/>
      <c r="E150" s="74"/>
      <c r="F150" s="94" t="s">
        <v>24</v>
      </c>
      <c r="G150" s="94"/>
      <c r="H150" s="108" t="s">
        <v>19</v>
      </c>
      <c r="I150" s="108"/>
      <c r="J150" s="108"/>
      <c r="K150" s="108"/>
      <c r="L150" s="108"/>
      <c r="M150" s="139">
        <f>T119*P142/100</f>
        <v>110</v>
      </c>
      <c r="N150" s="139"/>
      <c r="O150" s="139"/>
      <c r="P150" s="153">
        <f>+'単価表(奄美)'!$E$29</f>
        <v>255</v>
      </c>
      <c r="Q150" s="153"/>
      <c r="R150" s="153"/>
      <c r="S150" s="165">
        <f>ROUND(P150*M150/1000,0)</f>
        <v>28</v>
      </c>
      <c r="T150" s="165"/>
      <c r="U150" s="165"/>
      <c r="V150" s="182"/>
      <c r="W150" s="188"/>
      <c r="X150" s="94" t="s">
        <v>24</v>
      </c>
      <c r="Y150" s="94"/>
      <c r="Z150" s="108" t="s">
        <v>19</v>
      </c>
      <c r="AA150" s="108"/>
      <c r="AB150" s="108"/>
      <c r="AC150" s="108"/>
      <c r="AD150" s="108"/>
      <c r="AE150" s="139">
        <f>AL119*AH142/100</f>
        <v>110</v>
      </c>
      <c r="AF150" s="139"/>
      <c r="AG150" s="139"/>
      <c r="AH150" s="153">
        <f>+'単価表(奄美)'!$E$29</f>
        <v>255</v>
      </c>
      <c r="AI150" s="153"/>
      <c r="AJ150" s="153"/>
      <c r="AK150" s="165">
        <f>ROUND(AH150*AE150/1000,0)</f>
        <v>28</v>
      </c>
      <c r="AL150" s="165"/>
      <c r="AM150" s="165"/>
      <c r="AN150" s="178"/>
      <c r="AO150" s="188"/>
      <c r="AP150" s="94" t="s">
        <v>24</v>
      </c>
      <c r="AQ150" s="94"/>
      <c r="AR150" s="108" t="s">
        <v>19</v>
      </c>
      <c r="AS150" s="108"/>
      <c r="AT150" s="108"/>
      <c r="AU150" s="108"/>
      <c r="AV150" s="108"/>
      <c r="AW150" s="139">
        <f>BD119*AZ142/100</f>
        <v>120</v>
      </c>
      <c r="AX150" s="139"/>
      <c r="AY150" s="139"/>
      <c r="AZ150" s="153">
        <f>+'単価表(奄美)'!$E$29</f>
        <v>255</v>
      </c>
      <c r="BA150" s="153"/>
      <c r="BB150" s="153"/>
      <c r="BC150" s="165">
        <f>ROUND(AZ150*AW150/1000,0)</f>
        <v>31</v>
      </c>
      <c r="BD150" s="165"/>
      <c r="BE150" s="165"/>
      <c r="BF150" s="178"/>
      <c r="BG150" s="74"/>
      <c r="BH150" s="94" t="s">
        <v>24</v>
      </c>
      <c r="BI150" s="94"/>
      <c r="BJ150" s="108" t="s">
        <v>19</v>
      </c>
      <c r="BK150" s="108"/>
      <c r="BL150" s="108"/>
      <c r="BM150" s="108"/>
      <c r="BN150" s="108"/>
      <c r="BO150" s="139">
        <f>BV119*BR142/100</f>
        <v>125</v>
      </c>
      <c r="BP150" s="139"/>
      <c r="BQ150" s="139"/>
      <c r="BR150" s="153">
        <f>+'単価表(奄美)'!$E$29</f>
        <v>255</v>
      </c>
      <c r="BS150" s="153"/>
      <c r="BT150" s="153"/>
      <c r="BU150" s="165">
        <f>ROUND(BR150*BO150/1000,0)</f>
        <v>32</v>
      </c>
      <c r="BV150" s="165"/>
      <c r="BW150" s="165"/>
      <c r="BX150" s="220"/>
    </row>
    <row r="151" spans="1:76" s="30" customFormat="1" ht="15.95" customHeight="1">
      <c r="A151" s="34"/>
      <c r="B151" s="43"/>
      <c r="C151" s="53"/>
      <c r="D151" s="63"/>
      <c r="E151" s="74"/>
      <c r="F151" s="94"/>
      <c r="G151" s="94"/>
      <c r="H151" s="108" t="s">
        <v>35</v>
      </c>
      <c r="I151" s="108"/>
      <c r="J151" s="108"/>
      <c r="K151" s="108"/>
      <c r="L151" s="108"/>
      <c r="M151" s="139">
        <f>S120*P142/100</f>
        <v>35</v>
      </c>
      <c r="N151" s="139"/>
      <c r="O151" s="139"/>
      <c r="P151" s="153">
        <f>+'単価表(奄美)'!$E$28</f>
        <v>256</v>
      </c>
      <c r="Q151" s="153"/>
      <c r="R151" s="153"/>
      <c r="S151" s="165">
        <f>ROUND(P151*M151/1000,0)</f>
        <v>9</v>
      </c>
      <c r="T151" s="165"/>
      <c r="U151" s="165"/>
      <c r="V151" s="182"/>
      <c r="W151" s="188"/>
      <c r="X151" s="94"/>
      <c r="Y151" s="94"/>
      <c r="Z151" s="108" t="s">
        <v>35</v>
      </c>
      <c r="AA151" s="108"/>
      <c r="AB151" s="108"/>
      <c r="AC151" s="108"/>
      <c r="AD151" s="108"/>
      <c r="AE151" s="139">
        <f>AK120*AH142/100</f>
        <v>45</v>
      </c>
      <c r="AF151" s="139"/>
      <c r="AG151" s="139"/>
      <c r="AH151" s="153">
        <f>+'単価表(奄美)'!$E$28</f>
        <v>256</v>
      </c>
      <c r="AI151" s="153"/>
      <c r="AJ151" s="153"/>
      <c r="AK151" s="165">
        <f>ROUND(AH151*AE151/1000,0)</f>
        <v>12</v>
      </c>
      <c r="AL151" s="165"/>
      <c r="AM151" s="165"/>
      <c r="AN151" s="178"/>
      <c r="AO151" s="188"/>
      <c r="AP151" s="94"/>
      <c r="AQ151" s="94"/>
      <c r="AR151" s="108" t="s">
        <v>35</v>
      </c>
      <c r="AS151" s="108"/>
      <c r="AT151" s="108"/>
      <c r="AU151" s="108"/>
      <c r="AV151" s="108"/>
      <c r="AW151" s="139">
        <f>BC120*AZ142/100</f>
        <v>60</v>
      </c>
      <c r="AX151" s="139"/>
      <c r="AY151" s="139"/>
      <c r="AZ151" s="153">
        <f>+'単価表(奄美)'!$E$28</f>
        <v>256</v>
      </c>
      <c r="BA151" s="153"/>
      <c r="BB151" s="153"/>
      <c r="BC151" s="165">
        <f>ROUND(AZ151*AW151/1000,0)</f>
        <v>15</v>
      </c>
      <c r="BD151" s="165"/>
      <c r="BE151" s="165"/>
      <c r="BF151" s="178"/>
      <c r="BG151" s="74"/>
      <c r="BH151" s="94"/>
      <c r="BI151" s="94"/>
      <c r="BJ151" s="108" t="s">
        <v>35</v>
      </c>
      <c r="BK151" s="108"/>
      <c r="BL151" s="108"/>
      <c r="BM151" s="108"/>
      <c r="BN151" s="108"/>
      <c r="BO151" s="139">
        <f>BU121*BR142/100</f>
        <v>75</v>
      </c>
      <c r="BP151" s="139"/>
      <c r="BQ151" s="139"/>
      <c r="BR151" s="153">
        <f>+'単価表(奄美)'!$E$28</f>
        <v>256</v>
      </c>
      <c r="BS151" s="153"/>
      <c r="BT151" s="153"/>
      <c r="BU151" s="165">
        <f>ROUND(BR151*BO151/1000,0)</f>
        <v>19</v>
      </c>
      <c r="BV151" s="165"/>
      <c r="BW151" s="165"/>
      <c r="BX151" s="220"/>
    </row>
    <row r="152" spans="1:76" s="30" customFormat="1" ht="15.95" customHeight="1">
      <c r="A152" s="34"/>
      <c r="B152" s="43"/>
      <c r="C152" s="53"/>
      <c r="D152" s="63"/>
      <c r="E152" s="74"/>
      <c r="F152" s="94"/>
      <c r="G152" s="94"/>
      <c r="H152" s="108" t="s">
        <v>76</v>
      </c>
      <c r="I152" s="108"/>
      <c r="J152" s="108"/>
      <c r="K152" s="108"/>
      <c r="L152" s="108"/>
      <c r="M152" s="139">
        <f>+M151</f>
        <v>35</v>
      </c>
      <c r="N152" s="139"/>
      <c r="O152" s="139"/>
      <c r="P152" s="153">
        <f>+'単価表(奄美)'!$E$27</f>
        <v>3800</v>
      </c>
      <c r="Q152" s="153"/>
      <c r="R152" s="153"/>
      <c r="S152" s="165">
        <f>ROUND(P152*M152/1000,0)</f>
        <v>133</v>
      </c>
      <c r="T152" s="165"/>
      <c r="U152" s="165"/>
      <c r="V152" s="182"/>
      <c r="W152" s="188"/>
      <c r="X152" s="94"/>
      <c r="Y152" s="94"/>
      <c r="Z152" s="108" t="s">
        <v>76</v>
      </c>
      <c r="AA152" s="108"/>
      <c r="AB152" s="108"/>
      <c r="AC152" s="108"/>
      <c r="AD152" s="108"/>
      <c r="AE152" s="139">
        <f>+AE151</f>
        <v>45</v>
      </c>
      <c r="AF152" s="139"/>
      <c r="AG152" s="139"/>
      <c r="AH152" s="153">
        <f>+'単価表(奄美)'!$E$27</f>
        <v>3800</v>
      </c>
      <c r="AI152" s="153"/>
      <c r="AJ152" s="153"/>
      <c r="AK152" s="165">
        <f>ROUND(AH152*AE152/1000,0)</f>
        <v>171</v>
      </c>
      <c r="AL152" s="165"/>
      <c r="AM152" s="165"/>
      <c r="AN152" s="178"/>
      <c r="AO152" s="188"/>
      <c r="AP152" s="94"/>
      <c r="AQ152" s="94"/>
      <c r="AR152" s="108" t="s">
        <v>76</v>
      </c>
      <c r="AS152" s="108"/>
      <c r="AT152" s="108"/>
      <c r="AU152" s="108"/>
      <c r="AV152" s="108"/>
      <c r="AW152" s="139">
        <f>+AW151</f>
        <v>60</v>
      </c>
      <c r="AX152" s="139"/>
      <c r="AY152" s="139"/>
      <c r="AZ152" s="153">
        <f>+'単価表(奄美)'!$E$27</f>
        <v>3800</v>
      </c>
      <c r="BA152" s="153"/>
      <c r="BB152" s="153"/>
      <c r="BC152" s="165">
        <f>ROUND(AZ152*AW152/1000,0)</f>
        <v>228</v>
      </c>
      <c r="BD152" s="165"/>
      <c r="BE152" s="165"/>
      <c r="BF152" s="178"/>
      <c r="BG152" s="74"/>
      <c r="BH152" s="94"/>
      <c r="BI152" s="94"/>
      <c r="BJ152" s="108" t="s">
        <v>76</v>
      </c>
      <c r="BK152" s="108"/>
      <c r="BL152" s="108"/>
      <c r="BM152" s="108"/>
      <c r="BN152" s="108"/>
      <c r="BO152" s="139">
        <f>+BO151</f>
        <v>75</v>
      </c>
      <c r="BP152" s="139"/>
      <c r="BQ152" s="139"/>
      <c r="BR152" s="153">
        <f>+'単価表(奄美)'!$E$27</f>
        <v>3800</v>
      </c>
      <c r="BS152" s="153"/>
      <c r="BT152" s="153"/>
      <c r="BU152" s="165">
        <f>ROUND(BR152*BO152/1000,0)</f>
        <v>285</v>
      </c>
      <c r="BV152" s="165"/>
      <c r="BW152" s="165"/>
      <c r="BX152" s="220"/>
    </row>
    <row r="153" spans="1:76" s="30" customFormat="1" ht="15.95" customHeight="1">
      <c r="A153" s="34"/>
      <c r="B153" s="43"/>
      <c r="C153" s="53"/>
      <c r="D153" s="63"/>
      <c r="E153" s="74"/>
      <c r="F153" s="94"/>
      <c r="G153" s="94"/>
      <c r="H153" s="108" t="s">
        <v>16</v>
      </c>
      <c r="I153" s="108"/>
      <c r="J153" s="108"/>
      <c r="K153" s="108"/>
      <c r="L153" s="108"/>
      <c r="M153" s="139">
        <f>+M150</f>
        <v>110</v>
      </c>
      <c r="N153" s="139"/>
      <c r="O153" s="139"/>
      <c r="P153" s="153">
        <f>+'単価表(奄美)'!$E$33</f>
        <v>917</v>
      </c>
      <c r="Q153" s="153"/>
      <c r="R153" s="153"/>
      <c r="S153" s="165">
        <f>ROUND(P153*M153/1000,0)</f>
        <v>101</v>
      </c>
      <c r="T153" s="165"/>
      <c r="U153" s="165"/>
      <c r="V153" s="182"/>
      <c r="W153" s="188"/>
      <c r="X153" s="94"/>
      <c r="Y153" s="94"/>
      <c r="Z153" s="108" t="s">
        <v>16</v>
      </c>
      <c r="AA153" s="108"/>
      <c r="AB153" s="108"/>
      <c r="AC153" s="108"/>
      <c r="AD153" s="108"/>
      <c r="AE153" s="139">
        <f>+AE150</f>
        <v>110</v>
      </c>
      <c r="AF153" s="139"/>
      <c r="AG153" s="139"/>
      <c r="AH153" s="153">
        <f>+'単価表(奄美)'!$E$33</f>
        <v>917</v>
      </c>
      <c r="AI153" s="153"/>
      <c r="AJ153" s="153"/>
      <c r="AK153" s="165">
        <f>ROUND(AH153*AE153/1000,0)</f>
        <v>101</v>
      </c>
      <c r="AL153" s="165"/>
      <c r="AM153" s="165"/>
      <c r="AN153" s="178"/>
      <c r="AO153" s="188"/>
      <c r="AP153" s="94"/>
      <c r="AQ153" s="94"/>
      <c r="AR153" s="108" t="s">
        <v>16</v>
      </c>
      <c r="AS153" s="108"/>
      <c r="AT153" s="108"/>
      <c r="AU153" s="108"/>
      <c r="AV153" s="108"/>
      <c r="AW153" s="139">
        <f>+AW150</f>
        <v>120</v>
      </c>
      <c r="AX153" s="139"/>
      <c r="AY153" s="139"/>
      <c r="AZ153" s="153">
        <f>+'単価表(奄美)'!$E$33</f>
        <v>917</v>
      </c>
      <c r="BA153" s="153"/>
      <c r="BB153" s="153"/>
      <c r="BC153" s="165">
        <f>ROUND(AZ153*AW153/1000,0)</f>
        <v>110</v>
      </c>
      <c r="BD153" s="165"/>
      <c r="BE153" s="165"/>
      <c r="BF153" s="178"/>
      <c r="BG153" s="74"/>
      <c r="BH153" s="94"/>
      <c r="BI153" s="94"/>
      <c r="BJ153" s="108" t="s">
        <v>16</v>
      </c>
      <c r="BK153" s="108"/>
      <c r="BL153" s="108"/>
      <c r="BM153" s="108"/>
      <c r="BN153" s="108"/>
      <c r="BO153" s="139">
        <f>+BO150</f>
        <v>125</v>
      </c>
      <c r="BP153" s="139"/>
      <c r="BQ153" s="139"/>
      <c r="BR153" s="153">
        <f>+'単価表(奄美)'!$E$33</f>
        <v>917</v>
      </c>
      <c r="BS153" s="153"/>
      <c r="BT153" s="153"/>
      <c r="BU153" s="165">
        <f>ROUND(BR153*BO153/1000,0)</f>
        <v>115</v>
      </c>
      <c r="BV153" s="165"/>
      <c r="BW153" s="165"/>
      <c r="BX153" s="220"/>
    </row>
    <row r="154" spans="1:76" s="30" customFormat="1" ht="15.95" customHeight="1">
      <c r="A154" s="34"/>
      <c r="B154" s="43"/>
      <c r="C154" s="53"/>
      <c r="D154" s="63"/>
      <c r="E154" s="74"/>
      <c r="F154" s="94"/>
      <c r="G154" s="94"/>
      <c r="H154" s="107" t="s">
        <v>47</v>
      </c>
      <c r="I154" s="107"/>
      <c r="J154" s="107"/>
      <c r="K154" s="107"/>
      <c r="L154" s="107"/>
      <c r="M154" s="138" t="s">
        <v>43</v>
      </c>
      <c r="N154" s="138"/>
      <c r="O154" s="138"/>
      <c r="P154" s="153" t="s">
        <v>43</v>
      </c>
      <c r="Q154" s="153"/>
      <c r="R154" s="153"/>
      <c r="S154" s="165">
        <f>SUM(S150:U153)</f>
        <v>271</v>
      </c>
      <c r="T154" s="165"/>
      <c r="U154" s="165"/>
      <c r="V154" s="182"/>
      <c r="W154" s="188"/>
      <c r="X154" s="94"/>
      <c r="Y154" s="94"/>
      <c r="Z154" s="107" t="s">
        <v>47</v>
      </c>
      <c r="AA154" s="107"/>
      <c r="AB154" s="107"/>
      <c r="AC154" s="107"/>
      <c r="AD154" s="107"/>
      <c r="AE154" s="138" t="s">
        <v>43</v>
      </c>
      <c r="AF154" s="138"/>
      <c r="AG154" s="138"/>
      <c r="AH154" s="153" t="s">
        <v>43</v>
      </c>
      <c r="AI154" s="153"/>
      <c r="AJ154" s="153"/>
      <c r="AK154" s="165">
        <f>SUM(AK150:AM153)</f>
        <v>312</v>
      </c>
      <c r="AL154" s="165"/>
      <c r="AM154" s="165"/>
      <c r="AN154" s="178"/>
      <c r="AO154" s="188"/>
      <c r="AP154" s="94"/>
      <c r="AQ154" s="94"/>
      <c r="AR154" s="107" t="s">
        <v>47</v>
      </c>
      <c r="AS154" s="107"/>
      <c r="AT154" s="107"/>
      <c r="AU154" s="107"/>
      <c r="AV154" s="107"/>
      <c r="AW154" s="138" t="s">
        <v>43</v>
      </c>
      <c r="AX154" s="138"/>
      <c r="AY154" s="138"/>
      <c r="AZ154" s="153" t="s">
        <v>43</v>
      </c>
      <c r="BA154" s="153"/>
      <c r="BB154" s="153"/>
      <c r="BC154" s="165">
        <f>SUM(BC150:BE153)</f>
        <v>384</v>
      </c>
      <c r="BD154" s="165"/>
      <c r="BE154" s="165"/>
      <c r="BF154" s="178"/>
      <c r="BG154" s="74"/>
      <c r="BH154" s="94"/>
      <c r="BI154" s="94"/>
      <c r="BJ154" s="107" t="s">
        <v>47</v>
      </c>
      <c r="BK154" s="107"/>
      <c r="BL154" s="107"/>
      <c r="BM154" s="107"/>
      <c r="BN154" s="107"/>
      <c r="BO154" s="138" t="s">
        <v>43</v>
      </c>
      <c r="BP154" s="138"/>
      <c r="BQ154" s="138"/>
      <c r="BR154" s="153" t="s">
        <v>43</v>
      </c>
      <c r="BS154" s="153"/>
      <c r="BT154" s="153"/>
      <c r="BU154" s="165">
        <f>SUM(BU150:BW153)</f>
        <v>451</v>
      </c>
      <c r="BV154" s="165"/>
      <c r="BW154" s="165"/>
      <c r="BX154" s="220"/>
    </row>
    <row r="155" spans="1:76" s="30" customFormat="1" ht="15.95" customHeight="1">
      <c r="A155" s="34"/>
      <c r="B155" s="43"/>
      <c r="C155" s="53"/>
      <c r="D155" s="63"/>
      <c r="E155" s="74"/>
      <c r="F155" s="95" t="s">
        <v>17</v>
      </c>
      <c r="G155" s="95"/>
      <c r="H155" s="95"/>
      <c r="I155" s="95"/>
      <c r="J155" s="95"/>
      <c r="K155" s="95"/>
      <c r="L155" s="95"/>
      <c r="M155" s="140" t="s">
        <v>43</v>
      </c>
      <c r="N155" s="140"/>
      <c r="O155" s="140"/>
      <c r="P155" s="154" t="s">
        <v>43</v>
      </c>
      <c r="Q155" s="154"/>
      <c r="R155" s="154"/>
      <c r="S155" s="166">
        <f>+S154+S149</f>
        <v>1124</v>
      </c>
      <c r="T155" s="166"/>
      <c r="U155" s="166"/>
      <c r="V155" s="182"/>
      <c r="W155" s="188"/>
      <c r="X155" s="95" t="s">
        <v>17</v>
      </c>
      <c r="Y155" s="95"/>
      <c r="Z155" s="95"/>
      <c r="AA155" s="95"/>
      <c r="AB155" s="95"/>
      <c r="AC155" s="95"/>
      <c r="AD155" s="95"/>
      <c r="AE155" s="140" t="s">
        <v>43</v>
      </c>
      <c r="AF155" s="140"/>
      <c r="AG155" s="140"/>
      <c r="AH155" s="154" t="s">
        <v>43</v>
      </c>
      <c r="AI155" s="154"/>
      <c r="AJ155" s="154"/>
      <c r="AK155" s="166">
        <f>+AK154+AK149</f>
        <v>1121</v>
      </c>
      <c r="AL155" s="166"/>
      <c r="AM155" s="166"/>
      <c r="AN155" s="178"/>
      <c r="AO155" s="188"/>
      <c r="AP155" s="95" t="s">
        <v>17</v>
      </c>
      <c r="AQ155" s="95"/>
      <c r="AR155" s="95"/>
      <c r="AS155" s="95"/>
      <c r="AT155" s="95"/>
      <c r="AU155" s="95"/>
      <c r="AV155" s="95"/>
      <c r="AW155" s="140" t="s">
        <v>43</v>
      </c>
      <c r="AX155" s="140"/>
      <c r="AY155" s="140"/>
      <c r="AZ155" s="154" t="s">
        <v>43</v>
      </c>
      <c r="BA155" s="154"/>
      <c r="BB155" s="154"/>
      <c r="BC155" s="166">
        <f>+BC154+BC149</f>
        <v>1142</v>
      </c>
      <c r="BD155" s="166"/>
      <c r="BE155" s="166"/>
      <c r="BF155" s="178"/>
      <c r="BG155" s="74"/>
      <c r="BH155" s="95" t="s">
        <v>17</v>
      </c>
      <c r="BI155" s="95"/>
      <c r="BJ155" s="95"/>
      <c r="BK155" s="95"/>
      <c r="BL155" s="95"/>
      <c r="BM155" s="95"/>
      <c r="BN155" s="95"/>
      <c r="BO155" s="140" t="s">
        <v>43</v>
      </c>
      <c r="BP155" s="140"/>
      <c r="BQ155" s="140"/>
      <c r="BR155" s="154" t="s">
        <v>43</v>
      </c>
      <c r="BS155" s="154"/>
      <c r="BT155" s="154"/>
      <c r="BU155" s="166">
        <f>+BU154+BU149</f>
        <v>1169</v>
      </c>
      <c r="BV155" s="166"/>
      <c r="BW155" s="166"/>
      <c r="BX155" s="220"/>
    </row>
    <row r="156" spans="1:76" s="30" customFormat="1" ht="15.95" customHeight="1">
      <c r="A156" s="34"/>
      <c r="B156" s="44"/>
      <c r="C156" s="54"/>
      <c r="D156" s="64"/>
      <c r="E156" s="75"/>
      <c r="F156" s="96"/>
      <c r="G156" s="96"/>
      <c r="H156" s="96"/>
      <c r="I156" s="96"/>
      <c r="J156" s="96"/>
      <c r="K156" s="96"/>
      <c r="L156" s="96"/>
      <c r="M156" s="141"/>
      <c r="N156" s="141"/>
      <c r="O156" s="141"/>
      <c r="P156" s="155"/>
      <c r="Q156" s="155"/>
      <c r="R156" s="155"/>
      <c r="S156" s="167"/>
      <c r="T156" s="167"/>
      <c r="U156" s="167"/>
      <c r="V156" s="183"/>
      <c r="W156" s="115"/>
      <c r="X156" s="96"/>
      <c r="Y156" s="96"/>
      <c r="Z156" s="96"/>
      <c r="AA156" s="96"/>
      <c r="AB156" s="96"/>
      <c r="AC156" s="96"/>
      <c r="AD156" s="96"/>
      <c r="AE156" s="193"/>
      <c r="AF156" s="193"/>
      <c r="AG156" s="193"/>
      <c r="AH156" s="194"/>
      <c r="AI156" s="194"/>
      <c r="AJ156" s="194"/>
      <c r="AK156" s="167"/>
      <c r="AL156" s="167"/>
      <c r="AM156" s="167"/>
      <c r="AN156" s="202"/>
      <c r="AO156" s="115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2"/>
      <c r="BG156" s="75"/>
      <c r="BH156" s="96"/>
      <c r="BI156" s="96"/>
      <c r="BJ156" s="96"/>
      <c r="BK156" s="96"/>
      <c r="BL156" s="96"/>
      <c r="BM156" s="96"/>
      <c r="BN156" s="96"/>
      <c r="BO156" s="193"/>
      <c r="BP156" s="193"/>
      <c r="BQ156" s="193"/>
      <c r="BR156" s="194"/>
      <c r="BS156" s="194"/>
      <c r="BT156" s="194"/>
      <c r="BU156" s="167"/>
      <c r="BV156" s="167"/>
      <c r="BW156" s="167"/>
      <c r="BX156" s="224"/>
    </row>
    <row r="157" spans="1:76" ht="20.100000000000001" customHeight="1">
      <c r="A157" s="31"/>
      <c r="B157" s="45" t="s">
        <v>48</v>
      </c>
      <c r="C157" s="55"/>
      <c r="D157" s="55"/>
      <c r="E157" s="76" t="str">
        <f>IF(S155=MIN(S155,AK155,BC155,BU155),"○","▲")</f>
        <v>▲</v>
      </c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 t="str">
        <f>IF(AK155=MIN(S155,AK155,BC155,BU155),"○","▲")</f>
        <v>○</v>
      </c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 t="str">
        <f>IF(BC155=MIN(S155,AK155,BC155,BU155),"○","▲")</f>
        <v>▲</v>
      </c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 t="str">
        <f>IF(BU155=MIN(S155,AK155,BC155,BU155),"○","▲")</f>
        <v>▲</v>
      </c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225"/>
    </row>
    <row r="158" spans="1:76" ht="24.95" customHeight="1">
      <c r="A158" s="31"/>
      <c r="B158" s="46"/>
      <c r="C158" s="56"/>
      <c r="D158" s="56"/>
      <c r="E158" s="77">
        <f>IF(E157="○",M110,IF(W157="○",AE110,IF(AO157="○",AW110,BO110)))</f>
        <v>4</v>
      </c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226"/>
    </row>
    <row r="159" spans="1:76" ht="15.95" customHeight="1"/>
  </sheetData>
  <mergeCells count="1263">
    <mergeCell ref="B1:V1"/>
    <mergeCell ref="E2:K2"/>
    <mergeCell ref="L2:V2"/>
    <mergeCell ref="W2:AD2"/>
    <mergeCell ref="AE2:AN2"/>
    <mergeCell ref="AO2:AV2"/>
    <mergeCell ref="AW2:BF2"/>
    <mergeCell ref="BG2:BX2"/>
    <mergeCell ref="E3:K3"/>
    <mergeCell ref="L3:M3"/>
    <mergeCell ref="N3:O3"/>
    <mergeCell ref="P3:V3"/>
    <mergeCell ref="W3:AD3"/>
    <mergeCell ref="AE3:AN3"/>
    <mergeCell ref="AO3:AV3"/>
    <mergeCell ref="AW3:BF3"/>
    <mergeCell ref="BG3:BN3"/>
    <mergeCell ref="BO3:BX3"/>
    <mergeCell ref="B4:D4"/>
    <mergeCell ref="E4:L4"/>
    <mergeCell ref="M4:V4"/>
    <mergeCell ref="W4:AD4"/>
    <mergeCell ref="AE4:AN4"/>
    <mergeCell ref="AO4:AV4"/>
    <mergeCell ref="AW4:BF4"/>
    <mergeCell ref="BG4:BN4"/>
    <mergeCell ref="BO4:BX4"/>
    <mergeCell ref="I7:L7"/>
    <mergeCell ref="M7:P7"/>
    <mergeCell ref="AA7:AD7"/>
    <mergeCell ref="AE7:AH7"/>
    <mergeCell ref="AS7:AV7"/>
    <mergeCell ref="AW7:AZ7"/>
    <mergeCell ref="BK7:BN7"/>
    <mergeCell ref="BO7:BR7"/>
    <mergeCell ref="I12:L12"/>
    <mergeCell ref="M12:P12"/>
    <mergeCell ref="AA12:AD12"/>
    <mergeCell ref="AE12:AH12"/>
    <mergeCell ref="AS12:AV12"/>
    <mergeCell ref="AW12:AZ12"/>
    <mergeCell ref="BK12:BN12"/>
    <mergeCell ref="BO12:BR12"/>
    <mergeCell ref="M13:P13"/>
    <mergeCell ref="AE13:AH13"/>
    <mergeCell ref="AW13:AZ13"/>
    <mergeCell ref="BO13:BR13"/>
    <mergeCell ref="M14:P14"/>
    <mergeCell ref="AE14:AH14"/>
    <mergeCell ref="AW14:AZ14"/>
    <mergeCell ref="BO14:BR14"/>
    <mergeCell ref="M15:P15"/>
    <mergeCell ref="AE15:AH15"/>
    <mergeCell ref="AW15:AZ15"/>
    <mergeCell ref="BO15:BR15"/>
    <mergeCell ref="M16:P16"/>
    <mergeCell ref="AE16:AH16"/>
    <mergeCell ref="AW16:AZ16"/>
    <mergeCell ref="BO16:BR16"/>
    <mergeCell ref="M17:P17"/>
    <mergeCell ref="AE17:AH17"/>
    <mergeCell ref="AW17:AZ17"/>
    <mergeCell ref="BO17:BR17"/>
    <mergeCell ref="M18:P18"/>
    <mergeCell ref="AE18:AH18"/>
    <mergeCell ref="AW18:AZ18"/>
    <mergeCell ref="BO18:BR18"/>
    <mergeCell ref="M19:P19"/>
    <mergeCell ref="AE19:AH19"/>
    <mergeCell ref="AW19:AZ19"/>
    <mergeCell ref="BO19:BR19"/>
    <mergeCell ref="M20:P20"/>
    <mergeCell ref="AE20:AH20"/>
    <mergeCell ref="AW20:AZ20"/>
    <mergeCell ref="BO20:BR20"/>
    <mergeCell ref="M21:P21"/>
    <mergeCell ref="AE21:AH21"/>
    <mergeCell ref="AW21:AZ21"/>
    <mergeCell ref="BO21:BR21"/>
    <mergeCell ref="M22:P22"/>
    <mergeCell ref="AE22:AH22"/>
    <mergeCell ref="AW22:AZ22"/>
    <mergeCell ref="BO22:BR22"/>
    <mergeCell ref="G25:J25"/>
    <mergeCell ref="L25:M25"/>
    <mergeCell ref="Y25:AB25"/>
    <mergeCell ref="AD25:AE25"/>
    <mergeCell ref="AQ25:AT25"/>
    <mergeCell ref="AV25:AW25"/>
    <mergeCell ref="BI25:BL25"/>
    <mergeCell ref="BN25:BO25"/>
    <mergeCell ref="G26:J26"/>
    <mergeCell ref="L26:M26"/>
    <mergeCell ref="Y26:AB26"/>
    <mergeCell ref="AD26:AE26"/>
    <mergeCell ref="AQ26:AT26"/>
    <mergeCell ref="AV26:AW26"/>
    <mergeCell ref="BI26:BL26"/>
    <mergeCell ref="BN26:BO26"/>
    <mergeCell ref="G27:J27"/>
    <mergeCell ref="L27:M27"/>
    <mergeCell ref="Y27:AB27"/>
    <mergeCell ref="AD27:AE27"/>
    <mergeCell ref="AQ27:AT27"/>
    <mergeCell ref="AV27:AW27"/>
    <mergeCell ref="BI27:BL27"/>
    <mergeCell ref="BN27:BO27"/>
    <mergeCell ref="F29:K29"/>
    <mergeCell ref="L29:M29"/>
    <mergeCell ref="X29:AC29"/>
    <mergeCell ref="AD29:AE29"/>
    <mergeCell ref="AP29:AU29"/>
    <mergeCell ref="AV29:AW29"/>
    <mergeCell ref="BH29:BM29"/>
    <mergeCell ref="BN29:BO29"/>
    <mergeCell ref="N30:O30"/>
    <mergeCell ref="Q30:R30"/>
    <mergeCell ref="AF30:AG30"/>
    <mergeCell ref="AI30:AJ30"/>
    <mergeCell ref="AX30:AY30"/>
    <mergeCell ref="BA30:BB30"/>
    <mergeCell ref="BP30:BQ30"/>
    <mergeCell ref="BS30:BT30"/>
    <mergeCell ref="I31:S31"/>
    <mergeCell ref="AA31:AK31"/>
    <mergeCell ref="AS31:BC31"/>
    <mergeCell ref="BK31:BU31"/>
    <mergeCell ref="P36:U36"/>
    <mergeCell ref="AH36:AM36"/>
    <mergeCell ref="AZ36:BE36"/>
    <mergeCell ref="BR36:BW36"/>
    <mergeCell ref="F37:L37"/>
    <mergeCell ref="M37:O37"/>
    <mergeCell ref="P37:R37"/>
    <mergeCell ref="S37:U37"/>
    <mergeCell ref="X37:AD37"/>
    <mergeCell ref="AE37:AG37"/>
    <mergeCell ref="AH37:AJ37"/>
    <mergeCell ref="AK37:AM37"/>
    <mergeCell ref="AP37:AV37"/>
    <mergeCell ref="AW37:AY37"/>
    <mergeCell ref="AZ37:BB37"/>
    <mergeCell ref="BC37:BE37"/>
    <mergeCell ref="BH37:BN37"/>
    <mergeCell ref="BO37:BQ37"/>
    <mergeCell ref="BR37:BT37"/>
    <mergeCell ref="BU37:BW37"/>
    <mergeCell ref="H38:J38"/>
    <mergeCell ref="K38:L38"/>
    <mergeCell ref="M38:O38"/>
    <mergeCell ref="P38:R38"/>
    <mergeCell ref="S38:U38"/>
    <mergeCell ref="Z38:AB38"/>
    <mergeCell ref="AC38:AD38"/>
    <mergeCell ref="AE38:AG38"/>
    <mergeCell ref="AH38:AJ38"/>
    <mergeCell ref="AK38:AM38"/>
    <mergeCell ref="AR38:AT38"/>
    <mergeCell ref="AU38:AV38"/>
    <mergeCell ref="AW38:AY38"/>
    <mergeCell ref="AZ38:BB38"/>
    <mergeCell ref="BC38:BE38"/>
    <mergeCell ref="BJ38:BL38"/>
    <mergeCell ref="BM38:BN38"/>
    <mergeCell ref="BO38:BQ38"/>
    <mergeCell ref="BR38:BT38"/>
    <mergeCell ref="BU38:BW38"/>
    <mergeCell ref="H39:J39"/>
    <mergeCell ref="Z39:AB39"/>
    <mergeCell ref="AR39:AT39"/>
    <mergeCell ref="BJ39:BL39"/>
    <mergeCell ref="H40:J40"/>
    <mergeCell ref="Z40:AB40"/>
    <mergeCell ref="AR40:AT40"/>
    <mergeCell ref="BJ40:BL40"/>
    <mergeCell ref="H41:J41"/>
    <mergeCell ref="Z41:AB41"/>
    <mergeCell ref="AR41:AT41"/>
    <mergeCell ref="BJ41:BL41"/>
    <mergeCell ref="H42:J42"/>
    <mergeCell ref="Z42:AB42"/>
    <mergeCell ref="AR42:AT42"/>
    <mergeCell ref="BJ42:BL42"/>
    <mergeCell ref="H43:L43"/>
    <mergeCell ref="M43:O43"/>
    <mergeCell ref="P43:R43"/>
    <mergeCell ref="S43:U43"/>
    <mergeCell ref="Z43:AD43"/>
    <mergeCell ref="AE43:AG43"/>
    <mergeCell ref="AH43:AJ43"/>
    <mergeCell ref="AK43:AM43"/>
    <mergeCell ref="AR43:AV43"/>
    <mergeCell ref="AW43:AY43"/>
    <mergeCell ref="AZ43:BB43"/>
    <mergeCell ref="BC43:BE43"/>
    <mergeCell ref="BJ43:BN43"/>
    <mergeCell ref="BO43:BQ43"/>
    <mergeCell ref="BR43:BT43"/>
    <mergeCell ref="BU43:BW43"/>
    <mergeCell ref="H44:L44"/>
    <mergeCell ref="M44:O44"/>
    <mergeCell ref="P44:R44"/>
    <mergeCell ref="S44:U44"/>
    <mergeCell ref="Z44:AD44"/>
    <mergeCell ref="AE44:AG44"/>
    <mergeCell ref="AH44:AJ44"/>
    <mergeCell ref="AK44:AM44"/>
    <mergeCell ref="AR44:AV44"/>
    <mergeCell ref="AW44:AY44"/>
    <mergeCell ref="AZ44:BB44"/>
    <mergeCell ref="BC44:BE44"/>
    <mergeCell ref="BJ44:BN44"/>
    <mergeCell ref="BO44:BQ44"/>
    <mergeCell ref="BR44:BT44"/>
    <mergeCell ref="BU44:BW44"/>
    <mergeCell ref="H45:L45"/>
    <mergeCell ref="M45:O45"/>
    <mergeCell ref="P45:R45"/>
    <mergeCell ref="S45:U45"/>
    <mergeCell ref="Z45:AD45"/>
    <mergeCell ref="AE45:AG45"/>
    <mergeCell ref="AH45:AJ45"/>
    <mergeCell ref="AK45:AM45"/>
    <mergeCell ref="AR45:AV45"/>
    <mergeCell ref="AW45:AY45"/>
    <mergeCell ref="AZ45:BB45"/>
    <mergeCell ref="BC45:BE45"/>
    <mergeCell ref="BJ45:BN45"/>
    <mergeCell ref="BO45:BQ45"/>
    <mergeCell ref="BR45:BT45"/>
    <mergeCell ref="BU45:BW45"/>
    <mergeCell ref="H46:L46"/>
    <mergeCell ref="M46:O46"/>
    <mergeCell ref="P46:R46"/>
    <mergeCell ref="S46:U46"/>
    <mergeCell ref="Z46:AD46"/>
    <mergeCell ref="AE46:AG46"/>
    <mergeCell ref="AH46:AJ46"/>
    <mergeCell ref="AK46:AM46"/>
    <mergeCell ref="AR46:AV46"/>
    <mergeCell ref="AW46:AY46"/>
    <mergeCell ref="AZ46:BB46"/>
    <mergeCell ref="BC46:BE46"/>
    <mergeCell ref="BJ46:BN46"/>
    <mergeCell ref="BO46:BQ46"/>
    <mergeCell ref="BR46:BT46"/>
    <mergeCell ref="BU46:BW46"/>
    <mergeCell ref="H47:L47"/>
    <mergeCell ref="M47:O47"/>
    <mergeCell ref="P47:R47"/>
    <mergeCell ref="S47:U47"/>
    <mergeCell ref="Z47:AD47"/>
    <mergeCell ref="AE47:AG47"/>
    <mergeCell ref="AH47:AJ47"/>
    <mergeCell ref="AK47:AM47"/>
    <mergeCell ref="AR47:AV47"/>
    <mergeCell ref="AW47:AY47"/>
    <mergeCell ref="AZ47:BB47"/>
    <mergeCell ref="BC47:BE47"/>
    <mergeCell ref="BJ47:BN47"/>
    <mergeCell ref="BO47:BQ47"/>
    <mergeCell ref="BR47:BT47"/>
    <mergeCell ref="BU47:BW47"/>
    <mergeCell ref="H48:L48"/>
    <mergeCell ref="M48:O48"/>
    <mergeCell ref="P48:R48"/>
    <mergeCell ref="S48:U48"/>
    <mergeCell ref="Z48:AD48"/>
    <mergeCell ref="AE48:AG48"/>
    <mergeCell ref="AH48:AJ48"/>
    <mergeCell ref="AK48:AM48"/>
    <mergeCell ref="AR48:AV48"/>
    <mergeCell ref="AW48:AY48"/>
    <mergeCell ref="AZ48:BB48"/>
    <mergeCell ref="BC48:BE48"/>
    <mergeCell ref="BJ48:BN48"/>
    <mergeCell ref="BO48:BQ48"/>
    <mergeCell ref="BR48:BT48"/>
    <mergeCell ref="BU48:BW48"/>
    <mergeCell ref="F49:L49"/>
    <mergeCell ref="M49:O49"/>
    <mergeCell ref="P49:R49"/>
    <mergeCell ref="S49:U49"/>
    <mergeCell ref="X49:AD49"/>
    <mergeCell ref="AE49:AG49"/>
    <mergeCell ref="AH49:AJ49"/>
    <mergeCell ref="AK49:AM49"/>
    <mergeCell ref="AP49:AV49"/>
    <mergeCell ref="AW49:AY49"/>
    <mergeCell ref="AZ49:BB49"/>
    <mergeCell ref="BC49:BE49"/>
    <mergeCell ref="BH49:BN49"/>
    <mergeCell ref="BO49:BQ49"/>
    <mergeCell ref="BR49:BT49"/>
    <mergeCell ref="BU49:BW49"/>
    <mergeCell ref="E51:V51"/>
    <mergeCell ref="W51:AN51"/>
    <mergeCell ref="AO51:BF51"/>
    <mergeCell ref="BG51:BX51"/>
    <mergeCell ref="E52:BX52"/>
    <mergeCell ref="B54:V54"/>
    <mergeCell ref="E55:K55"/>
    <mergeCell ref="L55:V55"/>
    <mergeCell ref="W55:AD55"/>
    <mergeCell ref="AE55:AN55"/>
    <mergeCell ref="AO55:AV55"/>
    <mergeCell ref="AW55:BF55"/>
    <mergeCell ref="BG55:BX55"/>
    <mergeCell ref="E56:K56"/>
    <mergeCell ref="L56:M56"/>
    <mergeCell ref="N56:O56"/>
    <mergeCell ref="P56:V56"/>
    <mergeCell ref="W56:AD56"/>
    <mergeCell ref="AE56:AN56"/>
    <mergeCell ref="AO56:AV56"/>
    <mergeCell ref="AW56:BF56"/>
    <mergeCell ref="BG56:BN56"/>
    <mergeCell ref="BO56:BX56"/>
    <mergeCell ref="B57:D57"/>
    <mergeCell ref="E57:L57"/>
    <mergeCell ref="M57:V57"/>
    <mergeCell ref="W57:AD57"/>
    <mergeCell ref="AE57:AN57"/>
    <mergeCell ref="AO57:AV57"/>
    <mergeCell ref="AW57:BF57"/>
    <mergeCell ref="BG57:BN57"/>
    <mergeCell ref="BO57:BX57"/>
    <mergeCell ref="I60:L60"/>
    <mergeCell ref="M60:P60"/>
    <mergeCell ref="AA60:AD60"/>
    <mergeCell ref="AE60:AH60"/>
    <mergeCell ref="AS60:AV60"/>
    <mergeCell ref="AW60:AZ60"/>
    <mergeCell ref="BK60:BN60"/>
    <mergeCell ref="BO60:BR60"/>
    <mergeCell ref="I65:L65"/>
    <mergeCell ref="M65:P65"/>
    <mergeCell ref="AA65:AD65"/>
    <mergeCell ref="AE65:AH65"/>
    <mergeCell ref="AS65:AV65"/>
    <mergeCell ref="AW65:AZ65"/>
    <mergeCell ref="BK65:BN65"/>
    <mergeCell ref="BO65:BR65"/>
    <mergeCell ref="M66:P66"/>
    <mergeCell ref="AE66:AH66"/>
    <mergeCell ref="AW66:AZ66"/>
    <mergeCell ref="BO66:BR66"/>
    <mergeCell ref="M67:P67"/>
    <mergeCell ref="AE67:AH67"/>
    <mergeCell ref="AW67:AZ67"/>
    <mergeCell ref="BO67:BR67"/>
    <mergeCell ref="M68:P68"/>
    <mergeCell ref="AE68:AH68"/>
    <mergeCell ref="AW68:AZ68"/>
    <mergeCell ref="BO68:BR68"/>
    <mergeCell ref="M69:P69"/>
    <mergeCell ref="AE69:AH69"/>
    <mergeCell ref="AW69:AZ69"/>
    <mergeCell ref="BO69:BR69"/>
    <mergeCell ref="M70:P70"/>
    <mergeCell ref="AE70:AH70"/>
    <mergeCell ref="AW70:AZ70"/>
    <mergeCell ref="BO70:BR70"/>
    <mergeCell ref="M71:P71"/>
    <mergeCell ref="AE71:AH71"/>
    <mergeCell ref="AW71:AZ71"/>
    <mergeCell ref="BO71:BR71"/>
    <mergeCell ref="M72:P72"/>
    <mergeCell ref="AE72:AH72"/>
    <mergeCell ref="AW72:AZ72"/>
    <mergeCell ref="BO72:BR72"/>
    <mergeCell ref="M73:P73"/>
    <mergeCell ref="AE73:AH73"/>
    <mergeCell ref="AW73:AZ73"/>
    <mergeCell ref="BO73:BR73"/>
    <mergeCell ref="M74:P74"/>
    <mergeCell ref="AE74:AH74"/>
    <mergeCell ref="AW74:AZ74"/>
    <mergeCell ref="BO74:BR74"/>
    <mergeCell ref="M75:P75"/>
    <mergeCell ref="AE75:AH75"/>
    <mergeCell ref="AW75:AZ75"/>
    <mergeCell ref="BO75:BR75"/>
    <mergeCell ref="G78:J78"/>
    <mergeCell ref="L78:M78"/>
    <mergeCell ref="Y78:AB78"/>
    <mergeCell ref="AD78:AE78"/>
    <mergeCell ref="AQ78:AT78"/>
    <mergeCell ref="AV78:AW78"/>
    <mergeCell ref="BI78:BL78"/>
    <mergeCell ref="BN78:BO78"/>
    <mergeCell ref="G79:J79"/>
    <mergeCell ref="L79:M79"/>
    <mergeCell ref="Y79:AB79"/>
    <mergeCell ref="AD79:AE79"/>
    <mergeCell ref="AQ79:AT79"/>
    <mergeCell ref="AV79:AW79"/>
    <mergeCell ref="BI79:BL79"/>
    <mergeCell ref="BN79:BO79"/>
    <mergeCell ref="G80:J80"/>
    <mergeCell ref="L80:M80"/>
    <mergeCell ref="Y80:AB80"/>
    <mergeCell ref="AD80:AE80"/>
    <mergeCell ref="AQ80:AT80"/>
    <mergeCell ref="AV80:AW80"/>
    <mergeCell ref="BI80:BL80"/>
    <mergeCell ref="BN80:BO80"/>
    <mergeCell ref="F82:K82"/>
    <mergeCell ref="L82:M82"/>
    <mergeCell ref="X82:AC82"/>
    <mergeCell ref="AD82:AE82"/>
    <mergeCell ref="AP82:AU82"/>
    <mergeCell ref="AV82:AW82"/>
    <mergeCell ref="BH82:BM82"/>
    <mergeCell ref="BN82:BO82"/>
    <mergeCell ref="N83:O83"/>
    <mergeCell ref="Q83:R83"/>
    <mergeCell ref="AF83:AG83"/>
    <mergeCell ref="AI83:AJ83"/>
    <mergeCell ref="AX83:AY83"/>
    <mergeCell ref="BA83:BB83"/>
    <mergeCell ref="BP83:BQ83"/>
    <mergeCell ref="BS83:BT83"/>
    <mergeCell ref="I84:S84"/>
    <mergeCell ref="AA84:AK84"/>
    <mergeCell ref="AS84:BC84"/>
    <mergeCell ref="BK84:BU84"/>
    <mergeCell ref="P89:U89"/>
    <mergeCell ref="AH89:AM89"/>
    <mergeCell ref="AZ89:BE89"/>
    <mergeCell ref="BR89:BW89"/>
    <mergeCell ref="F90:L90"/>
    <mergeCell ref="M90:O90"/>
    <mergeCell ref="P90:R90"/>
    <mergeCell ref="S90:U90"/>
    <mergeCell ref="X90:AD90"/>
    <mergeCell ref="AE90:AG90"/>
    <mergeCell ref="AH90:AJ90"/>
    <mergeCell ref="AK90:AM90"/>
    <mergeCell ref="AP90:AV90"/>
    <mergeCell ref="AW90:AY90"/>
    <mergeCell ref="AZ90:BB90"/>
    <mergeCell ref="BC90:BE90"/>
    <mergeCell ref="BH90:BN90"/>
    <mergeCell ref="BO90:BQ90"/>
    <mergeCell ref="BR90:BT90"/>
    <mergeCell ref="BU90:BW90"/>
    <mergeCell ref="H91:J91"/>
    <mergeCell ref="K91:L91"/>
    <mergeCell ref="M91:O91"/>
    <mergeCell ref="P91:R91"/>
    <mergeCell ref="S91:U91"/>
    <mergeCell ref="Z91:AB91"/>
    <mergeCell ref="AC91:AD91"/>
    <mergeCell ref="AE91:AG91"/>
    <mergeCell ref="AH91:AJ91"/>
    <mergeCell ref="AK91:AM91"/>
    <mergeCell ref="AR91:AT91"/>
    <mergeCell ref="AU91:AV91"/>
    <mergeCell ref="AW91:AY91"/>
    <mergeCell ref="AZ91:BB91"/>
    <mergeCell ref="BC91:BE91"/>
    <mergeCell ref="BJ91:BL91"/>
    <mergeCell ref="BM91:BN91"/>
    <mergeCell ref="BO91:BQ91"/>
    <mergeCell ref="BR91:BT91"/>
    <mergeCell ref="BU91:BW91"/>
    <mergeCell ref="H92:J92"/>
    <mergeCell ref="Z92:AB92"/>
    <mergeCell ref="AR92:AT92"/>
    <mergeCell ref="BJ92:BL92"/>
    <mergeCell ref="H93:J93"/>
    <mergeCell ref="Z93:AB93"/>
    <mergeCell ref="AR93:AT93"/>
    <mergeCell ref="BJ93:BL93"/>
    <mergeCell ref="H94:J94"/>
    <mergeCell ref="Z94:AB94"/>
    <mergeCell ref="AR94:AT94"/>
    <mergeCell ref="BJ94:BL94"/>
    <mergeCell ref="H95:J95"/>
    <mergeCell ref="Z95:AB95"/>
    <mergeCell ref="AR95:AT95"/>
    <mergeCell ref="BJ95:BL95"/>
    <mergeCell ref="H96:L96"/>
    <mergeCell ref="M96:O96"/>
    <mergeCell ref="P96:R96"/>
    <mergeCell ref="S96:U96"/>
    <mergeCell ref="Z96:AD96"/>
    <mergeCell ref="AE96:AG96"/>
    <mergeCell ref="AH96:AJ96"/>
    <mergeCell ref="AK96:AM96"/>
    <mergeCell ref="AR96:AV96"/>
    <mergeCell ref="AW96:AY96"/>
    <mergeCell ref="AZ96:BB96"/>
    <mergeCell ref="BC96:BE96"/>
    <mergeCell ref="BJ96:BN96"/>
    <mergeCell ref="BO96:BQ96"/>
    <mergeCell ref="BR96:BT96"/>
    <mergeCell ref="BU96:BW96"/>
    <mergeCell ref="H97:L97"/>
    <mergeCell ref="M97:O97"/>
    <mergeCell ref="P97:R97"/>
    <mergeCell ref="S97:U97"/>
    <mergeCell ref="Z97:AD97"/>
    <mergeCell ref="AE97:AG97"/>
    <mergeCell ref="AH97:AJ97"/>
    <mergeCell ref="AK97:AM97"/>
    <mergeCell ref="AR97:AV97"/>
    <mergeCell ref="AW97:AY97"/>
    <mergeCell ref="AZ97:BB97"/>
    <mergeCell ref="BC97:BE97"/>
    <mergeCell ref="BJ97:BN97"/>
    <mergeCell ref="BO97:BQ97"/>
    <mergeCell ref="BR97:BT97"/>
    <mergeCell ref="BU97:BW97"/>
    <mergeCell ref="H98:L98"/>
    <mergeCell ref="M98:O98"/>
    <mergeCell ref="P98:R98"/>
    <mergeCell ref="S98:U98"/>
    <mergeCell ref="Z98:AD98"/>
    <mergeCell ref="AE98:AG98"/>
    <mergeCell ref="AH98:AJ98"/>
    <mergeCell ref="AK98:AM98"/>
    <mergeCell ref="AR98:AV98"/>
    <mergeCell ref="AW98:AY98"/>
    <mergeCell ref="AZ98:BB98"/>
    <mergeCell ref="BC98:BE98"/>
    <mergeCell ref="BJ98:BN98"/>
    <mergeCell ref="BO98:BQ98"/>
    <mergeCell ref="BR98:BT98"/>
    <mergeCell ref="BU98:BW98"/>
    <mergeCell ref="H99:L99"/>
    <mergeCell ref="M99:O99"/>
    <mergeCell ref="P99:R99"/>
    <mergeCell ref="S99:U99"/>
    <mergeCell ref="Z99:AD99"/>
    <mergeCell ref="AE99:AG99"/>
    <mergeCell ref="AH99:AJ99"/>
    <mergeCell ref="AK99:AM99"/>
    <mergeCell ref="AR99:AV99"/>
    <mergeCell ref="AW99:AY99"/>
    <mergeCell ref="AZ99:BB99"/>
    <mergeCell ref="BC99:BE99"/>
    <mergeCell ref="BJ99:BN99"/>
    <mergeCell ref="BO99:BQ99"/>
    <mergeCell ref="BR99:BT99"/>
    <mergeCell ref="BU99:BW99"/>
    <mergeCell ref="H100:L100"/>
    <mergeCell ref="M100:O100"/>
    <mergeCell ref="P100:R100"/>
    <mergeCell ref="S100:U100"/>
    <mergeCell ref="Z100:AD100"/>
    <mergeCell ref="AE100:AG100"/>
    <mergeCell ref="AH100:AJ100"/>
    <mergeCell ref="AK100:AM100"/>
    <mergeCell ref="AR100:AV100"/>
    <mergeCell ref="AW100:AY100"/>
    <mergeCell ref="AZ100:BB100"/>
    <mergeCell ref="BC100:BE100"/>
    <mergeCell ref="BJ100:BN100"/>
    <mergeCell ref="BO100:BQ100"/>
    <mergeCell ref="BR100:BT100"/>
    <mergeCell ref="BU100:BW100"/>
    <mergeCell ref="H101:L101"/>
    <mergeCell ref="M101:O101"/>
    <mergeCell ref="P101:R101"/>
    <mergeCell ref="S101:U101"/>
    <mergeCell ref="Z101:AD101"/>
    <mergeCell ref="AE101:AG101"/>
    <mergeCell ref="AH101:AJ101"/>
    <mergeCell ref="AK101:AM101"/>
    <mergeCell ref="AR101:AV101"/>
    <mergeCell ref="AW101:AY101"/>
    <mergeCell ref="AZ101:BB101"/>
    <mergeCell ref="BC101:BE101"/>
    <mergeCell ref="BJ101:BN101"/>
    <mergeCell ref="BO101:BQ101"/>
    <mergeCell ref="BR101:BT101"/>
    <mergeCell ref="BU101:BW101"/>
    <mergeCell ref="F102:L102"/>
    <mergeCell ref="M102:O102"/>
    <mergeCell ref="P102:R102"/>
    <mergeCell ref="S102:U102"/>
    <mergeCell ref="X102:AD102"/>
    <mergeCell ref="AE102:AG102"/>
    <mergeCell ref="AH102:AJ102"/>
    <mergeCell ref="AK102:AM102"/>
    <mergeCell ref="AP102:AV102"/>
    <mergeCell ref="AW102:AY102"/>
    <mergeCell ref="AZ102:BB102"/>
    <mergeCell ref="BC102:BE102"/>
    <mergeCell ref="BH102:BN102"/>
    <mergeCell ref="BO102:BQ102"/>
    <mergeCell ref="BR102:BT102"/>
    <mergeCell ref="BU102:BW102"/>
    <mergeCell ref="E104:V104"/>
    <mergeCell ref="W104:AN104"/>
    <mergeCell ref="AO104:BF104"/>
    <mergeCell ref="BG104:BX104"/>
    <mergeCell ref="E105:BX105"/>
    <mergeCell ref="B107:V107"/>
    <mergeCell ref="E108:K108"/>
    <mergeCell ref="L108:V108"/>
    <mergeCell ref="W108:AD108"/>
    <mergeCell ref="AE108:AN108"/>
    <mergeCell ref="AO108:AV108"/>
    <mergeCell ref="AW108:BF108"/>
    <mergeCell ref="BG108:BX108"/>
    <mergeCell ref="E109:K109"/>
    <mergeCell ref="L109:M109"/>
    <mergeCell ref="N109:O109"/>
    <mergeCell ref="P109:V109"/>
    <mergeCell ref="W109:AD109"/>
    <mergeCell ref="AE109:AN109"/>
    <mergeCell ref="AO109:AV109"/>
    <mergeCell ref="AW109:BF109"/>
    <mergeCell ref="BG109:BN109"/>
    <mergeCell ref="BO109:BX109"/>
    <mergeCell ref="B110:D110"/>
    <mergeCell ref="E110:L110"/>
    <mergeCell ref="M110:V110"/>
    <mergeCell ref="W110:AD110"/>
    <mergeCell ref="AE110:AN110"/>
    <mergeCell ref="AO110:AV110"/>
    <mergeCell ref="AW110:BF110"/>
    <mergeCell ref="BG110:BN110"/>
    <mergeCell ref="BO110:BX110"/>
    <mergeCell ref="I113:L113"/>
    <mergeCell ref="M113:P113"/>
    <mergeCell ref="AA113:AD113"/>
    <mergeCell ref="AE113:AH113"/>
    <mergeCell ref="AS113:AV113"/>
    <mergeCell ref="AW113:AZ113"/>
    <mergeCell ref="BK113:BN113"/>
    <mergeCell ref="BO113:BR113"/>
    <mergeCell ref="I118:L118"/>
    <mergeCell ref="M118:P118"/>
    <mergeCell ref="AA118:AD118"/>
    <mergeCell ref="AE118:AH118"/>
    <mergeCell ref="AS118:AV118"/>
    <mergeCell ref="AW118:AZ118"/>
    <mergeCell ref="BK118:BN118"/>
    <mergeCell ref="BO118:BR118"/>
    <mergeCell ref="M119:P119"/>
    <mergeCell ref="AE119:AH119"/>
    <mergeCell ref="AW119:AZ119"/>
    <mergeCell ref="BO119:BR119"/>
    <mergeCell ref="M120:P120"/>
    <mergeCell ref="AE120:AH120"/>
    <mergeCell ref="AW120:AZ120"/>
    <mergeCell ref="BO120:BR120"/>
    <mergeCell ref="M121:P121"/>
    <mergeCell ref="AE121:AH121"/>
    <mergeCell ref="AW121:AZ121"/>
    <mergeCell ref="BO121:BR121"/>
    <mergeCell ref="M122:P122"/>
    <mergeCell ref="AE122:AH122"/>
    <mergeCell ref="AW122:AZ122"/>
    <mergeCell ref="BO122:BR122"/>
    <mergeCell ref="M123:P123"/>
    <mergeCell ref="AE123:AH123"/>
    <mergeCell ref="AW123:AZ123"/>
    <mergeCell ref="BO123:BR123"/>
    <mergeCell ref="M124:P124"/>
    <mergeCell ref="AE124:AH124"/>
    <mergeCell ref="AW124:AZ124"/>
    <mergeCell ref="BO124:BR124"/>
    <mergeCell ref="M125:P125"/>
    <mergeCell ref="AE125:AH125"/>
    <mergeCell ref="AW125:AZ125"/>
    <mergeCell ref="BO125:BR125"/>
    <mergeCell ref="M126:P126"/>
    <mergeCell ref="AE126:AH126"/>
    <mergeCell ref="AW126:AZ126"/>
    <mergeCell ref="BO126:BR126"/>
    <mergeCell ref="M127:P127"/>
    <mergeCell ref="AE127:AH127"/>
    <mergeCell ref="AW127:AZ127"/>
    <mergeCell ref="BO127:BR127"/>
    <mergeCell ref="M128:P128"/>
    <mergeCell ref="AE128:AH128"/>
    <mergeCell ref="AW128:AZ128"/>
    <mergeCell ref="BO128:BR128"/>
    <mergeCell ref="G131:J131"/>
    <mergeCell ref="L131:M131"/>
    <mergeCell ref="Y131:AB131"/>
    <mergeCell ref="AD131:AE131"/>
    <mergeCell ref="AQ131:AT131"/>
    <mergeCell ref="AV131:AW131"/>
    <mergeCell ref="BI131:BL131"/>
    <mergeCell ref="BN131:BO131"/>
    <mergeCell ref="G132:J132"/>
    <mergeCell ref="L132:M132"/>
    <mergeCell ref="Y132:AB132"/>
    <mergeCell ref="AD132:AE132"/>
    <mergeCell ref="AQ132:AT132"/>
    <mergeCell ref="AV132:AW132"/>
    <mergeCell ref="BI132:BL132"/>
    <mergeCell ref="BN132:BO132"/>
    <mergeCell ref="G133:J133"/>
    <mergeCell ref="L133:M133"/>
    <mergeCell ref="Y133:AB133"/>
    <mergeCell ref="AD133:AE133"/>
    <mergeCell ref="AQ133:AT133"/>
    <mergeCell ref="AV133:AW133"/>
    <mergeCell ref="BI133:BL133"/>
    <mergeCell ref="BN133:BO133"/>
    <mergeCell ref="F135:K135"/>
    <mergeCell ref="L135:M135"/>
    <mergeCell ref="X135:AC135"/>
    <mergeCell ref="AD135:AE135"/>
    <mergeCell ref="AP135:AU135"/>
    <mergeCell ref="AV135:AW135"/>
    <mergeCell ref="BH135:BM135"/>
    <mergeCell ref="BN135:BO135"/>
    <mergeCell ref="N136:O136"/>
    <mergeCell ref="Q136:R136"/>
    <mergeCell ref="AF136:AG136"/>
    <mergeCell ref="AI136:AJ136"/>
    <mergeCell ref="AX136:AY136"/>
    <mergeCell ref="BA136:BB136"/>
    <mergeCell ref="BP136:BQ136"/>
    <mergeCell ref="BS136:BT136"/>
    <mergeCell ref="I137:S137"/>
    <mergeCell ref="AA137:AK137"/>
    <mergeCell ref="AS137:BC137"/>
    <mergeCell ref="BK137:BU137"/>
    <mergeCell ref="P142:U142"/>
    <mergeCell ref="AH142:AM142"/>
    <mergeCell ref="AZ142:BE142"/>
    <mergeCell ref="BR142:BW142"/>
    <mergeCell ref="F143:L143"/>
    <mergeCell ref="M143:O143"/>
    <mergeCell ref="P143:R143"/>
    <mergeCell ref="S143:U143"/>
    <mergeCell ref="X143:AD143"/>
    <mergeCell ref="AE143:AG143"/>
    <mergeCell ref="AH143:AJ143"/>
    <mergeCell ref="AK143:AM143"/>
    <mergeCell ref="AP143:AV143"/>
    <mergeCell ref="AW143:AY143"/>
    <mergeCell ref="AZ143:BB143"/>
    <mergeCell ref="BC143:BE143"/>
    <mergeCell ref="BH143:BN143"/>
    <mergeCell ref="BO143:BQ143"/>
    <mergeCell ref="BR143:BT143"/>
    <mergeCell ref="BU143:BW143"/>
    <mergeCell ref="H144:J144"/>
    <mergeCell ref="K144:L144"/>
    <mergeCell ref="M144:O144"/>
    <mergeCell ref="P144:R144"/>
    <mergeCell ref="S144:U144"/>
    <mergeCell ref="Z144:AB144"/>
    <mergeCell ref="AC144:AD144"/>
    <mergeCell ref="AE144:AG144"/>
    <mergeCell ref="AH144:AJ144"/>
    <mergeCell ref="AK144:AM144"/>
    <mergeCell ref="AR144:AT144"/>
    <mergeCell ref="AU144:AV144"/>
    <mergeCell ref="AW144:AY144"/>
    <mergeCell ref="AZ144:BB144"/>
    <mergeCell ref="BC144:BE144"/>
    <mergeCell ref="BJ144:BL144"/>
    <mergeCell ref="BM144:BN144"/>
    <mergeCell ref="BO144:BQ144"/>
    <mergeCell ref="BR144:BT144"/>
    <mergeCell ref="BU144:BW144"/>
    <mergeCell ref="H145:J145"/>
    <mergeCell ref="Z145:AB145"/>
    <mergeCell ref="AR145:AT145"/>
    <mergeCell ref="BJ145:BL145"/>
    <mergeCell ref="H146:J146"/>
    <mergeCell ref="Z146:AB146"/>
    <mergeCell ref="AR146:AT146"/>
    <mergeCell ref="BJ146:BL146"/>
    <mergeCell ref="H147:J147"/>
    <mergeCell ref="Z147:AB147"/>
    <mergeCell ref="AR147:AT147"/>
    <mergeCell ref="BJ147:BL147"/>
    <mergeCell ref="H148:J148"/>
    <mergeCell ref="Z148:AB148"/>
    <mergeCell ref="AR148:AT148"/>
    <mergeCell ref="BJ148:BL148"/>
    <mergeCell ref="H149:L149"/>
    <mergeCell ref="M149:O149"/>
    <mergeCell ref="P149:R149"/>
    <mergeCell ref="S149:U149"/>
    <mergeCell ref="Z149:AD149"/>
    <mergeCell ref="AE149:AG149"/>
    <mergeCell ref="AH149:AJ149"/>
    <mergeCell ref="AK149:AM149"/>
    <mergeCell ref="AR149:AV149"/>
    <mergeCell ref="AW149:AY149"/>
    <mergeCell ref="AZ149:BB149"/>
    <mergeCell ref="BC149:BE149"/>
    <mergeCell ref="BJ149:BN149"/>
    <mergeCell ref="BO149:BQ149"/>
    <mergeCell ref="BR149:BT149"/>
    <mergeCell ref="BU149:BW149"/>
    <mergeCell ref="H150:L150"/>
    <mergeCell ref="M150:O150"/>
    <mergeCell ref="P150:R150"/>
    <mergeCell ref="S150:U150"/>
    <mergeCell ref="Z150:AD150"/>
    <mergeCell ref="AE150:AG150"/>
    <mergeCell ref="AH150:AJ150"/>
    <mergeCell ref="AK150:AM150"/>
    <mergeCell ref="AR150:AV150"/>
    <mergeCell ref="AW150:AY150"/>
    <mergeCell ref="AZ150:BB150"/>
    <mergeCell ref="BC150:BE150"/>
    <mergeCell ref="BJ150:BN150"/>
    <mergeCell ref="BO150:BQ150"/>
    <mergeCell ref="BR150:BT150"/>
    <mergeCell ref="BU150:BW150"/>
    <mergeCell ref="H151:L151"/>
    <mergeCell ref="M151:O151"/>
    <mergeCell ref="P151:R151"/>
    <mergeCell ref="S151:U151"/>
    <mergeCell ref="Z151:AD151"/>
    <mergeCell ref="AE151:AG151"/>
    <mergeCell ref="AH151:AJ151"/>
    <mergeCell ref="AK151:AM151"/>
    <mergeCell ref="AR151:AV151"/>
    <mergeCell ref="AW151:AY151"/>
    <mergeCell ref="AZ151:BB151"/>
    <mergeCell ref="BC151:BE151"/>
    <mergeCell ref="BJ151:BN151"/>
    <mergeCell ref="BO151:BQ151"/>
    <mergeCell ref="BR151:BT151"/>
    <mergeCell ref="BU151:BW151"/>
    <mergeCell ref="H152:L152"/>
    <mergeCell ref="M152:O152"/>
    <mergeCell ref="P152:R152"/>
    <mergeCell ref="S152:U152"/>
    <mergeCell ref="Z152:AD152"/>
    <mergeCell ref="AE152:AG152"/>
    <mergeCell ref="AH152:AJ152"/>
    <mergeCell ref="AK152:AM152"/>
    <mergeCell ref="AR152:AV152"/>
    <mergeCell ref="AW152:AY152"/>
    <mergeCell ref="AZ152:BB152"/>
    <mergeCell ref="BC152:BE152"/>
    <mergeCell ref="BJ152:BN152"/>
    <mergeCell ref="BO152:BQ152"/>
    <mergeCell ref="BR152:BT152"/>
    <mergeCell ref="BU152:BW152"/>
    <mergeCell ref="H153:L153"/>
    <mergeCell ref="M153:O153"/>
    <mergeCell ref="P153:R153"/>
    <mergeCell ref="S153:U153"/>
    <mergeCell ref="Z153:AD153"/>
    <mergeCell ref="AE153:AG153"/>
    <mergeCell ref="AH153:AJ153"/>
    <mergeCell ref="AK153:AM153"/>
    <mergeCell ref="AR153:AV153"/>
    <mergeCell ref="AW153:AY153"/>
    <mergeCell ref="AZ153:BB153"/>
    <mergeCell ref="BC153:BE153"/>
    <mergeCell ref="BJ153:BN153"/>
    <mergeCell ref="BO153:BQ153"/>
    <mergeCell ref="BR153:BT153"/>
    <mergeCell ref="BU153:BW153"/>
    <mergeCell ref="H154:L154"/>
    <mergeCell ref="M154:O154"/>
    <mergeCell ref="P154:R154"/>
    <mergeCell ref="S154:U154"/>
    <mergeCell ref="Z154:AD154"/>
    <mergeCell ref="AE154:AG154"/>
    <mergeCell ref="AH154:AJ154"/>
    <mergeCell ref="AK154:AM154"/>
    <mergeCell ref="AR154:AV154"/>
    <mergeCell ref="AW154:AY154"/>
    <mergeCell ref="AZ154:BB154"/>
    <mergeCell ref="BC154:BE154"/>
    <mergeCell ref="BJ154:BN154"/>
    <mergeCell ref="BO154:BQ154"/>
    <mergeCell ref="BR154:BT154"/>
    <mergeCell ref="BU154:BW154"/>
    <mergeCell ref="F155:L155"/>
    <mergeCell ref="M155:O155"/>
    <mergeCell ref="P155:R155"/>
    <mergeCell ref="S155:U155"/>
    <mergeCell ref="X155:AD155"/>
    <mergeCell ref="AE155:AG155"/>
    <mergeCell ref="AH155:AJ155"/>
    <mergeCell ref="AK155:AM155"/>
    <mergeCell ref="AP155:AV155"/>
    <mergeCell ref="AW155:AY155"/>
    <mergeCell ref="AZ155:BB155"/>
    <mergeCell ref="BC155:BE155"/>
    <mergeCell ref="BH155:BN155"/>
    <mergeCell ref="BO155:BQ155"/>
    <mergeCell ref="BR155:BT155"/>
    <mergeCell ref="BU155:BW155"/>
    <mergeCell ref="E157:V157"/>
    <mergeCell ref="W157:AN157"/>
    <mergeCell ref="AO157:BF157"/>
    <mergeCell ref="BG157:BX157"/>
    <mergeCell ref="E158:BX158"/>
    <mergeCell ref="B2:D3"/>
    <mergeCell ref="S8:S12"/>
    <mergeCell ref="T8:T12"/>
    <mergeCell ref="AK8:AK12"/>
    <mergeCell ref="AL8:AL12"/>
    <mergeCell ref="BC8:BC12"/>
    <mergeCell ref="BD8:BD12"/>
    <mergeCell ref="BU8:BU12"/>
    <mergeCell ref="BV8:BV12"/>
    <mergeCell ref="I13:L17"/>
    <mergeCell ref="R13:R16"/>
    <mergeCell ref="T13:T18"/>
    <mergeCell ref="U13:U18"/>
    <mergeCell ref="AA13:AD17"/>
    <mergeCell ref="AL13:AL18"/>
    <mergeCell ref="AM13:AM18"/>
    <mergeCell ref="AS13:AV17"/>
    <mergeCell ref="BD13:BD18"/>
    <mergeCell ref="BE13:BE18"/>
    <mergeCell ref="BK13:BN17"/>
    <mergeCell ref="S14:S17"/>
    <mergeCell ref="AJ14:AJ17"/>
    <mergeCell ref="AK14:AK17"/>
    <mergeCell ref="BB14:BB17"/>
    <mergeCell ref="BC14:BC17"/>
    <mergeCell ref="BT14:BT17"/>
    <mergeCell ref="BW14:BW19"/>
    <mergeCell ref="BU15:BU18"/>
    <mergeCell ref="Q16:Q18"/>
    <mergeCell ref="R17:R18"/>
    <mergeCell ref="AI17:AI19"/>
    <mergeCell ref="BA17:BA19"/>
    <mergeCell ref="I18:L22"/>
    <mergeCell ref="AA18:AD22"/>
    <mergeCell ref="AJ18:AJ19"/>
    <mergeCell ref="AS18:AV22"/>
    <mergeCell ref="BB18:BB19"/>
    <mergeCell ref="BK18:BN22"/>
    <mergeCell ref="BS18:BS20"/>
    <mergeCell ref="BT19:BT20"/>
    <mergeCell ref="S20:S21"/>
    <mergeCell ref="AK20:AK22"/>
    <mergeCell ref="BC20:BC22"/>
    <mergeCell ref="BU21:BU22"/>
    <mergeCell ref="F30:G31"/>
    <mergeCell ref="H30:H31"/>
    <mergeCell ref="T30:U31"/>
    <mergeCell ref="X30:Y31"/>
    <mergeCell ref="Z30:Z31"/>
    <mergeCell ref="AL30:AM31"/>
    <mergeCell ref="AP30:AQ31"/>
    <mergeCell ref="AR30:AR31"/>
    <mergeCell ref="BD30:BE31"/>
    <mergeCell ref="BH30:BI31"/>
    <mergeCell ref="BJ30:BJ31"/>
    <mergeCell ref="BV30:BW31"/>
    <mergeCell ref="F32:G33"/>
    <mergeCell ref="H32:J33"/>
    <mergeCell ref="K32:K33"/>
    <mergeCell ref="L32:M33"/>
    <mergeCell ref="X32:Y33"/>
    <mergeCell ref="Z32:AB33"/>
    <mergeCell ref="AC32:AC33"/>
    <mergeCell ref="AD32:AE33"/>
    <mergeCell ref="AP32:AQ33"/>
    <mergeCell ref="AR32:AT33"/>
    <mergeCell ref="AU32:AU33"/>
    <mergeCell ref="AV32:AW33"/>
    <mergeCell ref="BH32:BI33"/>
    <mergeCell ref="BJ32:BL33"/>
    <mergeCell ref="BM32:BM33"/>
    <mergeCell ref="BN32:BO33"/>
    <mergeCell ref="F38:G43"/>
    <mergeCell ref="X38:Y43"/>
    <mergeCell ref="AP38:AQ43"/>
    <mergeCell ref="BH38:BI43"/>
    <mergeCell ref="K39:L40"/>
    <mergeCell ref="M39:O40"/>
    <mergeCell ref="P39:R40"/>
    <mergeCell ref="S39:U40"/>
    <mergeCell ref="AC39:AD40"/>
    <mergeCell ref="AE39:AG40"/>
    <mergeCell ref="AH39:AJ40"/>
    <mergeCell ref="AK39:AM40"/>
    <mergeCell ref="AU39:AV40"/>
    <mergeCell ref="AW39:AY40"/>
    <mergeCell ref="AZ39:BB40"/>
    <mergeCell ref="BC39:BE40"/>
    <mergeCell ref="BM39:BN40"/>
    <mergeCell ref="BO39:BQ40"/>
    <mergeCell ref="BR39:BT40"/>
    <mergeCell ref="BU39:BW40"/>
    <mergeCell ref="K41:L42"/>
    <mergeCell ref="M41:O42"/>
    <mergeCell ref="P41:R42"/>
    <mergeCell ref="S41:U42"/>
    <mergeCell ref="AC41:AD42"/>
    <mergeCell ref="AE41:AG42"/>
    <mergeCell ref="AH41:AJ42"/>
    <mergeCell ref="AK41:AM42"/>
    <mergeCell ref="AU41:AV42"/>
    <mergeCell ref="AW41:AY42"/>
    <mergeCell ref="AZ41:BB42"/>
    <mergeCell ref="BC41:BE42"/>
    <mergeCell ref="BM41:BN42"/>
    <mergeCell ref="BO41:BQ42"/>
    <mergeCell ref="BR41:BT42"/>
    <mergeCell ref="BU41:BW42"/>
    <mergeCell ref="F44:G48"/>
    <mergeCell ref="X44:Y48"/>
    <mergeCell ref="AP44:AQ48"/>
    <mergeCell ref="BH44:BI48"/>
    <mergeCell ref="B51:D52"/>
    <mergeCell ref="B55:D56"/>
    <mergeCell ref="S61:S65"/>
    <mergeCell ref="T61:T65"/>
    <mergeCell ref="AK61:AK65"/>
    <mergeCell ref="AL61:AL65"/>
    <mergeCell ref="BC61:BC65"/>
    <mergeCell ref="BD61:BD65"/>
    <mergeCell ref="BU61:BU65"/>
    <mergeCell ref="BV61:BV65"/>
    <mergeCell ref="I66:L70"/>
    <mergeCell ref="R66:R69"/>
    <mergeCell ref="T66:T71"/>
    <mergeCell ref="U66:U71"/>
    <mergeCell ref="AA66:AD70"/>
    <mergeCell ref="AL66:AL71"/>
    <mergeCell ref="AM66:AM71"/>
    <mergeCell ref="AS66:AV70"/>
    <mergeCell ref="BD66:BD71"/>
    <mergeCell ref="BE66:BE71"/>
    <mergeCell ref="BK66:BN70"/>
    <mergeCell ref="S67:S70"/>
    <mergeCell ref="AJ67:AJ70"/>
    <mergeCell ref="AK67:AK70"/>
    <mergeCell ref="BB67:BB70"/>
    <mergeCell ref="BC67:BC70"/>
    <mergeCell ref="BT67:BT70"/>
    <mergeCell ref="BW67:BW72"/>
    <mergeCell ref="BU68:BU71"/>
    <mergeCell ref="Q69:Q71"/>
    <mergeCell ref="R70:R71"/>
    <mergeCell ref="AI70:AI72"/>
    <mergeCell ref="BA70:BA72"/>
    <mergeCell ref="I71:L75"/>
    <mergeCell ref="AA71:AD75"/>
    <mergeCell ref="AJ71:AJ72"/>
    <mergeCell ref="AS71:AV75"/>
    <mergeCell ref="BB71:BB72"/>
    <mergeCell ref="BK71:BN75"/>
    <mergeCell ref="BS71:BS73"/>
    <mergeCell ref="BT72:BT73"/>
    <mergeCell ref="S73:S74"/>
    <mergeCell ref="AK73:AK75"/>
    <mergeCell ref="BC73:BC75"/>
    <mergeCell ref="BU74:BU75"/>
    <mergeCell ref="F83:G84"/>
    <mergeCell ref="H83:H84"/>
    <mergeCell ref="T83:U84"/>
    <mergeCell ref="X83:Y84"/>
    <mergeCell ref="Z83:Z84"/>
    <mergeCell ref="AL83:AM84"/>
    <mergeCell ref="AP83:AQ84"/>
    <mergeCell ref="AR83:AR84"/>
    <mergeCell ref="BD83:BE84"/>
    <mergeCell ref="BH83:BI84"/>
    <mergeCell ref="BJ83:BJ84"/>
    <mergeCell ref="BV83:BW84"/>
    <mergeCell ref="F85:G86"/>
    <mergeCell ref="H85:J86"/>
    <mergeCell ref="K85:K86"/>
    <mergeCell ref="L85:M86"/>
    <mergeCell ref="X85:Y86"/>
    <mergeCell ref="Z85:AB86"/>
    <mergeCell ref="AC85:AC86"/>
    <mergeCell ref="AD85:AE86"/>
    <mergeCell ref="AP85:AQ86"/>
    <mergeCell ref="AR85:AT86"/>
    <mergeCell ref="AU85:AU86"/>
    <mergeCell ref="AV85:AW86"/>
    <mergeCell ref="BH85:BI86"/>
    <mergeCell ref="BJ85:BL86"/>
    <mergeCell ref="BM85:BM86"/>
    <mergeCell ref="BN85:BO86"/>
    <mergeCell ref="F91:G96"/>
    <mergeCell ref="X91:Y96"/>
    <mergeCell ref="AP91:AQ96"/>
    <mergeCell ref="BH91:BI96"/>
    <mergeCell ref="K92:L93"/>
    <mergeCell ref="M92:O93"/>
    <mergeCell ref="P92:R93"/>
    <mergeCell ref="S92:U93"/>
    <mergeCell ref="AC92:AD93"/>
    <mergeCell ref="AE92:AG93"/>
    <mergeCell ref="AH92:AJ93"/>
    <mergeCell ref="AK92:AM93"/>
    <mergeCell ref="AU92:AV93"/>
    <mergeCell ref="AW92:AY93"/>
    <mergeCell ref="AZ92:BB93"/>
    <mergeCell ref="BC92:BE93"/>
    <mergeCell ref="BM92:BN93"/>
    <mergeCell ref="BO92:BQ93"/>
    <mergeCell ref="BR92:BT93"/>
    <mergeCell ref="BU92:BW93"/>
    <mergeCell ref="K94:L95"/>
    <mergeCell ref="M94:O95"/>
    <mergeCell ref="P94:R95"/>
    <mergeCell ref="S94:U95"/>
    <mergeCell ref="AC94:AD95"/>
    <mergeCell ref="AE94:AG95"/>
    <mergeCell ref="AH94:AJ95"/>
    <mergeCell ref="AK94:AM95"/>
    <mergeCell ref="AU94:AV95"/>
    <mergeCell ref="AW94:AY95"/>
    <mergeCell ref="AZ94:BB95"/>
    <mergeCell ref="BC94:BE95"/>
    <mergeCell ref="BM94:BN95"/>
    <mergeCell ref="BO94:BQ95"/>
    <mergeCell ref="BR94:BT95"/>
    <mergeCell ref="BU94:BW95"/>
    <mergeCell ref="F97:G101"/>
    <mergeCell ref="X97:Y101"/>
    <mergeCell ref="AP97:AQ101"/>
    <mergeCell ref="BH97:BI101"/>
    <mergeCell ref="B104:D105"/>
    <mergeCell ref="B108:D109"/>
    <mergeCell ref="S114:S118"/>
    <mergeCell ref="T114:T118"/>
    <mergeCell ref="AK114:AK118"/>
    <mergeCell ref="AL114:AL118"/>
    <mergeCell ref="BC114:BC118"/>
    <mergeCell ref="BD114:BD118"/>
    <mergeCell ref="BU114:BU118"/>
    <mergeCell ref="BV114:BV118"/>
    <mergeCell ref="I119:L123"/>
    <mergeCell ref="R119:R122"/>
    <mergeCell ref="T119:T124"/>
    <mergeCell ref="U119:U124"/>
    <mergeCell ref="AA119:AD123"/>
    <mergeCell ref="AL119:AL124"/>
    <mergeCell ref="AM119:AM124"/>
    <mergeCell ref="AS119:AV123"/>
    <mergeCell ref="BD119:BD124"/>
    <mergeCell ref="BE119:BE124"/>
    <mergeCell ref="BK119:BN123"/>
    <mergeCell ref="S120:S123"/>
    <mergeCell ref="AJ120:AJ123"/>
    <mergeCell ref="AK120:AK123"/>
    <mergeCell ref="BB120:BB123"/>
    <mergeCell ref="BC120:BC123"/>
    <mergeCell ref="BT120:BT123"/>
    <mergeCell ref="BW120:BW125"/>
    <mergeCell ref="BU121:BU124"/>
    <mergeCell ref="Q122:Q124"/>
    <mergeCell ref="R123:R124"/>
    <mergeCell ref="AI123:AI125"/>
    <mergeCell ref="BA123:BA125"/>
    <mergeCell ref="I124:L128"/>
    <mergeCell ref="AA124:AD128"/>
    <mergeCell ref="AJ124:AJ125"/>
    <mergeCell ref="AS124:AV128"/>
    <mergeCell ref="BB124:BB125"/>
    <mergeCell ref="BK124:BN128"/>
    <mergeCell ref="BS124:BS126"/>
    <mergeCell ref="BT125:BT126"/>
    <mergeCell ref="S126:S127"/>
    <mergeCell ref="AK126:AK128"/>
    <mergeCell ref="BC126:BC128"/>
    <mergeCell ref="BU127:BU128"/>
    <mergeCell ref="F136:G137"/>
    <mergeCell ref="H136:H137"/>
    <mergeCell ref="T136:U137"/>
    <mergeCell ref="X136:Y137"/>
    <mergeCell ref="Z136:Z137"/>
    <mergeCell ref="AL136:AM137"/>
    <mergeCell ref="AP136:AQ137"/>
    <mergeCell ref="AR136:AR137"/>
    <mergeCell ref="BD136:BE137"/>
    <mergeCell ref="BH136:BI137"/>
    <mergeCell ref="BJ136:BJ137"/>
    <mergeCell ref="BV136:BW137"/>
    <mergeCell ref="F138:G139"/>
    <mergeCell ref="H138:J139"/>
    <mergeCell ref="K138:K139"/>
    <mergeCell ref="L138:M139"/>
    <mergeCell ref="X138:Y139"/>
    <mergeCell ref="Z138:AB139"/>
    <mergeCell ref="AC138:AC139"/>
    <mergeCell ref="AD138:AE139"/>
    <mergeCell ref="AP138:AQ139"/>
    <mergeCell ref="AR138:AT139"/>
    <mergeCell ref="AU138:AU139"/>
    <mergeCell ref="AV138:AW139"/>
    <mergeCell ref="BH138:BI139"/>
    <mergeCell ref="BJ138:BL139"/>
    <mergeCell ref="BM138:BM139"/>
    <mergeCell ref="BN138:BO139"/>
    <mergeCell ref="F144:G149"/>
    <mergeCell ref="X144:Y149"/>
    <mergeCell ref="AP144:AQ149"/>
    <mergeCell ref="BH144:BI149"/>
    <mergeCell ref="K145:L146"/>
    <mergeCell ref="M145:O146"/>
    <mergeCell ref="P145:R146"/>
    <mergeCell ref="S145:U146"/>
    <mergeCell ref="AC145:AD146"/>
    <mergeCell ref="AE145:AG146"/>
    <mergeCell ref="AH145:AJ146"/>
    <mergeCell ref="AK145:AM146"/>
    <mergeCell ref="AU145:AV146"/>
    <mergeCell ref="AW145:AY146"/>
    <mergeCell ref="AZ145:BB146"/>
    <mergeCell ref="BC145:BE146"/>
    <mergeCell ref="BM145:BN146"/>
    <mergeCell ref="BO145:BQ146"/>
    <mergeCell ref="BR145:BT146"/>
    <mergeCell ref="BU145:BW146"/>
    <mergeCell ref="K147:L148"/>
    <mergeCell ref="M147:O148"/>
    <mergeCell ref="P147:R148"/>
    <mergeCell ref="S147:U148"/>
    <mergeCell ref="AC147:AD148"/>
    <mergeCell ref="AE147:AG148"/>
    <mergeCell ref="AH147:AJ148"/>
    <mergeCell ref="AK147:AM148"/>
    <mergeCell ref="AU147:AV148"/>
    <mergeCell ref="AW147:AY148"/>
    <mergeCell ref="AZ147:BB148"/>
    <mergeCell ref="BC147:BE148"/>
    <mergeCell ref="BM147:BN148"/>
    <mergeCell ref="BO147:BQ148"/>
    <mergeCell ref="BR147:BT148"/>
    <mergeCell ref="BU147:BW148"/>
    <mergeCell ref="F150:G154"/>
    <mergeCell ref="X150:Y154"/>
    <mergeCell ref="AP150:AQ154"/>
    <mergeCell ref="BH150:BI154"/>
    <mergeCell ref="B157:D158"/>
    <mergeCell ref="B5:D23"/>
    <mergeCell ref="G13:G22"/>
    <mergeCell ref="Y13:Y22"/>
    <mergeCell ref="AQ13:AQ22"/>
    <mergeCell ref="BI13:BI22"/>
    <mergeCell ref="BV13:BV19"/>
    <mergeCell ref="B24:D35"/>
    <mergeCell ref="B36:D50"/>
    <mergeCell ref="B58:D76"/>
    <mergeCell ref="G66:G75"/>
    <mergeCell ref="Y66:Y75"/>
    <mergeCell ref="AQ66:AQ75"/>
    <mergeCell ref="BI66:BI75"/>
    <mergeCell ref="BV66:BV72"/>
    <mergeCell ref="B77:D88"/>
    <mergeCell ref="B89:D103"/>
    <mergeCell ref="B111:D129"/>
    <mergeCell ref="G119:G128"/>
    <mergeCell ref="Y119:Y128"/>
    <mergeCell ref="AQ119:AQ128"/>
    <mergeCell ref="BI119:BI128"/>
    <mergeCell ref="BV119:BV125"/>
    <mergeCell ref="B130:D141"/>
    <mergeCell ref="B142:D156"/>
  </mergeCells>
  <phoneticPr fontId="1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70" fitToWidth="1" fitToHeight="1" orientation="landscape" usePrinterDefaults="1" r:id="rId1"/>
  <headerFooter alignWithMargins="0"/>
  <rowBreaks count="2" manualBreakCount="2">
    <brk id="53" max="16383" man="1"/>
    <brk id="106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BX162"/>
  <sheetViews>
    <sheetView zoomScale="85" zoomScaleNormal="85" workbookViewId="0">
      <selection activeCell="P38" sqref="P38:R38"/>
    </sheetView>
  </sheetViews>
  <sheetFormatPr defaultColWidth="3.125" defaultRowHeight="18" customHeight="1"/>
  <cols>
    <col min="1" max="1" width="1.625" style="1" customWidth="1"/>
    <col min="2" max="4" width="2.625" style="1" customWidth="1"/>
    <col min="5" max="5" width="0.875" style="1" customWidth="1"/>
    <col min="6" max="21" width="2.625" style="1" customWidth="1"/>
    <col min="22" max="23" width="0.875" style="1" customWidth="1"/>
    <col min="24" max="39" width="2.625" style="1" customWidth="1"/>
    <col min="40" max="41" width="0.875" style="1" customWidth="1"/>
    <col min="42" max="57" width="2.625" style="1" customWidth="1"/>
    <col min="58" max="59" width="0.875" style="1" customWidth="1"/>
    <col min="60" max="75" width="2.625" style="1" customWidth="1"/>
    <col min="76" max="76" width="0.875" style="1" customWidth="1"/>
    <col min="77" max="77" width="1.625" style="1" customWidth="1"/>
    <col min="78" max="80" width="2.625" style="1" customWidth="1"/>
    <col min="81" max="81" width="0.875" style="1" customWidth="1"/>
    <col min="82" max="96" width="2.625" style="1" customWidth="1"/>
    <col min="97" max="98" width="0.875" style="1" customWidth="1"/>
    <col min="99" max="114" width="2.625" style="1" customWidth="1"/>
    <col min="115" max="116" width="0.875" style="1" customWidth="1"/>
    <col min="117" max="132" width="2.625" style="1" customWidth="1"/>
    <col min="133" max="133" width="0.875" style="1" customWidth="1"/>
    <col min="134" max="16384" width="3.125" style="1"/>
  </cols>
  <sheetData>
    <row r="1" spans="1:76" ht="30" customHeight="1">
      <c r="A1" s="3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213"/>
    </row>
    <row r="2" spans="1:76" ht="24.95" customHeight="1">
      <c r="A2" s="31"/>
      <c r="B2" s="37" t="s">
        <v>70</v>
      </c>
      <c r="C2" s="47"/>
      <c r="D2" s="57"/>
      <c r="E2" s="65" t="s">
        <v>69</v>
      </c>
      <c r="F2" s="78"/>
      <c r="G2" s="78"/>
      <c r="H2" s="78"/>
      <c r="I2" s="78"/>
      <c r="J2" s="78"/>
      <c r="K2" s="78"/>
      <c r="L2" s="121" t="s">
        <v>91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78" t="s">
        <v>54</v>
      </c>
      <c r="X2" s="78"/>
      <c r="Y2" s="78"/>
      <c r="Z2" s="78"/>
      <c r="AA2" s="78"/>
      <c r="AB2" s="78"/>
      <c r="AC2" s="78"/>
      <c r="AD2" s="78"/>
      <c r="AE2" s="191">
        <v>20</v>
      </c>
      <c r="AF2" s="191"/>
      <c r="AG2" s="191"/>
      <c r="AH2" s="191"/>
      <c r="AI2" s="191"/>
      <c r="AJ2" s="191"/>
      <c r="AK2" s="191"/>
      <c r="AL2" s="191"/>
      <c r="AM2" s="191"/>
      <c r="AN2" s="191"/>
      <c r="AO2" s="203" t="s">
        <v>68</v>
      </c>
      <c r="AP2" s="203"/>
      <c r="AQ2" s="203"/>
      <c r="AR2" s="203"/>
      <c r="AS2" s="203"/>
      <c r="AT2" s="203"/>
      <c r="AU2" s="203"/>
      <c r="AV2" s="203"/>
      <c r="AW2" s="206">
        <v>0.9</v>
      </c>
      <c r="AX2" s="208"/>
      <c r="AY2" s="208"/>
      <c r="AZ2" s="208"/>
      <c r="BA2" s="208"/>
      <c r="BB2" s="208"/>
      <c r="BC2" s="208"/>
      <c r="BD2" s="208"/>
      <c r="BE2" s="208"/>
      <c r="BF2" s="208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14"/>
    </row>
    <row r="3" spans="1:76" ht="24.95" customHeight="1">
      <c r="A3" s="31"/>
      <c r="B3" s="38"/>
      <c r="C3" s="48"/>
      <c r="D3" s="58"/>
      <c r="E3" s="66" t="s">
        <v>66</v>
      </c>
      <c r="F3" s="79"/>
      <c r="G3" s="79"/>
      <c r="H3" s="79"/>
      <c r="I3" s="79"/>
      <c r="J3" s="79"/>
      <c r="K3" s="79"/>
      <c r="L3" s="79" t="s">
        <v>67</v>
      </c>
      <c r="M3" s="79"/>
      <c r="N3" s="144">
        <v>3</v>
      </c>
      <c r="O3" s="144"/>
      <c r="P3" s="150" t="str">
        <f>IF(N3=3,"(旧区分:L交通)",IF(N3=4,"(旧区分:A交通)",IF(N3=5,"(旧区分:B交通)","(旧区分:C交通)")))</f>
        <v>(旧区分:L交通)</v>
      </c>
      <c r="Q3" s="150"/>
      <c r="R3" s="150"/>
      <c r="S3" s="150"/>
      <c r="T3" s="150"/>
      <c r="U3" s="150"/>
      <c r="V3" s="150"/>
      <c r="W3" s="79" t="s">
        <v>64</v>
      </c>
      <c r="X3" s="79"/>
      <c r="Y3" s="79"/>
      <c r="Z3" s="79"/>
      <c r="AA3" s="79"/>
      <c r="AB3" s="79"/>
      <c r="AC3" s="79"/>
      <c r="AD3" s="79"/>
      <c r="AE3" s="192" t="s">
        <v>65</v>
      </c>
      <c r="AF3" s="192"/>
      <c r="AG3" s="192"/>
      <c r="AH3" s="192"/>
      <c r="AI3" s="192"/>
      <c r="AJ3" s="192"/>
      <c r="AK3" s="192"/>
      <c r="AL3" s="192"/>
      <c r="AM3" s="192"/>
      <c r="AN3" s="192"/>
      <c r="AO3" s="79" t="s">
        <v>71</v>
      </c>
      <c r="AP3" s="79"/>
      <c r="AQ3" s="79"/>
      <c r="AR3" s="79"/>
      <c r="AS3" s="79"/>
      <c r="AT3" s="79"/>
      <c r="AU3" s="79"/>
      <c r="AV3" s="79"/>
      <c r="AW3" s="207">
        <v>0.1</v>
      </c>
      <c r="AX3" s="207"/>
      <c r="AY3" s="207"/>
      <c r="AZ3" s="207"/>
      <c r="BA3" s="207"/>
      <c r="BB3" s="207"/>
      <c r="BC3" s="207"/>
      <c r="BD3" s="207"/>
      <c r="BE3" s="207"/>
      <c r="BF3" s="207"/>
      <c r="BG3" s="79" t="s">
        <v>72</v>
      </c>
      <c r="BH3" s="79"/>
      <c r="BI3" s="79"/>
      <c r="BJ3" s="79"/>
      <c r="BK3" s="79"/>
      <c r="BL3" s="79"/>
      <c r="BM3" s="79"/>
      <c r="BN3" s="79"/>
      <c r="BO3" s="211">
        <v>30</v>
      </c>
      <c r="BP3" s="211"/>
      <c r="BQ3" s="211"/>
      <c r="BR3" s="211"/>
      <c r="BS3" s="211"/>
      <c r="BT3" s="211"/>
      <c r="BU3" s="211"/>
      <c r="BV3" s="211"/>
      <c r="BW3" s="211"/>
      <c r="BX3" s="215"/>
    </row>
    <row r="4" spans="1:76" ht="20.100000000000001" customHeight="1">
      <c r="A4" s="31"/>
      <c r="B4" s="39"/>
      <c r="C4" s="49"/>
      <c r="D4" s="59"/>
      <c r="E4" s="67">
        <v>1</v>
      </c>
      <c r="F4" s="80"/>
      <c r="G4" s="80"/>
      <c r="H4" s="80"/>
      <c r="I4" s="80"/>
      <c r="J4" s="80"/>
      <c r="K4" s="80"/>
      <c r="L4" s="80"/>
      <c r="M4" s="132">
        <f>+L26</f>
        <v>3</v>
      </c>
      <c r="N4" s="132"/>
      <c r="O4" s="132"/>
      <c r="P4" s="132"/>
      <c r="Q4" s="132"/>
      <c r="R4" s="132"/>
      <c r="S4" s="132"/>
      <c r="T4" s="132"/>
      <c r="U4" s="132"/>
      <c r="V4" s="175"/>
      <c r="W4" s="67">
        <v>2</v>
      </c>
      <c r="X4" s="80"/>
      <c r="Y4" s="80"/>
      <c r="Z4" s="80"/>
      <c r="AA4" s="80"/>
      <c r="AB4" s="80"/>
      <c r="AC4" s="80"/>
      <c r="AD4" s="80"/>
      <c r="AE4" s="132">
        <f>+AD26</f>
        <v>4</v>
      </c>
      <c r="AF4" s="132"/>
      <c r="AG4" s="132"/>
      <c r="AH4" s="132"/>
      <c r="AI4" s="132"/>
      <c r="AJ4" s="132"/>
      <c r="AK4" s="132"/>
      <c r="AL4" s="132"/>
      <c r="AM4" s="132"/>
      <c r="AN4" s="175"/>
      <c r="AO4" s="67">
        <v>2</v>
      </c>
      <c r="AP4" s="80"/>
      <c r="AQ4" s="80"/>
      <c r="AR4" s="80"/>
      <c r="AS4" s="80"/>
      <c r="AT4" s="80"/>
      <c r="AU4" s="80"/>
      <c r="AV4" s="80"/>
      <c r="AW4" s="132">
        <f>+AV26</f>
        <v>6</v>
      </c>
      <c r="AX4" s="132"/>
      <c r="AY4" s="132"/>
      <c r="AZ4" s="132"/>
      <c r="BA4" s="132"/>
      <c r="BB4" s="132"/>
      <c r="BC4" s="132"/>
      <c r="BD4" s="132"/>
      <c r="BE4" s="132"/>
      <c r="BF4" s="175"/>
      <c r="BG4" s="67">
        <v>3</v>
      </c>
      <c r="BH4" s="80"/>
      <c r="BI4" s="80"/>
      <c r="BJ4" s="80"/>
      <c r="BK4" s="80"/>
      <c r="BL4" s="80"/>
      <c r="BM4" s="80"/>
      <c r="BN4" s="80"/>
      <c r="BO4" s="132">
        <f>+BN26</f>
        <v>8</v>
      </c>
      <c r="BP4" s="132"/>
      <c r="BQ4" s="132"/>
      <c r="BR4" s="132"/>
      <c r="BS4" s="132"/>
      <c r="BT4" s="132"/>
      <c r="BU4" s="132"/>
      <c r="BV4" s="132"/>
      <c r="BW4" s="132"/>
      <c r="BX4" s="216"/>
    </row>
    <row r="5" spans="1:76" ht="5.0999999999999996" customHeight="1">
      <c r="A5" s="31"/>
      <c r="B5" s="40" t="s">
        <v>3</v>
      </c>
      <c r="C5" s="50"/>
      <c r="D5" s="60"/>
      <c r="E5" s="6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76"/>
      <c r="W5" s="68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176"/>
      <c r="AO5" s="68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176"/>
      <c r="BG5" s="68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17"/>
    </row>
    <row r="6" spans="1:76" s="28" customFormat="1" ht="12" customHeight="1">
      <c r="A6" s="32"/>
      <c r="B6" s="40"/>
      <c r="C6" s="50"/>
      <c r="D6" s="60"/>
      <c r="E6" s="69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"/>
      <c r="S6" s="82"/>
      <c r="T6" s="168"/>
      <c r="U6" s="168"/>
      <c r="V6" s="32"/>
      <c r="W6" s="69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2"/>
      <c r="AK6" s="82"/>
      <c r="AL6" s="168"/>
      <c r="AM6" s="168"/>
      <c r="AN6" s="198"/>
      <c r="AO6" s="69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32"/>
      <c r="BC6" s="82"/>
      <c r="BD6" s="168"/>
      <c r="BE6" s="168"/>
      <c r="BF6" s="198"/>
      <c r="BG6" s="69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32"/>
      <c r="BU6" s="82"/>
      <c r="BV6" s="168"/>
      <c r="BW6" s="168"/>
      <c r="BX6" s="218"/>
    </row>
    <row r="7" spans="1:76" s="28" customFormat="1" ht="12" customHeight="1">
      <c r="A7" s="32"/>
      <c r="B7" s="40"/>
      <c r="C7" s="50"/>
      <c r="D7" s="60"/>
      <c r="E7" s="69"/>
      <c r="F7" s="82"/>
      <c r="G7" s="82"/>
      <c r="H7" s="82"/>
      <c r="I7" s="109" t="s">
        <v>2</v>
      </c>
      <c r="J7" s="109"/>
      <c r="K7" s="109"/>
      <c r="L7" s="109"/>
      <c r="M7" s="109" t="s">
        <v>24</v>
      </c>
      <c r="N7" s="109"/>
      <c r="O7" s="109"/>
      <c r="P7" s="109"/>
      <c r="Q7" s="82"/>
      <c r="R7" s="32"/>
      <c r="S7" s="163"/>
      <c r="T7" s="168"/>
      <c r="U7" s="168"/>
      <c r="V7" s="32"/>
      <c r="W7" s="69"/>
      <c r="X7" s="82"/>
      <c r="Y7" s="82"/>
      <c r="Z7" s="82"/>
      <c r="AA7" s="109" t="s">
        <v>2</v>
      </c>
      <c r="AB7" s="109"/>
      <c r="AC7" s="109"/>
      <c r="AD7" s="109"/>
      <c r="AE7" s="109" t="s">
        <v>24</v>
      </c>
      <c r="AF7" s="109"/>
      <c r="AG7" s="109"/>
      <c r="AH7" s="109"/>
      <c r="AI7" s="82"/>
      <c r="AJ7" s="32"/>
      <c r="AK7" s="163"/>
      <c r="AL7" s="168"/>
      <c r="AM7" s="168"/>
      <c r="AN7" s="198"/>
      <c r="AO7" s="69"/>
      <c r="AP7" s="82"/>
      <c r="AQ7" s="82"/>
      <c r="AR7" s="82"/>
      <c r="AS7" s="109" t="s">
        <v>2</v>
      </c>
      <c r="AT7" s="109"/>
      <c r="AU7" s="109"/>
      <c r="AV7" s="109"/>
      <c r="AW7" s="109" t="s">
        <v>24</v>
      </c>
      <c r="AX7" s="109"/>
      <c r="AY7" s="109"/>
      <c r="AZ7" s="109"/>
      <c r="BA7" s="82"/>
      <c r="BB7" s="32"/>
      <c r="BC7" s="163"/>
      <c r="BD7" s="168"/>
      <c r="BE7" s="168"/>
      <c r="BF7" s="198"/>
      <c r="BG7" s="69"/>
      <c r="BH7" s="82"/>
      <c r="BI7" s="82"/>
      <c r="BJ7" s="82"/>
      <c r="BK7" s="109" t="s">
        <v>2</v>
      </c>
      <c r="BL7" s="109"/>
      <c r="BM7" s="109"/>
      <c r="BN7" s="109"/>
      <c r="BO7" s="109" t="s">
        <v>24</v>
      </c>
      <c r="BP7" s="109"/>
      <c r="BQ7" s="109"/>
      <c r="BR7" s="109"/>
      <c r="BS7" s="82"/>
      <c r="BT7" s="32"/>
      <c r="BU7" s="163"/>
      <c r="BV7" s="168"/>
      <c r="BW7" s="168"/>
      <c r="BX7" s="218"/>
    </row>
    <row r="8" spans="1:76" s="28" customFormat="1" ht="9.9499999999999993" customHeight="1">
      <c r="A8" s="32"/>
      <c r="B8" s="40"/>
      <c r="C8" s="50"/>
      <c r="D8" s="60"/>
      <c r="E8" s="6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2"/>
      <c r="S8" s="164">
        <f>+K38+K39+K41+K43</f>
        <v>50</v>
      </c>
      <c r="T8" s="169" t="s">
        <v>62</v>
      </c>
      <c r="U8" s="168"/>
      <c r="V8" s="32"/>
      <c r="W8" s="69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32"/>
      <c r="AK8" s="164">
        <f>+AC38+AC39+AC41+AC43</f>
        <v>40</v>
      </c>
      <c r="AL8" s="169" t="s">
        <v>62</v>
      </c>
      <c r="AM8" s="168"/>
      <c r="AN8" s="198"/>
      <c r="AO8" s="69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32"/>
      <c r="BC8" s="164">
        <f>+AU38+AU39+AU41+AU43</f>
        <v>35</v>
      </c>
      <c r="BD8" s="169" t="s">
        <v>62</v>
      </c>
      <c r="BE8" s="168"/>
      <c r="BF8" s="198"/>
      <c r="BG8" s="69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32"/>
      <c r="BU8" s="164">
        <f>+BM38+BM39+BM41+BM43</f>
        <v>30</v>
      </c>
      <c r="BV8" s="169" t="s">
        <v>62</v>
      </c>
      <c r="BW8" s="168"/>
      <c r="BX8" s="218"/>
    </row>
    <row r="9" spans="1:76" s="28" customFormat="1" ht="9.9499999999999993" customHeight="1">
      <c r="A9" s="32"/>
      <c r="B9" s="40"/>
      <c r="C9" s="50"/>
      <c r="D9" s="60"/>
      <c r="E9" s="69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32"/>
      <c r="S9" s="164"/>
      <c r="T9" s="169"/>
      <c r="U9" s="168"/>
      <c r="V9" s="32"/>
      <c r="W9" s="69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32"/>
      <c r="AK9" s="164"/>
      <c r="AL9" s="169"/>
      <c r="AM9" s="168"/>
      <c r="AN9" s="198"/>
      <c r="AO9" s="6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32"/>
      <c r="BC9" s="164"/>
      <c r="BD9" s="169"/>
      <c r="BE9" s="168"/>
      <c r="BF9" s="198"/>
      <c r="BG9" s="69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32"/>
      <c r="BU9" s="164"/>
      <c r="BV9" s="169"/>
      <c r="BW9" s="168"/>
      <c r="BX9" s="218"/>
    </row>
    <row r="10" spans="1:76" s="28" customFormat="1" ht="9.9499999999999993" customHeight="1">
      <c r="A10" s="32"/>
      <c r="B10" s="40"/>
      <c r="C10" s="50"/>
      <c r="D10" s="60"/>
      <c r="E10" s="6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32"/>
      <c r="S10" s="164"/>
      <c r="T10" s="169"/>
      <c r="U10" s="168"/>
      <c r="V10" s="32"/>
      <c r="W10" s="6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32"/>
      <c r="AK10" s="164"/>
      <c r="AL10" s="169"/>
      <c r="AM10" s="168"/>
      <c r="AN10" s="198"/>
      <c r="AO10" s="69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32"/>
      <c r="BC10" s="164"/>
      <c r="BD10" s="169"/>
      <c r="BE10" s="168"/>
      <c r="BF10" s="198"/>
      <c r="BG10" s="69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32"/>
      <c r="BU10" s="164"/>
      <c r="BV10" s="169"/>
      <c r="BW10" s="168"/>
      <c r="BX10" s="218"/>
    </row>
    <row r="11" spans="1:76" s="28" customFormat="1" ht="9.9499999999999993" customHeight="1">
      <c r="A11" s="32"/>
      <c r="B11" s="40"/>
      <c r="C11" s="50"/>
      <c r="D11" s="60"/>
      <c r="E11" s="6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32"/>
      <c r="S11" s="164"/>
      <c r="T11" s="169"/>
      <c r="U11" s="168"/>
      <c r="V11" s="32"/>
      <c r="W11" s="6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32"/>
      <c r="AK11" s="164"/>
      <c r="AL11" s="169"/>
      <c r="AM11" s="168"/>
      <c r="AN11" s="198"/>
      <c r="AO11" s="69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2"/>
      <c r="BC11" s="164"/>
      <c r="BD11" s="169"/>
      <c r="BE11" s="168"/>
      <c r="BF11" s="198"/>
      <c r="BG11" s="69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32"/>
      <c r="BU11" s="164"/>
      <c r="BV11" s="169"/>
      <c r="BW11" s="168"/>
      <c r="BX11" s="218"/>
    </row>
    <row r="12" spans="1:76" s="28" customFormat="1" ht="9.9499999999999993" customHeight="1">
      <c r="A12" s="32"/>
      <c r="B12" s="40"/>
      <c r="C12" s="50"/>
      <c r="D12" s="60"/>
      <c r="E12" s="69"/>
      <c r="F12" s="82"/>
      <c r="G12" s="82"/>
      <c r="H12" s="82"/>
      <c r="I12" s="109"/>
      <c r="J12" s="109"/>
      <c r="K12" s="109"/>
      <c r="L12" s="109"/>
      <c r="M12" s="109"/>
      <c r="N12" s="109"/>
      <c r="O12" s="109"/>
      <c r="P12" s="109"/>
      <c r="Q12" s="82"/>
      <c r="R12" s="32"/>
      <c r="S12" s="164"/>
      <c r="T12" s="169"/>
      <c r="U12" s="168"/>
      <c r="V12" s="32"/>
      <c r="W12" s="69"/>
      <c r="X12" s="82"/>
      <c r="Y12" s="82"/>
      <c r="Z12" s="82"/>
      <c r="AA12" s="109"/>
      <c r="AB12" s="109"/>
      <c r="AC12" s="109"/>
      <c r="AD12" s="109"/>
      <c r="AE12" s="109"/>
      <c r="AF12" s="109"/>
      <c r="AG12" s="109"/>
      <c r="AH12" s="109"/>
      <c r="AI12" s="82"/>
      <c r="AJ12" s="32"/>
      <c r="AK12" s="164"/>
      <c r="AL12" s="169"/>
      <c r="AM12" s="168"/>
      <c r="AN12" s="198"/>
      <c r="AO12" s="69"/>
      <c r="AP12" s="82"/>
      <c r="AQ12" s="82"/>
      <c r="AR12" s="82"/>
      <c r="AS12" s="109"/>
      <c r="AT12" s="109"/>
      <c r="AU12" s="109"/>
      <c r="AV12" s="109"/>
      <c r="AW12" s="109"/>
      <c r="AX12" s="109"/>
      <c r="AY12" s="109"/>
      <c r="AZ12" s="109"/>
      <c r="BA12" s="82"/>
      <c r="BB12" s="32"/>
      <c r="BC12" s="164"/>
      <c r="BD12" s="169"/>
      <c r="BE12" s="168"/>
      <c r="BF12" s="198"/>
      <c r="BG12" s="69"/>
      <c r="BH12" s="82"/>
      <c r="BI12" s="82"/>
      <c r="BJ12" s="82"/>
      <c r="BK12" s="109"/>
      <c r="BL12" s="109"/>
      <c r="BM12" s="109"/>
      <c r="BN12" s="109"/>
      <c r="BO12" s="109"/>
      <c r="BP12" s="109"/>
      <c r="BQ12" s="109"/>
      <c r="BR12" s="109"/>
      <c r="BS12" s="82"/>
      <c r="BT12" s="32"/>
      <c r="BU12" s="164"/>
      <c r="BV12" s="169"/>
      <c r="BW12" s="168"/>
      <c r="BX12" s="218"/>
    </row>
    <row r="13" spans="1:76" s="28" customFormat="1" ht="12" customHeight="1">
      <c r="A13" s="32"/>
      <c r="B13" s="40"/>
      <c r="C13" s="50"/>
      <c r="D13" s="60"/>
      <c r="E13" s="69"/>
      <c r="F13" s="82"/>
      <c r="G13" s="97">
        <v>100</v>
      </c>
      <c r="H13" s="82"/>
      <c r="I13" s="109" t="s">
        <v>1</v>
      </c>
      <c r="J13" s="109"/>
      <c r="K13" s="109"/>
      <c r="L13" s="109"/>
      <c r="M13" s="133"/>
      <c r="N13" s="133"/>
      <c r="O13" s="133"/>
      <c r="P13" s="133"/>
      <c r="Q13" s="156"/>
      <c r="R13" s="161">
        <f>+S14-R17</f>
        <v>40</v>
      </c>
      <c r="S13" s="156"/>
      <c r="T13" s="170">
        <f>+S14+S8</f>
        <v>110</v>
      </c>
      <c r="U13" s="173" t="s">
        <v>63</v>
      </c>
      <c r="V13" s="32"/>
      <c r="W13" s="69"/>
      <c r="X13" s="82"/>
      <c r="Y13" s="97">
        <v>100</v>
      </c>
      <c r="Z13" s="82"/>
      <c r="AA13" s="109" t="s">
        <v>1</v>
      </c>
      <c r="AB13" s="109"/>
      <c r="AC13" s="109"/>
      <c r="AD13" s="109"/>
      <c r="AE13" s="133"/>
      <c r="AF13" s="133"/>
      <c r="AG13" s="133"/>
      <c r="AH13" s="133"/>
      <c r="AI13" s="156"/>
      <c r="AJ13" s="32"/>
      <c r="AK13" s="32"/>
      <c r="AL13" s="170">
        <f>+AK14+AK8</f>
        <v>105</v>
      </c>
      <c r="AM13" s="173" t="s">
        <v>63</v>
      </c>
      <c r="AN13" s="198"/>
      <c r="AO13" s="69"/>
      <c r="AP13" s="82"/>
      <c r="AQ13" s="97">
        <v>100</v>
      </c>
      <c r="AR13" s="82"/>
      <c r="AS13" s="109" t="s">
        <v>1</v>
      </c>
      <c r="AT13" s="109"/>
      <c r="AU13" s="109"/>
      <c r="AV13" s="109"/>
      <c r="AW13" s="133"/>
      <c r="AX13" s="133"/>
      <c r="AY13" s="133"/>
      <c r="AZ13" s="133"/>
      <c r="BA13" s="156"/>
      <c r="BB13" s="32"/>
      <c r="BC13" s="32"/>
      <c r="BD13" s="170">
        <f>+BC14+BC8</f>
        <v>110</v>
      </c>
      <c r="BE13" s="173" t="s">
        <v>63</v>
      </c>
      <c r="BF13" s="198"/>
      <c r="BG13" s="69"/>
      <c r="BH13" s="82"/>
      <c r="BI13" s="97">
        <v>100</v>
      </c>
      <c r="BJ13" s="82"/>
      <c r="BK13" s="109" t="s">
        <v>1</v>
      </c>
      <c r="BL13" s="109"/>
      <c r="BM13" s="109"/>
      <c r="BN13" s="109"/>
      <c r="BO13" s="133"/>
      <c r="BP13" s="133"/>
      <c r="BQ13" s="133"/>
      <c r="BR13" s="133"/>
      <c r="BS13" s="156"/>
      <c r="BT13" s="32"/>
      <c r="BU13" s="32"/>
      <c r="BV13" s="212">
        <f>BU15+BU8</f>
        <v>110</v>
      </c>
      <c r="BW13" s="168"/>
      <c r="BX13" s="218"/>
    </row>
    <row r="14" spans="1:76" s="28" customFormat="1" ht="12" customHeight="1">
      <c r="A14" s="32"/>
      <c r="B14" s="40"/>
      <c r="C14" s="50"/>
      <c r="D14" s="60"/>
      <c r="E14" s="69"/>
      <c r="F14" s="82"/>
      <c r="G14" s="97"/>
      <c r="H14" s="82"/>
      <c r="I14" s="109"/>
      <c r="J14" s="109"/>
      <c r="K14" s="109"/>
      <c r="L14" s="109"/>
      <c r="M14" s="133"/>
      <c r="N14" s="133"/>
      <c r="O14" s="133"/>
      <c r="P14" s="133"/>
      <c r="Q14" s="156"/>
      <c r="R14" s="161"/>
      <c r="S14" s="161">
        <f>+L27</f>
        <v>60</v>
      </c>
      <c r="T14" s="170"/>
      <c r="U14" s="173"/>
      <c r="V14" s="32"/>
      <c r="W14" s="69"/>
      <c r="X14" s="82"/>
      <c r="Y14" s="97"/>
      <c r="Z14" s="82"/>
      <c r="AA14" s="109"/>
      <c r="AB14" s="109"/>
      <c r="AC14" s="109"/>
      <c r="AD14" s="109"/>
      <c r="AE14" s="133"/>
      <c r="AF14" s="133"/>
      <c r="AG14" s="133"/>
      <c r="AH14" s="133"/>
      <c r="AI14" s="156"/>
      <c r="AJ14" s="196">
        <f>+AK14-AJ18</f>
        <v>45</v>
      </c>
      <c r="AK14" s="196">
        <f>+AD27</f>
        <v>65</v>
      </c>
      <c r="AL14" s="170"/>
      <c r="AM14" s="173"/>
      <c r="AN14" s="198"/>
      <c r="AO14" s="69"/>
      <c r="AP14" s="82"/>
      <c r="AQ14" s="97"/>
      <c r="AR14" s="82"/>
      <c r="AS14" s="109"/>
      <c r="AT14" s="109"/>
      <c r="AU14" s="109"/>
      <c r="AV14" s="109"/>
      <c r="AW14" s="133"/>
      <c r="AX14" s="133"/>
      <c r="AY14" s="133"/>
      <c r="AZ14" s="133"/>
      <c r="BA14" s="156"/>
      <c r="BB14" s="196">
        <f>+BC14-BB18</f>
        <v>55</v>
      </c>
      <c r="BC14" s="196">
        <f>+AV27</f>
        <v>75</v>
      </c>
      <c r="BD14" s="170"/>
      <c r="BE14" s="173"/>
      <c r="BF14" s="198"/>
      <c r="BG14" s="69"/>
      <c r="BH14" s="82"/>
      <c r="BI14" s="97"/>
      <c r="BJ14" s="82"/>
      <c r="BK14" s="109"/>
      <c r="BL14" s="109"/>
      <c r="BM14" s="109"/>
      <c r="BN14" s="109"/>
      <c r="BO14" s="133"/>
      <c r="BP14" s="133"/>
      <c r="BQ14" s="133"/>
      <c r="BR14" s="133"/>
      <c r="BS14" s="156"/>
      <c r="BT14" s="196">
        <f>+BU15-BT19</f>
        <v>60</v>
      </c>
      <c r="BU14" s="32"/>
      <c r="BV14" s="212"/>
      <c r="BW14" s="173" t="s">
        <v>63</v>
      </c>
      <c r="BX14" s="218"/>
    </row>
    <row r="15" spans="1:76" s="28" customFormat="1" ht="12" customHeight="1">
      <c r="A15" s="32"/>
      <c r="B15" s="40"/>
      <c r="C15" s="50"/>
      <c r="D15" s="60"/>
      <c r="E15" s="69"/>
      <c r="F15" s="82"/>
      <c r="G15" s="97"/>
      <c r="H15" s="82"/>
      <c r="I15" s="109"/>
      <c r="J15" s="109"/>
      <c r="K15" s="109"/>
      <c r="L15" s="109"/>
      <c r="M15" s="109" t="s">
        <v>5</v>
      </c>
      <c r="N15" s="109"/>
      <c r="O15" s="109"/>
      <c r="P15" s="109"/>
      <c r="Q15" s="156"/>
      <c r="R15" s="161"/>
      <c r="S15" s="161"/>
      <c r="T15" s="170"/>
      <c r="U15" s="173"/>
      <c r="V15" s="32"/>
      <c r="W15" s="69"/>
      <c r="X15" s="82"/>
      <c r="Y15" s="97"/>
      <c r="Z15" s="82"/>
      <c r="AA15" s="109"/>
      <c r="AB15" s="109"/>
      <c r="AC15" s="109"/>
      <c r="AD15" s="109"/>
      <c r="AE15" s="109" t="s">
        <v>5</v>
      </c>
      <c r="AF15" s="109"/>
      <c r="AG15" s="109"/>
      <c r="AH15" s="109"/>
      <c r="AI15" s="156"/>
      <c r="AJ15" s="196"/>
      <c r="AK15" s="196"/>
      <c r="AL15" s="170"/>
      <c r="AM15" s="173"/>
      <c r="AN15" s="198"/>
      <c r="AO15" s="69"/>
      <c r="AP15" s="82"/>
      <c r="AQ15" s="97"/>
      <c r="AR15" s="82"/>
      <c r="AS15" s="109"/>
      <c r="AT15" s="109"/>
      <c r="AU15" s="109"/>
      <c r="AV15" s="109"/>
      <c r="AW15" s="109" t="s">
        <v>5</v>
      </c>
      <c r="AX15" s="109"/>
      <c r="AY15" s="109"/>
      <c r="AZ15" s="109"/>
      <c r="BA15" s="156"/>
      <c r="BB15" s="196"/>
      <c r="BC15" s="196"/>
      <c r="BD15" s="170"/>
      <c r="BE15" s="173"/>
      <c r="BF15" s="198"/>
      <c r="BG15" s="69"/>
      <c r="BH15" s="82"/>
      <c r="BI15" s="97"/>
      <c r="BJ15" s="82"/>
      <c r="BK15" s="109"/>
      <c r="BL15" s="109"/>
      <c r="BM15" s="109"/>
      <c r="BN15" s="109"/>
      <c r="BO15" s="109" t="s">
        <v>5</v>
      </c>
      <c r="BP15" s="109"/>
      <c r="BQ15" s="109"/>
      <c r="BR15" s="109"/>
      <c r="BS15" s="156"/>
      <c r="BT15" s="196"/>
      <c r="BU15" s="196">
        <f>+BN27</f>
        <v>80</v>
      </c>
      <c r="BV15" s="212"/>
      <c r="BW15" s="173"/>
      <c r="BX15" s="218"/>
    </row>
    <row r="16" spans="1:76" s="28" customFormat="1" ht="12" customHeight="1">
      <c r="A16" s="32"/>
      <c r="B16" s="40"/>
      <c r="C16" s="50"/>
      <c r="D16" s="60"/>
      <c r="E16" s="69"/>
      <c r="F16" s="82"/>
      <c r="G16" s="97"/>
      <c r="H16" s="82"/>
      <c r="I16" s="109"/>
      <c r="J16" s="109"/>
      <c r="K16" s="109"/>
      <c r="L16" s="109"/>
      <c r="M16" s="109" t="s">
        <v>26</v>
      </c>
      <c r="N16" s="109"/>
      <c r="O16" s="109"/>
      <c r="P16" s="109"/>
      <c r="Q16" s="157" t="s">
        <v>28</v>
      </c>
      <c r="R16" s="161"/>
      <c r="S16" s="161"/>
      <c r="T16" s="170"/>
      <c r="U16" s="173"/>
      <c r="V16" s="32"/>
      <c r="W16" s="69"/>
      <c r="X16" s="82"/>
      <c r="Y16" s="97"/>
      <c r="Z16" s="82"/>
      <c r="AA16" s="109"/>
      <c r="AB16" s="109"/>
      <c r="AC16" s="109"/>
      <c r="AD16" s="109"/>
      <c r="AE16" s="109" t="s">
        <v>26</v>
      </c>
      <c r="AF16" s="109"/>
      <c r="AG16" s="109"/>
      <c r="AH16" s="109"/>
      <c r="AI16" s="158"/>
      <c r="AJ16" s="196"/>
      <c r="AK16" s="196"/>
      <c r="AL16" s="170"/>
      <c r="AM16" s="173"/>
      <c r="AN16" s="198"/>
      <c r="AO16" s="69"/>
      <c r="AP16" s="82"/>
      <c r="AQ16" s="97"/>
      <c r="AR16" s="82"/>
      <c r="AS16" s="109"/>
      <c r="AT16" s="109"/>
      <c r="AU16" s="109"/>
      <c r="AV16" s="109"/>
      <c r="AW16" s="109" t="s">
        <v>26</v>
      </c>
      <c r="AX16" s="109"/>
      <c r="AY16" s="109"/>
      <c r="AZ16" s="109"/>
      <c r="BA16" s="158"/>
      <c r="BB16" s="196"/>
      <c r="BC16" s="196"/>
      <c r="BD16" s="170"/>
      <c r="BE16" s="173"/>
      <c r="BF16" s="198"/>
      <c r="BG16" s="69"/>
      <c r="BH16" s="82"/>
      <c r="BI16" s="97"/>
      <c r="BJ16" s="82"/>
      <c r="BK16" s="109"/>
      <c r="BL16" s="109"/>
      <c r="BM16" s="109"/>
      <c r="BN16" s="109"/>
      <c r="BO16" s="109" t="s">
        <v>26</v>
      </c>
      <c r="BP16" s="109"/>
      <c r="BQ16" s="109"/>
      <c r="BR16" s="109"/>
      <c r="BS16" s="158"/>
      <c r="BT16" s="196"/>
      <c r="BU16" s="196"/>
      <c r="BV16" s="212"/>
      <c r="BW16" s="173"/>
      <c r="BX16" s="218"/>
    </row>
    <row r="17" spans="1:76" s="28" customFormat="1" ht="12" customHeight="1">
      <c r="A17" s="32"/>
      <c r="B17" s="40"/>
      <c r="C17" s="50"/>
      <c r="D17" s="60"/>
      <c r="E17" s="69"/>
      <c r="F17" s="82"/>
      <c r="G17" s="97"/>
      <c r="H17" s="82"/>
      <c r="I17" s="109"/>
      <c r="J17" s="109"/>
      <c r="K17" s="109"/>
      <c r="L17" s="109"/>
      <c r="M17" s="134">
        <f>+L29</f>
        <v>30</v>
      </c>
      <c r="N17" s="134"/>
      <c r="O17" s="134"/>
      <c r="P17" s="134"/>
      <c r="Q17" s="157"/>
      <c r="R17" s="161">
        <v>20</v>
      </c>
      <c r="S17" s="161"/>
      <c r="T17" s="170"/>
      <c r="U17" s="173"/>
      <c r="V17" s="32"/>
      <c r="W17" s="69"/>
      <c r="X17" s="82"/>
      <c r="Y17" s="97"/>
      <c r="Z17" s="82"/>
      <c r="AA17" s="109"/>
      <c r="AB17" s="109"/>
      <c r="AC17" s="109"/>
      <c r="AD17" s="109"/>
      <c r="AE17" s="134">
        <f>+AD29</f>
        <v>30</v>
      </c>
      <c r="AF17" s="134"/>
      <c r="AG17" s="134"/>
      <c r="AH17" s="134"/>
      <c r="AI17" s="157" t="s">
        <v>28</v>
      </c>
      <c r="AJ17" s="196"/>
      <c r="AK17" s="196"/>
      <c r="AL17" s="170"/>
      <c r="AM17" s="173"/>
      <c r="AN17" s="198"/>
      <c r="AO17" s="69"/>
      <c r="AP17" s="82"/>
      <c r="AQ17" s="97"/>
      <c r="AR17" s="82"/>
      <c r="AS17" s="109"/>
      <c r="AT17" s="109"/>
      <c r="AU17" s="109"/>
      <c r="AV17" s="109"/>
      <c r="AW17" s="134">
        <f>+AV29</f>
        <v>30</v>
      </c>
      <c r="AX17" s="134"/>
      <c r="AY17" s="134"/>
      <c r="AZ17" s="134"/>
      <c r="BA17" s="157" t="s">
        <v>28</v>
      </c>
      <c r="BB17" s="196"/>
      <c r="BC17" s="196"/>
      <c r="BD17" s="170"/>
      <c r="BE17" s="173"/>
      <c r="BF17" s="198"/>
      <c r="BG17" s="69"/>
      <c r="BH17" s="82"/>
      <c r="BI17" s="97"/>
      <c r="BJ17" s="82"/>
      <c r="BK17" s="109"/>
      <c r="BL17" s="109"/>
      <c r="BM17" s="109"/>
      <c r="BN17" s="109"/>
      <c r="BO17" s="134">
        <f>+BN29</f>
        <v>30</v>
      </c>
      <c r="BP17" s="134"/>
      <c r="BQ17" s="134"/>
      <c r="BR17" s="134"/>
      <c r="BS17" s="158"/>
      <c r="BT17" s="196"/>
      <c r="BU17" s="196"/>
      <c r="BV17" s="212"/>
      <c r="BW17" s="173"/>
      <c r="BX17" s="218"/>
    </row>
    <row r="18" spans="1:76" s="28" customFormat="1" ht="12" customHeight="1">
      <c r="A18" s="32"/>
      <c r="B18" s="40"/>
      <c r="C18" s="50"/>
      <c r="D18" s="60"/>
      <c r="E18" s="69"/>
      <c r="F18" s="82"/>
      <c r="G18" s="97"/>
      <c r="H18" s="82"/>
      <c r="I18" s="110">
        <f>+L25</f>
        <v>0.1</v>
      </c>
      <c r="J18" s="110"/>
      <c r="K18" s="110"/>
      <c r="L18" s="110"/>
      <c r="M18" s="133"/>
      <c r="N18" s="133"/>
      <c r="O18" s="133"/>
      <c r="P18" s="133"/>
      <c r="Q18" s="157"/>
      <c r="R18" s="161"/>
      <c r="S18" s="156"/>
      <c r="T18" s="170"/>
      <c r="U18" s="173"/>
      <c r="V18" s="32"/>
      <c r="W18" s="69"/>
      <c r="X18" s="82"/>
      <c r="Y18" s="97"/>
      <c r="Z18" s="82"/>
      <c r="AA18" s="110">
        <f>+AD25</f>
        <v>0.1</v>
      </c>
      <c r="AB18" s="110"/>
      <c r="AC18" s="110"/>
      <c r="AD18" s="110"/>
      <c r="AE18" s="133"/>
      <c r="AF18" s="133"/>
      <c r="AG18" s="133"/>
      <c r="AH18" s="133"/>
      <c r="AI18" s="157"/>
      <c r="AJ18" s="161">
        <v>20</v>
      </c>
      <c r="AK18" s="32"/>
      <c r="AL18" s="170"/>
      <c r="AM18" s="173"/>
      <c r="AN18" s="198"/>
      <c r="AO18" s="69"/>
      <c r="AP18" s="82"/>
      <c r="AQ18" s="97"/>
      <c r="AR18" s="82"/>
      <c r="AS18" s="110">
        <f>+AV25</f>
        <v>0.1</v>
      </c>
      <c r="AT18" s="110"/>
      <c r="AU18" s="110"/>
      <c r="AV18" s="110"/>
      <c r="AW18" s="133"/>
      <c r="AX18" s="133"/>
      <c r="AY18" s="133"/>
      <c r="AZ18" s="133"/>
      <c r="BA18" s="157"/>
      <c r="BB18" s="161">
        <v>20</v>
      </c>
      <c r="BC18" s="32"/>
      <c r="BD18" s="170"/>
      <c r="BE18" s="173"/>
      <c r="BF18" s="198"/>
      <c r="BG18" s="69"/>
      <c r="BH18" s="82"/>
      <c r="BI18" s="97"/>
      <c r="BJ18" s="82"/>
      <c r="BK18" s="110">
        <f>+BN25</f>
        <v>0.1</v>
      </c>
      <c r="BL18" s="110"/>
      <c r="BM18" s="110"/>
      <c r="BN18" s="110"/>
      <c r="BO18" s="133"/>
      <c r="BP18" s="133"/>
      <c r="BQ18" s="133"/>
      <c r="BR18" s="133"/>
      <c r="BS18" s="157" t="s">
        <v>28</v>
      </c>
      <c r="BT18" s="197"/>
      <c r="BU18" s="196"/>
      <c r="BV18" s="212"/>
      <c r="BW18" s="173"/>
      <c r="BX18" s="218"/>
    </row>
    <row r="19" spans="1:76" s="28" customFormat="1" ht="12" customHeight="1">
      <c r="A19" s="32"/>
      <c r="B19" s="40"/>
      <c r="C19" s="50"/>
      <c r="D19" s="60"/>
      <c r="E19" s="69"/>
      <c r="F19" s="82"/>
      <c r="G19" s="97"/>
      <c r="H19" s="82"/>
      <c r="I19" s="110"/>
      <c r="J19" s="110"/>
      <c r="K19" s="110"/>
      <c r="L19" s="110"/>
      <c r="M19" s="133"/>
      <c r="N19" s="133"/>
      <c r="O19" s="133"/>
      <c r="P19" s="133"/>
      <c r="Q19" s="157"/>
      <c r="R19" s="156"/>
      <c r="S19" s="161"/>
      <c r="T19" s="171"/>
      <c r="U19" s="174"/>
      <c r="V19" s="32"/>
      <c r="W19" s="69"/>
      <c r="X19" s="82"/>
      <c r="Y19" s="97"/>
      <c r="Z19" s="82"/>
      <c r="AA19" s="110"/>
      <c r="AB19" s="110"/>
      <c r="AC19" s="110"/>
      <c r="AD19" s="110"/>
      <c r="AE19" s="133"/>
      <c r="AF19" s="133"/>
      <c r="AG19" s="133"/>
      <c r="AH19" s="133"/>
      <c r="AI19" s="157"/>
      <c r="AJ19" s="161"/>
      <c r="AK19" s="197"/>
      <c r="AL19" s="171"/>
      <c r="AM19" s="174"/>
      <c r="AN19" s="198"/>
      <c r="AO19" s="69"/>
      <c r="AP19" s="82"/>
      <c r="AQ19" s="97"/>
      <c r="AR19" s="82"/>
      <c r="AS19" s="110"/>
      <c r="AT19" s="110"/>
      <c r="AU19" s="110"/>
      <c r="AV19" s="110"/>
      <c r="AW19" s="133"/>
      <c r="AX19" s="133"/>
      <c r="AY19" s="133"/>
      <c r="AZ19" s="133"/>
      <c r="BA19" s="157"/>
      <c r="BB19" s="161"/>
      <c r="BC19" s="197"/>
      <c r="BD19" s="171"/>
      <c r="BE19" s="174"/>
      <c r="BF19" s="198"/>
      <c r="BG19" s="69"/>
      <c r="BH19" s="82"/>
      <c r="BI19" s="97"/>
      <c r="BJ19" s="82"/>
      <c r="BK19" s="110"/>
      <c r="BL19" s="110"/>
      <c r="BM19" s="110"/>
      <c r="BN19" s="110"/>
      <c r="BO19" s="133"/>
      <c r="BP19" s="133"/>
      <c r="BQ19" s="133"/>
      <c r="BR19" s="133"/>
      <c r="BS19" s="157"/>
      <c r="BT19" s="161">
        <v>20</v>
      </c>
      <c r="BU19" s="197"/>
      <c r="BV19" s="212"/>
      <c r="BW19" s="173"/>
      <c r="BX19" s="218"/>
    </row>
    <row r="20" spans="1:76" s="28" customFormat="1" ht="12" customHeight="1">
      <c r="A20" s="32"/>
      <c r="B20" s="40"/>
      <c r="C20" s="50"/>
      <c r="D20" s="60"/>
      <c r="E20" s="69"/>
      <c r="F20" s="82"/>
      <c r="G20" s="97"/>
      <c r="H20" s="82"/>
      <c r="I20" s="110"/>
      <c r="J20" s="110"/>
      <c r="K20" s="110"/>
      <c r="L20" s="110"/>
      <c r="M20" s="135" t="s">
        <v>6</v>
      </c>
      <c r="N20" s="135"/>
      <c r="O20" s="135"/>
      <c r="P20" s="135"/>
      <c r="Q20" s="156"/>
      <c r="R20" s="156"/>
      <c r="S20" s="161">
        <f>+G13-S14</f>
        <v>40</v>
      </c>
      <c r="T20" s="32"/>
      <c r="U20" s="32"/>
      <c r="V20" s="32"/>
      <c r="W20" s="69"/>
      <c r="X20" s="82"/>
      <c r="Y20" s="97"/>
      <c r="Z20" s="82"/>
      <c r="AA20" s="110"/>
      <c r="AB20" s="110"/>
      <c r="AC20" s="110"/>
      <c r="AD20" s="110"/>
      <c r="AE20" s="133"/>
      <c r="AF20" s="133"/>
      <c r="AG20" s="133"/>
      <c r="AH20" s="133"/>
      <c r="AI20" s="195"/>
      <c r="AJ20" s="32"/>
      <c r="AK20" s="161">
        <f>+Y13-AK14</f>
        <v>35</v>
      </c>
      <c r="AL20" s="168"/>
      <c r="AM20" s="32"/>
      <c r="AN20" s="198"/>
      <c r="AO20" s="69"/>
      <c r="AP20" s="82"/>
      <c r="AQ20" s="97"/>
      <c r="AR20" s="82"/>
      <c r="AS20" s="110"/>
      <c r="AT20" s="110"/>
      <c r="AU20" s="110"/>
      <c r="AV20" s="110"/>
      <c r="AW20" s="133"/>
      <c r="AX20" s="133"/>
      <c r="AY20" s="133"/>
      <c r="AZ20" s="133"/>
      <c r="BA20" s="195"/>
      <c r="BB20" s="32"/>
      <c r="BC20" s="161">
        <f>+AQ13-BC14</f>
        <v>25</v>
      </c>
      <c r="BD20" s="168"/>
      <c r="BE20" s="32"/>
      <c r="BF20" s="198"/>
      <c r="BG20" s="69"/>
      <c r="BH20" s="82"/>
      <c r="BI20" s="97"/>
      <c r="BJ20" s="82"/>
      <c r="BK20" s="110"/>
      <c r="BL20" s="110"/>
      <c r="BM20" s="110"/>
      <c r="BN20" s="110"/>
      <c r="BO20" s="133"/>
      <c r="BP20" s="133"/>
      <c r="BQ20" s="133"/>
      <c r="BR20" s="133"/>
      <c r="BS20" s="157"/>
      <c r="BT20" s="161"/>
      <c r="BU20" s="197"/>
      <c r="BV20" s="168"/>
      <c r="BW20" s="168"/>
      <c r="BX20" s="218"/>
    </row>
    <row r="21" spans="1:76" s="28" customFormat="1" ht="12" customHeight="1">
      <c r="A21" s="32"/>
      <c r="B21" s="40"/>
      <c r="C21" s="50"/>
      <c r="D21" s="60"/>
      <c r="E21" s="69"/>
      <c r="F21" s="82"/>
      <c r="G21" s="97"/>
      <c r="H21" s="82"/>
      <c r="I21" s="110"/>
      <c r="J21" s="110"/>
      <c r="K21" s="110"/>
      <c r="L21" s="110"/>
      <c r="M21" s="110">
        <f>+I18</f>
        <v>0.1</v>
      </c>
      <c r="N21" s="110"/>
      <c r="O21" s="110"/>
      <c r="P21" s="110"/>
      <c r="Q21" s="158"/>
      <c r="R21" s="156"/>
      <c r="S21" s="161"/>
      <c r="T21" s="168"/>
      <c r="U21" s="168"/>
      <c r="V21" s="32"/>
      <c r="W21" s="69"/>
      <c r="X21" s="82"/>
      <c r="Y21" s="97"/>
      <c r="Z21" s="82"/>
      <c r="AA21" s="110"/>
      <c r="AB21" s="110"/>
      <c r="AC21" s="110"/>
      <c r="AD21" s="110"/>
      <c r="AE21" s="135" t="s">
        <v>6</v>
      </c>
      <c r="AF21" s="135"/>
      <c r="AG21" s="135"/>
      <c r="AH21" s="135"/>
      <c r="AI21" s="158"/>
      <c r="AJ21" s="158"/>
      <c r="AK21" s="161"/>
      <c r="AL21" s="168"/>
      <c r="AM21" s="168"/>
      <c r="AN21" s="198"/>
      <c r="AO21" s="69"/>
      <c r="AP21" s="82"/>
      <c r="AQ21" s="97"/>
      <c r="AR21" s="82"/>
      <c r="AS21" s="110"/>
      <c r="AT21" s="110"/>
      <c r="AU21" s="110"/>
      <c r="AV21" s="110"/>
      <c r="AW21" s="135" t="s">
        <v>6</v>
      </c>
      <c r="AX21" s="135"/>
      <c r="AY21" s="135"/>
      <c r="AZ21" s="135"/>
      <c r="BA21" s="158"/>
      <c r="BB21" s="158"/>
      <c r="BC21" s="161"/>
      <c r="BD21" s="168"/>
      <c r="BE21" s="168"/>
      <c r="BF21" s="198"/>
      <c r="BG21" s="69"/>
      <c r="BH21" s="82"/>
      <c r="BI21" s="97"/>
      <c r="BJ21" s="82"/>
      <c r="BK21" s="110"/>
      <c r="BL21" s="110"/>
      <c r="BM21" s="110"/>
      <c r="BN21" s="110"/>
      <c r="BO21" s="135" t="s">
        <v>6</v>
      </c>
      <c r="BP21" s="135"/>
      <c r="BQ21" s="135"/>
      <c r="BR21" s="135"/>
      <c r="BS21" s="158"/>
      <c r="BT21" s="158"/>
      <c r="BU21" s="161">
        <f>+BI13-BU15</f>
        <v>20</v>
      </c>
      <c r="BV21" s="168"/>
      <c r="BW21" s="168"/>
      <c r="BX21" s="218"/>
    </row>
    <row r="22" spans="1:76" s="28" customFormat="1" ht="12" customHeight="1">
      <c r="A22" s="32"/>
      <c r="B22" s="40"/>
      <c r="C22" s="50"/>
      <c r="D22" s="60"/>
      <c r="E22" s="69"/>
      <c r="F22" s="82"/>
      <c r="G22" s="97"/>
      <c r="H22" s="82"/>
      <c r="I22" s="110"/>
      <c r="J22" s="110"/>
      <c r="K22" s="110"/>
      <c r="L22" s="110"/>
      <c r="M22" s="133"/>
      <c r="N22" s="133"/>
      <c r="O22" s="133"/>
      <c r="P22" s="133"/>
      <c r="Q22" s="158"/>
      <c r="R22" s="158"/>
      <c r="S22" s="32"/>
      <c r="T22" s="168"/>
      <c r="U22" s="168"/>
      <c r="V22" s="32"/>
      <c r="W22" s="69"/>
      <c r="X22" s="82"/>
      <c r="Y22" s="97"/>
      <c r="Z22" s="82"/>
      <c r="AA22" s="110"/>
      <c r="AB22" s="110"/>
      <c r="AC22" s="110"/>
      <c r="AD22" s="110"/>
      <c r="AE22" s="110">
        <f>+AA18</f>
        <v>0.1</v>
      </c>
      <c r="AF22" s="110"/>
      <c r="AG22" s="110"/>
      <c r="AH22" s="110"/>
      <c r="AI22" s="158"/>
      <c r="AJ22" s="158"/>
      <c r="AK22" s="161"/>
      <c r="AL22" s="168"/>
      <c r="AM22" s="168"/>
      <c r="AN22" s="198"/>
      <c r="AO22" s="69"/>
      <c r="AP22" s="82"/>
      <c r="AQ22" s="97"/>
      <c r="AR22" s="82"/>
      <c r="AS22" s="110"/>
      <c r="AT22" s="110"/>
      <c r="AU22" s="110"/>
      <c r="AV22" s="110"/>
      <c r="AW22" s="110">
        <f>+AS18</f>
        <v>0.1</v>
      </c>
      <c r="AX22" s="110"/>
      <c r="AY22" s="110"/>
      <c r="AZ22" s="110"/>
      <c r="BA22" s="158"/>
      <c r="BB22" s="158"/>
      <c r="BC22" s="161"/>
      <c r="BD22" s="168"/>
      <c r="BE22" s="168"/>
      <c r="BF22" s="198"/>
      <c r="BG22" s="69"/>
      <c r="BH22" s="82"/>
      <c r="BI22" s="97"/>
      <c r="BJ22" s="82"/>
      <c r="BK22" s="110"/>
      <c r="BL22" s="110"/>
      <c r="BM22" s="110"/>
      <c r="BN22" s="110"/>
      <c r="BO22" s="110">
        <f>+BK18</f>
        <v>0.1</v>
      </c>
      <c r="BP22" s="110"/>
      <c r="BQ22" s="110"/>
      <c r="BR22" s="110"/>
      <c r="BS22" s="158"/>
      <c r="BT22" s="158"/>
      <c r="BU22" s="161"/>
      <c r="BV22" s="168"/>
      <c r="BW22" s="168"/>
      <c r="BX22" s="218"/>
    </row>
    <row r="23" spans="1:76" ht="9" customHeight="1">
      <c r="A23" s="31"/>
      <c r="B23" s="40"/>
      <c r="C23" s="50"/>
      <c r="D23" s="60"/>
      <c r="E23" s="70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31"/>
      <c r="W23" s="70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99"/>
      <c r="AO23" s="70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199"/>
      <c r="BG23" s="70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219"/>
    </row>
    <row r="24" spans="1:76" ht="9.9499999999999993" customHeight="1">
      <c r="A24" s="31"/>
      <c r="B24" s="41" t="s">
        <v>42</v>
      </c>
      <c r="C24" s="51"/>
      <c r="D24" s="61"/>
      <c r="E24" s="6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6"/>
      <c r="W24" s="68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176"/>
      <c r="AO24" s="68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176"/>
      <c r="BG24" s="68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217"/>
    </row>
    <row r="25" spans="1:76" s="29" customFormat="1" ht="18" customHeight="1">
      <c r="A25" s="33"/>
      <c r="B25" s="41"/>
      <c r="C25" s="51"/>
      <c r="D25" s="61"/>
      <c r="E25" s="71"/>
      <c r="F25" s="84"/>
      <c r="G25" s="98" t="s">
        <v>6</v>
      </c>
      <c r="H25" s="98"/>
      <c r="I25" s="98"/>
      <c r="J25" s="98"/>
      <c r="K25" s="116"/>
      <c r="L25" s="104">
        <f>+AW3</f>
        <v>0.1</v>
      </c>
      <c r="M25" s="104"/>
      <c r="N25" s="116"/>
      <c r="O25" s="116"/>
      <c r="P25" s="116"/>
      <c r="Q25" s="116"/>
      <c r="R25" s="116"/>
      <c r="S25" s="116"/>
      <c r="T25" s="116"/>
      <c r="U25" s="116"/>
      <c r="V25" s="177"/>
      <c r="W25" s="185"/>
      <c r="X25" s="116"/>
      <c r="Y25" s="98" t="s">
        <v>6</v>
      </c>
      <c r="Z25" s="98"/>
      <c r="AA25" s="98"/>
      <c r="AB25" s="98"/>
      <c r="AC25" s="116"/>
      <c r="AD25" s="104">
        <f>+AW3</f>
        <v>0.1</v>
      </c>
      <c r="AE25" s="104"/>
      <c r="AF25" s="116"/>
      <c r="AG25" s="116"/>
      <c r="AH25" s="116"/>
      <c r="AI25" s="116"/>
      <c r="AJ25" s="116"/>
      <c r="AK25" s="116"/>
      <c r="AL25" s="116"/>
      <c r="AM25" s="116"/>
      <c r="AN25" s="177"/>
      <c r="AO25" s="185"/>
      <c r="AP25" s="116"/>
      <c r="AQ25" s="98" t="s">
        <v>6</v>
      </c>
      <c r="AR25" s="98"/>
      <c r="AS25" s="98"/>
      <c r="AT25" s="98"/>
      <c r="AU25" s="116"/>
      <c r="AV25" s="104">
        <f>+AW3</f>
        <v>0.1</v>
      </c>
      <c r="AW25" s="104"/>
      <c r="AX25" s="116"/>
      <c r="AY25" s="116"/>
      <c r="AZ25" s="116"/>
      <c r="BA25" s="116"/>
      <c r="BB25" s="116"/>
      <c r="BC25" s="116"/>
      <c r="BD25" s="116"/>
      <c r="BE25" s="116"/>
      <c r="BF25" s="177"/>
      <c r="BG25" s="185"/>
      <c r="BH25" s="116"/>
      <c r="BI25" s="98" t="s">
        <v>6</v>
      </c>
      <c r="BJ25" s="98"/>
      <c r="BK25" s="98"/>
      <c r="BL25" s="98"/>
      <c r="BM25" s="116"/>
      <c r="BN25" s="104">
        <f>+AW3</f>
        <v>0.1</v>
      </c>
      <c r="BO25" s="104"/>
      <c r="BP25" s="85"/>
      <c r="BQ25" s="85"/>
      <c r="BR25" s="85"/>
      <c r="BS25" s="85"/>
      <c r="BT25" s="85"/>
      <c r="BU25" s="85"/>
      <c r="BV25" s="85"/>
      <c r="BW25" s="85"/>
      <c r="BX25" s="220"/>
    </row>
    <row r="26" spans="1:76" s="29" customFormat="1" ht="18" customHeight="1">
      <c r="A26" s="33"/>
      <c r="B26" s="41"/>
      <c r="C26" s="51"/>
      <c r="D26" s="61"/>
      <c r="E26" s="71"/>
      <c r="F26" s="84"/>
      <c r="G26" s="99" t="s">
        <v>9</v>
      </c>
      <c r="H26" s="99"/>
      <c r="I26" s="99"/>
      <c r="J26" s="99"/>
      <c r="K26" s="116"/>
      <c r="L26" s="122">
        <v>3</v>
      </c>
      <c r="M26" s="122"/>
      <c r="N26" s="116"/>
      <c r="O26" s="116"/>
      <c r="P26" s="116"/>
      <c r="Q26" s="116"/>
      <c r="R26" s="116"/>
      <c r="S26" s="116"/>
      <c r="T26" s="116"/>
      <c r="U26" s="116"/>
      <c r="V26" s="177"/>
      <c r="W26" s="185"/>
      <c r="X26" s="116"/>
      <c r="Y26" s="99" t="s">
        <v>9</v>
      </c>
      <c r="Z26" s="99"/>
      <c r="AA26" s="99"/>
      <c r="AB26" s="99"/>
      <c r="AC26" s="116"/>
      <c r="AD26" s="122">
        <v>4</v>
      </c>
      <c r="AE26" s="122"/>
      <c r="AF26" s="116"/>
      <c r="AG26" s="116"/>
      <c r="AH26" s="116"/>
      <c r="AI26" s="116"/>
      <c r="AJ26" s="116"/>
      <c r="AK26" s="116"/>
      <c r="AL26" s="116"/>
      <c r="AM26" s="116"/>
      <c r="AN26" s="177"/>
      <c r="AO26" s="185"/>
      <c r="AP26" s="116"/>
      <c r="AQ26" s="99" t="s">
        <v>9</v>
      </c>
      <c r="AR26" s="99"/>
      <c r="AS26" s="99"/>
      <c r="AT26" s="99"/>
      <c r="AU26" s="116"/>
      <c r="AV26" s="122">
        <v>6</v>
      </c>
      <c r="AW26" s="122"/>
      <c r="AX26" s="116"/>
      <c r="AY26" s="116"/>
      <c r="AZ26" s="116"/>
      <c r="BA26" s="116"/>
      <c r="BB26" s="116"/>
      <c r="BC26" s="116"/>
      <c r="BD26" s="116"/>
      <c r="BE26" s="116"/>
      <c r="BF26" s="177"/>
      <c r="BG26" s="185"/>
      <c r="BH26" s="116"/>
      <c r="BI26" s="99" t="s">
        <v>9</v>
      </c>
      <c r="BJ26" s="99"/>
      <c r="BK26" s="99"/>
      <c r="BL26" s="99"/>
      <c r="BM26" s="116"/>
      <c r="BN26" s="122">
        <v>8</v>
      </c>
      <c r="BO26" s="122"/>
      <c r="BP26" s="85"/>
      <c r="BQ26" s="85"/>
      <c r="BR26" s="85"/>
      <c r="BS26" s="85"/>
      <c r="BT26" s="85"/>
      <c r="BU26" s="85"/>
      <c r="BV26" s="85"/>
      <c r="BW26" s="85"/>
      <c r="BX26" s="220"/>
    </row>
    <row r="27" spans="1:76" s="29" customFormat="1" ht="18" customHeight="1">
      <c r="A27" s="33"/>
      <c r="B27" s="41"/>
      <c r="C27" s="51"/>
      <c r="D27" s="61"/>
      <c r="E27" s="71"/>
      <c r="F27" s="84"/>
      <c r="G27" s="99" t="s">
        <v>32</v>
      </c>
      <c r="H27" s="99"/>
      <c r="I27" s="99"/>
      <c r="J27" s="99"/>
      <c r="K27" s="116"/>
      <c r="L27" s="123">
        <v>60</v>
      </c>
      <c r="M27" s="123"/>
      <c r="N27" s="116"/>
      <c r="O27" s="116"/>
      <c r="P27" s="116"/>
      <c r="Q27" s="116"/>
      <c r="R27" s="116"/>
      <c r="S27" s="116"/>
      <c r="T27" s="116"/>
      <c r="U27" s="116"/>
      <c r="V27" s="177"/>
      <c r="W27" s="185"/>
      <c r="X27" s="116"/>
      <c r="Y27" s="99" t="s">
        <v>32</v>
      </c>
      <c r="Z27" s="99"/>
      <c r="AA27" s="99"/>
      <c r="AB27" s="99"/>
      <c r="AC27" s="116"/>
      <c r="AD27" s="123">
        <v>65</v>
      </c>
      <c r="AE27" s="123"/>
      <c r="AF27" s="116"/>
      <c r="AG27" s="116"/>
      <c r="AH27" s="116"/>
      <c r="AI27" s="116"/>
      <c r="AJ27" s="116"/>
      <c r="AK27" s="116"/>
      <c r="AL27" s="116"/>
      <c r="AM27" s="116"/>
      <c r="AN27" s="177"/>
      <c r="AO27" s="185"/>
      <c r="AP27" s="116"/>
      <c r="AQ27" s="99" t="s">
        <v>32</v>
      </c>
      <c r="AR27" s="99"/>
      <c r="AS27" s="99"/>
      <c r="AT27" s="99"/>
      <c r="AU27" s="116"/>
      <c r="AV27" s="123">
        <v>75</v>
      </c>
      <c r="AW27" s="123"/>
      <c r="AX27" s="116"/>
      <c r="AY27" s="116"/>
      <c r="AZ27" s="116"/>
      <c r="BA27" s="116"/>
      <c r="BB27" s="116"/>
      <c r="BC27" s="116"/>
      <c r="BD27" s="116"/>
      <c r="BE27" s="116"/>
      <c r="BF27" s="177"/>
      <c r="BG27" s="185"/>
      <c r="BH27" s="116"/>
      <c r="BI27" s="99" t="s">
        <v>32</v>
      </c>
      <c r="BJ27" s="99"/>
      <c r="BK27" s="99"/>
      <c r="BL27" s="99"/>
      <c r="BM27" s="116"/>
      <c r="BN27" s="123">
        <v>80</v>
      </c>
      <c r="BO27" s="123"/>
      <c r="BP27" s="85"/>
      <c r="BQ27" s="85"/>
      <c r="BR27" s="85"/>
      <c r="BS27" s="85"/>
      <c r="BT27" s="85"/>
      <c r="BU27" s="85"/>
      <c r="BV27" s="85"/>
      <c r="BW27" s="85"/>
      <c r="BX27" s="220"/>
    </row>
    <row r="28" spans="1:76" s="29" customFormat="1" ht="18" customHeight="1">
      <c r="A28" s="33"/>
      <c r="B28" s="41"/>
      <c r="C28" s="51"/>
      <c r="D28" s="61"/>
      <c r="E28" s="71"/>
      <c r="F28" s="85" t="s">
        <v>22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78"/>
      <c r="W28" s="74"/>
      <c r="X28" s="85" t="s">
        <v>22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178"/>
      <c r="AO28" s="74"/>
      <c r="AP28" s="85" t="s">
        <v>22</v>
      </c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178"/>
      <c r="BG28" s="74"/>
      <c r="BH28" s="85" t="s">
        <v>22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220"/>
    </row>
    <row r="29" spans="1:76" s="29" customFormat="1" ht="18" customHeight="1">
      <c r="A29" s="33"/>
      <c r="B29" s="41"/>
      <c r="C29" s="51"/>
      <c r="D29" s="61"/>
      <c r="E29" s="71"/>
      <c r="F29" s="86" t="s">
        <v>30</v>
      </c>
      <c r="G29" s="86"/>
      <c r="H29" s="86"/>
      <c r="I29" s="86"/>
      <c r="J29" s="86"/>
      <c r="K29" s="86"/>
      <c r="L29" s="124">
        <f>+BO3</f>
        <v>30</v>
      </c>
      <c r="M29" s="124"/>
      <c r="N29" s="85" t="s">
        <v>11</v>
      </c>
      <c r="O29" s="85"/>
      <c r="P29" s="85"/>
      <c r="Q29" s="85"/>
      <c r="R29" s="85"/>
      <c r="S29" s="85"/>
      <c r="T29" s="85"/>
      <c r="U29" s="85"/>
      <c r="V29" s="178"/>
      <c r="W29" s="74"/>
      <c r="X29" s="86" t="s">
        <v>30</v>
      </c>
      <c r="Y29" s="86"/>
      <c r="Z29" s="86"/>
      <c r="AA29" s="86"/>
      <c r="AB29" s="86"/>
      <c r="AC29" s="86"/>
      <c r="AD29" s="124">
        <f>+BO3</f>
        <v>30</v>
      </c>
      <c r="AE29" s="124"/>
      <c r="AF29" s="85" t="s">
        <v>11</v>
      </c>
      <c r="AG29" s="85"/>
      <c r="AH29" s="85"/>
      <c r="AI29" s="85"/>
      <c r="AJ29" s="85"/>
      <c r="AK29" s="85"/>
      <c r="AL29" s="85"/>
      <c r="AM29" s="85"/>
      <c r="AN29" s="178"/>
      <c r="AO29" s="74"/>
      <c r="AP29" s="86" t="s">
        <v>30</v>
      </c>
      <c r="AQ29" s="86"/>
      <c r="AR29" s="86"/>
      <c r="AS29" s="86"/>
      <c r="AT29" s="86"/>
      <c r="AU29" s="86"/>
      <c r="AV29" s="124">
        <f>+BO3</f>
        <v>30</v>
      </c>
      <c r="AW29" s="124"/>
      <c r="AX29" s="85" t="s">
        <v>11</v>
      </c>
      <c r="AY29" s="85"/>
      <c r="AZ29" s="85"/>
      <c r="BA29" s="85"/>
      <c r="BB29" s="85"/>
      <c r="BC29" s="85"/>
      <c r="BD29" s="85"/>
      <c r="BE29" s="85"/>
      <c r="BF29" s="178"/>
      <c r="BG29" s="74"/>
      <c r="BH29" s="86" t="s">
        <v>30</v>
      </c>
      <c r="BI29" s="86"/>
      <c r="BJ29" s="86"/>
      <c r="BK29" s="86"/>
      <c r="BL29" s="86"/>
      <c r="BM29" s="86"/>
      <c r="BN29" s="124">
        <f>+BO3</f>
        <v>30</v>
      </c>
      <c r="BO29" s="124"/>
      <c r="BP29" s="85" t="s">
        <v>11</v>
      </c>
      <c r="BQ29" s="85"/>
      <c r="BR29" s="85"/>
      <c r="BS29" s="85"/>
      <c r="BT29" s="85"/>
      <c r="BU29" s="85"/>
      <c r="BV29" s="85"/>
      <c r="BW29" s="85"/>
      <c r="BX29" s="220"/>
    </row>
    <row r="30" spans="1:76" s="29" customFormat="1" ht="18" customHeight="1">
      <c r="A30" s="33"/>
      <c r="B30" s="41"/>
      <c r="C30" s="51"/>
      <c r="D30" s="61"/>
      <c r="E30" s="71"/>
      <c r="F30" s="87" t="s">
        <v>12</v>
      </c>
      <c r="G30" s="87"/>
      <c r="H30" s="98" t="s">
        <v>8</v>
      </c>
      <c r="I30" s="111">
        <f>+R13</f>
        <v>40</v>
      </c>
      <c r="J30" s="113" t="s">
        <v>14</v>
      </c>
      <c r="K30" s="111">
        <f>+L29*1</f>
        <v>30</v>
      </c>
      <c r="L30" s="125">
        <v>0.33333333333333298</v>
      </c>
      <c r="M30" s="136" t="s">
        <v>0</v>
      </c>
      <c r="N30" s="145">
        <f>100-R13</f>
        <v>60</v>
      </c>
      <c r="O30" s="145"/>
      <c r="P30" s="111" t="s">
        <v>14</v>
      </c>
      <c r="Q30" s="159">
        <f>+L25*1</f>
        <v>0.1</v>
      </c>
      <c r="R30" s="159"/>
      <c r="S30" s="125">
        <v>0.33333333333333326</v>
      </c>
      <c r="T30" s="172" t="s">
        <v>53</v>
      </c>
      <c r="U30" s="172"/>
      <c r="V30" s="179"/>
      <c r="W30" s="186"/>
      <c r="X30" s="87" t="s">
        <v>12</v>
      </c>
      <c r="Y30" s="87"/>
      <c r="Z30" s="98" t="s">
        <v>8</v>
      </c>
      <c r="AA30" s="111">
        <f>+AJ14*1</f>
        <v>45</v>
      </c>
      <c r="AB30" s="113" t="s">
        <v>14</v>
      </c>
      <c r="AC30" s="111">
        <f>+AD29*1</f>
        <v>30</v>
      </c>
      <c r="AD30" s="125">
        <v>0.33333333333333298</v>
      </c>
      <c r="AE30" s="136" t="s">
        <v>0</v>
      </c>
      <c r="AF30" s="145">
        <f>100-AJ14</f>
        <v>55</v>
      </c>
      <c r="AG30" s="145"/>
      <c r="AH30" s="111" t="s">
        <v>14</v>
      </c>
      <c r="AI30" s="159">
        <f>+AD25*1</f>
        <v>0.1</v>
      </c>
      <c r="AJ30" s="159"/>
      <c r="AK30" s="125">
        <v>0.33333333333333326</v>
      </c>
      <c r="AL30" s="172" t="s">
        <v>53</v>
      </c>
      <c r="AM30" s="172"/>
      <c r="AN30" s="179"/>
      <c r="AO30" s="186"/>
      <c r="AP30" s="87" t="s">
        <v>12</v>
      </c>
      <c r="AQ30" s="87"/>
      <c r="AR30" s="98" t="s">
        <v>8</v>
      </c>
      <c r="AS30" s="111">
        <f>+BB14*1</f>
        <v>55</v>
      </c>
      <c r="AT30" s="113" t="s">
        <v>14</v>
      </c>
      <c r="AU30" s="111">
        <f>+AV29*1</f>
        <v>30</v>
      </c>
      <c r="AV30" s="125">
        <v>0.33333333333333298</v>
      </c>
      <c r="AW30" s="136" t="s">
        <v>0</v>
      </c>
      <c r="AX30" s="145">
        <f>100-BB14</f>
        <v>45</v>
      </c>
      <c r="AY30" s="145"/>
      <c r="AZ30" s="111" t="s">
        <v>14</v>
      </c>
      <c r="BA30" s="159">
        <f>+AV25*1</f>
        <v>0.1</v>
      </c>
      <c r="BB30" s="159"/>
      <c r="BC30" s="125">
        <v>0.33333333333333326</v>
      </c>
      <c r="BD30" s="172" t="s">
        <v>53</v>
      </c>
      <c r="BE30" s="172"/>
      <c r="BF30" s="179"/>
      <c r="BG30" s="186"/>
      <c r="BH30" s="87" t="s">
        <v>12</v>
      </c>
      <c r="BI30" s="87"/>
      <c r="BJ30" s="98" t="s">
        <v>8</v>
      </c>
      <c r="BK30" s="111">
        <f>+BT14*1</f>
        <v>60</v>
      </c>
      <c r="BL30" s="113" t="s">
        <v>14</v>
      </c>
      <c r="BM30" s="111">
        <f>+BN29*1</f>
        <v>30</v>
      </c>
      <c r="BN30" s="125">
        <v>0.33333333333333298</v>
      </c>
      <c r="BO30" s="136" t="s">
        <v>0</v>
      </c>
      <c r="BP30" s="145">
        <f>100-BT14</f>
        <v>40</v>
      </c>
      <c r="BQ30" s="145"/>
      <c r="BR30" s="111" t="s">
        <v>14</v>
      </c>
      <c r="BS30" s="159">
        <f>+BN25*1</f>
        <v>0.1</v>
      </c>
      <c r="BT30" s="159"/>
      <c r="BU30" s="125">
        <v>0.33333333333333326</v>
      </c>
      <c r="BV30" s="172" t="s">
        <v>53</v>
      </c>
      <c r="BW30" s="172"/>
      <c r="BX30" s="220"/>
    </row>
    <row r="31" spans="1:76" s="29" customFormat="1" ht="18" customHeight="1">
      <c r="A31" s="33"/>
      <c r="B31" s="41"/>
      <c r="C31" s="51"/>
      <c r="D31" s="61"/>
      <c r="E31" s="71"/>
      <c r="F31" s="87"/>
      <c r="G31" s="87"/>
      <c r="H31" s="98"/>
      <c r="I31" s="112">
        <v>100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72"/>
      <c r="U31" s="172"/>
      <c r="V31" s="179"/>
      <c r="W31" s="186"/>
      <c r="X31" s="87"/>
      <c r="Y31" s="87"/>
      <c r="Z31" s="98"/>
      <c r="AA31" s="112">
        <v>100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72"/>
      <c r="AM31" s="172"/>
      <c r="AN31" s="179"/>
      <c r="AO31" s="186"/>
      <c r="AP31" s="87"/>
      <c r="AQ31" s="87"/>
      <c r="AR31" s="98"/>
      <c r="AS31" s="112">
        <v>100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72"/>
      <c r="BE31" s="172"/>
      <c r="BF31" s="179"/>
      <c r="BG31" s="186"/>
      <c r="BH31" s="87"/>
      <c r="BI31" s="87"/>
      <c r="BJ31" s="98"/>
      <c r="BK31" s="112">
        <v>100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72"/>
      <c r="BW31" s="172"/>
      <c r="BX31" s="220"/>
    </row>
    <row r="32" spans="1:76" s="29" customFormat="1" ht="15" customHeight="1">
      <c r="A32" s="33"/>
      <c r="B32" s="41"/>
      <c r="C32" s="51"/>
      <c r="D32" s="61"/>
      <c r="E32" s="71"/>
      <c r="F32" s="87" t="s">
        <v>15</v>
      </c>
      <c r="G32" s="87"/>
      <c r="H32" s="104">
        <f>ROUND(((I30*K30^L30+N30*Q30^S30)/100)^3,2)</f>
        <v>3.52</v>
      </c>
      <c r="I32" s="104"/>
      <c r="J32" s="104"/>
      <c r="K32" s="98" t="str">
        <f>IF(H32&gt;L32,"&gt;","&lt;")</f>
        <v>&gt;</v>
      </c>
      <c r="L32" s="126">
        <f>+L26</f>
        <v>3</v>
      </c>
      <c r="M32" s="126"/>
      <c r="N32" s="116"/>
      <c r="O32" s="116"/>
      <c r="P32" s="116"/>
      <c r="Q32" s="116"/>
      <c r="R32" s="116"/>
      <c r="S32" s="116"/>
      <c r="T32" s="116"/>
      <c r="U32" s="116"/>
      <c r="V32" s="178"/>
      <c r="W32" s="74"/>
      <c r="X32" s="87" t="s">
        <v>15</v>
      </c>
      <c r="Y32" s="87"/>
      <c r="Z32" s="189">
        <f>ROUND(((AA30*AC30^AD30+AF30*AI30^AK30)/100)^3,2)</f>
        <v>4.5199999999999996</v>
      </c>
      <c r="AA32" s="189"/>
      <c r="AB32" s="189"/>
      <c r="AC32" s="86" t="str">
        <f>IF(Z32&gt;AD32,"&gt;","&lt;")</f>
        <v>&gt;</v>
      </c>
      <c r="AD32" s="190">
        <f>+AD26</f>
        <v>4</v>
      </c>
      <c r="AE32" s="190"/>
      <c r="AF32" s="85"/>
      <c r="AG32" s="85"/>
      <c r="AH32" s="85"/>
      <c r="AI32" s="85"/>
      <c r="AJ32" s="85"/>
      <c r="AK32" s="85"/>
      <c r="AL32" s="85"/>
      <c r="AM32" s="85"/>
      <c r="AN32" s="178"/>
      <c r="AO32" s="74"/>
      <c r="AP32" s="87" t="s">
        <v>15</v>
      </c>
      <c r="AQ32" s="87"/>
      <c r="AR32" s="189">
        <f>ROUND(((AS30*AU30^AV30+AX30*BA30^BC30)/100)^3,2)</f>
        <v>7.05</v>
      </c>
      <c r="AS32" s="189"/>
      <c r="AT32" s="189"/>
      <c r="AU32" s="86" t="str">
        <f>IF(AR32&gt;AV32,"&gt;","&lt;")</f>
        <v>&gt;</v>
      </c>
      <c r="AV32" s="190">
        <f>+AV26</f>
        <v>6</v>
      </c>
      <c r="AW32" s="190"/>
      <c r="AX32" s="85"/>
      <c r="AY32" s="85"/>
      <c r="AZ32" s="85"/>
      <c r="BA32" s="85"/>
      <c r="BB32" s="85"/>
      <c r="BC32" s="85"/>
      <c r="BD32" s="85"/>
      <c r="BE32" s="85"/>
      <c r="BF32" s="178"/>
      <c r="BG32" s="74"/>
      <c r="BH32" s="87" t="s">
        <v>15</v>
      </c>
      <c r="BI32" s="87"/>
      <c r="BJ32" s="189">
        <f>ROUND(((BK30*BM30^BN30+BP30*BS30^BU30)/100)^3,2)</f>
        <v>8.6199999999999992</v>
      </c>
      <c r="BK32" s="189"/>
      <c r="BL32" s="189"/>
      <c r="BM32" s="86" t="str">
        <f>IF(BJ32&gt;BN32,"&gt;","&lt;")</f>
        <v>&gt;</v>
      </c>
      <c r="BN32" s="190">
        <f>+BN26</f>
        <v>8</v>
      </c>
      <c r="BO32" s="190"/>
      <c r="BP32" s="85"/>
      <c r="BQ32" s="85"/>
      <c r="BR32" s="85"/>
      <c r="BS32" s="85"/>
      <c r="BT32" s="85"/>
      <c r="BU32" s="85"/>
      <c r="BV32" s="85"/>
      <c r="BW32" s="85"/>
      <c r="BX32" s="220"/>
    </row>
    <row r="33" spans="1:76" s="29" customFormat="1" ht="15" customHeight="1">
      <c r="A33" s="33"/>
      <c r="B33" s="41"/>
      <c r="C33" s="51"/>
      <c r="D33" s="61"/>
      <c r="E33" s="71"/>
      <c r="F33" s="87"/>
      <c r="G33" s="87"/>
      <c r="H33" s="104"/>
      <c r="I33" s="104"/>
      <c r="J33" s="104"/>
      <c r="K33" s="98"/>
      <c r="L33" s="126"/>
      <c r="M33" s="126"/>
      <c r="N33" s="116"/>
      <c r="O33" s="116"/>
      <c r="P33" s="116"/>
      <c r="Q33" s="116"/>
      <c r="R33" s="116"/>
      <c r="S33" s="116"/>
      <c r="T33" s="116"/>
      <c r="U33" s="116"/>
      <c r="V33" s="178"/>
      <c r="W33" s="74"/>
      <c r="X33" s="87"/>
      <c r="Y33" s="87"/>
      <c r="Z33" s="189"/>
      <c r="AA33" s="189"/>
      <c r="AB33" s="189"/>
      <c r="AC33" s="86"/>
      <c r="AD33" s="190"/>
      <c r="AE33" s="190"/>
      <c r="AF33" s="85"/>
      <c r="AG33" s="85"/>
      <c r="AH33" s="85"/>
      <c r="AI33" s="85"/>
      <c r="AJ33" s="85"/>
      <c r="AK33" s="85"/>
      <c r="AL33" s="85"/>
      <c r="AM33" s="85"/>
      <c r="AN33" s="178"/>
      <c r="AO33" s="74"/>
      <c r="AP33" s="87"/>
      <c r="AQ33" s="87"/>
      <c r="AR33" s="189"/>
      <c r="AS33" s="189"/>
      <c r="AT33" s="189"/>
      <c r="AU33" s="86"/>
      <c r="AV33" s="190"/>
      <c r="AW33" s="190"/>
      <c r="AX33" s="85"/>
      <c r="AY33" s="85"/>
      <c r="AZ33" s="85"/>
      <c r="BA33" s="85"/>
      <c r="BB33" s="85"/>
      <c r="BC33" s="85"/>
      <c r="BD33" s="85"/>
      <c r="BE33" s="85"/>
      <c r="BF33" s="178"/>
      <c r="BG33" s="74"/>
      <c r="BH33" s="87"/>
      <c r="BI33" s="87"/>
      <c r="BJ33" s="189"/>
      <c r="BK33" s="189"/>
      <c r="BL33" s="189"/>
      <c r="BM33" s="86"/>
      <c r="BN33" s="190"/>
      <c r="BO33" s="190"/>
      <c r="BP33" s="85"/>
      <c r="BQ33" s="85"/>
      <c r="BR33" s="85"/>
      <c r="BS33" s="85"/>
      <c r="BT33" s="85"/>
      <c r="BU33" s="85"/>
      <c r="BV33" s="85"/>
      <c r="BW33" s="85"/>
      <c r="BX33" s="220"/>
    </row>
    <row r="34" spans="1:76" s="29" customFormat="1" ht="18" customHeight="1">
      <c r="A34" s="33"/>
      <c r="B34" s="41"/>
      <c r="C34" s="51"/>
      <c r="D34" s="61"/>
      <c r="E34" s="71"/>
      <c r="F34" s="85"/>
      <c r="G34" s="100" t="str">
        <f>IF(H32&gt;L32,"OK,目標CBR"&amp;L26&amp;"%の場合置換層厚"&amp;L27&amp;"cmとなる。","NG,目標CBR"&amp;L26&amp;"%の場合置換層厚"&amp;L27&amp;"cmでは満足しない。")</f>
        <v>OK,目標CBR3%の場合置換層厚60cmとなる。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78"/>
      <c r="W34" s="74"/>
      <c r="X34" s="85"/>
      <c r="Y34" s="100" t="str">
        <f>IF(Z32&gt;AD32,"OK,目標CBR"&amp;AD26&amp;"%の場合置換層厚"&amp;AD27&amp;"cmとなる。","NG,目標CBR"&amp;AD26&amp;"%の場合置換層厚"&amp;AD27&amp;"cmでは満足しない。")</f>
        <v>OK,目標CBR4%の場合置換層厚65cmとなる。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178"/>
      <c r="AO34" s="74"/>
      <c r="AP34" s="85"/>
      <c r="AQ34" s="100" t="str">
        <f>IF(AR32&gt;AV32,"OK,目標CBR"&amp;AV26&amp;"%の場合置換層厚"&amp;AV27&amp;"cmとなる。","NG,目標CBR"&amp;AV26&amp;"%の場合置換層厚"&amp;AV27&amp;"cmでは満足しない。")</f>
        <v>OK,目標CBR6%の場合置換層厚75cmとなる。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178"/>
      <c r="BG34" s="74"/>
      <c r="BH34" s="85"/>
      <c r="BI34" s="100" t="str">
        <f>IF(BJ32&gt;BN32,"OK,目標CBR"&amp;BN26&amp;"%の場合置換層厚"&amp;BN27&amp;"cmとなる。","NG,目標CBR"&amp;BN26&amp;"%の場合置換層厚"&amp;BN27&amp;"cmでは満足しない。")</f>
        <v>OK,目標CBR8%の場合置換層厚80cmとなる。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220"/>
    </row>
    <row r="35" spans="1:76" s="29" customFormat="1" ht="9.9499999999999993" customHeight="1">
      <c r="A35" s="33"/>
      <c r="B35" s="41"/>
      <c r="C35" s="51"/>
      <c r="D35" s="61"/>
      <c r="E35" s="72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80"/>
      <c r="W35" s="72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180"/>
      <c r="AO35" s="72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80"/>
      <c r="BG35" s="72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221"/>
    </row>
    <row r="36" spans="1:76" s="29" customFormat="1" ht="15.95" customHeight="1">
      <c r="A36" s="33"/>
      <c r="B36" s="42" t="s">
        <v>20</v>
      </c>
      <c r="C36" s="52"/>
      <c r="D36" s="62"/>
      <c r="E36" s="73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51">
        <v>100</v>
      </c>
      <c r="Q36" s="151"/>
      <c r="R36" s="151"/>
      <c r="S36" s="151"/>
      <c r="T36" s="151"/>
      <c r="U36" s="151"/>
      <c r="V36" s="181"/>
      <c r="W36" s="187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51">
        <v>100</v>
      </c>
      <c r="AI36" s="151"/>
      <c r="AJ36" s="151"/>
      <c r="AK36" s="151"/>
      <c r="AL36" s="151"/>
      <c r="AM36" s="151"/>
      <c r="AN36" s="200"/>
      <c r="AO36" s="187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51">
        <v>100</v>
      </c>
      <c r="BA36" s="151"/>
      <c r="BB36" s="151"/>
      <c r="BC36" s="151"/>
      <c r="BD36" s="151"/>
      <c r="BE36" s="151"/>
      <c r="BF36" s="200"/>
      <c r="BG36" s="73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151">
        <v>100</v>
      </c>
      <c r="BS36" s="151"/>
      <c r="BT36" s="151"/>
      <c r="BU36" s="151"/>
      <c r="BV36" s="151"/>
      <c r="BW36" s="151"/>
      <c r="BX36" s="222"/>
    </row>
    <row r="37" spans="1:76" s="29" customFormat="1" ht="15.95" customHeight="1">
      <c r="A37" s="33"/>
      <c r="B37" s="43"/>
      <c r="C37" s="53"/>
      <c r="D37" s="63"/>
      <c r="E37" s="71"/>
      <c r="F37" s="90" t="s">
        <v>41</v>
      </c>
      <c r="G37" s="90"/>
      <c r="H37" s="90"/>
      <c r="I37" s="90"/>
      <c r="J37" s="90"/>
      <c r="K37" s="90"/>
      <c r="L37" s="90"/>
      <c r="M37" s="90" t="s">
        <v>36</v>
      </c>
      <c r="N37" s="90"/>
      <c r="O37" s="90"/>
      <c r="P37" s="94" t="s">
        <v>46</v>
      </c>
      <c r="Q37" s="94"/>
      <c r="R37" s="94"/>
      <c r="S37" s="94" t="s">
        <v>44</v>
      </c>
      <c r="T37" s="94"/>
      <c r="U37" s="94"/>
      <c r="V37" s="182"/>
      <c r="W37" s="188"/>
      <c r="X37" s="90" t="s">
        <v>41</v>
      </c>
      <c r="Y37" s="90"/>
      <c r="Z37" s="90"/>
      <c r="AA37" s="90"/>
      <c r="AB37" s="90"/>
      <c r="AC37" s="90"/>
      <c r="AD37" s="90"/>
      <c r="AE37" s="90" t="s">
        <v>36</v>
      </c>
      <c r="AF37" s="90"/>
      <c r="AG37" s="90"/>
      <c r="AH37" s="94" t="s">
        <v>46</v>
      </c>
      <c r="AI37" s="94"/>
      <c r="AJ37" s="94"/>
      <c r="AK37" s="94" t="s">
        <v>44</v>
      </c>
      <c r="AL37" s="94"/>
      <c r="AM37" s="94"/>
      <c r="AN37" s="201"/>
      <c r="AO37" s="188"/>
      <c r="AP37" s="90" t="s">
        <v>41</v>
      </c>
      <c r="AQ37" s="90"/>
      <c r="AR37" s="90"/>
      <c r="AS37" s="90"/>
      <c r="AT37" s="90"/>
      <c r="AU37" s="90"/>
      <c r="AV37" s="90"/>
      <c r="AW37" s="90" t="s">
        <v>36</v>
      </c>
      <c r="AX37" s="90"/>
      <c r="AY37" s="90"/>
      <c r="AZ37" s="94" t="s">
        <v>46</v>
      </c>
      <c r="BA37" s="94"/>
      <c r="BB37" s="94"/>
      <c r="BC37" s="94" t="s">
        <v>44</v>
      </c>
      <c r="BD37" s="94"/>
      <c r="BE37" s="94"/>
      <c r="BF37" s="201"/>
      <c r="BG37" s="210"/>
      <c r="BH37" s="90" t="s">
        <v>41</v>
      </c>
      <c r="BI37" s="90"/>
      <c r="BJ37" s="90"/>
      <c r="BK37" s="90"/>
      <c r="BL37" s="90"/>
      <c r="BM37" s="90"/>
      <c r="BN37" s="90"/>
      <c r="BO37" s="90" t="s">
        <v>36</v>
      </c>
      <c r="BP37" s="90"/>
      <c r="BQ37" s="90"/>
      <c r="BR37" s="94" t="s">
        <v>46</v>
      </c>
      <c r="BS37" s="94"/>
      <c r="BT37" s="94"/>
      <c r="BU37" s="94" t="s">
        <v>44</v>
      </c>
      <c r="BV37" s="94"/>
      <c r="BW37" s="94"/>
      <c r="BX37" s="223"/>
    </row>
    <row r="38" spans="1:76" s="29" customFormat="1" ht="15.95" customHeight="1">
      <c r="A38" s="33"/>
      <c r="B38" s="43"/>
      <c r="C38" s="53"/>
      <c r="D38" s="63"/>
      <c r="E38" s="71"/>
      <c r="F38" s="91" t="s">
        <v>34</v>
      </c>
      <c r="G38" s="101"/>
      <c r="H38" s="105" t="s">
        <v>50</v>
      </c>
      <c r="I38" s="105"/>
      <c r="J38" s="114"/>
      <c r="K38" s="119">
        <v>5</v>
      </c>
      <c r="L38" s="130"/>
      <c r="M38" s="142">
        <f>+P36</f>
        <v>100</v>
      </c>
      <c r="N38" s="147"/>
      <c r="O38" s="149"/>
      <c r="P38" s="235">
        <f>+'単価表(徳之島)'!$E$6</f>
        <v>2639</v>
      </c>
      <c r="Q38" s="237"/>
      <c r="R38" s="238"/>
      <c r="S38" s="232">
        <f>ROUND(P38*M38/1000,0)</f>
        <v>264</v>
      </c>
      <c r="T38" s="232"/>
      <c r="U38" s="232"/>
      <c r="V38" s="182"/>
      <c r="W38" s="188"/>
      <c r="X38" s="91" t="s">
        <v>34</v>
      </c>
      <c r="Y38" s="101"/>
      <c r="Z38" s="105" t="s">
        <v>50</v>
      </c>
      <c r="AA38" s="105"/>
      <c r="AB38" s="114"/>
      <c r="AC38" s="119">
        <v>5</v>
      </c>
      <c r="AD38" s="130"/>
      <c r="AE38" s="137">
        <f>+AH36</f>
        <v>100</v>
      </c>
      <c r="AF38" s="146"/>
      <c r="AG38" s="148"/>
      <c r="AH38" s="235">
        <f>+'単価表(徳之島)'!$E$6</f>
        <v>2639</v>
      </c>
      <c r="AI38" s="237"/>
      <c r="AJ38" s="238"/>
      <c r="AK38" s="165">
        <f>ROUND(AH38*AE38/1000,0)</f>
        <v>264</v>
      </c>
      <c r="AL38" s="165"/>
      <c r="AM38" s="165"/>
      <c r="AN38" s="201"/>
      <c r="AO38" s="188"/>
      <c r="AP38" s="91" t="s">
        <v>34</v>
      </c>
      <c r="AQ38" s="101"/>
      <c r="AR38" s="105" t="s">
        <v>50</v>
      </c>
      <c r="AS38" s="105"/>
      <c r="AT38" s="114"/>
      <c r="AU38" s="119">
        <v>5</v>
      </c>
      <c r="AV38" s="130"/>
      <c r="AW38" s="137">
        <f>+AZ36</f>
        <v>100</v>
      </c>
      <c r="AX38" s="146"/>
      <c r="AY38" s="148"/>
      <c r="AZ38" s="235">
        <f>+'単価表(徳之島)'!$E$6</f>
        <v>2639</v>
      </c>
      <c r="BA38" s="237"/>
      <c r="BB38" s="238"/>
      <c r="BC38" s="165">
        <f>ROUND(AZ38*AW38/1000,0)</f>
        <v>264</v>
      </c>
      <c r="BD38" s="165"/>
      <c r="BE38" s="165"/>
      <c r="BF38" s="201"/>
      <c r="BG38" s="210"/>
      <c r="BH38" s="91" t="s">
        <v>34</v>
      </c>
      <c r="BI38" s="101"/>
      <c r="BJ38" s="105" t="s">
        <v>50</v>
      </c>
      <c r="BK38" s="105"/>
      <c r="BL38" s="114"/>
      <c r="BM38" s="119">
        <v>5</v>
      </c>
      <c r="BN38" s="130"/>
      <c r="BO38" s="137">
        <f>+BR36</f>
        <v>100</v>
      </c>
      <c r="BP38" s="146"/>
      <c r="BQ38" s="148"/>
      <c r="BR38" s="235">
        <f>+'単価表(徳之島)'!$E$6</f>
        <v>2639</v>
      </c>
      <c r="BS38" s="237"/>
      <c r="BT38" s="238"/>
      <c r="BU38" s="165">
        <f>ROUND(BR38*BO38/1000,0)</f>
        <v>264</v>
      </c>
      <c r="BV38" s="165"/>
      <c r="BW38" s="165"/>
      <c r="BX38" s="223"/>
    </row>
    <row r="39" spans="1:76" s="30" customFormat="1" ht="15.95" customHeight="1">
      <c r="A39" s="34"/>
      <c r="B39" s="43"/>
      <c r="C39" s="53"/>
      <c r="D39" s="63"/>
      <c r="E39" s="74"/>
      <c r="F39" s="92"/>
      <c r="G39" s="102"/>
      <c r="H39" s="105" t="s">
        <v>33</v>
      </c>
      <c r="I39" s="105"/>
      <c r="J39" s="114"/>
      <c r="K39" s="120">
        <v>10</v>
      </c>
      <c r="L39" s="131"/>
      <c r="M39" s="143">
        <f>+P36</f>
        <v>100</v>
      </c>
      <c r="N39" s="143"/>
      <c r="O39" s="143"/>
      <c r="P39" s="236">
        <f>LOOKUP(K39,'単価表(徳之島)'!$D$8:$D$16,'単価表(徳之島)'!$E$8:$E$16)</f>
        <v>857</v>
      </c>
      <c r="Q39" s="236"/>
      <c r="R39" s="236"/>
      <c r="S39" s="232">
        <f>ROUND(P39*M39/1000,0)</f>
        <v>86</v>
      </c>
      <c r="T39" s="232"/>
      <c r="U39" s="232"/>
      <c r="V39" s="182"/>
      <c r="W39" s="188"/>
      <c r="X39" s="92"/>
      <c r="Y39" s="102"/>
      <c r="Z39" s="105" t="s">
        <v>33</v>
      </c>
      <c r="AA39" s="105"/>
      <c r="AB39" s="114"/>
      <c r="AC39" s="120">
        <v>15</v>
      </c>
      <c r="AD39" s="131"/>
      <c r="AE39" s="138">
        <f>+AH36</f>
        <v>100</v>
      </c>
      <c r="AF39" s="138"/>
      <c r="AG39" s="138"/>
      <c r="AH39" s="236">
        <f>LOOKUP(AC39,'単価表(徳之島)'!$D$8:$D$16,'単価表(徳之島)'!$E$8:$E$16)</f>
        <v>1183</v>
      </c>
      <c r="AI39" s="236"/>
      <c r="AJ39" s="236"/>
      <c r="AK39" s="165">
        <f>ROUND(AH39*AE39/1000,0)</f>
        <v>118</v>
      </c>
      <c r="AL39" s="165"/>
      <c r="AM39" s="165"/>
      <c r="AN39" s="178"/>
      <c r="AO39" s="188"/>
      <c r="AP39" s="92"/>
      <c r="AQ39" s="102"/>
      <c r="AR39" s="105" t="s">
        <v>33</v>
      </c>
      <c r="AS39" s="105"/>
      <c r="AT39" s="114"/>
      <c r="AU39" s="120">
        <v>10</v>
      </c>
      <c r="AV39" s="131"/>
      <c r="AW39" s="138">
        <f>+AZ36</f>
        <v>100</v>
      </c>
      <c r="AX39" s="138"/>
      <c r="AY39" s="138"/>
      <c r="AZ39" s="236">
        <f>LOOKUP(AU39,'単価表(徳之島)'!$D$8:$D$16,'単価表(徳之島)'!$E$8:$E$16)</f>
        <v>857</v>
      </c>
      <c r="BA39" s="236"/>
      <c r="BB39" s="236"/>
      <c r="BC39" s="165">
        <f>ROUND(AZ39*AW39/1000,0)</f>
        <v>86</v>
      </c>
      <c r="BD39" s="165"/>
      <c r="BE39" s="165"/>
      <c r="BF39" s="178"/>
      <c r="BG39" s="74"/>
      <c r="BH39" s="92"/>
      <c r="BI39" s="102"/>
      <c r="BJ39" s="105" t="s">
        <v>33</v>
      </c>
      <c r="BK39" s="105"/>
      <c r="BL39" s="114"/>
      <c r="BM39" s="120">
        <v>10</v>
      </c>
      <c r="BN39" s="131"/>
      <c r="BO39" s="138">
        <f>+BR36</f>
        <v>100</v>
      </c>
      <c r="BP39" s="138"/>
      <c r="BQ39" s="138"/>
      <c r="BR39" s="236">
        <f>LOOKUP(BM39,'単価表(徳之島)'!$D$8:$D$16,'単価表(徳之島)'!$E$8:$E$16)</f>
        <v>857</v>
      </c>
      <c r="BS39" s="236"/>
      <c r="BT39" s="236"/>
      <c r="BU39" s="165">
        <f>ROUND(BR39*BO39/1000,0)</f>
        <v>86</v>
      </c>
      <c r="BV39" s="165"/>
      <c r="BW39" s="165"/>
      <c r="BX39" s="220"/>
    </row>
    <row r="40" spans="1:76" s="30" customFormat="1" ht="15.95" customHeight="1">
      <c r="A40" s="34"/>
      <c r="B40" s="43"/>
      <c r="C40" s="53"/>
      <c r="D40" s="63"/>
      <c r="E40" s="74"/>
      <c r="F40" s="92"/>
      <c r="G40" s="102"/>
      <c r="H40" s="106" t="s">
        <v>38</v>
      </c>
      <c r="I40" s="106"/>
      <c r="J40" s="115"/>
      <c r="K40" s="120"/>
      <c r="L40" s="131"/>
      <c r="M40" s="143"/>
      <c r="N40" s="143"/>
      <c r="O40" s="143"/>
      <c r="P40" s="236"/>
      <c r="Q40" s="236"/>
      <c r="R40" s="236"/>
      <c r="S40" s="232"/>
      <c r="T40" s="232"/>
      <c r="U40" s="232"/>
      <c r="V40" s="182"/>
      <c r="W40" s="188"/>
      <c r="X40" s="92"/>
      <c r="Y40" s="102"/>
      <c r="Z40" s="106" t="s">
        <v>38</v>
      </c>
      <c r="AA40" s="106"/>
      <c r="AB40" s="115"/>
      <c r="AC40" s="120"/>
      <c r="AD40" s="131"/>
      <c r="AE40" s="138"/>
      <c r="AF40" s="138"/>
      <c r="AG40" s="138"/>
      <c r="AH40" s="236"/>
      <c r="AI40" s="236"/>
      <c r="AJ40" s="236"/>
      <c r="AK40" s="165"/>
      <c r="AL40" s="165"/>
      <c r="AM40" s="165"/>
      <c r="AN40" s="178"/>
      <c r="AO40" s="188"/>
      <c r="AP40" s="92"/>
      <c r="AQ40" s="102"/>
      <c r="AR40" s="106" t="s">
        <v>38</v>
      </c>
      <c r="AS40" s="106"/>
      <c r="AT40" s="115"/>
      <c r="AU40" s="120"/>
      <c r="AV40" s="131"/>
      <c r="AW40" s="138"/>
      <c r="AX40" s="138"/>
      <c r="AY40" s="138"/>
      <c r="AZ40" s="236"/>
      <c r="BA40" s="236"/>
      <c r="BB40" s="236"/>
      <c r="BC40" s="165"/>
      <c r="BD40" s="165"/>
      <c r="BE40" s="165"/>
      <c r="BF40" s="178"/>
      <c r="BG40" s="74"/>
      <c r="BH40" s="92"/>
      <c r="BI40" s="102"/>
      <c r="BJ40" s="106" t="s">
        <v>38</v>
      </c>
      <c r="BK40" s="106"/>
      <c r="BL40" s="115"/>
      <c r="BM40" s="120"/>
      <c r="BN40" s="131"/>
      <c r="BO40" s="138"/>
      <c r="BP40" s="138"/>
      <c r="BQ40" s="138"/>
      <c r="BR40" s="236"/>
      <c r="BS40" s="236"/>
      <c r="BT40" s="236"/>
      <c r="BU40" s="165"/>
      <c r="BV40" s="165"/>
      <c r="BW40" s="165"/>
      <c r="BX40" s="220"/>
    </row>
    <row r="41" spans="1:76" s="30" customFormat="1" ht="15.95" customHeight="1">
      <c r="A41" s="34"/>
      <c r="B41" s="43"/>
      <c r="C41" s="53"/>
      <c r="D41" s="63"/>
      <c r="E41" s="74"/>
      <c r="F41" s="92"/>
      <c r="G41" s="102"/>
      <c r="H41" s="105" t="s">
        <v>13</v>
      </c>
      <c r="I41" s="105"/>
      <c r="J41" s="114"/>
      <c r="K41" s="120">
        <v>15</v>
      </c>
      <c r="L41" s="131"/>
      <c r="M41" s="143">
        <f>+P36</f>
        <v>100</v>
      </c>
      <c r="N41" s="143"/>
      <c r="O41" s="143"/>
      <c r="P41" s="236">
        <f>LOOKUP(K41,'単価表(徳之島)'!$D$17:$D$26,'単価表(徳之島)'!$E$17:$E$26)</f>
        <v>836</v>
      </c>
      <c r="Q41" s="236"/>
      <c r="R41" s="236"/>
      <c r="S41" s="232">
        <f>ROUND(P41*M41/1000,0)</f>
        <v>84</v>
      </c>
      <c r="T41" s="232"/>
      <c r="U41" s="232"/>
      <c r="V41" s="182"/>
      <c r="W41" s="188"/>
      <c r="X41" s="92"/>
      <c r="Y41" s="102"/>
      <c r="Z41" s="105" t="s">
        <v>13</v>
      </c>
      <c r="AA41" s="105"/>
      <c r="AB41" s="114"/>
      <c r="AC41" s="120">
        <v>20</v>
      </c>
      <c r="AD41" s="131"/>
      <c r="AE41" s="138">
        <f>+AH36</f>
        <v>100</v>
      </c>
      <c r="AF41" s="138"/>
      <c r="AG41" s="138"/>
      <c r="AH41" s="236">
        <f>LOOKUP(AC41,'単価表(徳之島)'!$D$17:$D$26,'単価表(徳之島)'!$E$17:$E$26)</f>
        <v>1053</v>
      </c>
      <c r="AI41" s="236"/>
      <c r="AJ41" s="236"/>
      <c r="AK41" s="165">
        <f>ROUND(AH41*AE41/1000,0)</f>
        <v>105</v>
      </c>
      <c r="AL41" s="165"/>
      <c r="AM41" s="165"/>
      <c r="AN41" s="178"/>
      <c r="AO41" s="188"/>
      <c r="AP41" s="92"/>
      <c r="AQ41" s="102"/>
      <c r="AR41" s="105" t="s">
        <v>13</v>
      </c>
      <c r="AS41" s="105"/>
      <c r="AT41" s="114"/>
      <c r="AU41" s="120">
        <v>20</v>
      </c>
      <c r="AV41" s="131"/>
      <c r="AW41" s="138">
        <f>+AZ36</f>
        <v>100</v>
      </c>
      <c r="AX41" s="138"/>
      <c r="AY41" s="138"/>
      <c r="AZ41" s="236">
        <f>LOOKUP(AU41,'単価表(徳之島)'!$D$17:$D$26,'単価表(徳之島)'!$E$17:$E$26)</f>
        <v>1053</v>
      </c>
      <c r="BA41" s="236"/>
      <c r="BB41" s="236"/>
      <c r="BC41" s="165">
        <f>ROUND(AZ41*AW41/1000,0)</f>
        <v>105</v>
      </c>
      <c r="BD41" s="165"/>
      <c r="BE41" s="165"/>
      <c r="BF41" s="178"/>
      <c r="BG41" s="74"/>
      <c r="BH41" s="92"/>
      <c r="BI41" s="102"/>
      <c r="BJ41" s="105" t="s">
        <v>13</v>
      </c>
      <c r="BK41" s="105"/>
      <c r="BL41" s="114"/>
      <c r="BM41" s="120">
        <v>15</v>
      </c>
      <c r="BN41" s="131"/>
      <c r="BO41" s="138">
        <f>+BR36</f>
        <v>100</v>
      </c>
      <c r="BP41" s="138"/>
      <c r="BQ41" s="138"/>
      <c r="BR41" s="236">
        <f>LOOKUP(BM41,'単価表(徳之島)'!$D$17:$D$26,'単価表(徳之島)'!$E$17:$E$26)</f>
        <v>836</v>
      </c>
      <c r="BS41" s="236"/>
      <c r="BT41" s="236"/>
      <c r="BU41" s="165">
        <f>ROUND(BR41*BO41/1000,0)</f>
        <v>84</v>
      </c>
      <c r="BV41" s="165"/>
      <c r="BW41" s="165"/>
      <c r="BX41" s="220"/>
    </row>
    <row r="42" spans="1:76" s="30" customFormat="1" ht="15.95" customHeight="1">
      <c r="A42" s="34"/>
      <c r="B42" s="43"/>
      <c r="C42" s="53"/>
      <c r="D42" s="63"/>
      <c r="E42" s="74"/>
      <c r="F42" s="92"/>
      <c r="G42" s="102"/>
      <c r="H42" s="106" t="s">
        <v>39</v>
      </c>
      <c r="I42" s="106"/>
      <c r="J42" s="115"/>
      <c r="K42" s="120"/>
      <c r="L42" s="131"/>
      <c r="M42" s="143"/>
      <c r="N42" s="143"/>
      <c r="O42" s="143"/>
      <c r="P42" s="236"/>
      <c r="Q42" s="236"/>
      <c r="R42" s="236"/>
      <c r="S42" s="232"/>
      <c r="T42" s="232"/>
      <c r="U42" s="232"/>
      <c r="V42" s="182"/>
      <c r="W42" s="188"/>
      <c r="X42" s="92"/>
      <c r="Y42" s="102"/>
      <c r="Z42" s="106" t="s">
        <v>39</v>
      </c>
      <c r="AA42" s="106"/>
      <c r="AB42" s="115"/>
      <c r="AC42" s="120"/>
      <c r="AD42" s="131"/>
      <c r="AE42" s="138"/>
      <c r="AF42" s="138"/>
      <c r="AG42" s="138"/>
      <c r="AH42" s="236"/>
      <c r="AI42" s="236"/>
      <c r="AJ42" s="236"/>
      <c r="AK42" s="165"/>
      <c r="AL42" s="165"/>
      <c r="AM42" s="165"/>
      <c r="AN42" s="178"/>
      <c r="AO42" s="188"/>
      <c r="AP42" s="92"/>
      <c r="AQ42" s="102"/>
      <c r="AR42" s="106" t="s">
        <v>39</v>
      </c>
      <c r="AS42" s="106"/>
      <c r="AT42" s="115"/>
      <c r="AU42" s="120"/>
      <c r="AV42" s="131"/>
      <c r="AW42" s="138"/>
      <c r="AX42" s="138"/>
      <c r="AY42" s="138"/>
      <c r="AZ42" s="236"/>
      <c r="BA42" s="236"/>
      <c r="BB42" s="236"/>
      <c r="BC42" s="165"/>
      <c r="BD42" s="165"/>
      <c r="BE42" s="165"/>
      <c r="BF42" s="178"/>
      <c r="BG42" s="74"/>
      <c r="BH42" s="92"/>
      <c r="BI42" s="102"/>
      <c r="BJ42" s="106" t="s">
        <v>39</v>
      </c>
      <c r="BK42" s="106"/>
      <c r="BL42" s="115"/>
      <c r="BM42" s="120"/>
      <c r="BN42" s="131"/>
      <c r="BO42" s="138"/>
      <c r="BP42" s="138"/>
      <c r="BQ42" s="138"/>
      <c r="BR42" s="236"/>
      <c r="BS42" s="236"/>
      <c r="BT42" s="236"/>
      <c r="BU42" s="165"/>
      <c r="BV42" s="165"/>
      <c r="BW42" s="165"/>
      <c r="BX42" s="220"/>
    </row>
    <row r="43" spans="1:76" s="30" customFormat="1" ht="15.95" customHeight="1">
      <c r="A43" s="34"/>
      <c r="B43" s="43"/>
      <c r="C43" s="53"/>
      <c r="D43" s="63"/>
      <c r="E43" s="74"/>
      <c r="F43" s="92"/>
      <c r="G43" s="102"/>
      <c r="H43" s="105" t="s">
        <v>13</v>
      </c>
      <c r="I43" s="105"/>
      <c r="J43" s="114"/>
      <c r="K43" s="120">
        <v>20</v>
      </c>
      <c r="L43" s="131"/>
      <c r="M43" s="143">
        <f>+P36</f>
        <v>100</v>
      </c>
      <c r="N43" s="143"/>
      <c r="O43" s="143"/>
      <c r="P43" s="236">
        <f>LOOKUP(K43,'単価表(徳之島)'!$D$27:$D$36,'単価表(徳之島)'!$E$27:$E$36)</f>
        <v>900</v>
      </c>
      <c r="Q43" s="236"/>
      <c r="R43" s="236"/>
      <c r="S43" s="232">
        <f>ROUND(P43*M43/1000,0)</f>
        <v>90</v>
      </c>
      <c r="T43" s="232"/>
      <c r="U43" s="232"/>
      <c r="V43" s="182"/>
      <c r="W43" s="188"/>
      <c r="X43" s="92"/>
      <c r="Y43" s="102"/>
      <c r="Z43" s="105" t="s">
        <v>13</v>
      </c>
      <c r="AA43" s="105"/>
      <c r="AB43" s="114"/>
      <c r="AC43" s="118"/>
      <c r="AD43" s="128"/>
      <c r="AE43" s="138"/>
      <c r="AF43" s="138"/>
      <c r="AG43" s="138"/>
      <c r="AH43" s="236"/>
      <c r="AI43" s="236"/>
      <c r="AJ43" s="236"/>
      <c r="AK43" s="165"/>
      <c r="AL43" s="165"/>
      <c r="AM43" s="165"/>
      <c r="AN43" s="178"/>
      <c r="AO43" s="188"/>
      <c r="AP43" s="92"/>
      <c r="AQ43" s="102"/>
      <c r="AR43" s="105" t="s">
        <v>13</v>
      </c>
      <c r="AS43" s="105"/>
      <c r="AT43" s="114"/>
      <c r="AU43" s="118"/>
      <c r="AV43" s="128"/>
      <c r="AW43" s="138"/>
      <c r="AX43" s="138"/>
      <c r="AY43" s="138"/>
      <c r="AZ43" s="236"/>
      <c r="BA43" s="236"/>
      <c r="BB43" s="236"/>
      <c r="BC43" s="165"/>
      <c r="BD43" s="165"/>
      <c r="BE43" s="165"/>
      <c r="BF43" s="178"/>
      <c r="BG43" s="74"/>
      <c r="BH43" s="92"/>
      <c r="BI43" s="102"/>
      <c r="BJ43" s="105" t="s">
        <v>13</v>
      </c>
      <c r="BK43" s="105"/>
      <c r="BL43" s="114"/>
      <c r="BM43" s="118"/>
      <c r="BN43" s="128"/>
      <c r="BO43" s="138"/>
      <c r="BP43" s="138"/>
      <c r="BQ43" s="138"/>
      <c r="BR43" s="236"/>
      <c r="BS43" s="236"/>
      <c r="BT43" s="236"/>
      <c r="BU43" s="165"/>
      <c r="BV43" s="165"/>
      <c r="BW43" s="165"/>
      <c r="BX43" s="220"/>
    </row>
    <row r="44" spans="1:76" s="30" customFormat="1" ht="15.95" customHeight="1">
      <c r="A44" s="34"/>
      <c r="B44" s="43"/>
      <c r="C44" s="53"/>
      <c r="D44" s="63"/>
      <c r="E44" s="74"/>
      <c r="F44" s="92"/>
      <c r="G44" s="102"/>
      <c r="H44" s="106" t="s">
        <v>27</v>
      </c>
      <c r="I44" s="106"/>
      <c r="J44" s="115"/>
      <c r="K44" s="120"/>
      <c r="L44" s="131"/>
      <c r="M44" s="143"/>
      <c r="N44" s="143"/>
      <c r="O44" s="143"/>
      <c r="P44" s="236"/>
      <c r="Q44" s="236"/>
      <c r="R44" s="236"/>
      <c r="S44" s="232"/>
      <c r="T44" s="232"/>
      <c r="U44" s="232"/>
      <c r="V44" s="182"/>
      <c r="W44" s="188"/>
      <c r="X44" s="92"/>
      <c r="Y44" s="102"/>
      <c r="Z44" s="106" t="s">
        <v>27</v>
      </c>
      <c r="AA44" s="106"/>
      <c r="AB44" s="115"/>
      <c r="AC44" s="118"/>
      <c r="AD44" s="128"/>
      <c r="AE44" s="138"/>
      <c r="AF44" s="138"/>
      <c r="AG44" s="138"/>
      <c r="AH44" s="236"/>
      <c r="AI44" s="236"/>
      <c r="AJ44" s="236"/>
      <c r="AK44" s="165"/>
      <c r="AL44" s="165"/>
      <c r="AM44" s="165"/>
      <c r="AN44" s="178"/>
      <c r="AO44" s="188"/>
      <c r="AP44" s="92"/>
      <c r="AQ44" s="102"/>
      <c r="AR44" s="106" t="s">
        <v>27</v>
      </c>
      <c r="AS44" s="106"/>
      <c r="AT44" s="115"/>
      <c r="AU44" s="118"/>
      <c r="AV44" s="128"/>
      <c r="AW44" s="138"/>
      <c r="AX44" s="138"/>
      <c r="AY44" s="138"/>
      <c r="AZ44" s="236"/>
      <c r="BA44" s="236"/>
      <c r="BB44" s="236"/>
      <c r="BC44" s="165"/>
      <c r="BD44" s="165"/>
      <c r="BE44" s="165"/>
      <c r="BF44" s="178"/>
      <c r="BG44" s="74"/>
      <c r="BH44" s="92"/>
      <c r="BI44" s="102"/>
      <c r="BJ44" s="106" t="s">
        <v>27</v>
      </c>
      <c r="BK44" s="106"/>
      <c r="BL44" s="115"/>
      <c r="BM44" s="118"/>
      <c r="BN44" s="128"/>
      <c r="BO44" s="138"/>
      <c r="BP44" s="138"/>
      <c r="BQ44" s="138"/>
      <c r="BR44" s="236"/>
      <c r="BS44" s="236"/>
      <c r="BT44" s="236"/>
      <c r="BU44" s="165"/>
      <c r="BV44" s="165"/>
      <c r="BW44" s="165"/>
      <c r="BX44" s="220"/>
    </row>
    <row r="45" spans="1:76" s="30" customFormat="1" ht="15.95" customHeight="1">
      <c r="A45" s="34"/>
      <c r="B45" s="43"/>
      <c r="C45" s="53"/>
      <c r="D45" s="63"/>
      <c r="E45" s="74"/>
      <c r="F45" s="93"/>
      <c r="G45" s="103"/>
      <c r="H45" s="107" t="s">
        <v>47</v>
      </c>
      <c r="I45" s="107"/>
      <c r="J45" s="107"/>
      <c r="K45" s="107"/>
      <c r="L45" s="107"/>
      <c r="M45" s="138" t="s">
        <v>43</v>
      </c>
      <c r="N45" s="138"/>
      <c r="O45" s="138"/>
      <c r="P45" s="153" t="s">
        <v>43</v>
      </c>
      <c r="Q45" s="153"/>
      <c r="R45" s="153"/>
      <c r="S45" s="165">
        <f>SUM(S38:U44)</f>
        <v>524</v>
      </c>
      <c r="T45" s="165"/>
      <c r="U45" s="165"/>
      <c r="V45" s="182"/>
      <c r="W45" s="188"/>
      <c r="X45" s="93"/>
      <c r="Y45" s="103"/>
      <c r="Z45" s="107" t="s">
        <v>47</v>
      </c>
      <c r="AA45" s="107"/>
      <c r="AB45" s="107"/>
      <c r="AC45" s="107"/>
      <c r="AD45" s="107"/>
      <c r="AE45" s="138" t="s">
        <v>43</v>
      </c>
      <c r="AF45" s="138"/>
      <c r="AG45" s="138"/>
      <c r="AH45" s="153" t="s">
        <v>43</v>
      </c>
      <c r="AI45" s="153"/>
      <c r="AJ45" s="153"/>
      <c r="AK45" s="165">
        <f>SUM(AK38:AM44)</f>
        <v>487</v>
      </c>
      <c r="AL45" s="165"/>
      <c r="AM45" s="165"/>
      <c r="AN45" s="178"/>
      <c r="AO45" s="188"/>
      <c r="AP45" s="93"/>
      <c r="AQ45" s="103"/>
      <c r="AR45" s="107" t="s">
        <v>47</v>
      </c>
      <c r="AS45" s="107"/>
      <c r="AT45" s="107"/>
      <c r="AU45" s="107"/>
      <c r="AV45" s="107"/>
      <c r="AW45" s="138" t="s">
        <v>43</v>
      </c>
      <c r="AX45" s="138"/>
      <c r="AY45" s="138"/>
      <c r="AZ45" s="153" t="s">
        <v>43</v>
      </c>
      <c r="BA45" s="153"/>
      <c r="BB45" s="153"/>
      <c r="BC45" s="165">
        <f>SUM(BC38:BE44)</f>
        <v>455</v>
      </c>
      <c r="BD45" s="165"/>
      <c r="BE45" s="165"/>
      <c r="BF45" s="178"/>
      <c r="BG45" s="74"/>
      <c r="BH45" s="93"/>
      <c r="BI45" s="103"/>
      <c r="BJ45" s="107" t="s">
        <v>47</v>
      </c>
      <c r="BK45" s="107"/>
      <c r="BL45" s="107"/>
      <c r="BM45" s="107"/>
      <c r="BN45" s="107"/>
      <c r="BO45" s="138" t="s">
        <v>43</v>
      </c>
      <c r="BP45" s="138"/>
      <c r="BQ45" s="138"/>
      <c r="BR45" s="153" t="s">
        <v>43</v>
      </c>
      <c r="BS45" s="153"/>
      <c r="BT45" s="153"/>
      <c r="BU45" s="165">
        <f>SUM(BU38:BW44)</f>
        <v>434</v>
      </c>
      <c r="BV45" s="165"/>
      <c r="BW45" s="165"/>
      <c r="BX45" s="220"/>
    </row>
    <row r="46" spans="1:76" s="30" customFormat="1" ht="15.95" customHeight="1">
      <c r="A46" s="34"/>
      <c r="B46" s="43"/>
      <c r="C46" s="53"/>
      <c r="D46" s="63"/>
      <c r="E46" s="74"/>
      <c r="F46" s="94" t="s">
        <v>24</v>
      </c>
      <c r="G46" s="94"/>
      <c r="H46" s="108" t="s">
        <v>19</v>
      </c>
      <c r="I46" s="108"/>
      <c r="J46" s="108"/>
      <c r="K46" s="108"/>
      <c r="L46" s="108"/>
      <c r="M46" s="139">
        <f>T13*P36/100</f>
        <v>110</v>
      </c>
      <c r="N46" s="139"/>
      <c r="O46" s="139"/>
      <c r="P46" s="153">
        <f>+'単価表(徳之島)'!$E$39</f>
        <v>256</v>
      </c>
      <c r="Q46" s="153"/>
      <c r="R46" s="153"/>
      <c r="S46" s="165">
        <f>ROUND(P46*M46/1000,0)</f>
        <v>28</v>
      </c>
      <c r="T46" s="165"/>
      <c r="U46" s="165"/>
      <c r="V46" s="182"/>
      <c r="W46" s="188"/>
      <c r="X46" s="94" t="s">
        <v>24</v>
      </c>
      <c r="Y46" s="94"/>
      <c r="Z46" s="108" t="s">
        <v>19</v>
      </c>
      <c r="AA46" s="108"/>
      <c r="AB46" s="108"/>
      <c r="AC46" s="108"/>
      <c r="AD46" s="108"/>
      <c r="AE46" s="139">
        <f>AL13*AH36/100</f>
        <v>105</v>
      </c>
      <c r="AF46" s="139"/>
      <c r="AG46" s="139"/>
      <c r="AH46" s="153">
        <f>+'単価表(徳之島)'!$E$39</f>
        <v>256</v>
      </c>
      <c r="AI46" s="153"/>
      <c r="AJ46" s="153"/>
      <c r="AK46" s="165">
        <f>ROUND(AH46*AE46/1000,0)</f>
        <v>27</v>
      </c>
      <c r="AL46" s="165"/>
      <c r="AM46" s="165"/>
      <c r="AN46" s="178"/>
      <c r="AO46" s="188"/>
      <c r="AP46" s="94" t="s">
        <v>24</v>
      </c>
      <c r="AQ46" s="94"/>
      <c r="AR46" s="108" t="s">
        <v>19</v>
      </c>
      <c r="AS46" s="108"/>
      <c r="AT46" s="108"/>
      <c r="AU46" s="108"/>
      <c r="AV46" s="108"/>
      <c r="AW46" s="139">
        <f>BD13*AZ36/100</f>
        <v>110</v>
      </c>
      <c r="AX46" s="139"/>
      <c r="AY46" s="139"/>
      <c r="AZ46" s="153">
        <f>+'単価表(徳之島)'!$E$39</f>
        <v>256</v>
      </c>
      <c r="BA46" s="153"/>
      <c r="BB46" s="153"/>
      <c r="BC46" s="165">
        <f>ROUND(AZ46*AW46/1000,0)</f>
        <v>28</v>
      </c>
      <c r="BD46" s="165"/>
      <c r="BE46" s="165"/>
      <c r="BF46" s="178"/>
      <c r="BG46" s="74"/>
      <c r="BH46" s="94" t="s">
        <v>24</v>
      </c>
      <c r="BI46" s="94"/>
      <c r="BJ46" s="108" t="s">
        <v>19</v>
      </c>
      <c r="BK46" s="108"/>
      <c r="BL46" s="108"/>
      <c r="BM46" s="108"/>
      <c r="BN46" s="108"/>
      <c r="BO46" s="139">
        <f>BV13*BR36/100</f>
        <v>110</v>
      </c>
      <c r="BP46" s="139"/>
      <c r="BQ46" s="139"/>
      <c r="BR46" s="153">
        <f>+'単価表(徳之島)'!$E$39</f>
        <v>256</v>
      </c>
      <c r="BS46" s="153"/>
      <c r="BT46" s="153"/>
      <c r="BU46" s="165">
        <f>ROUND(BR46*BO46/1000,0)</f>
        <v>28</v>
      </c>
      <c r="BV46" s="165"/>
      <c r="BW46" s="165"/>
      <c r="BX46" s="220"/>
    </row>
    <row r="47" spans="1:76" s="30" customFormat="1" ht="15.95" customHeight="1">
      <c r="A47" s="34"/>
      <c r="B47" s="43"/>
      <c r="C47" s="53"/>
      <c r="D47" s="63"/>
      <c r="E47" s="74"/>
      <c r="F47" s="94"/>
      <c r="G47" s="94"/>
      <c r="H47" s="108" t="s">
        <v>35</v>
      </c>
      <c r="I47" s="108"/>
      <c r="J47" s="108"/>
      <c r="K47" s="108"/>
      <c r="L47" s="108"/>
      <c r="M47" s="139">
        <f>S14*P36/100</f>
        <v>60</v>
      </c>
      <c r="N47" s="139"/>
      <c r="O47" s="139"/>
      <c r="P47" s="153">
        <f>+'単価表(徳之島)'!$E$38</f>
        <v>257</v>
      </c>
      <c r="Q47" s="153"/>
      <c r="R47" s="153"/>
      <c r="S47" s="165">
        <f>ROUND(P47*M47/1000,0)</f>
        <v>15</v>
      </c>
      <c r="T47" s="165"/>
      <c r="U47" s="165"/>
      <c r="V47" s="182"/>
      <c r="W47" s="188"/>
      <c r="X47" s="94"/>
      <c r="Y47" s="94"/>
      <c r="Z47" s="108" t="s">
        <v>35</v>
      </c>
      <c r="AA47" s="108"/>
      <c r="AB47" s="108"/>
      <c r="AC47" s="108"/>
      <c r="AD47" s="108"/>
      <c r="AE47" s="139">
        <f>AK14*AH36/100</f>
        <v>65</v>
      </c>
      <c r="AF47" s="139"/>
      <c r="AG47" s="139"/>
      <c r="AH47" s="153">
        <f>+'単価表(徳之島)'!$E$38</f>
        <v>257</v>
      </c>
      <c r="AI47" s="153"/>
      <c r="AJ47" s="153"/>
      <c r="AK47" s="165">
        <f>ROUND(AH47*AE47/1000,0)</f>
        <v>17</v>
      </c>
      <c r="AL47" s="165"/>
      <c r="AM47" s="165"/>
      <c r="AN47" s="178"/>
      <c r="AO47" s="188"/>
      <c r="AP47" s="94"/>
      <c r="AQ47" s="94"/>
      <c r="AR47" s="108" t="s">
        <v>35</v>
      </c>
      <c r="AS47" s="108"/>
      <c r="AT47" s="108"/>
      <c r="AU47" s="108"/>
      <c r="AV47" s="108"/>
      <c r="AW47" s="139">
        <f>BC14*AZ36/100</f>
        <v>75</v>
      </c>
      <c r="AX47" s="139"/>
      <c r="AY47" s="139"/>
      <c r="AZ47" s="153">
        <f>+'単価表(徳之島)'!$E$38</f>
        <v>257</v>
      </c>
      <c r="BA47" s="153"/>
      <c r="BB47" s="153"/>
      <c r="BC47" s="165">
        <f>ROUND(AZ47*AW47/1000,0)</f>
        <v>19</v>
      </c>
      <c r="BD47" s="165"/>
      <c r="BE47" s="165"/>
      <c r="BF47" s="178"/>
      <c r="BG47" s="74"/>
      <c r="BH47" s="94"/>
      <c r="BI47" s="94"/>
      <c r="BJ47" s="108" t="s">
        <v>35</v>
      </c>
      <c r="BK47" s="108"/>
      <c r="BL47" s="108"/>
      <c r="BM47" s="108"/>
      <c r="BN47" s="108"/>
      <c r="BO47" s="139">
        <f>BU15*BR36/100</f>
        <v>80</v>
      </c>
      <c r="BP47" s="139"/>
      <c r="BQ47" s="139"/>
      <c r="BR47" s="153">
        <f>+'単価表(徳之島)'!$E$38</f>
        <v>257</v>
      </c>
      <c r="BS47" s="153"/>
      <c r="BT47" s="153"/>
      <c r="BU47" s="165">
        <f>ROUND(BR47*BO47/1000,0)</f>
        <v>21</v>
      </c>
      <c r="BV47" s="165"/>
      <c r="BW47" s="165"/>
      <c r="BX47" s="220"/>
    </row>
    <row r="48" spans="1:76" s="30" customFormat="1" ht="15.95" customHeight="1">
      <c r="A48" s="34"/>
      <c r="B48" s="43"/>
      <c r="C48" s="53"/>
      <c r="D48" s="63"/>
      <c r="E48" s="74"/>
      <c r="F48" s="94"/>
      <c r="G48" s="94"/>
      <c r="H48" s="108" t="s">
        <v>92</v>
      </c>
      <c r="I48" s="108"/>
      <c r="J48" s="108"/>
      <c r="K48" s="108"/>
      <c r="L48" s="108"/>
      <c r="M48" s="139">
        <f>+M47</f>
        <v>60</v>
      </c>
      <c r="N48" s="139"/>
      <c r="O48" s="139"/>
      <c r="P48" s="153">
        <f>+'単価表(徳之島)'!$E$37</f>
        <v>2800</v>
      </c>
      <c r="Q48" s="153"/>
      <c r="R48" s="153"/>
      <c r="S48" s="165">
        <f>ROUND(P48*M48/1000,0)</f>
        <v>168</v>
      </c>
      <c r="T48" s="165"/>
      <c r="U48" s="165"/>
      <c r="V48" s="182"/>
      <c r="W48" s="188"/>
      <c r="X48" s="94"/>
      <c r="Y48" s="94"/>
      <c r="Z48" s="108" t="s">
        <v>92</v>
      </c>
      <c r="AA48" s="108"/>
      <c r="AB48" s="108"/>
      <c r="AC48" s="108"/>
      <c r="AD48" s="108"/>
      <c r="AE48" s="139">
        <f>+AE47</f>
        <v>65</v>
      </c>
      <c r="AF48" s="139"/>
      <c r="AG48" s="139"/>
      <c r="AH48" s="153">
        <f>+'単価表(徳之島)'!$E$37</f>
        <v>2800</v>
      </c>
      <c r="AI48" s="153"/>
      <c r="AJ48" s="153"/>
      <c r="AK48" s="165">
        <f>ROUND(AH48*AE48/1000,0)</f>
        <v>182</v>
      </c>
      <c r="AL48" s="165"/>
      <c r="AM48" s="165"/>
      <c r="AN48" s="178"/>
      <c r="AO48" s="188"/>
      <c r="AP48" s="94"/>
      <c r="AQ48" s="94"/>
      <c r="AR48" s="108" t="s">
        <v>92</v>
      </c>
      <c r="AS48" s="108"/>
      <c r="AT48" s="108"/>
      <c r="AU48" s="108"/>
      <c r="AV48" s="108"/>
      <c r="AW48" s="139">
        <f>+AW47</f>
        <v>75</v>
      </c>
      <c r="AX48" s="139"/>
      <c r="AY48" s="139"/>
      <c r="AZ48" s="153">
        <f>+'単価表(徳之島)'!$E$37</f>
        <v>2800</v>
      </c>
      <c r="BA48" s="153"/>
      <c r="BB48" s="153"/>
      <c r="BC48" s="165">
        <f>ROUND(AZ48*AW48/1000,0)</f>
        <v>210</v>
      </c>
      <c r="BD48" s="165"/>
      <c r="BE48" s="165"/>
      <c r="BF48" s="178"/>
      <c r="BG48" s="74"/>
      <c r="BH48" s="94"/>
      <c r="BI48" s="94"/>
      <c r="BJ48" s="108" t="s">
        <v>37</v>
      </c>
      <c r="BK48" s="108"/>
      <c r="BL48" s="108"/>
      <c r="BM48" s="108"/>
      <c r="BN48" s="108"/>
      <c r="BO48" s="139">
        <f>+BO47</f>
        <v>80</v>
      </c>
      <c r="BP48" s="139"/>
      <c r="BQ48" s="139"/>
      <c r="BR48" s="153">
        <f>+'単価表(徳之島)'!$E$37</f>
        <v>2800</v>
      </c>
      <c r="BS48" s="153"/>
      <c r="BT48" s="153"/>
      <c r="BU48" s="165">
        <f>ROUND(BR48*BO48/1000,0)</f>
        <v>224</v>
      </c>
      <c r="BV48" s="165"/>
      <c r="BW48" s="165"/>
      <c r="BX48" s="220"/>
    </row>
    <row r="49" spans="1:76" s="30" customFormat="1" ht="15.95" customHeight="1">
      <c r="A49" s="34"/>
      <c r="B49" s="43"/>
      <c r="C49" s="53"/>
      <c r="D49" s="63"/>
      <c r="E49" s="74"/>
      <c r="F49" s="94"/>
      <c r="G49" s="94"/>
      <c r="H49" s="108" t="s">
        <v>16</v>
      </c>
      <c r="I49" s="108"/>
      <c r="J49" s="108"/>
      <c r="K49" s="108"/>
      <c r="L49" s="108"/>
      <c r="M49" s="139">
        <f>+M46</f>
        <v>110</v>
      </c>
      <c r="N49" s="139"/>
      <c r="O49" s="139"/>
      <c r="P49" s="153">
        <f>+'単価表(徳之島)'!$E$43</f>
        <v>920</v>
      </c>
      <c r="Q49" s="153"/>
      <c r="R49" s="153"/>
      <c r="S49" s="165">
        <f>ROUND(P49*M49/1000,0)</f>
        <v>101</v>
      </c>
      <c r="T49" s="165"/>
      <c r="U49" s="165"/>
      <c r="V49" s="182"/>
      <c r="W49" s="188"/>
      <c r="X49" s="94"/>
      <c r="Y49" s="94"/>
      <c r="Z49" s="108" t="s">
        <v>16</v>
      </c>
      <c r="AA49" s="108"/>
      <c r="AB49" s="108"/>
      <c r="AC49" s="108"/>
      <c r="AD49" s="108"/>
      <c r="AE49" s="139">
        <f>+AE46</f>
        <v>105</v>
      </c>
      <c r="AF49" s="139"/>
      <c r="AG49" s="139"/>
      <c r="AH49" s="153">
        <f>+'単価表(徳之島)'!$E$43</f>
        <v>920</v>
      </c>
      <c r="AI49" s="153"/>
      <c r="AJ49" s="153"/>
      <c r="AK49" s="165">
        <f>ROUND(AH49*AE49/1000,0)</f>
        <v>97</v>
      </c>
      <c r="AL49" s="165"/>
      <c r="AM49" s="165"/>
      <c r="AN49" s="178"/>
      <c r="AO49" s="188"/>
      <c r="AP49" s="94"/>
      <c r="AQ49" s="94"/>
      <c r="AR49" s="108" t="s">
        <v>16</v>
      </c>
      <c r="AS49" s="108"/>
      <c r="AT49" s="108"/>
      <c r="AU49" s="108"/>
      <c r="AV49" s="108"/>
      <c r="AW49" s="139">
        <f>+AW46</f>
        <v>110</v>
      </c>
      <c r="AX49" s="139"/>
      <c r="AY49" s="139"/>
      <c r="AZ49" s="153">
        <f>+'単価表(徳之島)'!$E$43</f>
        <v>920</v>
      </c>
      <c r="BA49" s="153"/>
      <c r="BB49" s="153"/>
      <c r="BC49" s="165">
        <f>ROUND(AZ49*AW49/1000,0)</f>
        <v>101</v>
      </c>
      <c r="BD49" s="165"/>
      <c r="BE49" s="165"/>
      <c r="BF49" s="178"/>
      <c r="BG49" s="74"/>
      <c r="BH49" s="94"/>
      <c r="BI49" s="94"/>
      <c r="BJ49" s="108" t="s">
        <v>16</v>
      </c>
      <c r="BK49" s="108"/>
      <c r="BL49" s="108"/>
      <c r="BM49" s="108"/>
      <c r="BN49" s="108"/>
      <c r="BO49" s="139">
        <f>+BO46</f>
        <v>110</v>
      </c>
      <c r="BP49" s="139"/>
      <c r="BQ49" s="139"/>
      <c r="BR49" s="153">
        <f>+'単価表(徳之島)'!$E$43</f>
        <v>920</v>
      </c>
      <c r="BS49" s="153"/>
      <c r="BT49" s="153"/>
      <c r="BU49" s="165">
        <f>ROUND(BR49*BO49/1000,0)</f>
        <v>101</v>
      </c>
      <c r="BV49" s="165"/>
      <c r="BW49" s="165"/>
      <c r="BX49" s="220"/>
    </row>
    <row r="50" spans="1:76" s="30" customFormat="1" ht="15.95" customHeight="1">
      <c r="A50" s="34"/>
      <c r="B50" s="43"/>
      <c r="C50" s="53"/>
      <c r="D50" s="63"/>
      <c r="E50" s="74"/>
      <c r="F50" s="94"/>
      <c r="G50" s="94"/>
      <c r="H50" s="107" t="s">
        <v>47</v>
      </c>
      <c r="I50" s="107"/>
      <c r="J50" s="107"/>
      <c r="K50" s="107"/>
      <c r="L50" s="107"/>
      <c r="M50" s="138" t="s">
        <v>43</v>
      </c>
      <c r="N50" s="138"/>
      <c r="O50" s="138"/>
      <c r="P50" s="153" t="s">
        <v>43</v>
      </c>
      <c r="Q50" s="153"/>
      <c r="R50" s="153"/>
      <c r="S50" s="165">
        <f>SUM(S46:U49)</f>
        <v>312</v>
      </c>
      <c r="T50" s="165"/>
      <c r="U50" s="165"/>
      <c r="V50" s="182"/>
      <c r="W50" s="188"/>
      <c r="X50" s="94"/>
      <c r="Y50" s="94"/>
      <c r="Z50" s="107" t="s">
        <v>47</v>
      </c>
      <c r="AA50" s="107"/>
      <c r="AB50" s="107"/>
      <c r="AC50" s="107"/>
      <c r="AD50" s="107"/>
      <c r="AE50" s="138" t="s">
        <v>43</v>
      </c>
      <c r="AF50" s="138"/>
      <c r="AG50" s="138"/>
      <c r="AH50" s="153" t="s">
        <v>43</v>
      </c>
      <c r="AI50" s="153"/>
      <c r="AJ50" s="153"/>
      <c r="AK50" s="165">
        <f>SUM(AK46:AM49)</f>
        <v>323</v>
      </c>
      <c r="AL50" s="165"/>
      <c r="AM50" s="165"/>
      <c r="AN50" s="178"/>
      <c r="AO50" s="188"/>
      <c r="AP50" s="94"/>
      <c r="AQ50" s="94"/>
      <c r="AR50" s="107" t="s">
        <v>47</v>
      </c>
      <c r="AS50" s="107"/>
      <c r="AT50" s="107"/>
      <c r="AU50" s="107"/>
      <c r="AV50" s="107"/>
      <c r="AW50" s="138" t="s">
        <v>43</v>
      </c>
      <c r="AX50" s="138"/>
      <c r="AY50" s="138"/>
      <c r="AZ50" s="153" t="s">
        <v>43</v>
      </c>
      <c r="BA50" s="153"/>
      <c r="BB50" s="153"/>
      <c r="BC50" s="165">
        <f>SUM(BC46:BE49)</f>
        <v>358</v>
      </c>
      <c r="BD50" s="165"/>
      <c r="BE50" s="165"/>
      <c r="BF50" s="178"/>
      <c r="BG50" s="74"/>
      <c r="BH50" s="94"/>
      <c r="BI50" s="94"/>
      <c r="BJ50" s="107" t="s">
        <v>47</v>
      </c>
      <c r="BK50" s="107"/>
      <c r="BL50" s="107"/>
      <c r="BM50" s="107"/>
      <c r="BN50" s="107"/>
      <c r="BO50" s="138" t="s">
        <v>43</v>
      </c>
      <c r="BP50" s="138"/>
      <c r="BQ50" s="138"/>
      <c r="BR50" s="153" t="s">
        <v>43</v>
      </c>
      <c r="BS50" s="153"/>
      <c r="BT50" s="153"/>
      <c r="BU50" s="165">
        <f>SUM(BU46:BW49)</f>
        <v>374</v>
      </c>
      <c r="BV50" s="165"/>
      <c r="BW50" s="165"/>
      <c r="BX50" s="220"/>
    </row>
    <row r="51" spans="1:76" s="30" customFormat="1" ht="15.95" customHeight="1">
      <c r="A51" s="34"/>
      <c r="B51" s="43"/>
      <c r="C51" s="53"/>
      <c r="D51" s="63"/>
      <c r="E51" s="74"/>
      <c r="F51" s="95" t="s">
        <v>17</v>
      </c>
      <c r="G51" s="95"/>
      <c r="H51" s="95"/>
      <c r="I51" s="95"/>
      <c r="J51" s="95"/>
      <c r="K51" s="95"/>
      <c r="L51" s="95"/>
      <c r="M51" s="140" t="s">
        <v>43</v>
      </c>
      <c r="N51" s="140"/>
      <c r="O51" s="140"/>
      <c r="P51" s="154" t="s">
        <v>43</v>
      </c>
      <c r="Q51" s="154"/>
      <c r="R51" s="154"/>
      <c r="S51" s="166">
        <f>+S50+S45</f>
        <v>836</v>
      </c>
      <c r="T51" s="166"/>
      <c r="U51" s="166"/>
      <c r="V51" s="182"/>
      <c r="W51" s="188"/>
      <c r="X51" s="95" t="s">
        <v>17</v>
      </c>
      <c r="Y51" s="95"/>
      <c r="Z51" s="95"/>
      <c r="AA51" s="95"/>
      <c r="AB51" s="95"/>
      <c r="AC51" s="95"/>
      <c r="AD51" s="95"/>
      <c r="AE51" s="140" t="s">
        <v>43</v>
      </c>
      <c r="AF51" s="140"/>
      <c r="AG51" s="140"/>
      <c r="AH51" s="154" t="s">
        <v>43</v>
      </c>
      <c r="AI51" s="154"/>
      <c r="AJ51" s="154"/>
      <c r="AK51" s="166">
        <f>+AK50+AK45</f>
        <v>810</v>
      </c>
      <c r="AL51" s="166"/>
      <c r="AM51" s="166"/>
      <c r="AN51" s="178"/>
      <c r="AO51" s="188"/>
      <c r="AP51" s="95" t="s">
        <v>17</v>
      </c>
      <c r="AQ51" s="95"/>
      <c r="AR51" s="95"/>
      <c r="AS51" s="95"/>
      <c r="AT51" s="95"/>
      <c r="AU51" s="95"/>
      <c r="AV51" s="95"/>
      <c r="AW51" s="140" t="s">
        <v>43</v>
      </c>
      <c r="AX51" s="140"/>
      <c r="AY51" s="140"/>
      <c r="AZ51" s="154" t="s">
        <v>43</v>
      </c>
      <c r="BA51" s="154"/>
      <c r="BB51" s="154"/>
      <c r="BC51" s="166">
        <f>+BC50+BC45</f>
        <v>813</v>
      </c>
      <c r="BD51" s="166"/>
      <c r="BE51" s="166"/>
      <c r="BF51" s="178"/>
      <c r="BG51" s="74"/>
      <c r="BH51" s="95" t="s">
        <v>17</v>
      </c>
      <c r="BI51" s="95"/>
      <c r="BJ51" s="95"/>
      <c r="BK51" s="95"/>
      <c r="BL51" s="95"/>
      <c r="BM51" s="95"/>
      <c r="BN51" s="95"/>
      <c r="BO51" s="140" t="s">
        <v>43</v>
      </c>
      <c r="BP51" s="140"/>
      <c r="BQ51" s="140"/>
      <c r="BR51" s="154" t="s">
        <v>43</v>
      </c>
      <c r="BS51" s="154"/>
      <c r="BT51" s="154"/>
      <c r="BU51" s="166">
        <f>+BU50+BU45</f>
        <v>808</v>
      </c>
      <c r="BV51" s="166"/>
      <c r="BW51" s="166"/>
      <c r="BX51" s="220"/>
    </row>
    <row r="52" spans="1:76" s="30" customFormat="1" ht="15.95" customHeight="1">
      <c r="A52" s="34"/>
      <c r="B52" s="44"/>
      <c r="C52" s="54"/>
      <c r="D52" s="64"/>
      <c r="E52" s="75"/>
      <c r="F52" s="96"/>
      <c r="G52" s="96"/>
      <c r="H52" s="96"/>
      <c r="I52" s="96"/>
      <c r="J52" s="96"/>
      <c r="K52" s="96"/>
      <c r="L52" s="96"/>
      <c r="M52" s="141"/>
      <c r="N52" s="141"/>
      <c r="O52" s="141"/>
      <c r="P52" s="155"/>
      <c r="Q52" s="155"/>
      <c r="R52" s="155"/>
      <c r="S52" s="167"/>
      <c r="T52" s="167"/>
      <c r="U52" s="167"/>
      <c r="V52" s="183"/>
      <c r="W52" s="115"/>
      <c r="X52" s="96"/>
      <c r="Y52" s="96"/>
      <c r="Z52" s="96"/>
      <c r="AA52" s="96"/>
      <c r="AB52" s="96"/>
      <c r="AC52" s="96"/>
      <c r="AD52" s="96"/>
      <c r="AE52" s="193"/>
      <c r="AF52" s="193"/>
      <c r="AG52" s="193"/>
      <c r="AH52" s="194"/>
      <c r="AI52" s="194"/>
      <c r="AJ52" s="194"/>
      <c r="AK52" s="167"/>
      <c r="AL52" s="167"/>
      <c r="AM52" s="167"/>
      <c r="AN52" s="202"/>
      <c r="AO52" s="115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2"/>
      <c r="BG52" s="75"/>
      <c r="BH52" s="96"/>
      <c r="BI52" s="96"/>
      <c r="BJ52" s="96"/>
      <c r="BK52" s="96"/>
      <c r="BL52" s="96"/>
      <c r="BM52" s="96"/>
      <c r="BN52" s="96"/>
      <c r="BO52" s="193"/>
      <c r="BP52" s="193"/>
      <c r="BQ52" s="193"/>
      <c r="BR52" s="194"/>
      <c r="BS52" s="194"/>
      <c r="BT52" s="194"/>
      <c r="BU52" s="167"/>
      <c r="BV52" s="167"/>
      <c r="BW52" s="167"/>
      <c r="BX52" s="224"/>
    </row>
    <row r="53" spans="1:76" ht="20.100000000000001" customHeight="1">
      <c r="A53" s="31"/>
      <c r="B53" s="45" t="s">
        <v>48</v>
      </c>
      <c r="C53" s="55"/>
      <c r="D53" s="55"/>
      <c r="E53" s="76" t="str">
        <f>IF(S51=MIN(S51,AK51,BC51,BU51),"○","▲")</f>
        <v>▲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 t="str">
        <f>IF(AK51=MIN(S51,AK51,BC51,BU51),"○","▲")</f>
        <v>▲</v>
      </c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 t="str">
        <f>IF(BC51=MIN(S51,AK51,BC51,BU51),"○","▲")</f>
        <v>▲</v>
      </c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 t="str">
        <f>IF(BU51=MIN(S51,AK51,BC51,BU51),"○","▲")</f>
        <v>○</v>
      </c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225"/>
    </row>
    <row r="54" spans="1:76" ht="24.95" customHeight="1">
      <c r="A54" s="31"/>
      <c r="B54" s="46"/>
      <c r="C54" s="56"/>
      <c r="D54" s="56"/>
      <c r="E54" s="77">
        <f>IF(E53="○",M4,IF(W53="○",AE4,IF(AO53="○",AW4,BO4)))</f>
        <v>8</v>
      </c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226"/>
    </row>
    <row r="55" spans="1:76" ht="30" customHeight="1">
      <c r="A55" s="31"/>
      <c r="B55" s="36" t="s">
        <v>21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213"/>
    </row>
    <row r="56" spans="1:76" ht="24.95" customHeight="1">
      <c r="A56" s="31"/>
      <c r="B56" s="37" t="s">
        <v>70</v>
      </c>
      <c r="C56" s="47"/>
      <c r="D56" s="57"/>
      <c r="E56" s="65" t="s">
        <v>69</v>
      </c>
      <c r="F56" s="78"/>
      <c r="G56" s="78"/>
      <c r="H56" s="78"/>
      <c r="I56" s="78"/>
      <c r="J56" s="78"/>
      <c r="K56" s="78"/>
      <c r="L56" s="129" t="str">
        <f>+L2</f>
        <v>徳之島</v>
      </c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78" t="s">
        <v>54</v>
      </c>
      <c r="X56" s="78"/>
      <c r="Y56" s="78"/>
      <c r="Z56" s="78"/>
      <c r="AA56" s="78"/>
      <c r="AB56" s="78"/>
      <c r="AC56" s="78"/>
      <c r="AD56" s="78"/>
      <c r="AE56" s="191">
        <v>20</v>
      </c>
      <c r="AF56" s="191"/>
      <c r="AG56" s="191"/>
      <c r="AH56" s="191"/>
      <c r="AI56" s="191"/>
      <c r="AJ56" s="191"/>
      <c r="AK56" s="191"/>
      <c r="AL56" s="191"/>
      <c r="AM56" s="191"/>
      <c r="AN56" s="191"/>
      <c r="AO56" s="203" t="s">
        <v>68</v>
      </c>
      <c r="AP56" s="203"/>
      <c r="AQ56" s="203"/>
      <c r="AR56" s="203"/>
      <c r="AS56" s="203"/>
      <c r="AT56" s="203"/>
      <c r="AU56" s="203"/>
      <c r="AV56" s="203"/>
      <c r="AW56" s="206">
        <v>0.9</v>
      </c>
      <c r="AX56" s="208"/>
      <c r="AY56" s="208"/>
      <c r="AZ56" s="208"/>
      <c r="BA56" s="208"/>
      <c r="BB56" s="208"/>
      <c r="BC56" s="208"/>
      <c r="BD56" s="208"/>
      <c r="BE56" s="208"/>
      <c r="BF56" s="208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14"/>
    </row>
    <row r="57" spans="1:76" ht="24.95" customHeight="1">
      <c r="A57" s="31"/>
      <c r="B57" s="38"/>
      <c r="C57" s="48"/>
      <c r="D57" s="58"/>
      <c r="E57" s="66" t="s">
        <v>66</v>
      </c>
      <c r="F57" s="79"/>
      <c r="G57" s="79"/>
      <c r="H57" s="79"/>
      <c r="I57" s="79"/>
      <c r="J57" s="79"/>
      <c r="K57" s="79"/>
      <c r="L57" s="79" t="s">
        <v>67</v>
      </c>
      <c r="M57" s="79"/>
      <c r="N57" s="144">
        <f>+N3</f>
        <v>3</v>
      </c>
      <c r="O57" s="144"/>
      <c r="P57" s="150" t="str">
        <f>IF(N57=3,"(旧区分:L交通)",IF(N57=4,"(旧区分:A交通)",IF(N57=5,"(旧区分:B交通)","(旧区分:C交通)")))</f>
        <v>(旧区分:L交通)</v>
      </c>
      <c r="Q57" s="150"/>
      <c r="R57" s="150"/>
      <c r="S57" s="150"/>
      <c r="T57" s="150"/>
      <c r="U57" s="150"/>
      <c r="V57" s="150"/>
      <c r="W57" s="79" t="s">
        <v>64</v>
      </c>
      <c r="X57" s="79"/>
      <c r="Y57" s="79"/>
      <c r="Z57" s="79"/>
      <c r="AA57" s="79"/>
      <c r="AB57" s="79"/>
      <c r="AC57" s="79"/>
      <c r="AD57" s="79"/>
      <c r="AE57" s="192" t="s">
        <v>73</v>
      </c>
      <c r="AF57" s="192"/>
      <c r="AG57" s="192"/>
      <c r="AH57" s="192"/>
      <c r="AI57" s="192"/>
      <c r="AJ57" s="192"/>
      <c r="AK57" s="192"/>
      <c r="AL57" s="192"/>
      <c r="AM57" s="192"/>
      <c r="AN57" s="192"/>
      <c r="AO57" s="79" t="s">
        <v>71</v>
      </c>
      <c r="AP57" s="79"/>
      <c r="AQ57" s="79"/>
      <c r="AR57" s="79"/>
      <c r="AS57" s="79"/>
      <c r="AT57" s="79"/>
      <c r="AU57" s="79"/>
      <c r="AV57" s="79"/>
      <c r="AW57" s="207">
        <v>1</v>
      </c>
      <c r="AX57" s="207"/>
      <c r="AY57" s="207"/>
      <c r="AZ57" s="207"/>
      <c r="BA57" s="207"/>
      <c r="BB57" s="207"/>
      <c r="BC57" s="207"/>
      <c r="BD57" s="207"/>
      <c r="BE57" s="207"/>
      <c r="BF57" s="207"/>
      <c r="BG57" s="79" t="s">
        <v>72</v>
      </c>
      <c r="BH57" s="79"/>
      <c r="BI57" s="79"/>
      <c r="BJ57" s="79"/>
      <c r="BK57" s="79"/>
      <c r="BL57" s="79"/>
      <c r="BM57" s="79"/>
      <c r="BN57" s="79"/>
      <c r="BO57" s="211">
        <f>+BO3</f>
        <v>30</v>
      </c>
      <c r="BP57" s="211"/>
      <c r="BQ57" s="211"/>
      <c r="BR57" s="211"/>
      <c r="BS57" s="211"/>
      <c r="BT57" s="211"/>
      <c r="BU57" s="211"/>
      <c r="BV57" s="211"/>
      <c r="BW57" s="211"/>
      <c r="BX57" s="215"/>
    </row>
    <row r="58" spans="1:76" ht="20.100000000000001" customHeight="1">
      <c r="A58" s="31"/>
      <c r="B58" s="39"/>
      <c r="C58" s="49"/>
      <c r="D58" s="59"/>
      <c r="E58" s="67">
        <v>1</v>
      </c>
      <c r="F58" s="80"/>
      <c r="G58" s="80"/>
      <c r="H58" s="80"/>
      <c r="I58" s="80"/>
      <c r="J58" s="80"/>
      <c r="K58" s="80"/>
      <c r="L58" s="80"/>
      <c r="M58" s="132">
        <f>+L80</f>
        <v>3</v>
      </c>
      <c r="N58" s="132"/>
      <c r="O58" s="132"/>
      <c r="P58" s="132"/>
      <c r="Q58" s="132"/>
      <c r="R58" s="132"/>
      <c r="S58" s="132"/>
      <c r="T58" s="132"/>
      <c r="U58" s="132"/>
      <c r="V58" s="175"/>
      <c r="W58" s="67">
        <v>2</v>
      </c>
      <c r="X58" s="80"/>
      <c r="Y58" s="80"/>
      <c r="Z58" s="80"/>
      <c r="AA58" s="80"/>
      <c r="AB58" s="80"/>
      <c r="AC58" s="80"/>
      <c r="AD58" s="80"/>
      <c r="AE58" s="132">
        <f>+AD80</f>
        <v>4</v>
      </c>
      <c r="AF58" s="132"/>
      <c r="AG58" s="132"/>
      <c r="AH58" s="132"/>
      <c r="AI58" s="132"/>
      <c r="AJ58" s="132"/>
      <c r="AK58" s="132"/>
      <c r="AL58" s="132"/>
      <c r="AM58" s="132"/>
      <c r="AN58" s="175"/>
      <c r="AO58" s="67">
        <v>2</v>
      </c>
      <c r="AP58" s="80"/>
      <c r="AQ58" s="80"/>
      <c r="AR58" s="80"/>
      <c r="AS58" s="80"/>
      <c r="AT58" s="80"/>
      <c r="AU58" s="80"/>
      <c r="AV58" s="80"/>
      <c r="AW58" s="132">
        <f>+AV80</f>
        <v>6</v>
      </c>
      <c r="AX58" s="132"/>
      <c r="AY58" s="132"/>
      <c r="AZ58" s="132"/>
      <c r="BA58" s="132"/>
      <c r="BB58" s="132"/>
      <c r="BC58" s="132"/>
      <c r="BD58" s="132"/>
      <c r="BE58" s="132"/>
      <c r="BF58" s="175"/>
      <c r="BG58" s="67">
        <v>3</v>
      </c>
      <c r="BH58" s="80"/>
      <c r="BI58" s="80"/>
      <c r="BJ58" s="80"/>
      <c r="BK58" s="80"/>
      <c r="BL58" s="80"/>
      <c r="BM58" s="80"/>
      <c r="BN58" s="80"/>
      <c r="BO58" s="132">
        <f>+BN80</f>
        <v>8</v>
      </c>
      <c r="BP58" s="132"/>
      <c r="BQ58" s="132"/>
      <c r="BR58" s="132"/>
      <c r="BS58" s="132"/>
      <c r="BT58" s="132"/>
      <c r="BU58" s="132"/>
      <c r="BV58" s="132"/>
      <c r="BW58" s="132"/>
      <c r="BX58" s="216"/>
    </row>
    <row r="59" spans="1:76" ht="5.0999999999999996" customHeight="1">
      <c r="A59" s="31"/>
      <c r="B59" s="40" t="s">
        <v>3</v>
      </c>
      <c r="C59" s="50"/>
      <c r="D59" s="60"/>
      <c r="E59" s="68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176"/>
      <c r="W59" s="68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176"/>
      <c r="AO59" s="68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176"/>
      <c r="BG59" s="68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217"/>
    </row>
    <row r="60" spans="1:76" s="28" customFormat="1" ht="12" customHeight="1">
      <c r="A60" s="32"/>
      <c r="B60" s="40"/>
      <c r="C60" s="50"/>
      <c r="D60" s="60"/>
      <c r="E60" s="69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32"/>
      <c r="S60" s="82"/>
      <c r="T60" s="168"/>
      <c r="U60" s="168"/>
      <c r="V60" s="32"/>
      <c r="W60" s="69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32"/>
      <c r="AK60" s="82"/>
      <c r="AL60" s="168"/>
      <c r="AM60" s="168"/>
      <c r="AN60" s="198"/>
      <c r="AO60" s="69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32"/>
      <c r="BC60" s="82"/>
      <c r="BD60" s="168"/>
      <c r="BE60" s="168"/>
      <c r="BF60" s="198"/>
      <c r="BG60" s="69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32"/>
      <c r="BU60" s="82"/>
      <c r="BV60" s="168"/>
      <c r="BW60" s="168"/>
      <c r="BX60" s="218"/>
    </row>
    <row r="61" spans="1:76" s="28" customFormat="1" ht="12" customHeight="1">
      <c r="A61" s="32"/>
      <c r="B61" s="40"/>
      <c r="C61" s="50"/>
      <c r="D61" s="60"/>
      <c r="E61" s="69"/>
      <c r="F61" s="82"/>
      <c r="G61" s="82"/>
      <c r="H61" s="82"/>
      <c r="I61" s="109" t="s">
        <v>2</v>
      </c>
      <c r="J61" s="109"/>
      <c r="K61" s="109"/>
      <c r="L61" s="109"/>
      <c r="M61" s="109" t="s">
        <v>24</v>
      </c>
      <c r="N61" s="109"/>
      <c r="O61" s="109"/>
      <c r="P61" s="109"/>
      <c r="Q61" s="82"/>
      <c r="R61" s="32"/>
      <c r="S61" s="163"/>
      <c r="T61" s="168"/>
      <c r="U61" s="168"/>
      <c r="V61" s="32"/>
      <c r="W61" s="69"/>
      <c r="X61" s="82"/>
      <c r="Y61" s="82"/>
      <c r="Z61" s="82"/>
      <c r="AA61" s="109" t="s">
        <v>2</v>
      </c>
      <c r="AB61" s="109"/>
      <c r="AC61" s="109"/>
      <c r="AD61" s="109"/>
      <c r="AE61" s="109" t="s">
        <v>24</v>
      </c>
      <c r="AF61" s="109"/>
      <c r="AG61" s="109"/>
      <c r="AH61" s="109"/>
      <c r="AI61" s="82"/>
      <c r="AJ61" s="32"/>
      <c r="AK61" s="163"/>
      <c r="AL61" s="168"/>
      <c r="AM61" s="168"/>
      <c r="AN61" s="198"/>
      <c r="AO61" s="69"/>
      <c r="AP61" s="82"/>
      <c r="AQ61" s="82"/>
      <c r="AR61" s="82"/>
      <c r="AS61" s="109" t="s">
        <v>2</v>
      </c>
      <c r="AT61" s="109"/>
      <c r="AU61" s="109"/>
      <c r="AV61" s="109"/>
      <c r="AW61" s="109" t="s">
        <v>24</v>
      </c>
      <c r="AX61" s="109"/>
      <c r="AY61" s="109"/>
      <c r="AZ61" s="109"/>
      <c r="BA61" s="82"/>
      <c r="BB61" s="32"/>
      <c r="BC61" s="163"/>
      <c r="BD61" s="168"/>
      <c r="BE61" s="168"/>
      <c r="BF61" s="198"/>
      <c r="BG61" s="69"/>
      <c r="BH61" s="82"/>
      <c r="BI61" s="82"/>
      <c r="BJ61" s="82"/>
      <c r="BK61" s="109" t="s">
        <v>2</v>
      </c>
      <c r="BL61" s="109"/>
      <c r="BM61" s="109"/>
      <c r="BN61" s="109"/>
      <c r="BO61" s="109" t="s">
        <v>24</v>
      </c>
      <c r="BP61" s="109"/>
      <c r="BQ61" s="109"/>
      <c r="BR61" s="109"/>
      <c r="BS61" s="82"/>
      <c r="BT61" s="32"/>
      <c r="BU61" s="163"/>
      <c r="BV61" s="168"/>
      <c r="BW61" s="168"/>
      <c r="BX61" s="218"/>
    </row>
    <row r="62" spans="1:76" s="28" customFormat="1" ht="9.9499999999999993" customHeight="1">
      <c r="A62" s="32"/>
      <c r="B62" s="40"/>
      <c r="C62" s="50"/>
      <c r="D62" s="60"/>
      <c r="E62" s="69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32"/>
      <c r="S62" s="164">
        <f>+K92+K93+K95+K97</f>
        <v>50</v>
      </c>
      <c r="T62" s="169" t="s">
        <v>62</v>
      </c>
      <c r="U62" s="168"/>
      <c r="V62" s="32"/>
      <c r="W62" s="69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32"/>
      <c r="AK62" s="164">
        <f>+AC92+AC93+AC95+AC97</f>
        <v>40</v>
      </c>
      <c r="AL62" s="169" t="s">
        <v>62</v>
      </c>
      <c r="AM62" s="168"/>
      <c r="AN62" s="198"/>
      <c r="AO62" s="69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32"/>
      <c r="BC62" s="164">
        <f>+AU92+AU93+AU95+AU97</f>
        <v>35</v>
      </c>
      <c r="BD62" s="169" t="s">
        <v>62</v>
      </c>
      <c r="BE62" s="168"/>
      <c r="BF62" s="198"/>
      <c r="BG62" s="69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32"/>
      <c r="BU62" s="164">
        <f>+BM92+BM93+BM95+BM97</f>
        <v>30</v>
      </c>
      <c r="BV62" s="169" t="s">
        <v>62</v>
      </c>
      <c r="BW62" s="168"/>
      <c r="BX62" s="218"/>
    </row>
    <row r="63" spans="1:76" s="28" customFormat="1" ht="9.9499999999999993" customHeight="1">
      <c r="A63" s="32"/>
      <c r="B63" s="40"/>
      <c r="C63" s="50"/>
      <c r="D63" s="60"/>
      <c r="E63" s="69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2"/>
      <c r="S63" s="164"/>
      <c r="T63" s="169"/>
      <c r="U63" s="168"/>
      <c r="V63" s="32"/>
      <c r="W63" s="69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32"/>
      <c r="AK63" s="164"/>
      <c r="AL63" s="169"/>
      <c r="AM63" s="168"/>
      <c r="AN63" s="198"/>
      <c r="AO63" s="69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32"/>
      <c r="BC63" s="164"/>
      <c r="BD63" s="169"/>
      <c r="BE63" s="168"/>
      <c r="BF63" s="198"/>
      <c r="BG63" s="69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32"/>
      <c r="BU63" s="164"/>
      <c r="BV63" s="169"/>
      <c r="BW63" s="168"/>
      <c r="BX63" s="218"/>
    </row>
    <row r="64" spans="1:76" s="28" customFormat="1" ht="9.9499999999999993" customHeight="1">
      <c r="A64" s="32"/>
      <c r="B64" s="40"/>
      <c r="C64" s="50"/>
      <c r="D64" s="60"/>
      <c r="E64" s="69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32"/>
      <c r="S64" s="164"/>
      <c r="T64" s="169"/>
      <c r="U64" s="168"/>
      <c r="V64" s="32"/>
      <c r="W64" s="69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32"/>
      <c r="AK64" s="164"/>
      <c r="AL64" s="169"/>
      <c r="AM64" s="168"/>
      <c r="AN64" s="198"/>
      <c r="AO64" s="69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32"/>
      <c r="BC64" s="164"/>
      <c r="BD64" s="169"/>
      <c r="BE64" s="168"/>
      <c r="BF64" s="198"/>
      <c r="BG64" s="69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32"/>
      <c r="BU64" s="164"/>
      <c r="BV64" s="169"/>
      <c r="BW64" s="168"/>
      <c r="BX64" s="218"/>
    </row>
    <row r="65" spans="1:76" s="28" customFormat="1" ht="9.9499999999999993" customHeight="1">
      <c r="A65" s="32"/>
      <c r="B65" s="40"/>
      <c r="C65" s="50"/>
      <c r="D65" s="60"/>
      <c r="E65" s="69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32"/>
      <c r="S65" s="164"/>
      <c r="T65" s="169"/>
      <c r="U65" s="168"/>
      <c r="V65" s="32"/>
      <c r="W65" s="69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32"/>
      <c r="AK65" s="164"/>
      <c r="AL65" s="169"/>
      <c r="AM65" s="168"/>
      <c r="AN65" s="198"/>
      <c r="AO65" s="69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32"/>
      <c r="BC65" s="164"/>
      <c r="BD65" s="169"/>
      <c r="BE65" s="168"/>
      <c r="BF65" s="198"/>
      <c r="BG65" s="69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32"/>
      <c r="BU65" s="164"/>
      <c r="BV65" s="169"/>
      <c r="BW65" s="168"/>
      <c r="BX65" s="218"/>
    </row>
    <row r="66" spans="1:76" s="28" customFormat="1" ht="9.9499999999999993" customHeight="1">
      <c r="A66" s="32"/>
      <c r="B66" s="40"/>
      <c r="C66" s="50"/>
      <c r="D66" s="60"/>
      <c r="E66" s="69"/>
      <c r="F66" s="82"/>
      <c r="G66" s="82"/>
      <c r="H66" s="82"/>
      <c r="I66" s="109"/>
      <c r="J66" s="109"/>
      <c r="K66" s="109"/>
      <c r="L66" s="109"/>
      <c r="M66" s="109"/>
      <c r="N66" s="109"/>
      <c r="O66" s="109"/>
      <c r="P66" s="109"/>
      <c r="Q66" s="82"/>
      <c r="R66" s="32"/>
      <c r="S66" s="164"/>
      <c r="T66" s="169"/>
      <c r="U66" s="168"/>
      <c r="V66" s="32"/>
      <c r="W66" s="69"/>
      <c r="X66" s="82"/>
      <c r="Y66" s="82"/>
      <c r="Z66" s="82"/>
      <c r="AA66" s="109"/>
      <c r="AB66" s="109"/>
      <c r="AC66" s="109"/>
      <c r="AD66" s="109"/>
      <c r="AE66" s="109"/>
      <c r="AF66" s="109"/>
      <c r="AG66" s="109"/>
      <c r="AH66" s="109"/>
      <c r="AI66" s="82"/>
      <c r="AJ66" s="32"/>
      <c r="AK66" s="164"/>
      <c r="AL66" s="169"/>
      <c r="AM66" s="168"/>
      <c r="AN66" s="198"/>
      <c r="AO66" s="69"/>
      <c r="AP66" s="82"/>
      <c r="AQ66" s="82"/>
      <c r="AR66" s="82"/>
      <c r="AS66" s="109"/>
      <c r="AT66" s="109"/>
      <c r="AU66" s="109"/>
      <c r="AV66" s="109"/>
      <c r="AW66" s="109"/>
      <c r="AX66" s="109"/>
      <c r="AY66" s="109"/>
      <c r="AZ66" s="109"/>
      <c r="BA66" s="82"/>
      <c r="BB66" s="32"/>
      <c r="BC66" s="164"/>
      <c r="BD66" s="169"/>
      <c r="BE66" s="168"/>
      <c r="BF66" s="198"/>
      <c r="BG66" s="69"/>
      <c r="BH66" s="82"/>
      <c r="BI66" s="82"/>
      <c r="BJ66" s="82"/>
      <c r="BK66" s="109"/>
      <c r="BL66" s="109"/>
      <c r="BM66" s="109"/>
      <c r="BN66" s="109"/>
      <c r="BO66" s="109"/>
      <c r="BP66" s="109"/>
      <c r="BQ66" s="109"/>
      <c r="BR66" s="109"/>
      <c r="BS66" s="82"/>
      <c r="BT66" s="32"/>
      <c r="BU66" s="164"/>
      <c r="BV66" s="169"/>
      <c r="BW66" s="168"/>
      <c r="BX66" s="218"/>
    </row>
    <row r="67" spans="1:76" s="28" customFormat="1" ht="12" customHeight="1">
      <c r="A67" s="32"/>
      <c r="B67" s="40"/>
      <c r="C67" s="50"/>
      <c r="D67" s="60"/>
      <c r="E67" s="69"/>
      <c r="F67" s="82"/>
      <c r="G67" s="97">
        <v>100</v>
      </c>
      <c r="H67" s="82"/>
      <c r="I67" s="109" t="s">
        <v>1</v>
      </c>
      <c r="J67" s="109"/>
      <c r="K67" s="109"/>
      <c r="L67" s="109"/>
      <c r="M67" s="133"/>
      <c r="N67" s="133"/>
      <c r="O67" s="133"/>
      <c r="P67" s="133"/>
      <c r="Q67" s="156"/>
      <c r="R67" s="161">
        <f>+S68-R71</f>
        <v>25</v>
      </c>
      <c r="S67" s="156"/>
      <c r="T67" s="170">
        <f>+S68+S62</f>
        <v>95</v>
      </c>
      <c r="U67" s="173" t="s">
        <v>63</v>
      </c>
      <c r="V67" s="32"/>
      <c r="W67" s="69"/>
      <c r="X67" s="82"/>
      <c r="Y67" s="97">
        <v>100</v>
      </c>
      <c r="Z67" s="82"/>
      <c r="AA67" s="109" t="s">
        <v>1</v>
      </c>
      <c r="AB67" s="109"/>
      <c r="AC67" s="109"/>
      <c r="AD67" s="109"/>
      <c r="AE67" s="133"/>
      <c r="AF67" s="133"/>
      <c r="AG67" s="133"/>
      <c r="AH67" s="133"/>
      <c r="AI67" s="156"/>
      <c r="AJ67" s="32"/>
      <c r="AK67" s="32"/>
      <c r="AL67" s="170">
        <f>+AK68+AK62</f>
        <v>90</v>
      </c>
      <c r="AM67" s="173" t="s">
        <v>63</v>
      </c>
      <c r="AN67" s="198"/>
      <c r="AO67" s="69"/>
      <c r="AP67" s="82"/>
      <c r="AQ67" s="97">
        <v>100</v>
      </c>
      <c r="AR67" s="82"/>
      <c r="AS67" s="109" t="s">
        <v>1</v>
      </c>
      <c r="AT67" s="109"/>
      <c r="AU67" s="109"/>
      <c r="AV67" s="109"/>
      <c r="AW67" s="133"/>
      <c r="AX67" s="133"/>
      <c r="AY67" s="133"/>
      <c r="AZ67" s="133"/>
      <c r="BA67" s="156"/>
      <c r="BB67" s="32"/>
      <c r="BC67" s="32"/>
      <c r="BD67" s="170">
        <f>+BC68+BC62</f>
        <v>95</v>
      </c>
      <c r="BE67" s="173" t="s">
        <v>63</v>
      </c>
      <c r="BF67" s="198"/>
      <c r="BG67" s="69"/>
      <c r="BH67" s="82"/>
      <c r="BI67" s="97">
        <v>100</v>
      </c>
      <c r="BJ67" s="82"/>
      <c r="BK67" s="109" t="s">
        <v>1</v>
      </c>
      <c r="BL67" s="109"/>
      <c r="BM67" s="109"/>
      <c r="BN67" s="109"/>
      <c r="BO67" s="133"/>
      <c r="BP67" s="133"/>
      <c r="BQ67" s="133"/>
      <c r="BR67" s="133"/>
      <c r="BS67" s="156"/>
      <c r="BT67" s="32"/>
      <c r="BU67" s="32"/>
      <c r="BV67" s="212">
        <f>BU69+BU62</f>
        <v>100</v>
      </c>
      <c r="BW67" s="168"/>
      <c r="BX67" s="218"/>
    </row>
    <row r="68" spans="1:76" s="28" customFormat="1" ht="12" customHeight="1">
      <c r="A68" s="32"/>
      <c r="B68" s="40"/>
      <c r="C68" s="50"/>
      <c r="D68" s="60"/>
      <c r="E68" s="69"/>
      <c r="F68" s="82"/>
      <c r="G68" s="97"/>
      <c r="H68" s="82"/>
      <c r="I68" s="109"/>
      <c r="J68" s="109"/>
      <c r="K68" s="109"/>
      <c r="L68" s="109"/>
      <c r="M68" s="133"/>
      <c r="N68" s="133"/>
      <c r="O68" s="133"/>
      <c r="P68" s="133"/>
      <c r="Q68" s="156"/>
      <c r="R68" s="161"/>
      <c r="S68" s="161">
        <f>+L81</f>
        <v>45</v>
      </c>
      <c r="T68" s="170"/>
      <c r="U68" s="173"/>
      <c r="V68" s="32"/>
      <c r="W68" s="69"/>
      <c r="X68" s="82"/>
      <c r="Y68" s="97"/>
      <c r="Z68" s="82"/>
      <c r="AA68" s="109"/>
      <c r="AB68" s="109"/>
      <c r="AC68" s="109"/>
      <c r="AD68" s="109"/>
      <c r="AE68" s="133"/>
      <c r="AF68" s="133"/>
      <c r="AG68" s="133"/>
      <c r="AH68" s="133"/>
      <c r="AI68" s="156"/>
      <c r="AJ68" s="196">
        <f>+AK68-AJ72</f>
        <v>30</v>
      </c>
      <c r="AK68" s="196">
        <f>+AD81</f>
        <v>50</v>
      </c>
      <c r="AL68" s="170"/>
      <c r="AM68" s="173"/>
      <c r="AN68" s="198"/>
      <c r="AO68" s="69"/>
      <c r="AP68" s="82"/>
      <c r="AQ68" s="97"/>
      <c r="AR68" s="82"/>
      <c r="AS68" s="109"/>
      <c r="AT68" s="109"/>
      <c r="AU68" s="109"/>
      <c r="AV68" s="109"/>
      <c r="AW68" s="133"/>
      <c r="AX68" s="133"/>
      <c r="AY68" s="133"/>
      <c r="AZ68" s="133"/>
      <c r="BA68" s="156"/>
      <c r="BB68" s="196">
        <f>+BC68-BB72</f>
        <v>40</v>
      </c>
      <c r="BC68" s="196">
        <f>+AV81</f>
        <v>60</v>
      </c>
      <c r="BD68" s="170"/>
      <c r="BE68" s="173"/>
      <c r="BF68" s="198"/>
      <c r="BG68" s="69"/>
      <c r="BH68" s="82"/>
      <c r="BI68" s="97"/>
      <c r="BJ68" s="82"/>
      <c r="BK68" s="109"/>
      <c r="BL68" s="109"/>
      <c r="BM68" s="109"/>
      <c r="BN68" s="109"/>
      <c r="BO68" s="133"/>
      <c r="BP68" s="133"/>
      <c r="BQ68" s="133"/>
      <c r="BR68" s="133"/>
      <c r="BS68" s="156"/>
      <c r="BT68" s="196">
        <f>+BU69-BT73</f>
        <v>50</v>
      </c>
      <c r="BU68" s="32"/>
      <c r="BV68" s="212"/>
      <c r="BW68" s="173" t="s">
        <v>63</v>
      </c>
      <c r="BX68" s="218"/>
    </row>
    <row r="69" spans="1:76" s="28" customFormat="1" ht="12" customHeight="1">
      <c r="A69" s="32"/>
      <c r="B69" s="40"/>
      <c r="C69" s="50"/>
      <c r="D69" s="60"/>
      <c r="E69" s="69"/>
      <c r="F69" s="82"/>
      <c r="G69" s="97"/>
      <c r="H69" s="82"/>
      <c r="I69" s="109"/>
      <c r="J69" s="109"/>
      <c r="K69" s="109"/>
      <c r="L69" s="109"/>
      <c r="M69" s="109" t="s">
        <v>5</v>
      </c>
      <c r="N69" s="109"/>
      <c r="O69" s="109"/>
      <c r="P69" s="109"/>
      <c r="Q69" s="156"/>
      <c r="R69" s="161"/>
      <c r="S69" s="161"/>
      <c r="T69" s="170"/>
      <c r="U69" s="173"/>
      <c r="V69" s="32"/>
      <c r="W69" s="69"/>
      <c r="X69" s="82"/>
      <c r="Y69" s="97"/>
      <c r="Z69" s="82"/>
      <c r="AA69" s="109"/>
      <c r="AB69" s="109"/>
      <c r="AC69" s="109"/>
      <c r="AD69" s="109"/>
      <c r="AE69" s="109" t="s">
        <v>5</v>
      </c>
      <c r="AF69" s="109"/>
      <c r="AG69" s="109"/>
      <c r="AH69" s="109"/>
      <c r="AI69" s="156"/>
      <c r="AJ69" s="196"/>
      <c r="AK69" s="196"/>
      <c r="AL69" s="170"/>
      <c r="AM69" s="173"/>
      <c r="AN69" s="198"/>
      <c r="AO69" s="69"/>
      <c r="AP69" s="82"/>
      <c r="AQ69" s="97"/>
      <c r="AR69" s="82"/>
      <c r="AS69" s="109"/>
      <c r="AT69" s="109"/>
      <c r="AU69" s="109"/>
      <c r="AV69" s="109"/>
      <c r="AW69" s="109" t="s">
        <v>5</v>
      </c>
      <c r="AX69" s="109"/>
      <c r="AY69" s="109"/>
      <c r="AZ69" s="109"/>
      <c r="BA69" s="156"/>
      <c r="BB69" s="196"/>
      <c r="BC69" s="196"/>
      <c r="BD69" s="170"/>
      <c r="BE69" s="173"/>
      <c r="BF69" s="198"/>
      <c r="BG69" s="69"/>
      <c r="BH69" s="82"/>
      <c r="BI69" s="97"/>
      <c r="BJ69" s="82"/>
      <c r="BK69" s="109"/>
      <c r="BL69" s="109"/>
      <c r="BM69" s="109"/>
      <c r="BN69" s="109"/>
      <c r="BO69" s="109" t="s">
        <v>5</v>
      </c>
      <c r="BP69" s="109"/>
      <c r="BQ69" s="109"/>
      <c r="BR69" s="109"/>
      <c r="BS69" s="156"/>
      <c r="BT69" s="196"/>
      <c r="BU69" s="196">
        <f>+BN81</f>
        <v>70</v>
      </c>
      <c r="BV69" s="212"/>
      <c r="BW69" s="173"/>
      <c r="BX69" s="218"/>
    </row>
    <row r="70" spans="1:76" s="28" customFormat="1" ht="12" customHeight="1">
      <c r="A70" s="32"/>
      <c r="B70" s="40"/>
      <c r="C70" s="50"/>
      <c r="D70" s="60"/>
      <c r="E70" s="69"/>
      <c r="F70" s="82"/>
      <c r="G70" s="97"/>
      <c r="H70" s="82"/>
      <c r="I70" s="109"/>
      <c r="J70" s="109"/>
      <c r="K70" s="109"/>
      <c r="L70" s="109"/>
      <c r="M70" s="109" t="s">
        <v>26</v>
      </c>
      <c r="N70" s="109"/>
      <c r="O70" s="109"/>
      <c r="P70" s="109"/>
      <c r="Q70" s="157" t="s">
        <v>28</v>
      </c>
      <c r="R70" s="161"/>
      <c r="S70" s="161"/>
      <c r="T70" s="170"/>
      <c r="U70" s="173"/>
      <c r="V70" s="32"/>
      <c r="W70" s="69"/>
      <c r="X70" s="82"/>
      <c r="Y70" s="97"/>
      <c r="Z70" s="82"/>
      <c r="AA70" s="109"/>
      <c r="AB70" s="109"/>
      <c r="AC70" s="109"/>
      <c r="AD70" s="109"/>
      <c r="AE70" s="109" t="s">
        <v>26</v>
      </c>
      <c r="AF70" s="109"/>
      <c r="AG70" s="109"/>
      <c r="AH70" s="109"/>
      <c r="AI70" s="158"/>
      <c r="AJ70" s="196"/>
      <c r="AK70" s="196"/>
      <c r="AL70" s="170"/>
      <c r="AM70" s="173"/>
      <c r="AN70" s="198"/>
      <c r="AO70" s="69"/>
      <c r="AP70" s="82"/>
      <c r="AQ70" s="97"/>
      <c r="AR70" s="82"/>
      <c r="AS70" s="109"/>
      <c r="AT70" s="109"/>
      <c r="AU70" s="109"/>
      <c r="AV70" s="109"/>
      <c r="AW70" s="109" t="s">
        <v>26</v>
      </c>
      <c r="AX70" s="109"/>
      <c r="AY70" s="109"/>
      <c r="AZ70" s="109"/>
      <c r="BA70" s="158"/>
      <c r="BB70" s="196"/>
      <c r="BC70" s="196"/>
      <c r="BD70" s="170"/>
      <c r="BE70" s="173"/>
      <c r="BF70" s="198"/>
      <c r="BG70" s="69"/>
      <c r="BH70" s="82"/>
      <c r="BI70" s="97"/>
      <c r="BJ70" s="82"/>
      <c r="BK70" s="109"/>
      <c r="BL70" s="109"/>
      <c r="BM70" s="109"/>
      <c r="BN70" s="109"/>
      <c r="BO70" s="109" t="s">
        <v>26</v>
      </c>
      <c r="BP70" s="109"/>
      <c r="BQ70" s="109"/>
      <c r="BR70" s="109"/>
      <c r="BS70" s="158"/>
      <c r="BT70" s="196"/>
      <c r="BU70" s="196"/>
      <c r="BV70" s="212"/>
      <c r="BW70" s="173"/>
      <c r="BX70" s="218"/>
    </row>
    <row r="71" spans="1:76" s="28" customFormat="1" ht="12" customHeight="1">
      <c r="A71" s="32"/>
      <c r="B71" s="40"/>
      <c r="C71" s="50"/>
      <c r="D71" s="60"/>
      <c r="E71" s="69"/>
      <c r="F71" s="82"/>
      <c r="G71" s="97"/>
      <c r="H71" s="82"/>
      <c r="I71" s="109"/>
      <c r="J71" s="109"/>
      <c r="K71" s="109"/>
      <c r="L71" s="109"/>
      <c r="M71" s="134">
        <f>+L83</f>
        <v>30</v>
      </c>
      <c r="N71" s="134"/>
      <c r="O71" s="134"/>
      <c r="P71" s="134"/>
      <c r="Q71" s="157"/>
      <c r="R71" s="161">
        <v>20</v>
      </c>
      <c r="S71" s="161"/>
      <c r="T71" s="170"/>
      <c r="U71" s="173"/>
      <c r="V71" s="32"/>
      <c r="W71" s="69"/>
      <c r="X71" s="82"/>
      <c r="Y71" s="97"/>
      <c r="Z71" s="82"/>
      <c r="AA71" s="109"/>
      <c r="AB71" s="109"/>
      <c r="AC71" s="109"/>
      <c r="AD71" s="109"/>
      <c r="AE71" s="134">
        <f>+AD83</f>
        <v>30</v>
      </c>
      <c r="AF71" s="134"/>
      <c r="AG71" s="134"/>
      <c r="AH71" s="134"/>
      <c r="AI71" s="157" t="s">
        <v>28</v>
      </c>
      <c r="AJ71" s="196"/>
      <c r="AK71" s="196"/>
      <c r="AL71" s="170"/>
      <c r="AM71" s="173"/>
      <c r="AN71" s="198"/>
      <c r="AO71" s="69"/>
      <c r="AP71" s="82"/>
      <c r="AQ71" s="97"/>
      <c r="AR71" s="82"/>
      <c r="AS71" s="109"/>
      <c r="AT71" s="109"/>
      <c r="AU71" s="109"/>
      <c r="AV71" s="109"/>
      <c r="AW71" s="134">
        <f>+AV83</f>
        <v>30</v>
      </c>
      <c r="AX71" s="134"/>
      <c r="AY71" s="134"/>
      <c r="AZ71" s="134"/>
      <c r="BA71" s="157" t="s">
        <v>28</v>
      </c>
      <c r="BB71" s="196"/>
      <c r="BC71" s="196"/>
      <c r="BD71" s="170"/>
      <c r="BE71" s="173"/>
      <c r="BF71" s="198"/>
      <c r="BG71" s="69"/>
      <c r="BH71" s="82"/>
      <c r="BI71" s="97"/>
      <c r="BJ71" s="82"/>
      <c r="BK71" s="109"/>
      <c r="BL71" s="109"/>
      <c r="BM71" s="109"/>
      <c r="BN71" s="109"/>
      <c r="BO71" s="134">
        <f>+BN83</f>
        <v>30</v>
      </c>
      <c r="BP71" s="134"/>
      <c r="BQ71" s="134"/>
      <c r="BR71" s="134"/>
      <c r="BS71" s="158"/>
      <c r="BT71" s="196"/>
      <c r="BU71" s="196"/>
      <c r="BV71" s="212"/>
      <c r="BW71" s="173"/>
      <c r="BX71" s="218"/>
    </row>
    <row r="72" spans="1:76" s="28" customFormat="1" ht="12" customHeight="1">
      <c r="A72" s="32"/>
      <c r="B72" s="40"/>
      <c r="C72" s="50"/>
      <c r="D72" s="60"/>
      <c r="E72" s="69"/>
      <c r="F72" s="82"/>
      <c r="G72" s="97"/>
      <c r="H72" s="82"/>
      <c r="I72" s="110">
        <f>+L79</f>
        <v>1</v>
      </c>
      <c r="J72" s="110"/>
      <c r="K72" s="110"/>
      <c r="L72" s="110"/>
      <c r="M72" s="133"/>
      <c r="N72" s="133"/>
      <c r="O72" s="133"/>
      <c r="P72" s="133"/>
      <c r="Q72" s="157"/>
      <c r="R72" s="161"/>
      <c r="S72" s="156"/>
      <c r="T72" s="170"/>
      <c r="U72" s="173"/>
      <c r="V72" s="32"/>
      <c r="W72" s="69"/>
      <c r="X72" s="82"/>
      <c r="Y72" s="97"/>
      <c r="Z72" s="82"/>
      <c r="AA72" s="110">
        <f>+AD79</f>
        <v>1</v>
      </c>
      <c r="AB72" s="110"/>
      <c r="AC72" s="110"/>
      <c r="AD72" s="110"/>
      <c r="AE72" s="133"/>
      <c r="AF72" s="133"/>
      <c r="AG72" s="133"/>
      <c r="AH72" s="133"/>
      <c r="AI72" s="157"/>
      <c r="AJ72" s="161">
        <v>20</v>
      </c>
      <c r="AK72" s="32"/>
      <c r="AL72" s="170"/>
      <c r="AM72" s="173"/>
      <c r="AN72" s="198"/>
      <c r="AO72" s="69"/>
      <c r="AP72" s="82"/>
      <c r="AQ72" s="97"/>
      <c r="AR72" s="82"/>
      <c r="AS72" s="110">
        <f>+AV79</f>
        <v>1</v>
      </c>
      <c r="AT72" s="110"/>
      <c r="AU72" s="110"/>
      <c r="AV72" s="110"/>
      <c r="AW72" s="133"/>
      <c r="AX72" s="133"/>
      <c r="AY72" s="133"/>
      <c r="AZ72" s="133"/>
      <c r="BA72" s="157"/>
      <c r="BB72" s="161">
        <v>20</v>
      </c>
      <c r="BC72" s="32"/>
      <c r="BD72" s="170"/>
      <c r="BE72" s="173"/>
      <c r="BF72" s="198"/>
      <c r="BG72" s="69"/>
      <c r="BH72" s="82"/>
      <c r="BI72" s="97"/>
      <c r="BJ72" s="82"/>
      <c r="BK72" s="110">
        <f>+BN79</f>
        <v>1</v>
      </c>
      <c r="BL72" s="110"/>
      <c r="BM72" s="110"/>
      <c r="BN72" s="110"/>
      <c r="BO72" s="133"/>
      <c r="BP72" s="133"/>
      <c r="BQ72" s="133"/>
      <c r="BR72" s="133"/>
      <c r="BS72" s="157" t="s">
        <v>28</v>
      </c>
      <c r="BT72" s="197"/>
      <c r="BU72" s="196"/>
      <c r="BV72" s="212"/>
      <c r="BW72" s="173"/>
      <c r="BX72" s="218"/>
    </row>
    <row r="73" spans="1:76" s="28" customFormat="1" ht="12" customHeight="1">
      <c r="A73" s="32"/>
      <c r="B73" s="40"/>
      <c r="C73" s="50"/>
      <c r="D73" s="60"/>
      <c r="E73" s="69"/>
      <c r="F73" s="82"/>
      <c r="G73" s="97"/>
      <c r="H73" s="82"/>
      <c r="I73" s="110"/>
      <c r="J73" s="110"/>
      <c r="K73" s="110"/>
      <c r="L73" s="110"/>
      <c r="M73" s="133"/>
      <c r="N73" s="133"/>
      <c r="O73" s="133"/>
      <c r="P73" s="133"/>
      <c r="Q73" s="157"/>
      <c r="R73" s="156"/>
      <c r="S73" s="161"/>
      <c r="T73" s="171"/>
      <c r="U73" s="174"/>
      <c r="V73" s="32"/>
      <c r="W73" s="69"/>
      <c r="X73" s="82"/>
      <c r="Y73" s="97"/>
      <c r="Z73" s="82"/>
      <c r="AA73" s="110"/>
      <c r="AB73" s="110"/>
      <c r="AC73" s="110"/>
      <c r="AD73" s="110"/>
      <c r="AE73" s="133"/>
      <c r="AF73" s="133"/>
      <c r="AG73" s="133"/>
      <c r="AH73" s="133"/>
      <c r="AI73" s="157"/>
      <c r="AJ73" s="161"/>
      <c r="AK73" s="197"/>
      <c r="AL73" s="171"/>
      <c r="AM73" s="174"/>
      <c r="AN73" s="198"/>
      <c r="AO73" s="69"/>
      <c r="AP73" s="82"/>
      <c r="AQ73" s="97"/>
      <c r="AR73" s="82"/>
      <c r="AS73" s="110"/>
      <c r="AT73" s="110"/>
      <c r="AU73" s="110"/>
      <c r="AV73" s="110"/>
      <c r="AW73" s="133"/>
      <c r="AX73" s="133"/>
      <c r="AY73" s="133"/>
      <c r="AZ73" s="133"/>
      <c r="BA73" s="157"/>
      <c r="BB73" s="161"/>
      <c r="BC73" s="197"/>
      <c r="BD73" s="171"/>
      <c r="BE73" s="174"/>
      <c r="BF73" s="198"/>
      <c r="BG73" s="69"/>
      <c r="BH73" s="82"/>
      <c r="BI73" s="97"/>
      <c r="BJ73" s="82"/>
      <c r="BK73" s="110"/>
      <c r="BL73" s="110"/>
      <c r="BM73" s="110"/>
      <c r="BN73" s="110"/>
      <c r="BO73" s="133"/>
      <c r="BP73" s="133"/>
      <c r="BQ73" s="133"/>
      <c r="BR73" s="133"/>
      <c r="BS73" s="157"/>
      <c r="BT73" s="161">
        <v>20</v>
      </c>
      <c r="BU73" s="197"/>
      <c r="BV73" s="212"/>
      <c r="BW73" s="173"/>
      <c r="BX73" s="218"/>
    </row>
    <row r="74" spans="1:76" s="28" customFormat="1" ht="12" customHeight="1">
      <c r="A74" s="32"/>
      <c r="B74" s="40"/>
      <c r="C74" s="50"/>
      <c r="D74" s="60"/>
      <c r="E74" s="69"/>
      <c r="F74" s="82"/>
      <c r="G74" s="97"/>
      <c r="H74" s="82"/>
      <c r="I74" s="110"/>
      <c r="J74" s="110"/>
      <c r="K74" s="110"/>
      <c r="L74" s="110"/>
      <c r="M74" s="135" t="s">
        <v>6</v>
      </c>
      <c r="N74" s="135"/>
      <c r="O74" s="135"/>
      <c r="P74" s="135"/>
      <c r="Q74" s="156"/>
      <c r="R74" s="156"/>
      <c r="S74" s="161">
        <f>+G67-S68</f>
        <v>55</v>
      </c>
      <c r="T74" s="32"/>
      <c r="U74" s="32"/>
      <c r="V74" s="32"/>
      <c r="W74" s="69"/>
      <c r="X74" s="82"/>
      <c r="Y74" s="97"/>
      <c r="Z74" s="82"/>
      <c r="AA74" s="110"/>
      <c r="AB74" s="110"/>
      <c r="AC74" s="110"/>
      <c r="AD74" s="110"/>
      <c r="AE74" s="133"/>
      <c r="AF74" s="133"/>
      <c r="AG74" s="133"/>
      <c r="AH74" s="133"/>
      <c r="AI74" s="195"/>
      <c r="AJ74" s="32"/>
      <c r="AK74" s="161">
        <f>+Y67-AK68</f>
        <v>50</v>
      </c>
      <c r="AL74" s="168"/>
      <c r="AM74" s="32"/>
      <c r="AN74" s="198"/>
      <c r="AO74" s="69"/>
      <c r="AP74" s="82"/>
      <c r="AQ74" s="97"/>
      <c r="AR74" s="82"/>
      <c r="AS74" s="110"/>
      <c r="AT74" s="110"/>
      <c r="AU74" s="110"/>
      <c r="AV74" s="110"/>
      <c r="AW74" s="133"/>
      <c r="AX74" s="133"/>
      <c r="AY74" s="133"/>
      <c r="AZ74" s="133"/>
      <c r="BA74" s="195"/>
      <c r="BB74" s="32"/>
      <c r="BC74" s="161">
        <f>+AQ67-BC68</f>
        <v>40</v>
      </c>
      <c r="BD74" s="168"/>
      <c r="BE74" s="32"/>
      <c r="BF74" s="198"/>
      <c r="BG74" s="69"/>
      <c r="BH74" s="82"/>
      <c r="BI74" s="97"/>
      <c r="BJ74" s="82"/>
      <c r="BK74" s="110"/>
      <c r="BL74" s="110"/>
      <c r="BM74" s="110"/>
      <c r="BN74" s="110"/>
      <c r="BO74" s="133"/>
      <c r="BP74" s="133"/>
      <c r="BQ74" s="133"/>
      <c r="BR74" s="133"/>
      <c r="BS74" s="157"/>
      <c r="BT74" s="161"/>
      <c r="BU74" s="197"/>
      <c r="BV74" s="168"/>
      <c r="BW74" s="168"/>
      <c r="BX74" s="218"/>
    </row>
    <row r="75" spans="1:76" s="28" customFormat="1" ht="12" customHeight="1">
      <c r="A75" s="32"/>
      <c r="B75" s="40"/>
      <c r="C75" s="50"/>
      <c r="D75" s="60"/>
      <c r="E75" s="69"/>
      <c r="F75" s="82"/>
      <c r="G75" s="97"/>
      <c r="H75" s="82"/>
      <c r="I75" s="110"/>
      <c r="J75" s="110"/>
      <c r="K75" s="110"/>
      <c r="L75" s="110"/>
      <c r="M75" s="110">
        <f>+I72</f>
        <v>1</v>
      </c>
      <c r="N75" s="110"/>
      <c r="O75" s="110"/>
      <c r="P75" s="110"/>
      <c r="Q75" s="158"/>
      <c r="R75" s="156"/>
      <c r="S75" s="161"/>
      <c r="T75" s="168"/>
      <c r="U75" s="168"/>
      <c r="V75" s="32"/>
      <c r="W75" s="69"/>
      <c r="X75" s="82"/>
      <c r="Y75" s="97"/>
      <c r="Z75" s="82"/>
      <c r="AA75" s="110"/>
      <c r="AB75" s="110"/>
      <c r="AC75" s="110"/>
      <c r="AD75" s="110"/>
      <c r="AE75" s="135" t="s">
        <v>6</v>
      </c>
      <c r="AF75" s="135"/>
      <c r="AG75" s="135"/>
      <c r="AH75" s="135"/>
      <c r="AI75" s="158"/>
      <c r="AJ75" s="158"/>
      <c r="AK75" s="161"/>
      <c r="AL75" s="168"/>
      <c r="AM75" s="168"/>
      <c r="AN75" s="198"/>
      <c r="AO75" s="69"/>
      <c r="AP75" s="82"/>
      <c r="AQ75" s="97"/>
      <c r="AR75" s="82"/>
      <c r="AS75" s="110"/>
      <c r="AT75" s="110"/>
      <c r="AU75" s="110"/>
      <c r="AV75" s="110"/>
      <c r="AW75" s="135" t="s">
        <v>6</v>
      </c>
      <c r="AX75" s="135"/>
      <c r="AY75" s="135"/>
      <c r="AZ75" s="135"/>
      <c r="BA75" s="158"/>
      <c r="BB75" s="158"/>
      <c r="BC75" s="161"/>
      <c r="BD75" s="168"/>
      <c r="BE75" s="168"/>
      <c r="BF75" s="198"/>
      <c r="BG75" s="69"/>
      <c r="BH75" s="82"/>
      <c r="BI75" s="97"/>
      <c r="BJ75" s="82"/>
      <c r="BK75" s="110"/>
      <c r="BL75" s="110"/>
      <c r="BM75" s="110"/>
      <c r="BN75" s="110"/>
      <c r="BO75" s="135" t="s">
        <v>6</v>
      </c>
      <c r="BP75" s="135"/>
      <c r="BQ75" s="135"/>
      <c r="BR75" s="135"/>
      <c r="BS75" s="158"/>
      <c r="BT75" s="158"/>
      <c r="BU75" s="161">
        <f>+BI67-BU69</f>
        <v>30</v>
      </c>
      <c r="BV75" s="168"/>
      <c r="BW75" s="168"/>
      <c r="BX75" s="218"/>
    </row>
    <row r="76" spans="1:76" s="28" customFormat="1" ht="12" customHeight="1">
      <c r="A76" s="32"/>
      <c r="B76" s="40"/>
      <c r="C76" s="50"/>
      <c r="D76" s="60"/>
      <c r="E76" s="69"/>
      <c r="F76" s="82"/>
      <c r="G76" s="97"/>
      <c r="H76" s="82"/>
      <c r="I76" s="110"/>
      <c r="J76" s="110"/>
      <c r="K76" s="110"/>
      <c r="L76" s="110"/>
      <c r="M76" s="133"/>
      <c r="N76" s="133"/>
      <c r="O76" s="133"/>
      <c r="P76" s="133"/>
      <c r="Q76" s="158"/>
      <c r="R76" s="158"/>
      <c r="S76" s="32"/>
      <c r="T76" s="168"/>
      <c r="U76" s="168"/>
      <c r="V76" s="32"/>
      <c r="W76" s="69"/>
      <c r="X76" s="82"/>
      <c r="Y76" s="97"/>
      <c r="Z76" s="82"/>
      <c r="AA76" s="110"/>
      <c r="AB76" s="110"/>
      <c r="AC76" s="110"/>
      <c r="AD76" s="110"/>
      <c r="AE76" s="110">
        <f>+AA72</f>
        <v>1</v>
      </c>
      <c r="AF76" s="110"/>
      <c r="AG76" s="110"/>
      <c r="AH76" s="110"/>
      <c r="AI76" s="158"/>
      <c r="AJ76" s="158"/>
      <c r="AK76" s="161"/>
      <c r="AL76" s="168"/>
      <c r="AM76" s="168"/>
      <c r="AN76" s="198"/>
      <c r="AO76" s="69"/>
      <c r="AP76" s="82"/>
      <c r="AQ76" s="97"/>
      <c r="AR76" s="82"/>
      <c r="AS76" s="110"/>
      <c r="AT76" s="110"/>
      <c r="AU76" s="110"/>
      <c r="AV76" s="110"/>
      <c r="AW76" s="110">
        <f>+AS72</f>
        <v>1</v>
      </c>
      <c r="AX76" s="110"/>
      <c r="AY76" s="110"/>
      <c r="AZ76" s="110"/>
      <c r="BA76" s="158"/>
      <c r="BB76" s="158"/>
      <c r="BC76" s="161"/>
      <c r="BD76" s="168"/>
      <c r="BE76" s="168"/>
      <c r="BF76" s="198"/>
      <c r="BG76" s="69"/>
      <c r="BH76" s="82"/>
      <c r="BI76" s="97"/>
      <c r="BJ76" s="82"/>
      <c r="BK76" s="110"/>
      <c r="BL76" s="110"/>
      <c r="BM76" s="110"/>
      <c r="BN76" s="110"/>
      <c r="BO76" s="110">
        <f>+BK72</f>
        <v>1</v>
      </c>
      <c r="BP76" s="110"/>
      <c r="BQ76" s="110"/>
      <c r="BR76" s="110"/>
      <c r="BS76" s="158"/>
      <c r="BT76" s="158"/>
      <c r="BU76" s="161"/>
      <c r="BV76" s="168"/>
      <c r="BW76" s="168"/>
      <c r="BX76" s="218"/>
    </row>
    <row r="77" spans="1:76" ht="9" customHeight="1">
      <c r="A77" s="31"/>
      <c r="B77" s="40"/>
      <c r="C77" s="50"/>
      <c r="D77" s="60"/>
      <c r="E77" s="70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31"/>
      <c r="W77" s="70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199"/>
      <c r="AO77" s="70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199"/>
      <c r="BG77" s="70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219"/>
    </row>
    <row r="78" spans="1:76" ht="9.9499999999999993" customHeight="1">
      <c r="A78" s="31"/>
      <c r="B78" s="41" t="s">
        <v>42</v>
      </c>
      <c r="C78" s="51"/>
      <c r="D78" s="61"/>
      <c r="E78" s="68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176"/>
      <c r="W78" s="68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176"/>
      <c r="AO78" s="68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176"/>
      <c r="BG78" s="68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217"/>
    </row>
    <row r="79" spans="1:76" s="29" customFormat="1" ht="18" customHeight="1">
      <c r="A79" s="33"/>
      <c r="B79" s="41"/>
      <c r="C79" s="51"/>
      <c r="D79" s="61"/>
      <c r="E79" s="71"/>
      <c r="F79" s="84"/>
      <c r="G79" s="98" t="s">
        <v>6</v>
      </c>
      <c r="H79" s="98"/>
      <c r="I79" s="98"/>
      <c r="J79" s="98"/>
      <c r="K79" s="116"/>
      <c r="L79" s="104">
        <f>+AW57</f>
        <v>1</v>
      </c>
      <c r="M79" s="104"/>
      <c r="N79" s="116"/>
      <c r="O79" s="116"/>
      <c r="P79" s="116"/>
      <c r="Q79" s="116"/>
      <c r="R79" s="116"/>
      <c r="S79" s="116"/>
      <c r="T79" s="116"/>
      <c r="U79" s="116"/>
      <c r="V79" s="177"/>
      <c r="W79" s="185"/>
      <c r="X79" s="116"/>
      <c r="Y79" s="98" t="s">
        <v>6</v>
      </c>
      <c r="Z79" s="98"/>
      <c r="AA79" s="98"/>
      <c r="AB79" s="98"/>
      <c r="AC79" s="116"/>
      <c r="AD79" s="104">
        <f>+AW57</f>
        <v>1</v>
      </c>
      <c r="AE79" s="104"/>
      <c r="AF79" s="116"/>
      <c r="AG79" s="116"/>
      <c r="AH79" s="116"/>
      <c r="AI79" s="116"/>
      <c r="AJ79" s="116"/>
      <c r="AK79" s="116"/>
      <c r="AL79" s="116"/>
      <c r="AM79" s="116"/>
      <c r="AN79" s="177"/>
      <c r="AO79" s="185"/>
      <c r="AP79" s="116"/>
      <c r="AQ79" s="98" t="s">
        <v>6</v>
      </c>
      <c r="AR79" s="98"/>
      <c r="AS79" s="98"/>
      <c r="AT79" s="98"/>
      <c r="AU79" s="116"/>
      <c r="AV79" s="104">
        <f>+AW57</f>
        <v>1</v>
      </c>
      <c r="AW79" s="104"/>
      <c r="AX79" s="116"/>
      <c r="AY79" s="116"/>
      <c r="AZ79" s="116"/>
      <c r="BA79" s="116"/>
      <c r="BB79" s="116"/>
      <c r="BC79" s="116"/>
      <c r="BD79" s="116"/>
      <c r="BE79" s="116"/>
      <c r="BF79" s="177"/>
      <c r="BG79" s="185"/>
      <c r="BH79" s="116"/>
      <c r="BI79" s="98" t="s">
        <v>6</v>
      </c>
      <c r="BJ79" s="98"/>
      <c r="BK79" s="98"/>
      <c r="BL79" s="98"/>
      <c r="BM79" s="116"/>
      <c r="BN79" s="104">
        <f>+AW57</f>
        <v>1</v>
      </c>
      <c r="BO79" s="104"/>
      <c r="BP79" s="85"/>
      <c r="BQ79" s="85"/>
      <c r="BR79" s="85"/>
      <c r="BS79" s="85"/>
      <c r="BT79" s="85"/>
      <c r="BU79" s="85"/>
      <c r="BV79" s="85"/>
      <c r="BW79" s="85"/>
      <c r="BX79" s="220"/>
    </row>
    <row r="80" spans="1:76" s="29" customFormat="1" ht="18" customHeight="1">
      <c r="A80" s="33"/>
      <c r="B80" s="41"/>
      <c r="C80" s="51"/>
      <c r="D80" s="61"/>
      <c r="E80" s="71"/>
      <c r="F80" s="84"/>
      <c r="G80" s="99" t="s">
        <v>9</v>
      </c>
      <c r="H80" s="99"/>
      <c r="I80" s="99"/>
      <c r="J80" s="99"/>
      <c r="K80" s="116"/>
      <c r="L80" s="122">
        <v>3</v>
      </c>
      <c r="M80" s="122"/>
      <c r="N80" s="116"/>
      <c r="O80" s="116"/>
      <c r="P80" s="116"/>
      <c r="Q80" s="116"/>
      <c r="R80" s="116"/>
      <c r="S80" s="116"/>
      <c r="T80" s="116"/>
      <c r="U80" s="116"/>
      <c r="V80" s="177"/>
      <c r="W80" s="185"/>
      <c r="X80" s="116"/>
      <c r="Y80" s="99" t="s">
        <v>9</v>
      </c>
      <c r="Z80" s="99"/>
      <c r="AA80" s="99"/>
      <c r="AB80" s="99"/>
      <c r="AC80" s="116"/>
      <c r="AD80" s="122">
        <v>4</v>
      </c>
      <c r="AE80" s="122"/>
      <c r="AF80" s="116"/>
      <c r="AG80" s="116"/>
      <c r="AH80" s="116"/>
      <c r="AI80" s="116"/>
      <c r="AJ80" s="116"/>
      <c r="AK80" s="116"/>
      <c r="AL80" s="116"/>
      <c r="AM80" s="116"/>
      <c r="AN80" s="177"/>
      <c r="AO80" s="185"/>
      <c r="AP80" s="116"/>
      <c r="AQ80" s="99" t="s">
        <v>9</v>
      </c>
      <c r="AR80" s="99"/>
      <c r="AS80" s="99"/>
      <c r="AT80" s="99"/>
      <c r="AU80" s="116"/>
      <c r="AV80" s="122">
        <v>6</v>
      </c>
      <c r="AW80" s="122"/>
      <c r="AX80" s="116"/>
      <c r="AY80" s="116"/>
      <c r="AZ80" s="116"/>
      <c r="BA80" s="116"/>
      <c r="BB80" s="116"/>
      <c r="BC80" s="116"/>
      <c r="BD80" s="116"/>
      <c r="BE80" s="116"/>
      <c r="BF80" s="177"/>
      <c r="BG80" s="185"/>
      <c r="BH80" s="116"/>
      <c r="BI80" s="99" t="s">
        <v>9</v>
      </c>
      <c r="BJ80" s="99"/>
      <c r="BK80" s="99"/>
      <c r="BL80" s="99"/>
      <c r="BM80" s="116"/>
      <c r="BN80" s="122">
        <v>8</v>
      </c>
      <c r="BO80" s="122"/>
      <c r="BP80" s="85"/>
      <c r="BQ80" s="85"/>
      <c r="BR80" s="85"/>
      <c r="BS80" s="85"/>
      <c r="BT80" s="85"/>
      <c r="BU80" s="85"/>
      <c r="BV80" s="85"/>
      <c r="BW80" s="85"/>
      <c r="BX80" s="220"/>
    </row>
    <row r="81" spans="1:76" s="29" customFormat="1" ht="18" customHeight="1">
      <c r="A81" s="33"/>
      <c r="B81" s="41"/>
      <c r="C81" s="51"/>
      <c r="D81" s="61"/>
      <c r="E81" s="71"/>
      <c r="F81" s="84"/>
      <c r="G81" s="99" t="s">
        <v>32</v>
      </c>
      <c r="H81" s="99"/>
      <c r="I81" s="99"/>
      <c r="J81" s="99"/>
      <c r="K81" s="116"/>
      <c r="L81" s="123">
        <v>45</v>
      </c>
      <c r="M81" s="123"/>
      <c r="N81" s="116"/>
      <c r="O81" s="116"/>
      <c r="P81" s="116"/>
      <c r="Q81" s="116"/>
      <c r="R81" s="116"/>
      <c r="S81" s="116"/>
      <c r="T81" s="116"/>
      <c r="U81" s="116"/>
      <c r="V81" s="177"/>
      <c r="W81" s="185"/>
      <c r="X81" s="116"/>
      <c r="Y81" s="99" t="s">
        <v>32</v>
      </c>
      <c r="Z81" s="99"/>
      <c r="AA81" s="99"/>
      <c r="AB81" s="99"/>
      <c r="AC81" s="116"/>
      <c r="AD81" s="123">
        <v>50</v>
      </c>
      <c r="AE81" s="123"/>
      <c r="AF81" s="116"/>
      <c r="AG81" s="116"/>
      <c r="AH81" s="116"/>
      <c r="AI81" s="116"/>
      <c r="AJ81" s="116"/>
      <c r="AK81" s="116"/>
      <c r="AL81" s="116"/>
      <c r="AM81" s="116"/>
      <c r="AN81" s="177"/>
      <c r="AO81" s="185"/>
      <c r="AP81" s="116"/>
      <c r="AQ81" s="99" t="s">
        <v>32</v>
      </c>
      <c r="AR81" s="99"/>
      <c r="AS81" s="99"/>
      <c r="AT81" s="99"/>
      <c r="AU81" s="116"/>
      <c r="AV81" s="123">
        <v>60</v>
      </c>
      <c r="AW81" s="123"/>
      <c r="AX81" s="116"/>
      <c r="AY81" s="116"/>
      <c r="AZ81" s="116"/>
      <c r="BA81" s="116"/>
      <c r="BB81" s="116"/>
      <c r="BC81" s="116"/>
      <c r="BD81" s="116"/>
      <c r="BE81" s="116"/>
      <c r="BF81" s="177"/>
      <c r="BG81" s="185"/>
      <c r="BH81" s="116"/>
      <c r="BI81" s="99" t="s">
        <v>32</v>
      </c>
      <c r="BJ81" s="99"/>
      <c r="BK81" s="99"/>
      <c r="BL81" s="99"/>
      <c r="BM81" s="116"/>
      <c r="BN81" s="123">
        <v>70</v>
      </c>
      <c r="BO81" s="123"/>
      <c r="BP81" s="85"/>
      <c r="BQ81" s="85"/>
      <c r="BR81" s="85"/>
      <c r="BS81" s="85"/>
      <c r="BT81" s="85"/>
      <c r="BU81" s="85"/>
      <c r="BV81" s="85"/>
      <c r="BW81" s="85"/>
      <c r="BX81" s="220"/>
    </row>
    <row r="82" spans="1:76" s="29" customFormat="1" ht="18" customHeight="1">
      <c r="A82" s="33"/>
      <c r="B82" s="41"/>
      <c r="C82" s="51"/>
      <c r="D82" s="61"/>
      <c r="E82" s="71"/>
      <c r="F82" s="85" t="s">
        <v>22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178"/>
      <c r="W82" s="74"/>
      <c r="X82" s="85" t="s">
        <v>22</v>
      </c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178"/>
      <c r="AO82" s="74"/>
      <c r="AP82" s="85" t="s">
        <v>22</v>
      </c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178"/>
      <c r="BG82" s="74"/>
      <c r="BH82" s="85" t="s">
        <v>22</v>
      </c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220"/>
    </row>
    <row r="83" spans="1:76" s="29" customFormat="1" ht="18" customHeight="1">
      <c r="A83" s="33"/>
      <c r="B83" s="41"/>
      <c r="C83" s="51"/>
      <c r="D83" s="61"/>
      <c r="E83" s="71"/>
      <c r="F83" s="86" t="s">
        <v>30</v>
      </c>
      <c r="G83" s="86"/>
      <c r="H83" s="86"/>
      <c r="I83" s="86"/>
      <c r="J83" s="86"/>
      <c r="K83" s="86"/>
      <c r="L83" s="124">
        <f>+BO57</f>
        <v>30</v>
      </c>
      <c r="M83" s="124"/>
      <c r="N83" s="85" t="s">
        <v>11</v>
      </c>
      <c r="O83" s="85"/>
      <c r="P83" s="85"/>
      <c r="Q83" s="85"/>
      <c r="R83" s="85"/>
      <c r="S83" s="85"/>
      <c r="T83" s="85"/>
      <c r="U83" s="85"/>
      <c r="V83" s="178"/>
      <c r="W83" s="74"/>
      <c r="X83" s="86" t="s">
        <v>30</v>
      </c>
      <c r="Y83" s="86"/>
      <c r="Z83" s="86"/>
      <c r="AA83" s="86"/>
      <c r="AB83" s="86"/>
      <c r="AC83" s="86"/>
      <c r="AD83" s="124">
        <f>+BO57</f>
        <v>30</v>
      </c>
      <c r="AE83" s="124"/>
      <c r="AF83" s="85" t="s">
        <v>11</v>
      </c>
      <c r="AG83" s="85"/>
      <c r="AH83" s="85"/>
      <c r="AI83" s="85"/>
      <c r="AJ83" s="85"/>
      <c r="AK83" s="85"/>
      <c r="AL83" s="85"/>
      <c r="AM83" s="85"/>
      <c r="AN83" s="178"/>
      <c r="AO83" s="74"/>
      <c r="AP83" s="86" t="s">
        <v>30</v>
      </c>
      <c r="AQ83" s="86"/>
      <c r="AR83" s="86"/>
      <c r="AS83" s="86"/>
      <c r="AT83" s="86"/>
      <c r="AU83" s="86"/>
      <c r="AV83" s="124">
        <f>+BO57</f>
        <v>30</v>
      </c>
      <c r="AW83" s="124"/>
      <c r="AX83" s="85" t="s">
        <v>11</v>
      </c>
      <c r="AY83" s="85"/>
      <c r="AZ83" s="85"/>
      <c r="BA83" s="85"/>
      <c r="BB83" s="85"/>
      <c r="BC83" s="85"/>
      <c r="BD83" s="85"/>
      <c r="BE83" s="85"/>
      <c r="BF83" s="178"/>
      <c r="BG83" s="74"/>
      <c r="BH83" s="86" t="s">
        <v>30</v>
      </c>
      <c r="BI83" s="86"/>
      <c r="BJ83" s="86"/>
      <c r="BK83" s="86"/>
      <c r="BL83" s="86"/>
      <c r="BM83" s="86"/>
      <c r="BN83" s="124">
        <f>+BO57</f>
        <v>30</v>
      </c>
      <c r="BO83" s="124"/>
      <c r="BP83" s="85" t="s">
        <v>11</v>
      </c>
      <c r="BQ83" s="85"/>
      <c r="BR83" s="85"/>
      <c r="BS83" s="85"/>
      <c r="BT83" s="85"/>
      <c r="BU83" s="85"/>
      <c r="BV83" s="85"/>
      <c r="BW83" s="85"/>
      <c r="BX83" s="220"/>
    </row>
    <row r="84" spans="1:76" s="29" customFormat="1" ht="18" customHeight="1">
      <c r="A84" s="33"/>
      <c r="B84" s="41"/>
      <c r="C84" s="51"/>
      <c r="D84" s="61"/>
      <c r="E84" s="71"/>
      <c r="F84" s="87" t="s">
        <v>12</v>
      </c>
      <c r="G84" s="87"/>
      <c r="H84" s="98" t="s">
        <v>8</v>
      </c>
      <c r="I84" s="111">
        <f>+R67</f>
        <v>25</v>
      </c>
      <c r="J84" s="113" t="s">
        <v>14</v>
      </c>
      <c r="K84" s="111">
        <f>+L83*1</f>
        <v>30</v>
      </c>
      <c r="L84" s="125">
        <v>0.33333333333333298</v>
      </c>
      <c r="M84" s="136" t="s">
        <v>0</v>
      </c>
      <c r="N84" s="145">
        <f>100-R67</f>
        <v>75</v>
      </c>
      <c r="O84" s="145"/>
      <c r="P84" s="111" t="s">
        <v>14</v>
      </c>
      <c r="Q84" s="159">
        <f>+L79*1</f>
        <v>1</v>
      </c>
      <c r="R84" s="159"/>
      <c r="S84" s="125">
        <v>0.33333333333333326</v>
      </c>
      <c r="T84" s="172" t="s">
        <v>53</v>
      </c>
      <c r="U84" s="172"/>
      <c r="V84" s="179"/>
      <c r="W84" s="186"/>
      <c r="X84" s="87" t="s">
        <v>12</v>
      </c>
      <c r="Y84" s="87"/>
      <c r="Z84" s="98" t="s">
        <v>8</v>
      </c>
      <c r="AA84" s="111">
        <f>+AJ68*1</f>
        <v>30</v>
      </c>
      <c r="AB84" s="113" t="s">
        <v>14</v>
      </c>
      <c r="AC84" s="111">
        <f>+AD83*1</f>
        <v>30</v>
      </c>
      <c r="AD84" s="125">
        <v>0.33333333333333298</v>
      </c>
      <c r="AE84" s="136" t="s">
        <v>0</v>
      </c>
      <c r="AF84" s="145">
        <f>100-AJ68</f>
        <v>70</v>
      </c>
      <c r="AG84" s="145"/>
      <c r="AH84" s="111" t="s">
        <v>14</v>
      </c>
      <c r="AI84" s="159">
        <f>+AD79*1</f>
        <v>1</v>
      </c>
      <c r="AJ84" s="159"/>
      <c r="AK84" s="125">
        <v>0.33333333333333326</v>
      </c>
      <c r="AL84" s="172" t="s">
        <v>53</v>
      </c>
      <c r="AM84" s="172"/>
      <c r="AN84" s="179"/>
      <c r="AO84" s="186"/>
      <c r="AP84" s="87" t="s">
        <v>12</v>
      </c>
      <c r="AQ84" s="87"/>
      <c r="AR84" s="98" t="s">
        <v>8</v>
      </c>
      <c r="AS84" s="111">
        <f>+BB68*1</f>
        <v>40</v>
      </c>
      <c r="AT84" s="113" t="s">
        <v>14</v>
      </c>
      <c r="AU84" s="111">
        <f>+AV83*1</f>
        <v>30</v>
      </c>
      <c r="AV84" s="125">
        <v>0.33333333333333298</v>
      </c>
      <c r="AW84" s="136" t="s">
        <v>0</v>
      </c>
      <c r="AX84" s="145">
        <f>100-BB68</f>
        <v>60</v>
      </c>
      <c r="AY84" s="145"/>
      <c r="AZ84" s="111" t="s">
        <v>14</v>
      </c>
      <c r="BA84" s="159">
        <f>+AV79*1</f>
        <v>1</v>
      </c>
      <c r="BB84" s="159"/>
      <c r="BC84" s="125">
        <v>0.33333333333333326</v>
      </c>
      <c r="BD84" s="172" t="s">
        <v>53</v>
      </c>
      <c r="BE84" s="172"/>
      <c r="BF84" s="179"/>
      <c r="BG84" s="186"/>
      <c r="BH84" s="87" t="s">
        <v>12</v>
      </c>
      <c r="BI84" s="87"/>
      <c r="BJ84" s="98" t="s">
        <v>8</v>
      </c>
      <c r="BK84" s="111">
        <f>+BT68*1</f>
        <v>50</v>
      </c>
      <c r="BL84" s="113" t="s">
        <v>14</v>
      </c>
      <c r="BM84" s="111">
        <f>+BN83*1</f>
        <v>30</v>
      </c>
      <c r="BN84" s="125">
        <v>0.33333333333333298</v>
      </c>
      <c r="BO84" s="136" t="s">
        <v>0</v>
      </c>
      <c r="BP84" s="145">
        <f>100-BT68</f>
        <v>50</v>
      </c>
      <c r="BQ84" s="145"/>
      <c r="BR84" s="111" t="s">
        <v>14</v>
      </c>
      <c r="BS84" s="159">
        <f>+BN79*1</f>
        <v>1</v>
      </c>
      <c r="BT84" s="159"/>
      <c r="BU84" s="125">
        <v>0.33333333333333326</v>
      </c>
      <c r="BV84" s="172" t="s">
        <v>53</v>
      </c>
      <c r="BW84" s="172"/>
      <c r="BX84" s="220"/>
    </row>
    <row r="85" spans="1:76" s="29" customFormat="1" ht="18" customHeight="1">
      <c r="A85" s="33"/>
      <c r="B85" s="41"/>
      <c r="C85" s="51"/>
      <c r="D85" s="61"/>
      <c r="E85" s="71"/>
      <c r="F85" s="87"/>
      <c r="G85" s="87"/>
      <c r="H85" s="98"/>
      <c r="I85" s="112">
        <v>100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72"/>
      <c r="U85" s="172"/>
      <c r="V85" s="179"/>
      <c r="W85" s="186"/>
      <c r="X85" s="87"/>
      <c r="Y85" s="87"/>
      <c r="Z85" s="98"/>
      <c r="AA85" s="112">
        <v>100</v>
      </c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72"/>
      <c r="AM85" s="172"/>
      <c r="AN85" s="179"/>
      <c r="AO85" s="186"/>
      <c r="AP85" s="87"/>
      <c r="AQ85" s="87"/>
      <c r="AR85" s="98"/>
      <c r="AS85" s="112">
        <v>100</v>
      </c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72"/>
      <c r="BE85" s="172"/>
      <c r="BF85" s="179"/>
      <c r="BG85" s="186"/>
      <c r="BH85" s="87"/>
      <c r="BI85" s="87"/>
      <c r="BJ85" s="98"/>
      <c r="BK85" s="112">
        <v>100</v>
      </c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72"/>
      <c r="BW85" s="172"/>
      <c r="BX85" s="220"/>
    </row>
    <row r="86" spans="1:76" s="29" customFormat="1" ht="15" customHeight="1">
      <c r="A86" s="33"/>
      <c r="B86" s="41"/>
      <c r="C86" s="51"/>
      <c r="D86" s="61"/>
      <c r="E86" s="71"/>
      <c r="F86" s="87" t="s">
        <v>15</v>
      </c>
      <c r="G86" s="87"/>
      <c r="H86" s="104">
        <f>ROUND(((I84*K84^L84+N84*Q84^S84)/100)^3,2)</f>
        <v>3.56</v>
      </c>
      <c r="I86" s="104"/>
      <c r="J86" s="104"/>
      <c r="K86" s="98" t="str">
        <f>IF(H86&gt;L86,"&gt;","&lt;")</f>
        <v>&gt;</v>
      </c>
      <c r="L86" s="126">
        <f>+L80</f>
        <v>3</v>
      </c>
      <c r="M86" s="126"/>
      <c r="N86" s="116"/>
      <c r="O86" s="116"/>
      <c r="P86" s="116"/>
      <c r="Q86" s="116"/>
      <c r="R86" s="116"/>
      <c r="S86" s="116"/>
      <c r="T86" s="116"/>
      <c r="U86" s="116"/>
      <c r="V86" s="178"/>
      <c r="W86" s="74"/>
      <c r="X86" s="87" t="s">
        <v>15</v>
      </c>
      <c r="Y86" s="87"/>
      <c r="Z86" s="189">
        <f>ROUND(((AA84*AC84^AD84+AF84*AI84^AK84)/100)^3,2)</f>
        <v>4.3499999999999996</v>
      </c>
      <c r="AA86" s="189"/>
      <c r="AB86" s="189"/>
      <c r="AC86" s="86" t="str">
        <f>IF(Z86&gt;AD86,"&gt;","&lt;")</f>
        <v>&gt;</v>
      </c>
      <c r="AD86" s="190">
        <f>+AD80</f>
        <v>4</v>
      </c>
      <c r="AE86" s="190"/>
      <c r="AF86" s="85"/>
      <c r="AG86" s="85"/>
      <c r="AH86" s="85"/>
      <c r="AI86" s="85"/>
      <c r="AJ86" s="85"/>
      <c r="AK86" s="85"/>
      <c r="AL86" s="85"/>
      <c r="AM86" s="85"/>
      <c r="AN86" s="178"/>
      <c r="AO86" s="74"/>
      <c r="AP86" s="87" t="s">
        <v>15</v>
      </c>
      <c r="AQ86" s="87"/>
      <c r="AR86" s="189">
        <f>ROUND(((AS84*AU84^AV84+AX84*BA84^BC84)/100)^3,2)</f>
        <v>6.26</v>
      </c>
      <c r="AS86" s="189"/>
      <c r="AT86" s="189"/>
      <c r="AU86" s="86" t="str">
        <f>IF(AR86&gt;AV86,"&gt;","&lt;")</f>
        <v>&gt;</v>
      </c>
      <c r="AV86" s="190">
        <f>+AV80</f>
        <v>6</v>
      </c>
      <c r="AW86" s="190"/>
      <c r="AX86" s="85"/>
      <c r="AY86" s="85"/>
      <c r="AZ86" s="85"/>
      <c r="BA86" s="85"/>
      <c r="BB86" s="85"/>
      <c r="BC86" s="85"/>
      <c r="BD86" s="85"/>
      <c r="BE86" s="85"/>
      <c r="BF86" s="178"/>
      <c r="BG86" s="74"/>
      <c r="BH86" s="87" t="s">
        <v>15</v>
      </c>
      <c r="BI86" s="87"/>
      <c r="BJ86" s="189">
        <f>ROUND(((BK84*BM84^BN84+BP84*BS84^BU84)/100)^3,2)</f>
        <v>8.66</v>
      </c>
      <c r="BK86" s="189"/>
      <c r="BL86" s="189"/>
      <c r="BM86" s="86" t="str">
        <f>IF(BJ86&gt;BN86,"&gt;","&lt;")</f>
        <v>&gt;</v>
      </c>
      <c r="BN86" s="190">
        <f>+BN80</f>
        <v>8</v>
      </c>
      <c r="BO86" s="190"/>
      <c r="BP86" s="85"/>
      <c r="BQ86" s="85"/>
      <c r="BR86" s="85"/>
      <c r="BS86" s="85"/>
      <c r="BT86" s="85"/>
      <c r="BU86" s="85"/>
      <c r="BV86" s="85"/>
      <c r="BW86" s="85"/>
      <c r="BX86" s="220"/>
    </row>
    <row r="87" spans="1:76" s="29" customFormat="1" ht="15" customHeight="1">
      <c r="A87" s="33"/>
      <c r="B87" s="41"/>
      <c r="C87" s="51"/>
      <c r="D87" s="61"/>
      <c r="E87" s="71"/>
      <c r="F87" s="87"/>
      <c r="G87" s="87"/>
      <c r="H87" s="104"/>
      <c r="I87" s="104"/>
      <c r="J87" s="104"/>
      <c r="K87" s="98"/>
      <c r="L87" s="126"/>
      <c r="M87" s="126"/>
      <c r="N87" s="116"/>
      <c r="O87" s="116"/>
      <c r="P87" s="116"/>
      <c r="Q87" s="116"/>
      <c r="R87" s="116"/>
      <c r="S87" s="116"/>
      <c r="T87" s="116"/>
      <c r="U87" s="116"/>
      <c r="V87" s="178"/>
      <c r="W87" s="74"/>
      <c r="X87" s="87"/>
      <c r="Y87" s="87"/>
      <c r="Z87" s="189"/>
      <c r="AA87" s="189"/>
      <c r="AB87" s="189"/>
      <c r="AC87" s="86"/>
      <c r="AD87" s="190"/>
      <c r="AE87" s="190"/>
      <c r="AF87" s="85"/>
      <c r="AG87" s="85"/>
      <c r="AH87" s="85"/>
      <c r="AI87" s="85"/>
      <c r="AJ87" s="85"/>
      <c r="AK87" s="85"/>
      <c r="AL87" s="85"/>
      <c r="AM87" s="85"/>
      <c r="AN87" s="178"/>
      <c r="AO87" s="74"/>
      <c r="AP87" s="87"/>
      <c r="AQ87" s="87"/>
      <c r="AR87" s="189"/>
      <c r="AS87" s="189"/>
      <c r="AT87" s="189"/>
      <c r="AU87" s="86"/>
      <c r="AV87" s="190"/>
      <c r="AW87" s="190"/>
      <c r="AX87" s="85"/>
      <c r="AY87" s="85"/>
      <c r="AZ87" s="85"/>
      <c r="BA87" s="85"/>
      <c r="BB87" s="85"/>
      <c r="BC87" s="85"/>
      <c r="BD87" s="85"/>
      <c r="BE87" s="85"/>
      <c r="BF87" s="178"/>
      <c r="BG87" s="74"/>
      <c r="BH87" s="87"/>
      <c r="BI87" s="87"/>
      <c r="BJ87" s="189"/>
      <c r="BK87" s="189"/>
      <c r="BL87" s="189"/>
      <c r="BM87" s="86"/>
      <c r="BN87" s="190"/>
      <c r="BO87" s="190"/>
      <c r="BP87" s="85"/>
      <c r="BQ87" s="85"/>
      <c r="BR87" s="85"/>
      <c r="BS87" s="85"/>
      <c r="BT87" s="85"/>
      <c r="BU87" s="85"/>
      <c r="BV87" s="85"/>
      <c r="BW87" s="85"/>
      <c r="BX87" s="220"/>
    </row>
    <row r="88" spans="1:76" s="29" customFormat="1" ht="18" customHeight="1">
      <c r="A88" s="33"/>
      <c r="B88" s="41"/>
      <c r="C88" s="51"/>
      <c r="D88" s="61"/>
      <c r="E88" s="71"/>
      <c r="F88" s="85"/>
      <c r="G88" s="100" t="str">
        <f>IF(H86&gt;L86,"OK,目標CBR"&amp;L80&amp;"%の場合置換層厚"&amp;L81&amp;"cmとなる。","NG,目標CBR"&amp;L80&amp;"%の場合置換層厚"&amp;L81&amp;"cmでは満足しない。")</f>
        <v>OK,目標CBR3%の場合置換層厚45cmとなる。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178"/>
      <c r="W88" s="74"/>
      <c r="X88" s="85"/>
      <c r="Y88" s="100" t="str">
        <f>IF(Z86&gt;AD86,"OK,目標CBR"&amp;AD80&amp;"%の場合置換層厚"&amp;AD81&amp;"cmとなる。","NG,目標CBR"&amp;AD80&amp;"%の場合置換層厚"&amp;AD81&amp;"cmでは満足しない。")</f>
        <v>OK,目標CBR4%の場合置換層厚50cmとなる。</v>
      </c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178"/>
      <c r="AO88" s="74"/>
      <c r="AP88" s="85"/>
      <c r="AQ88" s="100" t="str">
        <f>IF(AR86&gt;AV86,"OK,目標CBR"&amp;AV80&amp;"%の場合置換層厚"&amp;AV81&amp;"cmとなる。","NG,目標CBR"&amp;AV80&amp;"%の場合置換層厚"&amp;AV81&amp;"cmでは満足しない。")</f>
        <v>OK,目標CBR6%の場合置換層厚60cmとなる。</v>
      </c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178"/>
      <c r="BG88" s="74"/>
      <c r="BH88" s="85"/>
      <c r="BI88" s="100" t="str">
        <f>IF(BJ86&gt;BN86,"OK,目標CBR"&amp;BN80&amp;"%の場合置換層厚"&amp;BN81&amp;"cmとなる。","NG,目標CBR"&amp;BN80&amp;"%の場合置換層厚"&amp;BN81&amp;"cmでは満足しない。")</f>
        <v>OK,目標CBR8%の場合置換層厚70cmとなる。</v>
      </c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220"/>
    </row>
    <row r="89" spans="1:76" s="29" customFormat="1" ht="9.9499999999999993" customHeight="1">
      <c r="A89" s="33"/>
      <c r="B89" s="41"/>
      <c r="C89" s="51"/>
      <c r="D89" s="61"/>
      <c r="E89" s="72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180"/>
      <c r="W89" s="72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180"/>
      <c r="AO89" s="72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180"/>
      <c r="BG89" s="72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221"/>
    </row>
    <row r="90" spans="1:76" s="29" customFormat="1" ht="15.95" customHeight="1">
      <c r="A90" s="33"/>
      <c r="B90" s="42" t="s">
        <v>20</v>
      </c>
      <c r="C90" s="52"/>
      <c r="D90" s="62"/>
      <c r="E90" s="73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51">
        <v>100</v>
      </c>
      <c r="Q90" s="151"/>
      <c r="R90" s="151"/>
      <c r="S90" s="151"/>
      <c r="T90" s="151"/>
      <c r="U90" s="151"/>
      <c r="V90" s="181"/>
      <c r="W90" s="187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151">
        <v>100</v>
      </c>
      <c r="AI90" s="151"/>
      <c r="AJ90" s="151"/>
      <c r="AK90" s="151"/>
      <c r="AL90" s="151"/>
      <c r="AM90" s="151"/>
      <c r="AN90" s="200"/>
      <c r="AO90" s="187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151">
        <v>100</v>
      </c>
      <c r="BA90" s="151"/>
      <c r="BB90" s="151"/>
      <c r="BC90" s="151"/>
      <c r="BD90" s="151"/>
      <c r="BE90" s="151"/>
      <c r="BF90" s="200"/>
      <c r="BG90" s="73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151">
        <v>100</v>
      </c>
      <c r="BS90" s="151"/>
      <c r="BT90" s="151"/>
      <c r="BU90" s="151"/>
      <c r="BV90" s="151"/>
      <c r="BW90" s="151"/>
      <c r="BX90" s="222"/>
    </row>
    <row r="91" spans="1:76" s="29" customFormat="1" ht="15.95" customHeight="1">
      <c r="A91" s="33"/>
      <c r="B91" s="43"/>
      <c r="C91" s="53"/>
      <c r="D91" s="63"/>
      <c r="E91" s="71"/>
      <c r="F91" s="90" t="s">
        <v>41</v>
      </c>
      <c r="G91" s="90"/>
      <c r="H91" s="90"/>
      <c r="I91" s="90"/>
      <c r="J91" s="90"/>
      <c r="K91" s="90"/>
      <c r="L91" s="90"/>
      <c r="M91" s="90" t="s">
        <v>36</v>
      </c>
      <c r="N91" s="90"/>
      <c r="O91" s="90"/>
      <c r="P91" s="94" t="s">
        <v>46</v>
      </c>
      <c r="Q91" s="94"/>
      <c r="R91" s="94"/>
      <c r="S91" s="94" t="s">
        <v>44</v>
      </c>
      <c r="T91" s="94"/>
      <c r="U91" s="94"/>
      <c r="V91" s="182"/>
      <c r="W91" s="188"/>
      <c r="X91" s="90" t="s">
        <v>41</v>
      </c>
      <c r="Y91" s="90"/>
      <c r="Z91" s="90"/>
      <c r="AA91" s="90"/>
      <c r="AB91" s="90"/>
      <c r="AC91" s="90"/>
      <c r="AD91" s="90"/>
      <c r="AE91" s="90" t="s">
        <v>36</v>
      </c>
      <c r="AF91" s="90"/>
      <c r="AG91" s="90"/>
      <c r="AH91" s="94" t="s">
        <v>46</v>
      </c>
      <c r="AI91" s="94"/>
      <c r="AJ91" s="94"/>
      <c r="AK91" s="94" t="s">
        <v>44</v>
      </c>
      <c r="AL91" s="94"/>
      <c r="AM91" s="94"/>
      <c r="AN91" s="201"/>
      <c r="AO91" s="188"/>
      <c r="AP91" s="90" t="s">
        <v>41</v>
      </c>
      <c r="AQ91" s="90"/>
      <c r="AR91" s="90"/>
      <c r="AS91" s="90"/>
      <c r="AT91" s="90"/>
      <c r="AU91" s="90"/>
      <c r="AV91" s="90"/>
      <c r="AW91" s="90" t="s">
        <v>36</v>
      </c>
      <c r="AX91" s="90"/>
      <c r="AY91" s="90"/>
      <c r="AZ91" s="94" t="s">
        <v>46</v>
      </c>
      <c r="BA91" s="94"/>
      <c r="BB91" s="94"/>
      <c r="BC91" s="94" t="s">
        <v>44</v>
      </c>
      <c r="BD91" s="94"/>
      <c r="BE91" s="94"/>
      <c r="BF91" s="201"/>
      <c r="BG91" s="210"/>
      <c r="BH91" s="90" t="s">
        <v>41</v>
      </c>
      <c r="BI91" s="90"/>
      <c r="BJ91" s="90"/>
      <c r="BK91" s="90"/>
      <c r="BL91" s="90"/>
      <c r="BM91" s="90"/>
      <c r="BN91" s="90"/>
      <c r="BO91" s="90" t="s">
        <v>36</v>
      </c>
      <c r="BP91" s="90"/>
      <c r="BQ91" s="90"/>
      <c r="BR91" s="94" t="s">
        <v>46</v>
      </c>
      <c r="BS91" s="94"/>
      <c r="BT91" s="94"/>
      <c r="BU91" s="94" t="s">
        <v>44</v>
      </c>
      <c r="BV91" s="94"/>
      <c r="BW91" s="94"/>
      <c r="BX91" s="223"/>
    </row>
    <row r="92" spans="1:76" s="29" customFormat="1" ht="15.95" customHeight="1">
      <c r="A92" s="33"/>
      <c r="B92" s="43"/>
      <c r="C92" s="53"/>
      <c r="D92" s="63"/>
      <c r="E92" s="71"/>
      <c r="F92" s="91" t="s">
        <v>34</v>
      </c>
      <c r="G92" s="101"/>
      <c r="H92" s="105" t="s">
        <v>50</v>
      </c>
      <c r="I92" s="105"/>
      <c r="J92" s="114"/>
      <c r="K92" s="119">
        <f>$K$38</f>
        <v>5</v>
      </c>
      <c r="L92" s="130"/>
      <c r="M92" s="142">
        <f>+P90</f>
        <v>100</v>
      </c>
      <c r="N92" s="147"/>
      <c r="O92" s="149"/>
      <c r="P92" s="235">
        <f>+'単価表(徳之島)'!$E$6</f>
        <v>2639</v>
      </c>
      <c r="Q92" s="237"/>
      <c r="R92" s="238"/>
      <c r="S92" s="232">
        <f>ROUND(P92*M92/1000,0)</f>
        <v>264</v>
      </c>
      <c r="T92" s="232"/>
      <c r="U92" s="232"/>
      <c r="V92" s="182"/>
      <c r="W92" s="188"/>
      <c r="X92" s="91" t="s">
        <v>34</v>
      </c>
      <c r="Y92" s="101"/>
      <c r="Z92" s="105" t="s">
        <v>50</v>
      </c>
      <c r="AA92" s="105"/>
      <c r="AB92" s="114"/>
      <c r="AC92" s="119">
        <f>$AC$38</f>
        <v>5</v>
      </c>
      <c r="AD92" s="130"/>
      <c r="AE92" s="137">
        <f>+AH90</f>
        <v>100</v>
      </c>
      <c r="AF92" s="146"/>
      <c r="AG92" s="148"/>
      <c r="AH92" s="235">
        <f>+'単価表(徳之島)'!$E$6</f>
        <v>2639</v>
      </c>
      <c r="AI92" s="237"/>
      <c r="AJ92" s="238"/>
      <c r="AK92" s="165">
        <f>ROUND(AH92*AE92/1000,0)</f>
        <v>264</v>
      </c>
      <c r="AL92" s="165"/>
      <c r="AM92" s="165"/>
      <c r="AN92" s="201"/>
      <c r="AO92" s="188"/>
      <c r="AP92" s="91" t="s">
        <v>34</v>
      </c>
      <c r="AQ92" s="101"/>
      <c r="AR92" s="105" t="s">
        <v>50</v>
      </c>
      <c r="AS92" s="105"/>
      <c r="AT92" s="114"/>
      <c r="AU92" s="119">
        <f>$AU$38</f>
        <v>5</v>
      </c>
      <c r="AV92" s="130"/>
      <c r="AW92" s="137">
        <f>+AZ90</f>
        <v>100</v>
      </c>
      <c r="AX92" s="146"/>
      <c r="AY92" s="148"/>
      <c r="AZ92" s="235">
        <f>+'単価表(徳之島)'!$E$6</f>
        <v>2639</v>
      </c>
      <c r="BA92" s="237"/>
      <c r="BB92" s="238"/>
      <c r="BC92" s="165">
        <f>ROUND(AZ92*AW92/1000,0)</f>
        <v>264</v>
      </c>
      <c r="BD92" s="165"/>
      <c r="BE92" s="165"/>
      <c r="BF92" s="201"/>
      <c r="BG92" s="210"/>
      <c r="BH92" s="91" t="s">
        <v>34</v>
      </c>
      <c r="BI92" s="101"/>
      <c r="BJ92" s="105" t="s">
        <v>50</v>
      </c>
      <c r="BK92" s="105"/>
      <c r="BL92" s="114"/>
      <c r="BM92" s="119">
        <f>$BM$38</f>
        <v>5</v>
      </c>
      <c r="BN92" s="130"/>
      <c r="BO92" s="137">
        <f>+BR90</f>
        <v>100</v>
      </c>
      <c r="BP92" s="146"/>
      <c r="BQ92" s="148"/>
      <c r="BR92" s="235">
        <f>+'単価表(徳之島)'!$E$6</f>
        <v>2639</v>
      </c>
      <c r="BS92" s="237"/>
      <c r="BT92" s="238"/>
      <c r="BU92" s="165">
        <f>ROUND(BR92*BO92/1000,0)</f>
        <v>264</v>
      </c>
      <c r="BV92" s="165"/>
      <c r="BW92" s="165"/>
      <c r="BX92" s="223"/>
    </row>
    <row r="93" spans="1:76" s="30" customFormat="1" ht="15.95" customHeight="1">
      <c r="A93" s="34"/>
      <c r="B93" s="43"/>
      <c r="C93" s="53"/>
      <c r="D93" s="63"/>
      <c r="E93" s="74"/>
      <c r="F93" s="92"/>
      <c r="G93" s="102"/>
      <c r="H93" s="105" t="s">
        <v>33</v>
      </c>
      <c r="I93" s="105"/>
      <c r="J93" s="114"/>
      <c r="K93" s="120">
        <f>$K$39</f>
        <v>10</v>
      </c>
      <c r="L93" s="131"/>
      <c r="M93" s="143">
        <f>+P90</f>
        <v>100</v>
      </c>
      <c r="N93" s="143"/>
      <c r="O93" s="143"/>
      <c r="P93" s="236">
        <f>LOOKUP(K93,'単価表(徳之島)'!$D$8:$D$16,'単価表(徳之島)'!$E$8:$E$16)</f>
        <v>857</v>
      </c>
      <c r="Q93" s="236"/>
      <c r="R93" s="236"/>
      <c r="S93" s="232">
        <f>ROUND(P93*M93/1000,0)</f>
        <v>86</v>
      </c>
      <c r="T93" s="232"/>
      <c r="U93" s="232"/>
      <c r="V93" s="182"/>
      <c r="W93" s="188"/>
      <c r="X93" s="92"/>
      <c r="Y93" s="102"/>
      <c r="Z93" s="105" t="s">
        <v>33</v>
      </c>
      <c r="AA93" s="105"/>
      <c r="AB93" s="114"/>
      <c r="AC93" s="120">
        <f>$AC$39</f>
        <v>15</v>
      </c>
      <c r="AD93" s="131"/>
      <c r="AE93" s="138">
        <f>+AH90</f>
        <v>100</v>
      </c>
      <c r="AF93" s="138"/>
      <c r="AG93" s="138"/>
      <c r="AH93" s="236">
        <f>LOOKUP(AC93,'単価表(徳之島)'!$D$8:$D$16,'単価表(徳之島)'!$E$8:$E$16)</f>
        <v>1183</v>
      </c>
      <c r="AI93" s="236"/>
      <c r="AJ93" s="236"/>
      <c r="AK93" s="165">
        <f>ROUND(AH93*AE93/1000,0)</f>
        <v>118</v>
      </c>
      <c r="AL93" s="165"/>
      <c r="AM93" s="165"/>
      <c r="AN93" s="178"/>
      <c r="AO93" s="188"/>
      <c r="AP93" s="92"/>
      <c r="AQ93" s="102"/>
      <c r="AR93" s="105" t="s">
        <v>33</v>
      </c>
      <c r="AS93" s="105"/>
      <c r="AT93" s="114"/>
      <c r="AU93" s="120">
        <f>$AU$39</f>
        <v>10</v>
      </c>
      <c r="AV93" s="131"/>
      <c r="AW93" s="138">
        <f>+AZ90</f>
        <v>100</v>
      </c>
      <c r="AX93" s="138"/>
      <c r="AY93" s="138"/>
      <c r="AZ93" s="236">
        <f>LOOKUP(AU93,'単価表(徳之島)'!$D$8:$D$16,'単価表(徳之島)'!$E$8:$E$16)</f>
        <v>857</v>
      </c>
      <c r="BA93" s="236"/>
      <c r="BB93" s="236"/>
      <c r="BC93" s="165">
        <f>ROUND(AZ93*AW93/1000,0)</f>
        <v>86</v>
      </c>
      <c r="BD93" s="165"/>
      <c r="BE93" s="165"/>
      <c r="BF93" s="178"/>
      <c r="BG93" s="74"/>
      <c r="BH93" s="92"/>
      <c r="BI93" s="102"/>
      <c r="BJ93" s="105" t="s">
        <v>33</v>
      </c>
      <c r="BK93" s="105"/>
      <c r="BL93" s="114"/>
      <c r="BM93" s="120">
        <f>$BM$39</f>
        <v>10</v>
      </c>
      <c r="BN93" s="131"/>
      <c r="BO93" s="138">
        <f>+BR90</f>
        <v>100</v>
      </c>
      <c r="BP93" s="138"/>
      <c r="BQ93" s="138"/>
      <c r="BR93" s="236">
        <f>LOOKUP(BM93,'単価表(徳之島)'!$D$8:$D$16,'単価表(徳之島)'!$E$8:$E$16)</f>
        <v>857</v>
      </c>
      <c r="BS93" s="236"/>
      <c r="BT93" s="236"/>
      <c r="BU93" s="165">
        <f>ROUND(BR93*BO93/1000,0)</f>
        <v>86</v>
      </c>
      <c r="BV93" s="165"/>
      <c r="BW93" s="165"/>
      <c r="BX93" s="220"/>
    </row>
    <row r="94" spans="1:76" s="30" customFormat="1" ht="15.95" customHeight="1">
      <c r="A94" s="34"/>
      <c r="B94" s="43"/>
      <c r="C94" s="53"/>
      <c r="D94" s="63"/>
      <c r="E94" s="74"/>
      <c r="F94" s="92"/>
      <c r="G94" s="102"/>
      <c r="H94" s="106" t="s">
        <v>38</v>
      </c>
      <c r="I94" s="106"/>
      <c r="J94" s="115"/>
      <c r="K94" s="120"/>
      <c r="L94" s="131"/>
      <c r="M94" s="143"/>
      <c r="N94" s="143"/>
      <c r="O94" s="143"/>
      <c r="P94" s="236"/>
      <c r="Q94" s="236"/>
      <c r="R94" s="236"/>
      <c r="S94" s="232"/>
      <c r="T94" s="232"/>
      <c r="U94" s="232"/>
      <c r="V94" s="182"/>
      <c r="W94" s="188"/>
      <c r="X94" s="92"/>
      <c r="Y94" s="102"/>
      <c r="Z94" s="106" t="s">
        <v>38</v>
      </c>
      <c r="AA94" s="106"/>
      <c r="AB94" s="115"/>
      <c r="AC94" s="120"/>
      <c r="AD94" s="131"/>
      <c r="AE94" s="138"/>
      <c r="AF94" s="138"/>
      <c r="AG94" s="138"/>
      <c r="AH94" s="236"/>
      <c r="AI94" s="236"/>
      <c r="AJ94" s="236"/>
      <c r="AK94" s="165"/>
      <c r="AL94" s="165"/>
      <c r="AM94" s="165"/>
      <c r="AN94" s="178"/>
      <c r="AO94" s="188"/>
      <c r="AP94" s="92"/>
      <c r="AQ94" s="102"/>
      <c r="AR94" s="106" t="s">
        <v>38</v>
      </c>
      <c r="AS94" s="106"/>
      <c r="AT94" s="115"/>
      <c r="AU94" s="120"/>
      <c r="AV94" s="131"/>
      <c r="AW94" s="138"/>
      <c r="AX94" s="138"/>
      <c r="AY94" s="138"/>
      <c r="AZ94" s="236"/>
      <c r="BA94" s="236"/>
      <c r="BB94" s="236"/>
      <c r="BC94" s="165"/>
      <c r="BD94" s="165"/>
      <c r="BE94" s="165"/>
      <c r="BF94" s="178"/>
      <c r="BG94" s="74"/>
      <c r="BH94" s="92"/>
      <c r="BI94" s="102"/>
      <c r="BJ94" s="106" t="s">
        <v>38</v>
      </c>
      <c r="BK94" s="106"/>
      <c r="BL94" s="115"/>
      <c r="BM94" s="120"/>
      <c r="BN94" s="131"/>
      <c r="BO94" s="138"/>
      <c r="BP94" s="138"/>
      <c r="BQ94" s="138"/>
      <c r="BR94" s="236"/>
      <c r="BS94" s="236"/>
      <c r="BT94" s="236"/>
      <c r="BU94" s="165"/>
      <c r="BV94" s="165"/>
      <c r="BW94" s="165"/>
      <c r="BX94" s="220"/>
    </row>
    <row r="95" spans="1:76" s="30" customFormat="1" ht="15.95" customHeight="1">
      <c r="A95" s="34"/>
      <c r="B95" s="43"/>
      <c r="C95" s="53"/>
      <c r="D95" s="63"/>
      <c r="E95" s="74"/>
      <c r="F95" s="92"/>
      <c r="G95" s="102"/>
      <c r="H95" s="105" t="s">
        <v>13</v>
      </c>
      <c r="I95" s="105"/>
      <c r="J95" s="114"/>
      <c r="K95" s="120">
        <f>$K$41</f>
        <v>15</v>
      </c>
      <c r="L95" s="131"/>
      <c r="M95" s="143">
        <f>+P90</f>
        <v>100</v>
      </c>
      <c r="N95" s="143"/>
      <c r="O95" s="143"/>
      <c r="P95" s="236">
        <f>LOOKUP(K95,'単価表(徳之島)'!$D$17:$D$26,'単価表(徳之島)'!$E$17:$E$26)</f>
        <v>836</v>
      </c>
      <c r="Q95" s="236"/>
      <c r="R95" s="236"/>
      <c r="S95" s="232">
        <f>ROUND(P95*M95/1000,0)</f>
        <v>84</v>
      </c>
      <c r="T95" s="232"/>
      <c r="U95" s="232"/>
      <c r="V95" s="182"/>
      <c r="W95" s="188"/>
      <c r="X95" s="92"/>
      <c r="Y95" s="102"/>
      <c r="Z95" s="105" t="s">
        <v>13</v>
      </c>
      <c r="AA95" s="105"/>
      <c r="AB95" s="114"/>
      <c r="AC95" s="120">
        <f>$AC$41</f>
        <v>20</v>
      </c>
      <c r="AD95" s="131"/>
      <c r="AE95" s="138">
        <f>+AH90</f>
        <v>100</v>
      </c>
      <c r="AF95" s="138"/>
      <c r="AG95" s="138"/>
      <c r="AH95" s="236">
        <f>LOOKUP(AC95,'単価表(徳之島)'!$D$17:$D$26,'単価表(徳之島)'!$E$17:$E$26)</f>
        <v>1053</v>
      </c>
      <c r="AI95" s="236"/>
      <c r="AJ95" s="236"/>
      <c r="AK95" s="165">
        <f>ROUND(AH95*AE95/1000,0)</f>
        <v>105</v>
      </c>
      <c r="AL95" s="165"/>
      <c r="AM95" s="165"/>
      <c r="AN95" s="178"/>
      <c r="AO95" s="188"/>
      <c r="AP95" s="92"/>
      <c r="AQ95" s="102"/>
      <c r="AR95" s="105" t="s">
        <v>13</v>
      </c>
      <c r="AS95" s="105"/>
      <c r="AT95" s="114"/>
      <c r="AU95" s="120">
        <f>$AU$41</f>
        <v>20</v>
      </c>
      <c r="AV95" s="131"/>
      <c r="AW95" s="138">
        <f>+AZ90</f>
        <v>100</v>
      </c>
      <c r="AX95" s="138"/>
      <c r="AY95" s="138"/>
      <c r="AZ95" s="236">
        <f>LOOKUP(AU95,'単価表(徳之島)'!$D$17:$D$26,'単価表(徳之島)'!$E$17:$E$26)</f>
        <v>1053</v>
      </c>
      <c r="BA95" s="236"/>
      <c r="BB95" s="236"/>
      <c r="BC95" s="165">
        <f>ROUND(AZ95*AW95/1000,0)</f>
        <v>105</v>
      </c>
      <c r="BD95" s="165"/>
      <c r="BE95" s="165"/>
      <c r="BF95" s="178"/>
      <c r="BG95" s="74"/>
      <c r="BH95" s="92"/>
      <c r="BI95" s="102"/>
      <c r="BJ95" s="105" t="s">
        <v>13</v>
      </c>
      <c r="BK95" s="105"/>
      <c r="BL95" s="114"/>
      <c r="BM95" s="120">
        <f>$BM$41</f>
        <v>15</v>
      </c>
      <c r="BN95" s="131"/>
      <c r="BO95" s="138">
        <f>+BR90</f>
        <v>100</v>
      </c>
      <c r="BP95" s="138"/>
      <c r="BQ95" s="138"/>
      <c r="BR95" s="236">
        <f>LOOKUP(BM95,'単価表(徳之島)'!$D$17:$D$26,'単価表(徳之島)'!$E$17:$E$26)</f>
        <v>836</v>
      </c>
      <c r="BS95" s="236"/>
      <c r="BT95" s="236"/>
      <c r="BU95" s="165">
        <f>ROUND(BR95*BO95/1000,0)</f>
        <v>84</v>
      </c>
      <c r="BV95" s="165"/>
      <c r="BW95" s="165"/>
      <c r="BX95" s="220"/>
    </row>
    <row r="96" spans="1:76" s="30" customFormat="1" ht="15.95" customHeight="1">
      <c r="A96" s="34"/>
      <c r="B96" s="43"/>
      <c r="C96" s="53"/>
      <c r="D96" s="63"/>
      <c r="E96" s="74"/>
      <c r="F96" s="92"/>
      <c r="G96" s="102"/>
      <c r="H96" s="106" t="s">
        <v>39</v>
      </c>
      <c r="I96" s="106"/>
      <c r="J96" s="115"/>
      <c r="K96" s="120"/>
      <c r="L96" s="131"/>
      <c r="M96" s="143"/>
      <c r="N96" s="143"/>
      <c r="O96" s="143"/>
      <c r="P96" s="236"/>
      <c r="Q96" s="236"/>
      <c r="R96" s="236"/>
      <c r="S96" s="232"/>
      <c r="T96" s="232"/>
      <c r="U96" s="232"/>
      <c r="V96" s="182"/>
      <c r="W96" s="188"/>
      <c r="X96" s="92"/>
      <c r="Y96" s="102"/>
      <c r="Z96" s="106" t="s">
        <v>39</v>
      </c>
      <c r="AA96" s="106"/>
      <c r="AB96" s="115"/>
      <c r="AC96" s="120"/>
      <c r="AD96" s="131"/>
      <c r="AE96" s="138"/>
      <c r="AF96" s="138"/>
      <c r="AG96" s="138"/>
      <c r="AH96" s="236"/>
      <c r="AI96" s="236"/>
      <c r="AJ96" s="236"/>
      <c r="AK96" s="165"/>
      <c r="AL96" s="165"/>
      <c r="AM96" s="165"/>
      <c r="AN96" s="178"/>
      <c r="AO96" s="188"/>
      <c r="AP96" s="92"/>
      <c r="AQ96" s="102"/>
      <c r="AR96" s="106" t="s">
        <v>39</v>
      </c>
      <c r="AS96" s="106"/>
      <c r="AT96" s="115"/>
      <c r="AU96" s="120"/>
      <c r="AV96" s="131"/>
      <c r="AW96" s="138"/>
      <c r="AX96" s="138"/>
      <c r="AY96" s="138"/>
      <c r="AZ96" s="236"/>
      <c r="BA96" s="236"/>
      <c r="BB96" s="236"/>
      <c r="BC96" s="165"/>
      <c r="BD96" s="165"/>
      <c r="BE96" s="165"/>
      <c r="BF96" s="178"/>
      <c r="BG96" s="74"/>
      <c r="BH96" s="92"/>
      <c r="BI96" s="102"/>
      <c r="BJ96" s="106" t="s">
        <v>39</v>
      </c>
      <c r="BK96" s="106"/>
      <c r="BL96" s="115"/>
      <c r="BM96" s="120"/>
      <c r="BN96" s="131"/>
      <c r="BO96" s="138"/>
      <c r="BP96" s="138"/>
      <c r="BQ96" s="138"/>
      <c r="BR96" s="236"/>
      <c r="BS96" s="236"/>
      <c r="BT96" s="236"/>
      <c r="BU96" s="165"/>
      <c r="BV96" s="165"/>
      <c r="BW96" s="165"/>
      <c r="BX96" s="220"/>
    </row>
    <row r="97" spans="1:76" s="30" customFormat="1" ht="15.95" customHeight="1">
      <c r="A97" s="34"/>
      <c r="B97" s="43"/>
      <c r="C97" s="53"/>
      <c r="D97" s="63"/>
      <c r="E97" s="74"/>
      <c r="F97" s="92"/>
      <c r="G97" s="102"/>
      <c r="H97" s="105" t="s">
        <v>13</v>
      </c>
      <c r="I97" s="105"/>
      <c r="J97" s="114"/>
      <c r="K97" s="120">
        <f>$K$43</f>
        <v>20</v>
      </c>
      <c r="L97" s="131"/>
      <c r="M97" s="143">
        <f>+P90</f>
        <v>100</v>
      </c>
      <c r="N97" s="143"/>
      <c r="O97" s="143"/>
      <c r="P97" s="236">
        <f>LOOKUP(K97,'単価表(徳之島)'!$D$27:$D$36,'単価表(徳之島)'!$E$27:$E$36)</f>
        <v>900</v>
      </c>
      <c r="Q97" s="236"/>
      <c r="R97" s="236"/>
      <c r="S97" s="232">
        <f>ROUND(P97*M97/1000,0)</f>
        <v>90</v>
      </c>
      <c r="T97" s="232"/>
      <c r="U97" s="232"/>
      <c r="V97" s="182"/>
      <c r="W97" s="188"/>
      <c r="X97" s="92"/>
      <c r="Y97" s="102"/>
      <c r="Z97" s="105" t="s">
        <v>13</v>
      </c>
      <c r="AA97" s="105"/>
      <c r="AB97" s="114"/>
      <c r="AC97" s="120"/>
      <c r="AD97" s="131"/>
      <c r="AE97" s="138"/>
      <c r="AF97" s="138"/>
      <c r="AG97" s="138"/>
      <c r="AH97" s="236"/>
      <c r="AI97" s="236"/>
      <c r="AJ97" s="236"/>
      <c r="AK97" s="165"/>
      <c r="AL97" s="165"/>
      <c r="AM97" s="165"/>
      <c r="AN97" s="178"/>
      <c r="AO97" s="188"/>
      <c r="AP97" s="92"/>
      <c r="AQ97" s="102"/>
      <c r="AR97" s="105" t="s">
        <v>13</v>
      </c>
      <c r="AS97" s="105"/>
      <c r="AT97" s="114"/>
      <c r="AU97" s="118"/>
      <c r="AV97" s="128"/>
      <c r="AW97" s="138"/>
      <c r="AX97" s="138"/>
      <c r="AY97" s="138"/>
      <c r="AZ97" s="236"/>
      <c r="BA97" s="236"/>
      <c r="BB97" s="236"/>
      <c r="BC97" s="165"/>
      <c r="BD97" s="165"/>
      <c r="BE97" s="165"/>
      <c r="BF97" s="178"/>
      <c r="BG97" s="74"/>
      <c r="BH97" s="92"/>
      <c r="BI97" s="102"/>
      <c r="BJ97" s="105" t="s">
        <v>13</v>
      </c>
      <c r="BK97" s="105"/>
      <c r="BL97" s="114"/>
      <c r="BM97" s="118"/>
      <c r="BN97" s="128"/>
      <c r="BO97" s="138"/>
      <c r="BP97" s="138"/>
      <c r="BQ97" s="138"/>
      <c r="BR97" s="236"/>
      <c r="BS97" s="236"/>
      <c r="BT97" s="236"/>
      <c r="BU97" s="165"/>
      <c r="BV97" s="165"/>
      <c r="BW97" s="165"/>
      <c r="BX97" s="220"/>
    </row>
    <row r="98" spans="1:76" s="30" customFormat="1" ht="15.95" customHeight="1">
      <c r="A98" s="34"/>
      <c r="B98" s="43"/>
      <c r="C98" s="53"/>
      <c r="D98" s="63"/>
      <c r="E98" s="74"/>
      <c r="F98" s="92"/>
      <c r="G98" s="102"/>
      <c r="H98" s="106" t="s">
        <v>27</v>
      </c>
      <c r="I98" s="106"/>
      <c r="J98" s="115"/>
      <c r="K98" s="120"/>
      <c r="L98" s="131"/>
      <c r="M98" s="143"/>
      <c r="N98" s="143"/>
      <c r="O98" s="143"/>
      <c r="P98" s="236"/>
      <c r="Q98" s="236"/>
      <c r="R98" s="236"/>
      <c r="S98" s="232"/>
      <c r="T98" s="232"/>
      <c r="U98" s="232"/>
      <c r="V98" s="182"/>
      <c r="W98" s="188"/>
      <c r="X98" s="92"/>
      <c r="Y98" s="102"/>
      <c r="Z98" s="106" t="s">
        <v>27</v>
      </c>
      <c r="AA98" s="106"/>
      <c r="AB98" s="115"/>
      <c r="AC98" s="120"/>
      <c r="AD98" s="131"/>
      <c r="AE98" s="138"/>
      <c r="AF98" s="138"/>
      <c r="AG98" s="138"/>
      <c r="AH98" s="236"/>
      <c r="AI98" s="236"/>
      <c r="AJ98" s="236"/>
      <c r="AK98" s="165"/>
      <c r="AL98" s="165"/>
      <c r="AM98" s="165"/>
      <c r="AN98" s="178"/>
      <c r="AO98" s="188"/>
      <c r="AP98" s="92"/>
      <c r="AQ98" s="102"/>
      <c r="AR98" s="106" t="s">
        <v>27</v>
      </c>
      <c r="AS98" s="106"/>
      <c r="AT98" s="115"/>
      <c r="AU98" s="118"/>
      <c r="AV98" s="128"/>
      <c r="AW98" s="138"/>
      <c r="AX98" s="138"/>
      <c r="AY98" s="138"/>
      <c r="AZ98" s="236"/>
      <c r="BA98" s="236"/>
      <c r="BB98" s="236"/>
      <c r="BC98" s="165"/>
      <c r="BD98" s="165"/>
      <c r="BE98" s="165"/>
      <c r="BF98" s="178"/>
      <c r="BG98" s="74"/>
      <c r="BH98" s="92"/>
      <c r="BI98" s="102"/>
      <c r="BJ98" s="106" t="s">
        <v>27</v>
      </c>
      <c r="BK98" s="106"/>
      <c r="BL98" s="115"/>
      <c r="BM98" s="118"/>
      <c r="BN98" s="128"/>
      <c r="BO98" s="138"/>
      <c r="BP98" s="138"/>
      <c r="BQ98" s="138"/>
      <c r="BR98" s="236"/>
      <c r="BS98" s="236"/>
      <c r="BT98" s="236"/>
      <c r="BU98" s="165"/>
      <c r="BV98" s="165"/>
      <c r="BW98" s="165"/>
      <c r="BX98" s="220"/>
    </row>
    <row r="99" spans="1:76" s="30" customFormat="1" ht="15.95" customHeight="1">
      <c r="A99" s="34"/>
      <c r="B99" s="43"/>
      <c r="C99" s="53"/>
      <c r="D99" s="63"/>
      <c r="E99" s="74"/>
      <c r="F99" s="93"/>
      <c r="G99" s="103"/>
      <c r="H99" s="107" t="s">
        <v>47</v>
      </c>
      <c r="I99" s="107"/>
      <c r="J99" s="107"/>
      <c r="K99" s="107"/>
      <c r="L99" s="107"/>
      <c r="M99" s="138" t="s">
        <v>43</v>
      </c>
      <c r="N99" s="138"/>
      <c r="O99" s="138"/>
      <c r="P99" s="153" t="s">
        <v>43</v>
      </c>
      <c r="Q99" s="153"/>
      <c r="R99" s="153"/>
      <c r="S99" s="165">
        <f>SUM(S92:U98)</f>
        <v>524</v>
      </c>
      <c r="T99" s="165"/>
      <c r="U99" s="165"/>
      <c r="V99" s="182"/>
      <c r="W99" s="188"/>
      <c r="X99" s="93"/>
      <c r="Y99" s="103"/>
      <c r="Z99" s="107" t="s">
        <v>47</v>
      </c>
      <c r="AA99" s="107"/>
      <c r="AB99" s="107"/>
      <c r="AC99" s="107"/>
      <c r="AD99" s="107"/>
      <c r="AE99" s="138" t="s">
        <v>43</v>
      </c>
      <c r="AF99" s="138"/>
      <c r="AG99" s="138"/>
      <c r="AH99" s="153" t="s">
        <v>43</v>
      </c>
      <c r="AI99" s="153"/>
      <c r="AJ99" s="153"/>
      <c r="AK99" s="165">
        <f>SUM(AK92:AM98)</f>
        <v>487</v>
      </c>
      <c r="AL99" s="165"/>
      <c r="AM99" s="165"/>
      <c r="AN99" s="178"/>
      <c r="AO99" s="188"/>
      <c r="AP99" s="93"/>
      <c r="AQ99" s="103"/>
      <c r="AR99" s="107" t="s">
        <v>47</v>
      </c>
      <c r="AS99" s="107"/>
      <c r="AT99" s="107"/>
      <c r="AU99" s="107"/>
      <c r="AV99" s="107"/>
      <c r="AW99" s="138" t="s">
        <v>43</v>
      </c>
      <c r="AX99" s="138"/>
      <c r="AY99" s="138"/>
      <c r="AZ99" s="153" t="s">
        <v>43</v>
      </c>
      <c r="BA99" s="153"/>
      <c r="BB99" s="153"/>
      <c r="BC99" s="165">
        <f>SUM(BC92:BE98)</f>
        <v>455</v>
      </c>
      <c r="BD99" s="165"/>
      <c r="BE99" s="165"/>
      <c r="BF99" s="178"/>
      <c r="BG99" s="74"/>
      <c r="BH99" s="93"/>
      <c r="BI99" s="103"/>
      <c r="BJ99" s="107" t="s">
        <v>47</v>
      </c>
      <c r="BK99" s="107"/>
      <c r="BL99" s="107"/>
      <c r="BM99" s="107"/>
      <c r="BN99" s="107"/>
      <c r="BO99" s="138" t="s">
        <v>43</v>
      </c>
      <c r="BP99" s="138"/>
      <c r="BQ99" s="138"/>
      <c r="BR99" s="153" t="s">
        <v>43</v>
      </c>
      <c r="BS99" s="153"/>
      <c r="BT99" s="153"/>
      <c r="BU99" s="165">
        <f>SUM(BU92:BW98)</f>
        <v>434</v>
      </c>
      <c r="BV99" s="165"/>
      <c r="BW99" s="165"/>
      <c r="BX99" s="220"/>
    </row>
    <row r="100" spans="1:76" s="30" customFormat="1" ht="15.95" customHeight="1">
      <c r="A100" s="34"/>
      <c r="B100" s="43"/>
      <c r="C100" s="53"/>
      <c r="D100" s="63"/>
      <c r="E100" s="74"/>
      <c r="F100" s="94" t="s">
        <v>24</v>
      </c>
      <c r="G100" s="94"/>
      <c r="H100" s="108" t="s">
        <v>19</v>
      </c>
      <c r="I100" s="108"/>
      <c r="J100" s="108"/>
      <c r="K100" s="108"/>
      <c r="L100" s="108"/>
      <c r="M100" s="139">
        <f>T67*P90/100</f>
        <v>95</v>
      </c>
      <c r="N100" s="139"/>
      <c r="O100" s="139"/>
      <c r="P100" s="153">
        <f>+'単価表(徳之島)'!$E$39</f>
        <v>256</v>
      </c>
      <c r="Q100" s="153"/>
      <c r="R100" s="153"/>
      <c r="S100" s="165">
        <f>ROUND(P100*M100/1000,0)</f>
        <v>24</v>
      </c>
      <c r="T100" s="165"/>
      <c r="U100" s="165"/>
      <c r="V100" s="182"/>
      <c r="W100" s="188"/>
      <c r="X100" s="94" t="s">
        <v>24</v>
      </c>
      <c r="Y100" s="94"/>
      <c r="Z100" s="108" t="s">
        <v>19</v>
      </c>
      <c r="AA100" s="108"/>
      <c r="AB100" s="108"/>
      <c r="AC100" s="108"/>
      <c r="AD100" s="108"/>
      <c r="AE100" s="139">
        <f>AL67*AH90/100</f>
        <v>90</v>
      </c>
      <c r="AF100" s="139"/>
      <c r="AG100" s="139"/>
      <c r="AH100" s="153">
        <f>+'単価表(徳之島)'!$E$39</f>
        <v>256</v>
      </c>
      <c r="AI100" s="153"/>
      <c r="AJ100" s="153"/>
      <c r="AK100" s="165">
        <f>ROUND(AH100*AE100/1000,0)</f>
        <v>23</v>
      </c>
      <c r="AL100" s="165"/>
      <c r="AM100" s="165"/>
      <c r="AN100" s="178"/>
      <c r="AO100" s="188"/>
      <c r="AP100" s="94" t="s">
        <v>24</v>
      </c>
      <c r="AQ100" s="94"/>
      <c r="AR100" s="108" t="s">
        <v>19</v>
      </c>
      <c r="AS100" s="108"/>
      <c r="AT100" s="108"/>
      <c r="AU100" s="108"/>
      <c r="AV100" s="108"/>
      <c r="AW100" s="139">
        <f>BD67*AZ90/100</f>
        <v>95</v>
      </c>
      <c r="AX100" s="139"/>
      <c r="AY100" s="139"/>
      <c r="AZ100" s="153">
        <f>+'単価表(徳之島)'!$E$39</f>
        <v>256</v>
      </c>
      <c r="BA100" s="153"/>
      <c r="BB100" s="153"/>
      <c r="BC100" s="165">
        <f>ROUND(AZ100*AW100/1000,0)</f>
        <v>24</v>
      </c>
      <c r="BD100" s="165"/>
      <c r="BE100" s="165"/>
      <c r="BF100" s="178"/>
      <c r="BG100" s="74"/>
      <c r="BH100" s="94" t="s">
        <v>24</v>
      </c>
      <c r="BI100" s="94"/>
      <c r="BJ100" s="108" t="s">
        <v>19</v>
      </c>
      <c r="BK100" s="108"/>
      <c r="BL100" s="108"/>
      <c r="BM100" s="108"/>
      <c r="BN100" s="108"/>
      <c r="BO100" s="139">
        <f>BV67*BR90/100</f>
        <v>100</v>
      </c>
      <c r="BP100" s="139"/>
      <c r="BQ100" s="139"/>
      <c r="BR100" s="153">
        <f>+'単価表(徳之島)'!$E$39</f>
        <v>256</v>
      </c>
      <c r="BS100" s="153"/>
      <c r="BT100" s="153"/>
      <c r="BU100" s="165">
        <f>ROUND(BR100*BO100/1000,0)</f>
        <v>26</v>
      </c>
      <c r="BV100" s="165"/>
      <c r="BW100" s="165"/>
      <c r="BX100" s="220"/>
    </row>
    <row r="101" spans="1:76" s="30" customFormat="1" ht="15.95" customHeight="1">
      <c r="A101" s="34"/>
      <c r="B101" s="43"/>
      <c r="C101" s="53"/>
      <c r="D101" s="63"/>
      <c r="E101" s="74"/>
      <c r="F101" s="94"/>
      <c r="G101" s="94"/>
      <c r="H101" s="108" t="s">
        <v>35</v>
      </c>
      <c r="I101" s="108"/>
      <c r="J101" s="108"/>
      <c r="K101" s="108"/>
      <c r="L101" s="108"/>
      <c r="M101" s="139">
        <f>S68*P90/100</f>
        <v>45</v>
      </c>
      <c r="N101" s="139"/>
      <c r="O101" s="139"/>
      <c r="P101" s="153">
        <f>+'単価表(徳之島)'!$E$38</f>
        <v>257</v>
      </c>
      <c r="Q101" s="153"/>
      <c r="R101" s="153"/>
      <c r="S101" s="165">
        <f>ROUND(P101*M101/1000,0)</f>
        <v>12</v>
      </c>
      <c r="T101" s="165"/>
      <c r="U101" s="165"/>
      <c r="V101" s="182"/>
      <c r="W101" s="188"/>
      <c r="X101" s="94"/>
      <c r="Y101" s="94"/>
      <c r="Z101" s="108" t="s">
        <v>35</v>
      </c>
      <c r="AA101" s="108"/>
      <c r="AB101" s="108"/>
      <c r="AC101" s="108"/>
      <c r="AD101" s="108"/>
      <c r="AE101" s="139">
        <f>AK68*AH90/100</f>
        <v>50</v>
      </c>
      <c r="AF101" s="139"/>
      <c r="AG101" s="139"/>
      <c r="AH101" s="153">
        <f>+'単価表(徳之島)'!$E$38</f>
        <v>257</v>
      </c>
      <c r="AI101" s="153"/>
      <c r="AJ101" s="153"/>
      <c r="AK101" s="165">
        <f>ROUND(AH101*AE101/1000,0)</f>
        <v>13</v>
      </c>
      <c r="AL101" s="165"/>
      <c r="AM101" s="165"/>
      <c r="AN101" s="178"/>
      <c r="AO101" s="188"/>
      <c r="AP101" s="94"/>
      <c r="AQ101" s="94"/>
      <c r="AR101" s="108" t="s">
        <v>35</v>
      </c>
      <c r="AS101" s="108"/>
      <c r="AT101" s="108"/>
      <c r="AU101" s="108"/>
      <c r="AV101" s="108"/>
      <c r="AW101" s="139">
        <f>BC68*AZ90/100</f>
        <v>60</v>
      </c>
      <c r="AX101" s="139"/>
      <c r="AY101" s="139"/>
      <c r="AZ101" s="153">
        <f>+'単価表(徳之島)'!$E$38</f>
        <v>257</v>
      </c>
      <c r="BA101" s="153"/>
      <c r="BB101" s="153"/>
      <c r="BC101" s="165">
        <f>ROUND(AZ101*AW101/1000,0)</f>
        <v>15</v>
      </c>
      <c r="BD101" s="165"/>
      <c r="BE101" s="165"/>
      <c r="BF101" s="178"/>
      <c r="BG101" s="74"/>
      <c r="BH101" s="94"/>
      <c r="BI101" s="94"/>
      <c r="BJ101" s="108" t="s">
        <v>35</v>
      </c>
      <c r="BK101" s="108"/>
      <c r="BL101" s="108"/>
      <c r="BM101" s="108"/>
      <c r="BN101" s="108"/>
      <c r="BO101" s="139">
        <f>BU69*BR90/100</f>
        <v>70</v>
      </c>
      <c r="BP101" s="139"/>
      <c r="BQ101" s="139"/>
      <c r="BR101" s="153">
        <f>+'単価表(徳之島)'!$E$38</f>
        <v>257</v>
      </c>
      <c r="BS101" s="153"/>
      <c r="BT101" s="153"/>
      <c r="BU101" s="165">
        <f>ROUND(BR101*BO101/1000,0)</f>
        <v>18</v>
      </c>
      <c r="BV101" s="165"/>
      <c r="BW101" s="165"/>
      <c r="BX101" s="220"/>
    </row>
    <row r="102" spans="1:76" s="30" customFormat="1" ht="15.95" customHeight="1">
      <c r="A102" s="34"/>
      <c r="B102" s="43"/>
      <c r="C102" s="53"/>
      <c r="D102" s="63"/>
      <c r="E102" s="74"/>
      <c r="F102" s="94"/>
      <c r="G102" s="94"/>
      <c r="H102" s="108" t="s">
        <v>92</v>
      </c>
      <c r="I102" s="108"/>
      <c r="J102" s="108"/>
      <c r="K102" s="108"/>
      <c r="L102" s="108"/>
      <c r="M102" s="139">
        <f>+M101</f>
        <v>45</v>
      </c>
      <c r="N102" s="139"/>
      <c r="O102" s="139"/>
      <c r="P102" s="153">
        <f>+'単価表(徳之島)'!$E$37</f>
        <v>2800</v>
      </c>
      <c r="Q102" s="153"/>
      <c r="R102" s="153"/>
      <c r="S102" s="165">
        <f>ROUND(P102*M102/1000,0)</f>
        <v>126</v>
      </c>
      <c r="T102" s="165"/>
      <c r="U102" s="165"/>
      <c r="V102" s="182"/>
      <c r="W102" s="188"/>
      <c r="X102" s="94"/>
      <c r="Y102" s="94"/>
      <c r="Z102" s="108" t="s">
        <v>92</v>
      </c>
      <c r="AA102" s="108"/>
      <c r="AB102" s="108"/>
      <c r="AC102" s="108"/>
      <c r="AD102" s="108"/>
      <c r="AE102" s="139">
        <f>+AE101</f>
        <v>50</v>
      </c>
      <c r="AF102" s="139"/>
      <c r="AG102" s="139"/>
      <c r="AH102" s="153">
        <f>+'単価表(徳之島)'!$E$37</f>
        <v>2800</v>
      </c>
      <c r="AI102" s="153"/>
      <c r="AJ102" s="153"/>
      <c r="AK102" s="165">
        <f>ROUND(AH102*AE102/1000,0)</f>
        <v>140</v>
      </c>
      <c r="AL102" s="165"/>
      <c r="AM102" s="165"/>
      <c r="AN102" s="178"/>
      <c r="AO102" s="188"/>
      <c r="AP102" s="94"/>
      <c r="AQ102" s="94"/>
      <c r="AR102" s="108" t="s">
        <v>92</v>
      </c>
      <c r="AS102" s="108"/>
      <c r="AT102" s="108"/>
      <c r="AU102" s="108"/>
      <c r="AV102" s="108"/>
      <c r="AW102" s="139">
        <f>+AW101</f>
        <v>60</v>
      </c>
      <c r="AX102" s="139"/>
      <c r="AY102" s="139"/>
      <c r="AZ102" s="153">
        <f>+'単価表(徳之島)'!$E$37</f>
        <v>2800</v>
      </c>
      <c r="BA102" s="153"/>
      <c r="BB102" s="153"/>
      <c r="BC102" s="165">
        <f>ROUND(AZ102*AW102/1000,0)</f>
        <v>168</v>
      </c>
      <c r="BD102" s="165"/>
      <c r="BE102" s="165"/>
      <c r="BF102" s="178"/>
      <c r="BG102" s="74"/>
      <c r="BH102" s="94"/>
      <c r="BI102" s="94"/>
      <c r="BJ102" s="108" t="s">
        <v>92</v>
      </c>
      <c r="BK102" s="108"/>
      <c r="BL102" s="108"/>
      <c r="BM102" s="108"/>
      <c r="BN102" s="108"/>
      <c r="BO102" s="139">
        <f>+BO101</f>
        <v>70</v>
      </c>
      <c r="BP102" s="139"/>
      <c r="BQ102" s="139"/>
      <c r="BR102" s="153">
        <f>+'単価表(徳之島)'!$E$37</f>
        <v>2800</v>
      </c>
      <c r="BS102" s="153"/>
      <c r="BT102" s="153"/>
      <c r="BU102" s="165">
        <f>ROUND(BR102*BO102/1000,0)</f>
        <v>196</v>
      </c>
      <c r="BV102" s="165"/>
      <c r="BW102" s="165"/>
      <c r="BX102" s="220"/>
    </row>
    <row r="103" spans="1:76" s="30" customFormat="1" ht="15.95" customHeight="1">
      <c r="A103" s="34"/>
      <c r="B103" s="43"/>
      <c r="C103" s="53"/>
      <c r="D103" s="63"/>
      <c r="E103" s="74"/>
      <c r="F103" s="94"/>
      <c r="G103" s="94"/>
      <c r="H103" s="108" t="s">
        <v>16</v>
      </c>
      <c r="I103" s="108"/>
      <c r="J103" s="108"/>
      <c r="K103" s="108"/>
      <c r="L103" s="108"/>
      <c r="M103" s="139">
        <f>+M100</f>
        <v>95</v>
      </c>
      <c r="N103" s="139"/>
      <c r="O103" s="139"/>
      <c r="P103" s="153">
        <f>+'単価表(徳之島)'!$E$43</f>
        <v>920</v>
      </c>
      <c r="Q103" s="153"/>
      <c r="R103" s="153"/>
      <c r="S103" s="165">
        <f>ROUND(P103*M103/1000,0)</f>
        <v>87</v>
      </c>
      <c r="T103" s="165"/>
      <c r="U103" s="165"/>
      <c r="V103" s="182"/>
      <c r="W103" s="188"/>
      <c r="X103" s="94"/>
      <c r="Y103" s="94"/>
      <c r="Z103" s="108" t="s">
        <v>16</v>
      </c>
      <c r="AA103" s="108"/>
      <c r="AB103" s="108"/>
      <c r="AC103" s="108"/>
      <c r="AD103" s="108"/>
      <c r="AE103" s="139">
        <f>+AE100</f>
        <v>90</v>
      </c>
      <c r="AF103" s="139"/>
      <c r="AG103" s="139"/>
      <c r="AH103" s="153">
        <f>+'単価表(徳之島)'!$E$43</f>
        <v>920</v>
      </c>
      <c r="AI103" s="153"/>
      <c r="AJ103" s="153"/>
      <c r="AK103" s="165">
        <f>ROUND(AH103*AE103/1000,0)</f>
        <v>83</v>
      </c>
      <c r="AL103" s="165"/>
      <c r="AM103" s="165"/>
      <c r="AN103" s="178"/>
      <c r="AO103" s="188"/>
      <c r="AP103" s="94"/>
      <c r="AQ103" s="94"/>
      <c r="AR103" s="108" t="s">
        <v>16</v>
      </c>
      <c r="AS103" s="108"/>
      <c r="AT103" s="108"/>
      <c r="AU103" s="108"/>
      <c r="AV103" s="108"/>
      <c r="AW103" s="139">
        <f>+AW100</f>
        <v>95</v>
      </c>
      <c r="AX103" s="139"/>
      <c r="AY103" s="139"/>
      <c r="AZ103" s="153">
        <f>+'単価表(徳之島)'!$E$43</f>
        <v>920</v>
      </c>
      <c r="BA103" s="153"/>
      <c r="BB103" s="153"/>
      <c r="BC103" s="165">
        <f>ROUND(AZ103*AW103/1000,0)</f>
        <v>87</v>
      </c>
      <c r="BD103" s="165"/>
      <c r="BE103" s="165"/>
      <c r="BF103" s="178"/>
      <c r="BG103" s="74"/>
      <c r="BH103" s="94"/>
      <c r="BI103" s="94"/>
      <c r="BJ103" s="108" t="s">
        <v>16</v>
      </c>
      <c r="BK103" s="108"/>
      <c r="BL103" s="108"/>
      <c r="BM103" s="108"/>
      <c r="BN103" s="108"/>
      <c r="BO103" s="139">
        <f>+BO100</f>
        <v>100</v>
      </c>
      <c r="BP103" s="139"/>
      <c r="BQ103" s="139"/>
      <c r="BR103" s="153">
        <f>+'単価表(徳之島)'!$E$43</f>
        <v>920</v>
      </c>
      <c r="BS103" s="153"/>
      <c r="BT103" s="153"/>
      <c r="BU103" s="165">
        <f>ROUND(BR103*BO103/1000,0)</f>
        <v>92</v>
      </c>
      <c r="BV103" s="165"/>
      <c r="BW103" s="165"/>
      <c r="BX103" s="220"/>
    </row>
    <row r="104" spans="1:76" s="30" customFormat="1" ht="15.95" customHeight="1">
      <c r="A104" s="34"/>
      <c r="B104" s="43"/>
      <c r="C104" s="53"/>
      <c r="D104" s="63"/>
      <c r="E104" s="74"/>
      <c r="F104" s="94"/>
      <c r="G104" s="94"/>
      <c r="H104" s="107" t="s">
        <v>47</v>
      </c>
      <c r="I104" s="107"/>
      <c r="J104" s="107"/>
      <c r="K104" s="107"/>
      <c r="L104" s="107"/>
      <c r="M104" s="138" t="s">
        <v>43</v>
      </c>
      <c r="N104" s="138"/>
      <c r="O104" s="138"/>
      <c r="P104" s="153" t="s">
        <v>43</v>
      </c>
      <c r="Q104" s="153"/>
      <c r="R104" s="153"/>
      <c r="S104" s="165">
        <f>SUM(S100:U103)</f>
        <v>249</v>
      </c>
      <c r="T104" s="165"/>
      <c r="U104" s="165"/>
      <c r="V104" s="182"/>
      <c r="W104" s="188"/>
      <c r="X104" s="94"/>
      <c r="Y104" s="94"/>
      <c r="Z104" s="107" t="s">
        <v>47</v>
      </c>
      <c r="AA104" s="107"/>
      <c r="AB104" s="107"/>
      <c r="AC104" s="107"/>
      <c r="AD104" s="107"/>
      <c r="AE104" s="138" t="s">
        <v>43</v>
      </c>
      <c r="AF104" s="138"/>
      <c r="AG104" s="138"/>
      <c r="AH104" s="153" t="s">
        <v>43</v>
      </c>
      <c r="AI104" s="153"/>
      <c r="AJ104" s="153"/>
      <c r="AK104" s="165">
        <f>SUM(AK100:AM103)</f>
        <v>259</v>
      </c>
      <c r="AL104" s="165"/>
      <c r="AM104" s="165"/>
      <c r="AN104" s="178"/>
      <c r="AO104" s="188"/>
      <c r="AP104" s="94"/>
      <c r="AQ104" s="94"/>
      <c r="AR104" s="107" t="s">
        <v>47</v>
      </c>
      <c r="AS104" s="107"/>
      <c r="AT104" s="107"/>
      <c r="AU104" s="107"/>
      <c r="AV104" s="107"/>
      <c r="AW104" s="138" t="s">
        <v>43</v>
      </c>
      <c r="AX104" s="138"/>
      <c r="AY104" s="138"/>
      <c r="AZ104" s="153" t="s">
        <v>43</v>
      </c>
      <c r="BA104" s="153"/>
      <c r="BB104" s="153"/>
      <c r="BC104" s="165">
        <f>SUM(BC100:BE103)</f>
        <v>294</v>
      </c>
      <c r="BD104" s="165"/>
      <c r="BE104" s="165"/>
      <c r="BF104" s="178"/>
      <c r="BG104" s="74"/>
      <c r="BH104" s="94"/>
      <c r="BI104" s="94"/>
      <c r="BJ104" s="107" t="s">
        <v>47</v>
      </c>
      <c r="BK104" s="107"/>
      <c r="BL104" s="107"/>
      <c r="BM104" s="107"/>
      <c r="BN104" s="107"/>
      <c r="BO104" s="138" t="s">
        <v>43</v>
      </c>
      <c r="BP104" s="138"/>
      <c r="BQ104" s="138"/>
      <c r="BR104" s="153" t="s">
        <v>43</v>
      </c>
      <c r="BS104" s="153"/>
      <c r="BT104" s="153"/>
      <c r="BU104" s="165">
        <f>SUM(BU100:BW103)</f>
        <v>332</v>
      </c>
      <c r="BV104" s="165"/>
      <c r="BW104" s="165"/>
      <c r="BX104" s="220"/>
    </row>
    <row r="105" spans="1:76" s="30" customFormat="1" ht="15.95" customHeight="1">
      <c r="A105" s="34"/>
      <c r="B105" s="43"/>
      <c r="C105" s="53"/>
      <c r="D105" s="63"/>
      <c r="E105" s="74"/>
      <c r="F105" s="95" t="s">
        <v>17</v>
      </c>
      <c r="G105" s="95"/>
      <c r="H105" s="95"/>
      <c r="I105" s="95"/>
      <c r="J105" s="95"/>
      <c r="K105" s="95"/>
      <c r="L105" s="95"/>
      <c r="M105" s="140" t="s">
        <v>43</v>
      </c>
      <c r="N105" s="140"/>
      <c r="O105" s="140"/>
      <c r="P105" s="154" t="s">
        <v>43</v>
      </c>
      <c r="Q105" s="154"/>
      <c r="R105" s="154"/>
      <c r="S105" s="166">
        <f>+S104+S99</f>
        <v>773</v>
      </c>
      <c r="T105" s="166"/>
      <c r="U105" s="166"/>
      <c r="V105" s="182"/>
      <c r="W105" s="188"/>
      <c r="X105" s="95" t="s">
        <v>17</v>
      </c>
      <c r="Y105" s="95"/>
      <c r="Z105" s="95"/>
      <c r="AA105" s="95"/>
      <c r="AB105" s="95"/>
      <c r="AC105" s="95"/>
      <c r="AD105" s="95"/>
      <c r="AE105" s="140" t="s">
        <v>43</v>
      </c>
      <c r="AF105" s="140"/>
      <c r="AG105" s="140"/>
      <c r="AH105" s="154" t="s">
        <v>43</v>
      </c>
      <c r="AI105" s="154"/>
      <c r="AJ105" s="154"/>
      <c r="AK105" s="166">
        <f>+AK104+AK99</f>
        <v>746</v>
      </c>
      <c r="AL105" s="166"/>
      <c r="AM105" s="166"/>
      <c r="AN105" s="178"/>
      <c r="AO105" s="188"/>
      <c r="AP105" s="95" t="s">
        <v>17</v>
      </c>
      <c r="AQ105" s="95"/>
      <c r="AR105" s="95"/>
      <c r="AS105" s="95"/>
      <c r="AT105" s="95"/>
      <c r="AU105" s="95"/>
      <c r="AV105" s="95"/>
      <c r="AW105" s="140" t="s">
        <v>43</v>
      </c>
      <c r="AX105" s="140"/>
      <c r="AY105" s="140"/>
      <c r="AZ105" s="154" t="s">
        <v>43</v>
      </c>
      <c r="BA105" s="154"/>
      <c r="BB105" s="154"/>
      <c r="BC105" s="166">
        <f>+BC104+BC99</f>
        <v>749</v>
      </c>
      <c r="BD105" s="166"/>
      <c r="BE105" s="166"/>
      <c r="BF105" s="178"/>
      <c r="BG105" s="74"/>
      <c r="BH105" s="95" t="s">
        <v>17</v>
      </c>
      <c r="BI105" s="95"/>
      <c r="BJ105" s="95"/>
      <c r="BK105" s="95"/>
      <c r="BL105" s="95"/>
      <c r="BM105" s="95"/>
      <c r="BN105" s="95"/>
      <c r="BO105" s="140" t="s">
        <v>43</v>
      </c>
      <c r="BP105" s="140"/>
      <c r="BQ105" s="140"/>
      <c r="BR105" s="154" t="s">
        <v>43</v>
      </c>
      <c r="BS105" s="154"/>
      <c r="BT105" s="154"/>
      <c r="BU105" s="166">
        <f>+BU104+BU99</f>
        <v>766</v>
      </c>
      <c r="BV105" s="166"/>
      <c r="BW105" s="166"/>
      <c r="BX105" s="220"/>
    </row>
    <row r="106" spans="1:76" s="30" customFormat="1" ht="15.95" customHeight="1">
      <c r="A106" s="34"/>
      <c r="B106" s="44"/>
      <c r="C106" s="54"/>
      <c r="D106" s="64"/>
      <c r="E106" s="75"/>
      <c r="F106" s="96"/>
      <c r="G106" s="96"/>
      <c r="H106" s="96"/>
      <c r="I106" s="96"/>
      <c r="J106" s="96"/>
      <c r="K106" s="96"/>
      <c r="L106" s="96"/>
      <c r="M106" s="141"/>
      <c r="N106" s="141"/>
      <c r="O106" s="141"/>
      <c r="P106" s="155"/>
      <c r="Q106" s="155"/>
      <c r="R106" s="155"/>
      <c r="S106" s="167"/>
      <c r="T106" s="167"/>
      <c r="U106" s="167"/>
      <c r="V106" s="183"/>
      <c r="W106" s="115"/>
      <c r="X106" s="96"/>
      <c r="Y106" s="96"/>
      <c r="Z106" s="96"/>
      <c r="AA106" s="96"/>
      <c r="AB106" s="96"/>
      <c r="AC106" s="96"/>
      <c r="AD106" s="96"/>
      <c r="AE106" s="193"/>
      <c r="AF106" s="193"/>
      <c r="AG106" s="193"/>
      <c r="AH106" s="194"/>
      <c r="AI106" s="194"/>
      <c r="AJ106" s="194"/>
      <c r="AK106" s="167"/>
      <c r="AL106" s="167"/>
      <c r="AM106" s="167"/>
      <c r="AN106" s="202"/>
      <c r="AO106" s="115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2"/>
      <c r="BG106" s="75"/>
      <c r="BH106" s="96"/>
      <c r="BI106" s="96"/>
      <c r="BJ106" s="96"/>
      <c r="BK106" s="96"/>
      <c r="BL106" s="96"/>
      <c r="BM106" s="96"/>
      <c r="BN106" s="96"/>
      <c r="BO106" s="193"/>
      <c r="BP106" s="193"/>
      <c r="BQ106" s="193"/>
      <c r="BR106" s="194"/>
      <c r="BS106" s="194"/>
      <c r="BT106" s="194"/>
      <c r="BU106" s="167"/>
      <c r="BV106" s="167"/>
      <c r="BW106" s="167"/>
      <c r="BX106" s="224"/>
    </row>
    <row r="107" spans="1:76" ht="20.100000000000001" customHeight="1">
      <c r="A107" s="31"/>
      <c r="B107" s="45" t="s">
        <v>48</v>
      </c>
      <c r="C107" s="55"/>
      <c r="D107" s="55"/>
      <c r="E107" s="76" t="str">
        <f>IF(S105=MIN(S105,AK105,BC105,BU105),"○","▲")</f>
        <v>▲</v>
      </c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 t="str">
        <f>IF(AK105=MIN(S105,AK105,BC105,BU105),"○","▲")</f>
        <v>○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 t="str">
        <f>IF(BC105=MIN(S105,AK105,BC105,BU105),"○","▲")</f>
        <v>▲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 t="str">
        <f>IF(BU105=MIN(S105,AK105,BC105,BU105),"○","▲")</f>
        <v>▲</v>
      </c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225"/>
    </row>
    <row r="108" spans="1:76" ht="24.95" customHeight="1">
      <c r="A108" s="31"/>
      <c r="B108" s="46"/>
      <c r="C108" s="56"/>
      <c r="D108" s="56"/>
      <c r="E108" s="77">
        <f>IF(E107="○",M58,IF(W107="○",AE58,IF(AO107="○",AW58,BO58)))</f>
        <v>4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226"/>
    </row>
    <row r="109" spans="1:76" ht="30" customHeight="1">
      <c r="A109" s="31"/>
      <c r="B109" s="36" t="s">
        <v>21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213"/>
    </row>
    <row r="110" spans="1:76" ht="24.95" customHeight="1">
      <c r="A110" s="31"/>
      <c r="B110" s="37" t="s">
        <v>70</v>
      </c>
      <c r="C110" s="47"/>
      <c r="D110" s="57"/>
      <c r="E110" s="65" t="s">
        <v>69</v>
      </c>
      <c r="F110" s="78"/>
      <c r="G110" s="78"/>
      <c r="H110" s="78"/>
      <c r="I110" s="78"/>
      <c r="J110" s="78"/>
      <c r="K110" s="78"/>
      <c r="L110" s="129" t="str">
        <f>+L2</f>
        <v>徳之島</v>
      </c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78" t="s">
        <v>54</v>
      </c>
      <c r="X110" s="78"/>
      <c r="Y110" s="78"/>
      <c r="Z110" s="78"/>
      <c r="AA110" s="78"/>
      <c r="AB110" s="78"/>
      <c r="AC110" s="78"/>
      <c r="AD110" s="78"/>
      <c r="AE110" s="191">
        <v>20</v>
      </c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203" t="s">
        <v>68</v>
      </c>
      <c r="AP110" s="203"/>
      <c r="AQ110" s="203"/>
      <c r="AR110" s="203"/>
      <c r="AS110" s="203"/>
      <c r="AT110" s="203"/>
      <c r="AU110" s="203"/>
      <c r="AV110" s="203"/>
      <c r="AW110" s="206">
        <v>0.9</v>
      </c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14"/>
    </row>
    <row r="111" spans="1:76" ht="24.95" customHeight="1">
      <c r="A111" s="31"/>
      <c r="B111" s="38"/>
      <c r="C111" s="48"/>
      <c r="D111" s="58"/>
      <c r="E111" s="66" t="s">
        <v>66</v>
      </c>
      <c r="F111" s="79"/>
      <c r="G111" s="79"/>
      <c r="H111" s="79"/>
      <c r="I111" s="79"/>
      <c r="J111" s="79"/>
      <c r="K111" s="79"/>
      <c r="L111" s="79" t="s">
        <v>67</v>
      </c>
      <c r="M111" s="79"/>
      <c r="N111" s="144">
        <f>+N3</f>
        <v>3</v>
      </c>
      <c r="O111" s="144"/>
      <c r="P111" s="150" t="str">
        <f>IF(N111=3,"(旧区分:L交通)",IF(N111=4,"(旧区分:A交通)",IF(N111=5,"(旧区分:B交通)","(旧区分:C交通)")))</f>
        <v>(旧区分:L交通)</v>
      </c>
      <c r="Q111" s="150"/>
      <c r="R111" s="150"/>
      <c r="S111" s="150"/>
      <c r="T111" s="150"/>
      <c r="U111" s="150"/>
      <c r="V111" s="150"/>
      <c r="W111" s="79" t="s">
        <v>64</v>
      </c>
      <c r="X111" s="79"/>
      <c r="Y111" s="79"/>
      <c r="Z111" s="79"/>
      <c r="AA111" s="79"/>
      <c r="AB111" s="79"/>
      <c r="AC111" s="79"/>
      <c r="AD111" s="79"/>
      <c r="AE111" s="192" t="s">
        <v>74</v>
      </c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79" t="s">
        <v>71</v>
      </c>
      <c r="AP111" s="79"/>
      <c r="AQ111" s="79"/>
      <c r="AR111" s="79"/>
      <c r="AS111" s="79"/>
      <c r="AT111" s="79"/>
      <c r="AU111" s="79"/>
      <c r="AV111" s="79"/>
      <c r="AW111" s="207">
        <v>2</v>
      </c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79" t="s">
        <v>72</v>
      </c>
      <c r="BH111" s="79"/>
      <c r="BI111" s="79"/>
      <c r="BJ111" s="79"/>
      <c r="BK111" s="79"/>
      <c r="BL111" s="79"/>
      <c r="BM111" s="79"/>
      <c r="BN111" s="79"/>
      <c r="BO111" s="211">
        <f>+BO3</f>
        <v>30</v>
      </c>
      <c r="BP111" s="211"/>
      <c r="BQ111" s="211"/>
      <c r="BR111" s="211"/>
      <c r="BS111" s="211"/>
      <c r="BT111" s="211"/>
      <c r="BU111" s="211"/>
      <c r="BV111" s="211"/>
      <c r="BW111" s="211"/>
      <c r="BX111" s="215"/>
    </row>
    <row r="112" spans="1:76" ht="20.100000000000001" customHeight="1">
      <c r="A112" s="31"/>
      <c r="B112" s="39"/>
      <c r="C112" s="49"/>
      <c r="D112" s="59"/>
      <c r="E112" s="67">
        <v>1</v>
      </c>
      <c r="F112" s="80"/>
      <c r="G112" s="80"/>
      <c r="H112" s="80"/>
      <c r="I112" s="80"/>
      <c r="J112" s="80"/>
      <c r="K112" s="80"/>
      <c r="L112" s="80"/>
      <c r="M112" s="132">
        <f>+L134</f>
        <v>3</v>
      </c>
      <c r="N112" s="132"/>
      <c r="O112" s="132"/>
      <c r="P112" s="132"/>
      <c r="Q112" s="132"/>
      <c r="R112" s="132"/>
      <c r="S112" s="132"/>
      <c r="T112" s="132"/>
      <c r="U112" s="132"/>
      <c r="V112" s="175"/>
      <c r="W112" s="67">
        <v>2</v>
      </c>
      <c r="X112" s="80"/>
      <c r="Y112" s="80"/>
      <c r="Z112" s="80"/>
      <c r="AA112" s="80"/>
      <c r="AB112" s="80"/>
      <c r="AC112" s="80"/>
      <c r="AD112" s="80"/>
      <c r="AE112" s="132">
        <f>+AD134</f>
        <v>4</v>
      </c>
      <c r="AF112" s="132"/>
      <c r="AG112" s="132"/>
      <c r="AH112" s="132"/>
      <c r="AI112" s="132"/>
      <c r="AJ112" s="132"/>
      <c r="AK112" s="132"/>
      <c r="AL112" s="132"/>
      <c r="AM112" s="132"/>
      <c r="AN112" s="175"/>
      <c r="AO112" s="67">
        <v>2</v>
      </c>
      <c r="AP112" s="80"/>
      <c r="AQ112" s="80"/>
      <c r="AR112" s="80"/>
      <c r="AS112" s="80"/>
      <c r="AT112" s="80"/>
      <c r="AU112" s="80"/>
      <c r="AV112" s="80"/>
      <c r="AW112" s="132">
        <f>+AV134</f>
        <v>6</v>
      </c>
      <c r="AX112" s="132"/>
      <c r="AY112" s="132"/>
      <c r="AZ112" s="132"/>
      <c r="BA112" s="132"/>
      <c r="BB112" s="132"/>
      <c r="BC112" s="132"/>
      <c r="BD112" s="132"/>
      <c r="BE112" s="132"/>
      <c r="BF112" s="175"/>
      <c r="BG112" s="67">
        <v>3</v>
      </c>
      <c r="BH112" s="80"/>
      <c r="BI112" s="80"/>
      <c r="BJ112" s="80"/>
      <c r="BK112" s="80"/>
      <c r="BL112" s="80"/>
      <c r="BM112" s="80"/>
      <c r="BN112" s="80"/>
      <c r="BO112" s="132">
        <f>+BN134</f>
        <v>8</v>
      </c>
      <c r="BP112" s="132"/>
      <c r="BQ112" s="132"/>
      <c r="BR112" s="132"/>
      <c r="BS112" s="132"/>
      <c r="BT112" s="132"/>
      <c r="BU112" s="132"/>
      <c r="BV112" s="132"/>
      <c r="BW112" s="132"/>
      <c r="BX112" s="216"/>
    </row>
    <row r="113" spans="1:76" ht="5.0999999999999996" customHeight="1">
      <c r="A113" s="31"/>
      <c r="B113" s="40" t="s">
        <v>3</v>
      </c>
      <c r="C113" s="50"/>
      <c r="D113" s="60"/>
      <c r="E113" s="68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176"/>
      <c r="W113" s="68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176"/>
      <c r="AO113" s="68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176"/>
      <c r="BG113" s="68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217"/>
    </row>
    <row r="114" spans="1:76" s="28" customFormat="1" ht="12" customHeight="1">
      <c r="A114" s="32"/>
      <c r="B114" s="40"/>
      <c r="C114" s="50"/>
      <c r="D114" s="60"/>
      <c r="E114" s="69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32"/>
      <c r="S114" s="82"/>
      <c r="T114" s="168"/>
      <c r="U114" s="168"/>
      <c r="V114" s="32"/>
      <c r="W114" s="69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32"/>
      <c r="AK114" s="82"/>
      <c r="AL114" s="168"/>
      <c r="AM114" s="168"/>
      <c r="AN114" s="198"/>
      <c r="AO114" s="69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32"/>
      <c r="BC114" s="82"/>
      <c r="BD114" s="168"/>
      <c r="BE114" s="168"/>
      <c r="BF114" s="198"/>
      <c r="BG114" s="69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32"/>
      <c r="BU114" s="82"/>
      <c r="BV114" s="168"/>
      <c r="BW114" s="168"/>
      <c r="BX114" s="218"/>
    </row>
    <row r="115" spans="1:76" s="28" customFormat="1" ht="12" customHeight="1">
      <c r="A115" s="32"/>
      <c r="B115" s="40"/>
      <c r="C115" s="50"/>
      <c r="D115" s="60"/>
      <c r="E115" s="69"/>
      <c r="F115" s="82"/>
      <c r="G115" s="82"/>
      <c r="H115" s="82"/>
      <c r="I115" s="109" t="s">
        <v>2</v>
      </c>
      <c r="J115" s="109"/>
      <c r="K115" s="109"/>
      <c r="L115" s="109"/>
      <c r="M115" s="109" t="s">
        <v>24</v>
      </c>
      <c r="N115" s="109"/>
      <c r="O115" s="109"/>
      <c r="P115" s="109"/>
      <c r="Q115" s="82"/>
      <c r="R115" s="32"/>
      <c r="S115" s="163"/>
      <c r="T115" s="168"/>
      <c r="U115" s="168"/>
      <c r="V115" s="32"/>
      <c r="W115" s="69"/>
      <c r="X115" s="82"/>
      <c r="Y115" s="82"/>
      <c r="Z115" s="82"/>
      <c r="AA115" s="109" t="s">
        <v>2</v>
      </c>
      <c r="AB115" s="109"/>
      <c r="AC115" s="109"/>
      <c r="AD115" s="109"/>
      <c r="AE115" s="109" t="s">
        <v>24</v>
      </c>
      <c r="AF115" s="109"/>
      <c r="AG115" s="109"/>
      <c r="AH115" s="109"/>
      <c r="AI115" s="82"/>
      <c r="AJ115" s="32"/>
      <c r="AK115" s="163"/>
      <c r="AL115" s="168"/>
      <c r="AM115" s="168"/>
      <c r="AN115" s="198"/>
      <c r="AO115" s="69"/>
      <c r="AP115" s="82"/>
      <c r="AQ115" s="82"/>
      <c r="AR115" s="82"/>
      <c r="AS115" s="109" t="s">
        <v>2</v>
      </c>
      <c r="AT115" s="109"/>
      <c r="AU115" s="109"/>
      <c r="AV115" s="109"/>
      <c r="AW115" s="109" t="s">
        <v>24</v>
      </c>
      <c r="AX115" s="109"/>
      <c r="AY115" s="109"/>
      <c r="AZ115" s="109"/>
      <c r="BA115" s="82"/>
      <c r="BB115" s="32"/>
      <c r="BC115" s="163"/>
      <c r="BD115" s="168"/>
      <c r="BE115" s="168"/>
      <c r="BF115" s="198"/>
      <c r="BG115" s="69"/>
      <c r="BH115" s="82"/>
      <c r="BI115" s="82"/>
      <c r="BJ115" s="82"/>
      <c r="BK115" s="109" t="s">
        <v>2</v>
      </c>
      <c r="BL115" s="109"/>
      <c r="BM115" s="109"/>
      <c r="BN115" s="109"/>
      <c r="BO115" s="109" t="s">
        <v>24</v>
      </c>
      <c r="BP115" s="109"/>
      <c r="BQ115" s="109"/>
      <c r="BR115" s="109"/>
      <c r="BS115" s="82"/>
      <c r="BT115" s="32"/>
      <c r="BU115" s="163"/>
      <c r="BV115" s="168"/>
      <c r="BW115" s="168"/>
      <c r="BX115" s="218"/>
    </row>
    <row r="116" spans="1:76" s="28" customFormat="1" ht="9.9499999999999993" customHeight="1">
      <c r="A116" s="32"/>
      <c r="B116" s="40"/>
      <c r="C116" s="50"/>
      <c r="D116" s="60"/>
      <c r="E116" s="6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32"/>
      <c r="S116" s="164">
        <f>+K146+K147+K149+K151</f>
        <v>50</v>
      </c>
      <c r="T116" s="169" t="s">
        <v>62</v>
      </c>
      <c r="U116" s="168"/>
      <c r="V116" s="32"/>
      <c r="W116" s="69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32"/>
      <c r="AK116" s="164">
        <f>+AC146+AC147+AC149+AC151</f>
        <v>40</v>
      </c>
      <c r="AL116" s="169" t="s">
        <v>62</v>
      </c>
      <c r="AM116" s="168"/>
      <c r="AN116" s="198"/>
      <c r="AO116" s="69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32"/>
      <c r="BC116" s="164">
        <f>+AU146+AU147+AU149+AU151</f>
        <v>35</v>
      </c>
      <c r="BD116" s="169" t="s">
        <v>62</v>
      </c>
      <c r="BE116" s="168"/>
      <c r="BF116" s="198"/>
      <c r="BG116" s="69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32"/>
      <c r="BU116" s="164">
        <f>+BM146+BM147+BM149+BM151</f>
        <v>30</v>
      </c>
      <c r="BV116" s="169" t="s">
        <v>62</v>
      </c>
      <c r="BW116" s="168"/>
      <c r="BX116" s="218"/>
    </row>
    <row r="117" spans="1:76" s="28" customFormat="1" ht="9.9499999999999993" customHeight="1">
      <c r="A117" s="32"/>
      <c r="B117" s="40"/>
      <c r="C117" s="50"/>
      <c r="D117" s="60"/>
      <c r="E117" s="69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32"/>
      <c r="S117" s="164"/>
      <c r="T117" s="169"/>
      <c r="U117" s="168"/>
      <c r="V117" s="32"/>
      <c r="W117" s="69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32"/>
      <c r="AK117" s="164"/>
      <c r="AL117" s="169"/>
      <c r="AM117" s="168"/>
      <c r="AN117" s="198"/>
      <c r="AO117" s="69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32"/>
      <c r="BC117" s="164"/>
      <c r="BD117" s="169"/>
      <c r="BE117" s="168"/>
      <c r="BF117" s="198"/>
      <c r="BG117" s="69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32"/>
      <c r="BU117" s="164"/>
      <c r="BV117" s="169"/>
      <c r="BW117" s="168"/>
      <c r="BX117" s="218"/>
    </row>
    <row r="118" spans="1:76" s="28" customFormat="1" ht="9.9499999999999993" customHeight="1">
      <c r="A118" s="32"/>
      <c r="B118" s="40"/>
      <c r="C118" s="50"/>
      <c r="D118" s="60"/>
      <c r="E118" s="69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32"/>
      <c r="S118" s="164"/>
      <c r="T118" s="169"/>
      <c r="U118" s="168"/>
      <c r="V118" s="32"/>
      <c r="W118" s="69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32"/>
      <c r="AK118" s="164"/>
      <c r="AL118" s="169"/>
      <c r="AM118" s="168"/>
      <c r="AN118" s="198"/>
      <c r="AO118" s="69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32"/>
      <c r="BC118" s="164"/>
      <c r="BD118" s="169"/>
      <c r="BE118" s="168"/>
      <c r="BF118" s="198"/>
      <c r="BG118" s="69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32"/>
      <c r="BU118" s="164"/>
      <c r="BV118" s="169"/>
      <c r="BW118" s="168"/>
      <c r="BX118" s="218"/>
    </row>
    <row r="119" spans="1:76" s="28" customFormat="1" ht="9.9499999999999993" customHeight="1">
      <c r="A119" s="32"/>
      <c r="B119" s="40"/>
      <c r="C119" s="50"/>
      <c r="D119" s="60"/>
      <c r="E119" s="69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32"/>
      <c r="S119" s="164"/>
      <c r="T119" s="169"/>
      <c r="U119" s="168"/>
      <c r="V119" s="32"/>
      <c r="W119" s="69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32"/>
      <c r="AK119" s="164"/>
      <c r="AL119" s="169"/>
      <c r="AM119" s="168"/>
      <c r="AN119" s="198"/>
      <c r="AO119" s="69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32"/>
      <c r="BC119" s="164"/>
      <c r="BD119" s="169"/>
      <c r="BE119" s="168"/>
      <c r="BF119" s="198"/>
      <c r="BG119" s="69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32"/>
      <c r="BU119" s="164"/>
      <c r="BV119" s="169"/>
      <c r="BW119" s="168"/>
      <c r="BX119" s="218"/>
    </row>
    <row r="120" spans="1:76" s="28" customFormat="1" ht="9.9499999999999993" customHeight="1">
      <c r="A120" s="32"/>
      <c r="B120" s="40"/>
      <c r="C120" s="50"/>
      <c r="D120" s="60"/>
      <c r="E120" s="69"/>
      <c r="F120" s="82"/>
      <c r="G120" s="82"/>
      <c r="H120" s="82"/>
      <c r="I120" s="109"/>
      <c r="J120" s="109"/>
      <c r="K120" s="109"/>
      <c r="L120" s="109"/>
      <c r="M120" s="109"/>
      <c r="N120" s="109"/>
      <c r="O120" s="109"/>
      <c r="P120" s="109"/>
      <c r="Q120" s="82"/>
      <c r="R120" s="32"/>
      <c r="S120" s="164"/>
      <c r="T120" s="169"/>
      <c r="U120" s="168"/>
      <c r="V120" s="32"/>
      <c r="W120" s="69"/>
      <c r="X120" s="82"/>
      <c r="Y120" s="82"/>
      <c r="Z120" s="82"/>
      <c r="AA120" s="109"/>
      <c r="AB120" s="109"/>
      <c r="AC120" s="109"/>
      <c r="AD120" s="109"/>
      <c r="AE120" s="109"/>
      <c r="AF120" s="109"/>
      <c r="AG120" s="109"/>
      <c r="AH120" s="109"/>
      <c r="AI120" s="82"/>
      <c r="AJ120" s="32"/>
      <c r="AK120" s="164"/>
      <c r="AL120" s="169"/>
      <c r="AM120" s="168"/>
      <c r="AN120" s="198"/>
      <c r="AO120" s="69"/>
      <c r="AP120" s="82"/>
      <c r="AQ120" s="82"/>
      <c r="AR120" s="82"/>
      <c r="AS120" s="109"/>
      <c r="AT120" s="109"/>
      <c r="AU120" s="109"/>
      <c r="AV120" s="109"/>
      <c r="AW120" s="109"/>
      <c r="AX120" s="109"/>
      <c r="AY120" s="109"/>
      <c r="AZ120" s="109"/>
      <c r="BA120" s="82"/>
      <c r="BB120" s="32"/>
      <c r="BC120" s="164"/>
      <c r="BD120" s="169"/>
      <c r="BE120" s="168"/>
      <c r="BF120" s="198"/>
      <c r="BG120" s="69"/>
      <c r="BH120" s="82"/>
      <c r="BI120" s="82"/>
      <c r="BJ120" s="82"/>
      <c r="BK120" s="109"/>
      <c r="BL120" s="109"/>
      <c r="BM120" s="109"/>
      <c r="BN120" s="109"/>
      <c r="BO120" s="109"/>
      <c r="BP120" s="109"/>
      <c r="BQ120" s="109"/>
      <c r="BR120" s="109"/>
      <c r="BS120" s="82"/>
      <c r="BT120" s="32"/>
      <c r="BU120" s="164"/>
      <c r="BV120" s="169"/>
      <c r="BW120" s="168"/>
      <c r="BX120" s="218"/>
    </row>
    <row r="121" spans="1:76" s="28" customFormat="1" ht="12" customHeight="1">
      <c r="A121" s="32"/>
      <c r="B121" s="40"/>
      <c r="C121" s="50"/>
      <c r="D121" s="60"/>
      <c r="E121" s="69"/>
      <c r="F121" s="82"/>
      <c r="G121" s="97">
        <v>100</v>
      </c>
      <c r="H121" s="82"/>
      <c r="I121" s="109" t="s">
        <v>1</v>
      </c>
      <c r="J121" s="109"/>
      <c r="K121" s="109"/>
      <c r="L121" s="109"/>
      <c r="M121" s="133"/>
      <c r="N121" s="133"/>
      <c r="O121" s="133"/>
      <c r="P121" s="133"/>
      <c r="Q121" s="156"/>
      <c r="R121" s="161">
        <f>+S122-R125</f>
        <v>10</v>
      </c>
      <c r="S121" s="156"/>
      <c r="T121" s="170">
        <f>+S122+S116</f>
        <v>80</v>
      </c>
      <c r="U121" s="173" t="s">
        <v>63</v>
      </c>
      <c r="V121" s="32"/>
      <c r="W121" s="69"/>
      <c r="X121" s="82"/>
      <c r="Y121" s="97">
        <v>100</v>
      </c>
      <c r="Z121" s="82"/>
      <c r="AA121" s="109" t="s">
        <v>1</v>
      </c>
      <c r="AB121" s="109"/>
      <c r="AC121" s="109"/>
      <c r="AD121" s="109"/>
      <c r="AE121" s="133"/>
      <c r="AF121" s="133"/>
      <c r="AG121" s="133"/>
      <c r="AH121" s="133"/>
      <c r="AI121" s="156"/>
      <c r="AJ121" s="32"/>
      <c r="AK121" s="32"/>
      <c r="AL121" s="170">
        <f>+AK122+AK116</f>
        <v>80</v>
      </c>
      <c r="AM121" s="173" t="s">
        <v>63</v>
      </c>
      <c r="AN121" s="198"/>
      <c r="AO121" s="69"/>
      <c r="AP121" s="82"/>
      <c r="AQ121" s="97">
        <v>100</v>
      </c>
      <c r="AR121" s="82"/>
      <c r="AS121" s="109" t="s">
        <v>1</v>
      </c>
      <c r="AT121" s="109"/>
      <c r="AU121" s="109"/>
      <c r="AV121" s="109"/>
      <c r="AW121" s="133"/>
      <c r="AX121" s="133"/>
      <c r="AY121" s="133"/>
      <c r="AZ121" s="133"/>
      <c r="BA121" s="156"/>
      <c r="BB121" s="32"/>
      <c r="BC121" s="32"/>
      <c r="BD121" s="170">
        <f>+BC122+BC116</f>
        <v>90</v>
      </c>
      <c r="BE121" s="173" t="s">
        <v>63</v>
      </c>
      <c r="BF121" s="198"/>
      <c r="BG121" s="69"/>
      <c r="BH121" s="82"/>
      <c r="BI121" s="97">
        <v>100</v>
      </c>
      <c r="BJ121" s="82"/>
      <c r="BK121" s="109" t="s">
        <v>1</v>
      </c>
      <c r="BL121" s="109"/>
      <c r="BM121" s="109"/>
      <c r="BN121" s="109"/>
      <c r="BO121" s="133"/>
      <c r="BP121" s="133"/>
      <c r="BQ121" s="133"/>
      <c r="BR121" s="133"/>
      <c r="BS121" s="156"/>
      <c r="BT121" s="32"/>
      <c r="BU121" s="32"/>
      <c r="BV121" s="212">
        <f>BU123+BU116</f>
        <v>95</v>
      </c>
      <c r="BW121" s="168"/>
      <c r="BX121" s="218"/>
    </row>
    <row r="122" spans="1:76" s="28" customFormat="1" ht="12" customHeight="1">
      <c r="A122" s="32"/>
      <c r="B122" s="40"/>
      <c r="C122" s="50"/>
      <c r="D122" s="60"/>
      <c r="E122" s="69"/>
      <c r="F122" s="82"/>
      <c r="G122" s="97"/>
      <c r="H122" s="82"/>
      <c r="I122" s="109"/>
      <c r="J122" s="109"/>
      <c r="K122" s="109"/>
      <c r="L122" s="109"/>
      <c r="M122" s="133"/>
      <c r="N122" s="133"/>
      <c r="O122" s="133"/>
      <c r="P122" s="133"/>
      <c r="Q122" s="156"/>
      <c r="R122" s="161"/>
      <c r="S122" s="161">
        <f>+L135</f>
        <v>30</v>
      </c>
      <c r="T122" s="170"/>
      <c r="U122" s="173"/>
      <c r="V122" s="32"/>
      <c r="W122" s="69"/>
      <c r="X122" s="82"/>
      <c r="Y122" s="97"/>
      <c r="Z122" s="82"/>
      <c r="AA122" s="109"/>
      <c r="AB122" s="109"/>
      <c r="AC122" s="109"/>
      <c r="AD122" s="109"/>
      <c r="AE122" s="133"/>
      <c r="AF122" s="133"/>
      <c r="AG122" s="133"/>
      <c r="AH122" s="133"/>
      <c r="AI122" s="156"/>
      <c r="AJ122" s="196">
        <f>+AK122-AJ126</f>
        <v>20</v>
      </c>
      <c r="AK122" s="196">
        <f>+AD135</f>
        <v>40</v>
      </c>
      <c r="AL122" s="170"/>
      <c r="AM122" s="173"/>
      <c r="AN122" s="198"/>
      <c r="AO122" s="69"/>
      <c r="AP122" s="82"/>
      <c r="AQ122" s="97"/>
      <c r="AR122" s="82"/>
      <c r="AS122" s="109"/>
      <c r="AT122" s="109"/>
      <c r="AU122" s="109"/>
      <c r="AV122" s="109"/>
      <c r="AW122" s="133"/>
      <c r="AX122" s="133"/>
      <c r="AY122" s="133"/>
      <c r="AZ122" s="133"/>
      <c r="BA122" s="156"/>
      <c r="BB122" s="196">
        <f>+BC122-BB126</f>
        <v>35</v>
      </c>
      <c r="BC122" s="196">
        <f>+AV135</f>
        <v>55</v>
      </c>
      <c r="BD122" s="170"/>
      <c r="BE122" s="173"/>
      <c r="BF122" s="198"/>
      <c r="BG122" s="69"/>
      <c r="BH122" s="82"/>
      <c r="BI122" s="97"/>
      <c r="BJ122" s="82"/>
      <c r="BK122" s="109"/>
      <c r="BL122" s="109"/>
      <c r="BM122" s="109"/>
      <c r="BN122" s="109"/>
      <c r="BO122" s="133"/>
      <c r="BP122" s="133"/>
      <c r="BQ122" s="133"/>
      <c r="BR122" s="133"/>
      <c r="BS122" s="156"/>
      <c r="BT122" s="196">
        <f>+BU123-BT127</f>
        <v>45</v>
      </c>
      <c r="BU122" s="32"/>
      <c r="BV122" s="212"/>
      <c r="BW122" s="173" t="s">
        <v>63</v>
      </c>
      <c r="BX122" s="218"/>
    </row>
    <row r="123" spans="1:76" s="28" customFormat="1" ht="12" customHeight="1">
      <c r="A123" s="32"/>
      <c r="B123" s="40"/>
      <c r="C123" s="50"/>
      <c r="D123" s="60"/>
      <c r="E123" s="69"/>
      <c r="F123" s="82"/>
      <c r="G123" s="97"/>
      <c r="H123" s="82"/>
      <c r="I123" s="109"/>
      <c r="J123" s="109"/>
      <c r="K123" s="109"/>
      <c r="L123" s="109"/>
      <c r="M123" s="109" t="s">
        <v>5</v>
      </c>
      <c r="N123" s="109"/>
      <c r="O123" s="109"/>
      <c r="P123" s="109"/>
      <c r="Q123" s="156"/>
      <c r="R123" s="161"/>
      <c r="S123" s="161"/>
      <c r="T123" s="170"/>
      <c r="U123" s="173"/>
      <c r="V123" s="32"/>
      <c r="W123" s="69"/>
      <c r="X123" s="82"/>
      <c r="Y123" s="97"/>
      <c r="Z123" s="82"/>
      <c r="AA123" s="109"/>
      <c r="AB123" s="109"/>
      <c r="AC123" s="109"/>
      <c r="AD123" s="109"/>
      <c r="AE123" s="109" t="s">
        <v>5</v>
      </c>
      <c r="AF123" s="109"/>
      <c r="AG123" s="109"/>
      <c r="AH123" s="109"/>
      <c r="AI123" s="156"/>
      <c r="AJ123" s="196"/>
      <c r="AK123" s="196"/>
      <c r="AL123" s="170"/>
      <c r="AM123" s="173"/>
      <c r="AN123" s="198"/>
      <c r="AO123" s="69"/>
      <c r="AP123" s="82"/>
      <c r="AQ123" s="97"/>
      <c r="AR123" s="82"/>
      <c r="AS123" s="109"/>
      <c r="AT123" s="109"/>
      <c r="AU123" s="109"/>
      <c r="AV123" s="109"/>
      <c r="AW123" s="109" t="s">
        <v>5</v>
      </c>
      <c r="AX123" s="109"/>
      <c r="AY123" s="109"/>
      <c r="AZ123" s="109"/>
      <c r="BA123" s="156"/>
      <c r="BB123" s="196"/>
      <c r="BC123" s="196"/>
      <c r="BD123" s="170"/>
      <c r="BE123" s="173"/>
      <c r="BF123" s="198"/>
      <c r="BG123" s="69"/>
      <c r="BH123" s="82"/>
      <c r="BI123" s="97"/>
      <c r="BJ123" s="82"/>
      <c r="BK123" s="109"/>
      <c r="BL123" s="109"/>
      <c r="BM123" s="109"/>
      <c r="BN123" s="109"/>
      <c r="BO123" s="109" t="s">
        <v>5</v>
      </c>
      <c r="BP123" s="109"/>
      <c r="BQ123" s="109"/>
      <c r="BR123" s="109"/>
      <c r="BS123" s="156"/>
      <c r="BT123" s="196"/>
      <c r="BU123" s="196">
        <f>+BN135</f>
        <v>65</v>
      </c>
      <c r="BV123" s="212"/>
      <c r="BW123" s="173"/>
      <c r="BX123" s="218"/>
    </row>
    <row r="124" spans="1:76" s="28" customFormat="1" ht="12" customHeight="1">
      <c r="A124" s="32"/>
      <c r="B124" s="40"/>
      <c r="C124" s="50"/>
      <c r="D124" s="60"/>
      <c r="E124" s="69"/>
      <c r="F124" s="82"/>
      <c r="G124" s="97"/>
      <c r="H124" s="82"/>
      <c r="I124" s="109"/>
      <c r="J124" s="109"/>
      <c r="K124" s="109"/>
      <c r="L124" s="109"/>
      <c r="M124" s="109" t="s">
        <v>26</v>
      </c>
      <c r="N124" s="109"/>
      <c r="O124" s="109"/>
      <c r="P124" s="109"/>
      <c r="Q124" s="157" t="s">
        <v>28</v>
      </c>
      <c r="R124" s="161"/>
      <c r="S124" s="161"/>
      <c r="T124" s="170"/>
      <c r="U124" s="173"/>
      <c r="V124" s="32"/>
      <c r="W124" s="69"/>
      <c r="X124" s="82"/>
      <c r="Y124" s="97"/>
      <c r="Z124" s="82"/>
      <c r="AA124" s="109"/>
      <c r="AB124" s="109"/>
      <c r="AC124" s="109"/>
      <c r="AD124" s="109"/>
      <c r="AE124" s="109" t="s">
        <v>26</v>
      </c>
      <c r="AF124" s="109"/>
      <c r="AG124" s="109"/>
      <c r="AH124" s="109"/>
      <c r="AI124" s="158"/>
      <c r="AJ124" s="196"/>
      <c r="AK124" s="196"/>
      <c r="AL124" s="170"/>
      <c r="AM124" s="173"/>
      <c r="AN124" s="198"/>
      <c r="AO124" s="69"/>
      <c r="AP124" s="82"/>
      <c r="AQ124" s="97"/>
      <c r="AR124" s="82"/>
      <c r="AS124" s="109"/>
      <c r="AT124" s="109"/>
      <c r="AU124" s="109"/>
      <c r="AV124" s="109"/>
      <c r="AW124" s="109" t="s">
        <v>26</v>
      </c>
      <c r="AX124" s="109"/>
      <c r="AY124" s="109"/>
      <c r="AZ124" s="109"/>
      <c r="BA124" s="158"/>
      <c r="BB124" s="196"/>
      <c r="BC124" s="196"/>
      <c r="BD124" s="170"/>
      <c r="BE124" s="173"/>
      <c r="BF124" s="198"/>
      <c r="BG124" s="69"/>
      <c r="BH124" s="82"/>
      <c r="BI124" s="97"/>
      <c r="BJ124" s="82"/>
      <c r="BK124" s="109"/>
      <c r="BL124" s="109"/>
      <c r="BM124" s="109"/>
      <c r="BN124" s="109"/>
      <c r="BO124" s="109" t="s">
        <v>26</v>
      </c>
      <c r="BP124" s="109"/>
      <c r="BQ124" s="109"/>
      <c r="BR124" s="109"/>
      <c r="BS124" s="158"/>
      <c r="BT124" s="196"/>
      <c r="BU124" s="196"/>
      <c r="BV124" s="212"/>
      <c r="BW124" s="173"/>
      <c r="BX124" s="218"/>
    </row>
    <row r="125" spans="1:76" s="28" customFormat="1" ht="12" customHeight="1">
      <c r="A125" s="32"/>
      <c r="B125" s="40"/>
      <c r="C125" s="50"/>
      <c r="D125" s="60"/>
      <c r="E125" s="69"/>
      <c r="F125" s="82"/>
      <c r="G125" s="97"/>
      <c r="H125" s="82"/>
      <c r="I125" s="109"/>
      <c r="J125" s="109"/>
      <c r="K125" s="109"/>
      <c r="L125" s="109"/>
      <c r="M125" s="134">
        <f>+L137</f>
        <v>30</v>
      </c>
      <c r="N125" s="134"/>
      <c r="O125" s="134"/>
      <c r="P125" s="134"/>
      <c r="Q125" s="157"/>
      <c r="R125" s="161">
        <v>20</v>
      </c>
      <c r="S125" s="161"/>
      <c r="T125" s="170"/>
      <c r="U125" s="173"/>
      <c r="V125" s="32"/>
      <c r="W125" s="69"/>
      <c r="X125" s="82"/>
      <c r="Y125" s="97"/>
      <c r="Z125" s="82"/>
      <c r="AA125" s="109"/>
      <c r="AB125" s="109"/>
      <c r="AC125" s="109"/>
      <c r="AD125" s="109"/>
      <c r="AE125" s="134">
        <f>+AD137</f>
        <v>30</v>
      </c>
      <c r="AF125" s="134"/>
      <c r="AG125" s="134"/>
      <c r="AH125" s="134"/>
      <c r="AI125" s="157" t="s">
        <v>28</v>
      </c>
      <c r="AJ125" s="196"/>
      <c r="AK125" s="196"/>
      <c r="AL125" s="170"/>
      <c r="AM125" s="173"/>
      <c r="AN125" s="198"/>
      <c r="AO125" s="69"/>
      <c r="AP125" s="82"/>
      <c r="AQ125" s="97"/>
      <c r="AR125" s="82"/>
      <c r="AS125" s="109"/>
      <c r="AT125" s="109"/>
      <c r="AU125" s="109"/>
      <c r="AV125" s="109"/>
      <c r="AW125" s="134">
        <f>+AV137</f>
        <v>30</v>
      </c>
      <c r="AX125" s="134"/>
      <c r="AY125" s="134"/>
      <c r="AZ125" s="134"/>
      <c r="BA125" s="157" t="s">
        <v>28</v>
      </c>
      <c r="BB125" s="196"/>
      <c r="BC125" s="196"/>
      <c r="BD125" s="170"/>
      <c r="BE125" s="173"/>
      <c r="BF125" s="198"/>
      <c r="BG125" s="69"/>
      <c r="BH125" s="82"/>
      <c r="BI125" s="97"/>
      <c r="BJ125" s="82"/>
      <c r="BK125" s="109"/>
      <c r="BL125" s="109"/>
      <c r="BM125" s="109"/>
      <c r="BN125" s="109"/>
      <c r="BO125" s="134">
        <f>+BN137</f>
        <v>30</v>
      </c>
      <c r="BP125" s="134"/>
      <c r="BQ125" s="134"/>
      <c r="BR125" s="134"/>
      <c r="BS125" s="158"/>
      <c r="BT125" s="196"/>
      <c r="BU125" s="196"/>
      <c r="BV125" s="212"/>
      <c r="BW125" s="173"/>
      <c r="BX125" s="218"/>
    </row>
    <row r="126" spans="1:76" s="28" customFormat="1" ht="12" customHeight="1">
      <c r="A126" s="32"/>
      <c r="B126" s="40"/>
      <c r="C126" s="50"/>
      <c r="D126" s="60"/>
      <c r="E126" s="69"/>
      <c r="F126" s="82"/>
      <c r="G126" s="97"/>
      <c r="H126" s="82"/>
      <c r="I126" s="110">
        <f>+L133</f>
        <v>2</v>
      </c>
      <c r="J126" s="110"/>
      <c r="K126" s="110"/>
      <c r="L126" s="110"/>
      <c r="M126" s="133"/>
      <c r="N126" s="133"/>
      <c r="O126" s="133"/>
      <c r="P126" s="133"/>
      <c r="Q126" s="157"/>
      <c r="R126" s="161"/>
      <c r="S126" s="156"/>
      <c r="T126" s="170"/>
      <c r="U126" s="173"/>
      <c r="V126" s="32"/>
      <c r="W126" s="69"/>
      <c r="X126" s="82"/>
      <c r="Y126" s="97"/>
      <c r="Z126" s="82"/>
      <c r="AA126" s="110">
        <f>+AD133</f>
        <v>2</v>
      </c>
      <c r="AB126" s="110"/>
      <c r="AC126" s="110"/>
      <c r="AD126" s="110"/>
      <c r="AE126" s="133"/>
      <c r="AF126" s="133"/>
      <c r="AG126" s="133"/>
      <c r="AH126" s="133"/>
      <c r="AI126" s="157"/>
      <c r="AJ126" s="161">
        <v>20</v>
      </c>
      <c r="AK126" s="32"/>
      <c r="AL126" s="170"/>
      <c r="AM126" s="173"/>
      <c r="AN126" s="198"/>
      <c r="AO126" s="69"/>
      <c r="AP126" s="82"/>
      <c r="AQ126" s="97"/>
      <c r="AR126" s="82"/>
      <c r="AS126" s="110">
        <f>+AV133</f>
        <v>2</v>
      </c>
      <c r="AT126" s="110"/>
      <c r="AU126" s="110"/>
      <c r="AV126" s="110"/>
      <c r="AW126" s="133"/>
      <c r="AX126" s="133"/>
      <c r="AY126" s="133"/>
      <c r="AZ126" s="133"/>
      <c r="BA126" s="157"/>
      <c r="BB126" s="161">
        <v>20</v>
      </c>
      <c r="BC126" s="32"/>
      <c r="BD126" s="170"/>
      <c r="BE126" s="173"/>
      <c r="BF126" s="198"/>
      <c r="BG126" s="69"/>
      <c r="BH126" s="82"/>
      <c r="BI126" s="97"/>
      <c r="BJ126" s="82"/>
      <c r="BK126" s="110">
        <f>+BN133</f>
        <v>2</v>
      </c>
      <c r="BL126" s="110"/>
      <c r="BM126" s="110"/>
      <c r="BN126" s="110"/>
      <c r="BO126" s="133"/>
      <c r="BP126" s="133"/>
      <c r="BQ126" s="133"/>
      <c r="BR126" s="133"/>
      <c r="BS126" s="157" t="s">
        <v>28</v>
      </c>
      <c r="BT126" s="197"/>
      <c r="BU126" s="196"/>
      <c r="BV126" s="212"/>
      <c r="BW126" s="173"/>
      <c r="BX126" s="218"/>
    </row>
    <row r="127" spans="1:76" s="28" customFormat="1" ht="12" customHeight="1">
      <c r="A127" s="32"/>
      <c r="B127" s="40"/>
      <c r="C127" s="50"/>
      <c r="D127" s="60"/>
      <c r="E127" s="69"/>
      <c r="F127" s="82"/>
      <c r="G127" s="97"/>
      <c r="H127" s="82"/>
      <c r="I127" s="110"/>
      <c r="J127" s="110"/>
      <c r="K127" s="110"/>
      <c r="L127" s="110"/>
      <c r="M127" s="133"/>
      <c r="N127" s="133"/>
      <c r="O127" s="133"/>
      <c r="P127" s="133"/>
      <c r="Q127" s="157"/>
      <c r="R127" s="156"/>
      <c r="S127" s="161"/>
      <c r="T127" s="171"/>
      <c r="U127" s="174"/>
      <c r="V127" s="32"/>
      <c r="W127" s="69"/>
      <c r="X127" s="82"/>
      <c r="Y127" s="97"/>
      <c r="Z127" s="82"/>
      <c r="AA127" s="110"/>
      <c r="AB127" s="110"/>
      <c r="AC127" s="110"/>
      <c r="AD127" s="110"/>
      <c r="AE127" s="133"/>
      <c r="AF127" s="133"/>
      <c r="AG127" s="133"/>
      <c r="AH127" s="133"/>
      <c r="AI127" s="157"/>
      <c r="AJ127" s="161"/>
      <c r="AK127" s="197"/>
      <c r="AL127" s="171"/>
      <c r="AM127" s="174"/>
      <c r="AN127" s="198"/>
      <c r="AO127" s="69"/>
      <c r="AP127" s="82"/>
      <c r="AQ127" s="97"/>
      <c r="AR127" s="82"/>
      <c r="AS127" s="110"/>
      <c r="AT127" s="110"/>
      <c r="AU127" s="110"/>
      <c r="AV127" s="110"/>
      <c r="AW127" s="133"/>
      <c r="AX127" s="133"/>
      <c r="AY127" s="133"/>
      <c r="AZ127" s="133"/>
      <c r="BA127" s="157"/>
      <c r="BB127" s="161"/>
      <c r="BC127" s="197"/>
      <c r="BD127" s="171"/>
      <c r="BE127" s="174"/>
      <c r="BF127" s="198"/>
      <c r="BG127" s="69"/>
      <c r="BH127" s="82"/>
      <c r="BI127" s="97"/>
      <c r="BJ127" s="82"/>
      <c r="BK127" s="110"/>
      <c r="BL127" s="110"/>
      <c r="BM127" s="110"/>
      <c r="BN127" s="110"/>
      <c r="BO127" s="133"/>
      <c r="BP127" s="133"/>
      <c r="BQ127" s="133"/>
      <c r="BR127" s="133"/>
      <c r="BS127" s="157"/>
      <c r="BT127" s="161">
        <v>20</v>
      </c>
      <c r="BU127" s="197"/>
      <c r="BV127" s="212"/>
      <c r="BW127" s="173"/>
      <c r="BX127" s="218"/>
    </row>
    <row r="128" spans="1:76" s="28" customFormat="1" ht="12" customHeight="1">
      <c r="A128" s="32"/>
      <c r="B128" s="40"/>
      <c r="C128" s="50"/>
      <c r="D128" s="60"/>
      <c r="E128" s="69"/>
      <c r="F128" s="82"/>
      <c r="G128" s="97"/>
      <c r="H128" s="82"/>
      <c r="I128" s="110"/>
      <c r="J128" s="110"/>
      <c r="K128" s="110"/>
      <c r="L128" s="110"/>
      <c r="M128" s="135" t="s">
        <v>6</v>
      </c>
      <c r="N128" s="135"/>
      <c r="O128" s="135"/>
      <c r="P128" s="135"/>
      <c r="Q128" s="156"/>
      <c r="R128" s="156"/>
      <c r="S128" s="161">
        <f>+G121-S122</f>
        <v>70</v>
      </c>
      <c r="T128" s="32"/>
      <c r="U128" s="32"/>
      <c r="V128" s="32"/>
      <c r="W128" s="69"/>
      <c r="X128" s="82"/>
      <c r="Y128" s="97"/>
      <c r="Z128" s="82"/>
      <c r="AA128" s="110"/>
      <c r="AB128" s="110"/>
      <c r="AC128" s="110"/>
      <c r="AD128" s="110"/>
      <c r="AE128" s="133"/>
      <c r="AF128" s="133"/>
      <c r="AG128" s="133"/>
      <c r="AH128" s="133"/>
      <c r="AI128" s="195"/>
      <c r="AJ128" s="32"/>
      <c r="AK128" s="161">
        <f>+Y121-AK122</f>
        <v>60</v>
      </c>
      <c r="AL128" s="168"/>
      <c r="AM128" s="32"/>
      <c r="AN128" s="198"/>
      <c r="AO128" s="69"/>
      <c r="AP128" s="82"/>
      <c r="AQ128" s="97"/>
      <c r="AR128" s="82"/>
      <c r="AS128" s="110"/>
      <c r="AT128" s="110"/>
      <c r="AU128" s="110"/>
      <c r="AV128" s="110"/>
      <c r="AW128" s="133"/>
      <c r="AX128" s="133"/>
      <c r="AY128" s="133"/>
      <c r="AZ128" s="133"/>
      <c r="BA128" s="195"/>
      <c r="BB128" s="32"/>
      <c r="BC128" s="161">
        <f>+AQ121-BC122</f>
        <v>45</v>
      </c>
      <c r="BD128" s="168"/>
      <c r="BE128" s="32"/>
      <c r="BF128" s="198"/>
      <c r="BG128" s="69"/>
      <c r="BH128" s="82"/>
      <c r="BI128" s="97"/>
      <c r="BJ128" s="82"/>
      <c r="BK128" s="110"/>
      <c r="BL128" s="110"/>
      <c r="BM128" s="110"/>
      <c r="BN128" s="110"/>
      <c r="BO128" s="133"/>
      <c r="BP128" s="133"/>
      <c r="BQ128" s="133"/>
      <c r="BR128" s="133"/>
      <c r="BS128" s="157"/>
      <c r="BT128" s="161"/>
      <c r="BU128" s="197"/>
      <c r="BV128" s="168"/>
      <c r="BW128" s="168"/>
      <c r="BX128" s="218"/>
    </row>
    <row r="129" spans="1:76" s="28" customFormat="1" ht="12" customHeight="1">
      <c r="A129" s="32"/>
      <c r="B129" s="40"/>
      <c r="C129" s="50"/>
      <c r="D129" s="60"/>
      <c r="E129" s="69"/>
      <c r="F129" s="82"/>
      <c r="G129" s="97"/>
      <c r="H129" s="82"/>
      <c r="I129" s="110"/>
      <c r="J129" s="110"/>
      <c r="K129" s="110"/>
      <c r="L129" s="110"/>
      <c r="M129" s="110">
        <f>+I126</f>
        <v>2</v>
      </c>
      <c r="N129" s="110"/>
      <c r="O129" s="110"/>
      <c r="P129" s="110"/>
      <c r="Q129" s="158"/>
      <c r="R129" s="156"/>
      <c r="S129" s="161"/>
      <c r="T129" s="168"/>
      <c r="U129" s="168"/>
      <c r="V129" s="32"/>
      <c r="W129" s="69"/>
      <c r="X129" s="82"/>
      <c r="Y129" s="97"/>
      <c r="Z129" s="82"/>
      <c r="AA129" s="110"/>
      <c r="AB129" s="110"/>
      <c r="AC129" s="110"/>
      <c r="AD129" s="110"/>
      <c r="AE129" s="135" t="s">
        <v>6</v>
      </c>
      <c r="AF129" s="135"/>
      <c r="AG129" s="135"/>
      <c r="AH129" s="135"/>
      <c r="AI129" s="158"/>
      <c r="AJ129" s="158"/>
      <c r="AK129" s="161"/>
      <c r="AL129" s="168"/>
      <c r="AM129" s="168"/>
      <c r="AN129" s="198"/>
      <c r="AO129" s="69"/>
      <c r="AP129" s="82"/>
      <c r="AQ129" s="97"/>
      <c r="AR129" s="82"/>
      <c r="AS129" s="110"/>
      <c r="AT129" s="110"/>
      <c r="AU129" s="110"/>
      <c r="AV129" s="110"/>
      <c r="AW129" s="135" t="s">
        <v>6</v>
      </c>
      <c r="AX129" s="135"/>
      <c r="AY129" s="135"/>
      <c r="AZ129" s="135"/>
      <c r="BA129" s="158"/>
      <c r="BB129" s="158"/>
      <c r="BC129" s="161"/>
      <c r="BD129" s="168"/>
      <c r="BE129" s="168"/>
      <c r="BF129" s="198"/>
      <c r="BG129" s="69"/>
      <c r="BH129" s="82"/>
      <c r="BI129" s="97"/>
      <c r="BJ129" s="82"/>
      <c r="BK129" s="110"/>
      <c r="BL129" s="110"/>
      <c r="BM129" s="110"/>
      <c r="BN129" s="110"/>
      <c r="BO129" s="135" t="s">
        <v>6</v>
      </c>
      <c r="BP129" s="135"/>
      <c r="BQ129" s="135"/>
      <c r="BR129" s="135"/>
      <c r="BS129" s="158"/>
      <c r="BT129" s="158"/>
      <c r="BU129" s="161">
        <f>+BI121-BU123</f>
        <v>35</v>
      </c>
      <c r="BV129" s="168"/>
      <c r="BW129" s="168"/>
      <c r="BX129" s="218"/>
    </row>
    <row r="130" spans="1:76" s="28" customFormat="1" ht="12" customHeight="1">
      <c r="A130" s="32"/>
      <c r="B130" s="40"/>
      <c r="C130" s="50"/>
      <c r="D130" s="60"/>
      <c r="E130" s="69"/>
      <c r="F130" s="82"/>
      <c r="G130" s="97"/>
      <c r="H130" s="82"/>
      <c r="I130" s="110"/>
      <c r="J130" s="110"/>
      <c r="K130" s="110"/>
      <c r="L130" s="110"/>
      <c r="M130" s="133"/>
      <c r="N130" s="133"/>
      <c r="O130" s="133"/>
      <c r="P130" s="133"/>
      <c r="Q130" s="158"/>
      <c r="R130" s="158"/>
      <c r="S130" s="32"/>
      <c r="T130" s="168"/>
      <c r="U130" s="168"/>
      <c r="V130" s="32"/>
      <c r="W130" s="69"/>
      <c r="X130" s="82"/>
      <c r="Y130" s="97"/>
      <c r="Z130" s="82"/>
      <c r="AA130" s="110"/>
      <c r="AB130" s="110"/>
      <c r="AC130" s="110"/>
      <c r="AD130" s="110"/>
      <c r="AE130" s="110">
        <f>+AA126</f>
        <v>2</v>
      </c>
      <c r="AF130" s="110"/>
      <c r="AG130" s="110"/>
      <c r="AH130" s="110"/>
      <c r="AI130" s="158"/>
      <c r="AJ130" s="158"/>
      <c r="AK130" s="161"/>
      <c r="AL130" s="168"/>
      <c r="AM130" s="168"/>
      <c r="AN130" s="198"/>
      <c r="AO130" s="69"/>
      <c r="AP130" s="82"/>
      <c r="AQ130" s="97"/>
      <c r="AR130" s="82"/>
      <c r="AS130" s="110"/>
      <c r="AT130" s="110"/>
      <c r="AU130" s="110"/>
      <c r="AV130" s="110"/>
      <c r="AW130" s="110">
        <f>+AS126</f>
        <v>2</v>
      </c>
      <c r="AX130" s="110"/>
      <c r="AY130" s="110"/>
      <c r="AZ130" s="110"/>
      <c r="BA130" s="158"/>
      <c r="BB130" s="158"/>
      <c r="BC130" s="161"/>
      <c r="BD130" s="168"/>
      <c r="BE130" s="168"/>
      <c r="BF130" s="198"/>
      <c r="BG130" s="69"/>
      <c r="BH130" s="82"/>
      <c r="BI130" s="97"/>
      <c r="BJ130" s="82"/>
      <c r="BK130" s="110"/>
      <c r="BL130" s="110"/>
      <c r="BM130" s="110"/>
      <c r="BN130" s="110"/>
      <c r="BO130" s="110">
        <f>+BK126</f>
        <v>2</v>
      </c>
      <c r="BP130" s="110"/>
      <c r="BQ130" s="110"/>
      <c r="BR130" s="110"/>
      <c r="BS130" s="158"/>
      <c r="BT130" s="158"/>
      <c r="BU130" s="161"/>
      <c r="BV130" s="168"/>
      <c r="BW130" s="168"/>
      <c r="BX130" s="218"/>
    </row>
    <row r="131" spans="1:76" ht="9" customHeight="1">
      <c r="A131" s="31"/>
      <c r="B131" s="40"/>
      <c r="C131" s="50"/>
      <c r="D131" s="60"/>
      <c r="E131" s="70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31"/>
      <c r="W131" s="70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199"/>
      <c r="AO131" s="70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199"/>
      <c r="BG131" s="70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219"/>
    </row>
    <row r="132" spans="1:76" ht="9.9499999999999993" customHeight="1">
      <c r="A132" s="31"/>
      <c r="B132" s="41" t="s">
        <v>42</v>
      </c>
      <c r="C132" s="51"/>
      <c r="D132" s="61"/>
      <c r="E132" s="68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176"/>
      <c r="W132" s="68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176"/>
      <c r="AO132" s="68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176"/>
      <c r="BG132" s="68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217"/>
    </row>
    <row r="133" spans="1:76" s="29" customFormat="1" ht="18" customHeight="1">
      <c r="A133" s="33"/>
      <c r="B133" s="41"/>
      <c r="C133" s="51"/>
      <c r="D133" s="61"/>
      <c r="E133" s="71"/>
      <c r="F133" s="84"/>
      <c r="G133" s="98" t="s">
        <v>6</v>
      </c>
      <c r="H133" s="98"/>
      <c r="I133" s="98"/>
      <c r="J133" s="98"/>
      <c r="K133" s="116"/>
      <c r="L133" s="104">
        <f>+AW111</f>
        <v>2</v>
      </c>
      <c r="M133" s="104"/>
      <c r="N133" s="116"/>
      <c r="O133" s="116"/>
      <c r="P133" s="116"/>
      <c r="Q133" s="116"/>
      <c r="R133" s="116"/>
      <c r="S133" s="116"/>
      <c r="T133" s="116"/>
      <c r="U133" s="116"/>
      <c r="V133" s="177"/>
      <c r="W133" s="185"/>
      <c r="X133" s="116"/>
      <c r="Y133" s="98" t="s">
        <v>6</v>
      </c>
      <c r="Z133" s="98"/>
      <c r="AA133" s="98"/>
      <c r="AB133" s="98"/>
      <c r="AC133" s="116"/>
      <c r="AD133" s="104">
        <f>+AW111</f>
        <v>2</v>
      </c>
      <c r="AE133" s="104"/>
      <c r="AF133" s="116"/>
      <c r="AG133" s="116"/>
      <c r="AH133" s="116"/>
      <c r="AI133" s="116"/>
      <c r="AJ133" s="116"/>
      <c r="AK133" s="116"/>
      <c r="AL133" s="116"/>
      <c r="AM133" s="116"/>
      <c r="AN133" s="177"/>
      <c r="AO133" s="185"/>
      <c r="AP133" s="116"/>
      <c r="AQ133" s="98" t="s">
        <v>6</v>
      </c>
      <c r="AR133" s="98"/>
      <c r="AS133" s="98"/>
      <c r="AT133" s="98"/>
      <c r="AU133" s="116"/>
      <c r="AV133" s="104">
        <f>+AW111</f>
        <v>2</v>
      </c>
      <c r="AW133" s="104"/>
      <c r="AX133" s="116"/>
      <c r="AY133" s="116"/>
      <c r="AZ133" s="116"/>
      <c r="BA133" s="116"/>
      <c r="BB133" s="116"/>
      <c r="BC133" s="116"/>
      <c r="BD133" s="116"/>
      <c r="BE133" s="116"/>
      <c r="BF133" s="177"/>
      <c r="BG133" s="185"/>
      <c r="BH133" s="116"/>
      <c r="BI133" s="98" t="s">
        <v>6</v>
      </c>
      <c r="BJ133" s="98"/>
      <c r="BK133" s="98"/>
      <c r="BL133" s="98"/>
      <c r="BM133" s="116"/>
      <c r="BN133" s="104">
        <f>+AW111</f>
        <v>2</v>
      </c>
      <c r="BO133" s="104"/>
      <c r="BP133" s="85"/>
      <c r="BQ133" s="85"/>
      <c r="BR133" s="85"/>
      <c r="BS133" s="85"/>
      <c r="BT133" s="85"/>
      <c r="BU133" s="85"/>
      <c r="BV133" s="85"/>
      <c r="BW133" s="85"/>
      <c r="BX133" s="220"/>
    </row>
    <row r="134" spans="1:76" s="29" customFormat="1" ht="18" customHeight="1">
      <c r="A134" s="33"/>
      <c r="B134" s="41"/>
      <c r="C134" s="51"/>
      <c r="D134" s="61"/>
      <c r="E134" s="71"/>
      <c r="F134" s="84"/>
      <c r="G134" s="99" t="s">
        <v>9</v>
      </c>
      <c r="H134" s="99"/>
      <c r="I134" s="99"/>
      <c r="J134" s="99"/>
      <c r="K134" s="116"/>
      <c r="L134" s="122">
        <v>3</v>
      </c>
      <c r="M134" s="122"/>
      <c r="N134" s="116"/>
      <c r="O134" s="116"/>
      <c r="P134" s="116"/>
      <c r="Q134" s="116"/>
      <c r="R134" s="116"/>
      <c r="S134" s="116"/>
      <c r="T134" s="116"/>
      <c r="U134" s="116"/>
      <c r="V134" s="177"/>
      <c r="W134" s="185"/>
      <c r="X134" s="116"/>
      <c r="Y134" s="99" t="s">
        <v>9</v>
      </c>
      <c r="Z134" s="99"/>
      <c r="AA134" s="99"/>
      <c r="AB134" s="99"/>
      <c r="AC134" s="116"/>
      <c r="AD134" s="122">
        <v>4</v>
      </c>
      <c r="AE134" s="122"/>
      <c r="AF134" s="116"/>
      <c r="AG134" s="116"/>
      <c r="AH134" s="116"/>
      <c r="AI134" s="116"/>
      <c r="AJ134" s="116"/>
      <c r="AK134" s="116"/>
      <c r="AL134" s="116"/>
      <c r="AM134" s="116"/>
      <c r="AN134" s="177"/>
      <c r="AO134" s="185"/>
      <c r="AP134" s="116"/>
      <c r="AQ134" s="99" t="s">
        <v>9</v>
      </c>
      <c r="AR134" s="99"/>
      <c r="AS134" s="99"/>
      <c r="AT134" s="99"/>
      <c r="AU134" s="116"/>
      <c r="AV134" s="122">
        <v>6</v>
      </c>
      <c r="AW134" s="122"/>
      <c r="AX134" s="116"/>
      <c r="AY134" s="116"/>
      <c r="AZ134" s="116"/>
      <c r="BA134" s="116"/>
      <c r="BB134" s="116"/>
      <c r="BC134" s="116"/>
      <c r="BD134" s="116"/>
      <c r="BE134" s="116"/>
      <c r="BF134" s="177"/>
      <c r="BG134" s="185"/>
      <c r="BH134" s="116"/>
      <c r="BI134" s="99" t="s">
        <v>9</v>
      </c>
      <c r="BJ134" s="99"/>
      <c r="BK134" s="99"/>
      <c r="BL134" s="99"/>
      <c r="BM134" s="116"/>
      <c r="BN134" s="122">
        <v>8</v>
      </c>
      <c r="BO134" s="122"/>
      <c r="BP134" s="85"/>
      <c r="BQ134" s="85"/>
      <c r="BR134" s="85"/>
      <c r="BS134" s="85"/>
      <c r="BT134" s="85"/>
      <c r="BU134" s="85"/>
      <c r="BV134" s="85"/>
      <c r="BW134" s="85"/>
      <c r="BX134" s="220"/>
    </row>
    <row r="135" spans="1:76" s="29" customFormat="1" ht="18" customHeight="1">
      <c r="A135" s="33"/>
      <c r="B135" s="41"/>
      <c r="C135" s="51"/>
      <c r="D135" s="61"/>
      <c r="E135" s="71"/>
      <c r="F135" s="84"/>
      <c r="G135" s="99" t="s">
        <v>32</v>
      </c>
      <c r="H135" s="99"/>
      <c r="I135" s="99"/>
      <c r="J135" s="99"/>
      <c r="K135" s="116"/>
      <c r="L135" s="123">
        <v>30</v>
      </c>
      <c r="M135" s="123"/>
      <c r="N135" s="116"/>
      <c r="O135" s="116"/>
      <c r="P135" s="116"/>
      <c r="Q135" s="116"/>
      <c r="R135" s="116"/>
      <c r="S135" s="116"/>
      <c r="T135" s="116"/>
      <c r="U135" s="116"/>
      <c r="V135" s="177"/>
      <c r="W135" s="185"/>
      <c r="X135" s="116"/>
      <c r="Y135" s="99" t="s">
        <v>32</v>
      </c>
      <c r="Z135" s="99"/>
      <c r="AA135" s="99"/>
      <c r="AB135" s="99"/>
      <c r="AC135" s="116"/>
      <c r="AD135" s="123">
        <v>40</v>
      </c>
      <c r="AE135" s="123"/>
      <c r="AF135" s="116"/>
      <c r="AG135" s="116"/>
      <c r="AH135" s="116"/>
      <c r="AI135" s="116"/>
      <c r="AJ135" s="116"/>
      <c r="AK135" s="116"/>
      <c r="AL135" s="116"/>
      <c r="AM135" s="116"/>
      <c r="AN135" s="177"/>
      <c r="AO135" s="185"/>
      <c r="AP135" s="116"/>
      <c r="AQ135" s="99" t="s">
        <v>32</v>
      </c>
      <c r="AR135" s="99"/>
      <c r="AS135" s="99"/>
      <c r="AT135" s="99"/>
      <c r="AU135" s="116"/>
      <c r="AV135" s="123">
        <v>55</v>
      </c>
      <c r="AW135" s="123"/>
      <c r="AX135" s="116"/>
      <c r="AY135" s="116"/>
      <c r="AZ135" s="116"/>
      <c r="BA135" s="116"/>
      <c r="BB135" s="116"/>
      <c r="BC135" s="116"/>
      <c r="BD135" s="116"/>
      <c r="BE135" s="116"/>
      <c r="BF135" s="177"/>
      <c r="BG135" s="185"/>
      <c r="BH135" s="116"/>
      <c r="BI135" s="99" t="s">
        <v>32</v>
      </c>
      <c r="BJ135" s="99"/>
      <c r="BK135" s="99"/>
      <c r="BL135" s="99"/>
      <c r="BM135" s="116"/>
      <c r="BN135" s="123">
        <v>65</v>
      </c>
      <c r="BO135" s="123"/>
      <c r="BP135" s="85"/>
      <c r="BQ135" s="85"/>
      <c r="BR135" s="85"/>
      <c r="BS135" s="85"/>
      <c r="BT135" s="85"/>
      <c r="BU135" s="85"/>
      <c r="BV135" s="85"/>
      <c r="BW135" s="85"/>
      <c r="BX135" s="220"/>
    </row>
    <row r="136" spans="1:76" s="29" customFormat="1" ht="18" customHeight="1">
      <c r="A136" s="33"/>
      <c r="B136" s="41"/>
      <c r="C136" s="51"/>
      <c r="D136" s="61"/>
      <c r="E136" s="71"/>
      <c r="F136" s="85" t="s">
        <v>22</v>
      </c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178"/>
      <c r="W136" s="74"/>
      <c r="X136" s="85" t="s">
        <v>22</v>
      </c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178"/>
      <c r="AO136" s="74"/>
      <c r="AP136" s="85" t="s">
        <v>22</v>
      </c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178"/>
      <c r="BG136" s="74"/>
      <c r="BH136" s="85" t="s">
        <v>22</v>
      </c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220"/>
    </row>
    <row r="137" spans="1:76" s="29" customFormat="1" ht="18" customHeight="1">
      <c r="A137" s="33"/>
      <c r="B137" s="41"/>
      <c r="C137" s="51"/>
      <c r="D137" s="61"/>
      <c r="E137" s="71"/>
      <c r="F137" s="86" t="s">
        <v>30</v>
      </c>
      <c r="G137" s="86"/>
      <c r="H137" s="86"/>
      <c r="I137" s="86"/>
      <c r="J137" s="86"/>
      <c r="K137" s="86"/>
      <c r="L137" s="124">
        <f>+BO111</f>
        <v>30</v>
      </c>
      <c r="M137" s="124"/>
      <c r="N137" s="85" t="s">
        <v>11</v>
      </c>
      <c r="O137" s="85"/>
      <c r="P137" s="85"/>
      <c r="Q137" s="85"/>
      <c r="R137" s="85"/>
      <c r="S137" s="85"/>
      <c r="T137" s="85"/>
      <c r="U137" s="85"/>
      <c r="V137" s="178"/>
      <c r="W137" s="74"/>
      <c r="X137" s="86" t="s">
        <v>30</v>
      </c>
      <c r="Y137" s="86"/>
      <c r="Z137" s="86"/>
      <c r="AA137" s="86"/>
      <c r="AB137" s="86"/>
      <c r="AC137" s="86"/>
      <c r="AD137" s="124">
        <f>+BO111</f>
        <v>30</v>
      </c>
      <c r="AE137" s="124"/>
      <c r="AF137" s="85" t="s">
        <v>11</v>
      </c>
      <c r="AG137" s="85"/>
      <c r="AH137" s="85"/>
      <c r="AI137" s="85"/>
      <c r="AJ137" s="85"/>
      <c r="AK137" s="85"/>
      <c r="AL137" s="85"/>
      <c r="AM137" s="85"/>
      <c r="AN137" s="178"/>
      <c r="AO137" s="74"/>
      <c r="AP137" s="86" t="s">
        <v>30</v>
      </c>
      <c r="AQ137" s="86"/>
      <c r="AR137" s="86"/>
      <c r="AS137" s="86"/>
      <c r="AT137" s="86"/>
      <c r="AU137" s="86"/>
      <c r="AV137" s="124">
        <f>+BO111</f>
        <v>30</v>
      </c>
      <c r="AW137" s="124"/>
      <c r="AX137" s="85" t="s">
        <v>11</v>
      </c>
      <c r="AY137" s="85"/>
      <c r="AZ137" s="85"/>
      <c r="BA137" s="85"/>
      <c r="BB137" s="85"/>
      <c r="BC137" s="85"/>
      <c r="BD137" s="85"/>
      <c r="BE137" s="85"/>
      <c r="BF137" s="178"/>
      <c r="BG137" s="74"/>
      <c r="BH137" s="86" t="s">
        <v>30</v>
      </c>
      <c r="BI137" s="86"/>
      <c r="BJ137" s="86"/>
      <c r="BK137" s="86"/>
      <c r="BL137" s="86"/>
      <c r="BM137" s="86"/>
      <c r="BN137" s="124">
        <f>+BO111</f>
        <v>30</v>
      </c>
      <c r="BO137" s="124"/>
      <c r="BP137" s="85" t="s">
        <v>11</v>
      </c>
      <c r="BQ137" s="85"/>
      <c r="BR137" s="85"/>
      <c r="BS137" s="85"/>
      <c r="BT137" s="85"/>
      <c r="BU137" s="85"/>
      <c r="BV137" s="85"/>
      <c r="BW137" s="85"/>
      <c r="BX137" s="220"/>
    </row>
    <row r="138" spans="1:76" s="29" customFormat="1" ht="18" customHeight="1">
      <c r="A138" s="33"/>
      <c r="B138" s="41"/>
      <c r="C138" s="51"/>
      <c r="D138" s="61"/>
      <c r="E138" s="71"/>
      <c r="F138" s="87" t="s">
        <v>12</v>
      </c>
      <c r="G138" s="87"/>
      <c r="H138" s="98" t="s">
        <v>8</v>
      </c>
      <c r="I138" s="111">
        <f>+R121</f>
        <v>10</v>
      </c>
      <c r="J138" s="113" t="s">
        <v>14</v>
      </c>
      <c r="K138" s="111">
        <f>+L137*1</f>
        <v>30</v>
      </c>
      <c r="L138" s="125">
        <v>0.33333333333333298</v>
      </c>
      <c r="M138" s="136" t="s">
        <v>0</v>
      </c>
      <c r="N138" s="145">
        <f>100-R121</f>
        <v>90</v>
      </c>
      <c r="O138" s="145"/>
      <c r="P138" s="111" t="s">
        <v>14</v>
      </c>
      <c r="Q138" s="159">
        <f>+L133*1</f>
        <v>2</v>
      </c>
      <c r="R138" s="159"/>
      <c r="S138" s="125">
        <v>0.33333333333333326</v>
      </c>
      <c r="T138" s="172" t="s">
        <v>53</v>
      </c>
      <c r="U138" s="172"/>
      <c r="V138" s="179"/>
      <c r="W138" s="186"/>
      <c r="X138" s="87" t="s">
        <v>12</v>
      </c>
      <c r="Y138" s="87"/>
      <c r="Z138" s="98" t="s">
        <v>8</v>
      </c>
      <c r="AA138" s="111">
        <f>+AJ122*1</f>
        <v>20</v>
      </c>
      <c r="AB138" s="113" t="s">
        <v>14</v>
      </c>
      <c r="AC138" s="111">
        <f>+AD137*1</f>
        <v>30</v>
      </c>
      <c r="AD138" s="125">
        <v>0.33333333333333298</v>
      </c>
      <c r="AE138" s="136" t="s">
        <v>0</v>
      </c>
      <c r="AF138" s="145">
        <f>100-AJ122</f>
        <v>80</v>
      </c>
      <c r="AG138" s="145"/>
      <c r="AH138" s="111" t="s">
        <v>14</v>
      </c>
      <c r="AI138" s="159">
        <f>+AD133*1</f>
        <v>2</v>
      </c>
      <c r="AJ138" s="159"/>
      <c r="AK138" s="125">
        <v>0.33333333333333326</v>
      </c>
      <c r="AL138" s="172" t="s">
        <v>53</v>
      </c>
      <c r="AM138" s="172"/>
      <c r="AN138" s="179"/>
      <c r="AO138" s="186"/>
      <c r="AP138" s="87" t="s">
        <v>12</v>
      </c>
      <c r="AQ138" s="87"/>
      <c r="AR138" s="98" t="s">
        <v>8</v>
      </c>
      <c r="AS138" s="111">
        <f>+BB122*1</f>
        <v>35</v>
      </c>
      <c r="AT138" s="113" t="s">
        <v>14</v>
      </c>
      <c r="AU138" s="111">
        <f>+AV137*1</f>
        <v>30</v>
      </c>
      <c r="AV138" s="125">
        <v>0.33333333333333298</v>
      </c>
      <c r="AW138" s="136" t="s">
        <v>0</v>
      </c>
      <c r="AX138" s="145">
        <f>100-BB122</f>
        <v>65</v>
      </c>
      <c r="AY138" s="145"/>
      <c r="AZ138" s="111" t="s">
        <v>14</v>
      </c>
      <c r="BA138" s="159">
        <f>+AV133*1</f>
        <v>2</v>
      </c>
      <c r="BB138" s="159"/>
      <c r="BC138" s="125">
        <v>0.33333333333333326</v>
      </c>
      <c r="BD138" s="172" t="s">
        <v>53</v>
      </c>
      <c r="BE138" s="172"/>
      <c r="BF138" s="179"/>
      <c r="BG138" s="186"/>
      <c r="BH138" s="87" t="s">
        <v>12</v>
      </c>
      <c r="BI138" s="87"/>
      <c r="BJ138" s="98" t="s">
        <v>8</v>
      </c>
      <c r="BK138" s="111">
        <f>+BT122*1</f>
        <v>45</v>
      </c>
      <c r="BL138" s="113" t="s">
        <v>14</v>
      </c>
      <c r="BM138" s="111">
        <f>+BN137*1</f>
        <v>30</v>
      </c>
      <c r="BN138" s="125">
        <v>0.33333333333333298</v>
      </c>
      <c r="BO138" s="136" t="s">
        <v>0</v>
      </c>
      <c r="BP138" s="145">
        <f>100-BT122</f>
        <v>55</v>
      </c>
      <c r="BQ138" s="145"/>
      <c r="BR138" s="111" t="s">
        <v>14</v>
      </c>
      <c r="BS138" s="159">
        <f>+BN133*1</f>
        <v>2</v>
      </c>
      <c r="BT138" s="159"/>
      <c r="BU138" s="125">
        <v>0.33333333333333326</v>
      </c>
      <c r="BV138" s="172" t="s">
        <v>53</v>
      </c>
      <c r="BW138" s="172"/>
      <c r="BX138" s="220"/>
    </row>
    <row r="139" spans="1:76" s="29" customFormat="1" ht="18" customHeight="1">
      <c r="A139" s="33"/>
      <c r="B139" s="41"/>
      <c r="C139" s="51"/>
      <c r="D139" s="61"/>
      <c r="E139" s="71"/>
      <c r="F139" s="87"/>
      <c r="G139" s="87"/>
      <c r="H139" s="98"/>
      <c r="I139" s="112">
        <v>100</v>
      </c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72"/>
      <c r="U139" s="172"/>
      <c r="V139" s="179"/>
      <c r="W139" s="186"/>
      <c r="X139" s="87"/>
      <c r="Y139" s="87"/>
      <c r="Z139" s="98"/>
      <c r="AA139" s="112">
        <v>100</v>
      </c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72"/>
      <c r="AM139" s="172"/>
      <c r="AN139" s="179"/>
      <c r="AO139" s="186"/>
      <c r="AP139" s="87"/>
      <c r="AQ139" s="87"/>
      <c r="AR139" s="98"/>
      <c r="AS139" s="112">
        <v>100</v>
      </c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72"/>
      <c r="BE139" s="172"/>
      <c r="BF139" s="179"/>
      <c r="BG139" s="186"/>
      <c r="BH139" s="87"/>
      <c r="BI139" s="87"/>
      <c r="BJ139" s="98"/>
      <c r="BK139" s="112">
        <v>100</v>
      </c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72"/>
      <c r="BW139" s="172"/>
      <c r="BX139" s="220"/>
    </row>
    <row r="140" spans="1:76" s="29" customFormat="1" ht="15" customHeight="1">
      <c r="A140" s="33"/>
      <c r="B140" s="41"/>
      <c r="C140" s="51"/>
      <c r="D140" s="61"/>
      <c r="E140" s="71"/>
      <c r="F140" s="87" t="s">
        <v>15</v>
      </c>
      <c r="G140" s="87"/>
      <c r="H140" s="104">
        <f>ROUND(((I138*K138^L138+N138*Q138^S138)/100)^3,2)</f>
        <v>3.02</v>
      </c>
      <c r="I140" s="104"/>
      <c r="J140" s="104"/>
      <c r="K140" s="98" t="str">
        <f>IF(H140&gt;L140,"&gt;","&lt;")</f>
        <v>&gt;</v>
      </c>
      <c r="L140" s="126">
        <f>+L134</f>
        <v>3</v>
      </c>
      <c r="M140" s="126"/>
      <c r="N140" s="116"/>
      <c r="O140" s="116"/>
      <c r="P140" s="116"/>
      <c r="Q140" s="116"/>
      <c r="R140" s="116"/>
      <c r="S140" s="116"/>
      <c r="T140" s="116"/>
      <c r="U140" s="116"/>
      <c r="V140" s="178"/>
      <c r="W140" s="74"/>
      <c r="X140" s="87" t="s">
        <v>15</v>
      </c>
      <c r="Y140" s="87"/>
      <c r="Z140" s="189">
        <f>ROUND(((AA138*AC138^AD138+AF138*AI138^AK138)/100)^3,2)</f>
        <v>4.33</v>
      </c>
      <c r="AA140" s="189"/>
      <c r="AB140" s="189"/>
      <c r="AC140" s="86" t="str">
        <f>IF(Z140&gt;AD140,"&gt;","&lt;")</f>
        <v>&gt;</v>
      </c>
      <c r="AD140" s="190">
        <f>+AD134</f>
        <v>4</v>
      </c>
      <c r="AE140" s="190"/>
      <c r="AF140" s="85"/>
      <c r="AG140" s="85"/>
      <c r="AH140" s="85"/>
      <c r="AI140" s="85"/>
      <c r="AJ140" s="85"/>
      <c r="AK140" s="85"/>
      <c r="AL140" s="85"/>
      <c r="AM140" s="85"/>
      <c r="AN140" s="178"/>
      <c r="AO140" s="74"/>
      <c r="AP140" s="87" t="s">
        <v>15</v>
      </c>
      <c r="AQ140" s="87"/>
      <c r="AR140" s="189">
        <f>ROUND(((AS138*AU138^AV138+AX138*BA138^BC138)/100)^3,2)</f>
        <v>6.93</v>
      </c>
      <c r="AS140" s="189"/>
      <c r="AT140" s="189"/>
      <c r="AU140" s="86" t="str">
        <f>IF(AR140&gt;AV140,"&gt;","&lt;")</f>
        <v>&gt;</v>
      </c>
      <c r="AV140" s="190">
        <f>+AV134</f>
        <v>6</v>
      </c>
      <c r="AW140" s="190"/>
      <c r="AX140" s="85"/>
      <c r="AY140" s="85"/>
      <c r="AZ140" s="85"/>
      <c r="BA140" s="85"/>
      <c r="BB140" s="85"/>
      <c r="BC140" s="85"/>
      <c r="BD140" s="85"/>
      <c r="BE140" s="85"/>
      <c r="BF140" s="178"/>
      <c r="BG140" s="74"/>
      <c r="BH140" s="87" t="s">
        <v>15</v>
      </c>
      <c r="BI140" s="87"/>
      <c r="BJ140" s="189">
        <f>ROUND(((BK138*BM138^BN138+BP138*BS138^BU138)/100)^3,2)</f>
        <v>9.15</v>
      </c>
      <c r="BK140" s="189"/>
      <c r="BL140" s="189"/>
      <c r="BM140" s="86" t="str">
        <f>IF(BJ140&gt;BN140,"&gt;","&lt;")</f>
        <v>&gt;</v>
      </c>
      <c r="BN140" s="190">
        <f>+BN134</f>
        <v>8</v>
      </c>
      <c r="BO140" s="190"/>
      <c r="BP140" s="85"/>
      <c r="BQ140" s="85"/>
      <c r="BR140" s="85"/>
      <c r="BS140" s="85"/>
      <c r="BT140" s="85"/>
      <c r="BU140" s="85"/>
      <c r="BV140" s="85"/>
      <c r="BW140" s="85"/>
      <c r="BX140" s="220"/>
    </row>
    <row r="141" spans="1:76" s="29" customFormat="1" ht="15" customHeight="1">
      <c r="A141" s="33"/>
      <c r="B141" s="41"/>
      <c r="C141" s="51"/>
      <c r="D141" s="61"/>
      <c r="E141" s="71"/>
      <c r="F141" s="87"/>
      <c r="G141" s="87"/>
      <c r="H141" s="104"/>
      <c r="I141" s="104"/>
      <c r="J141" s="104"/>
      <c r="K141" s="98"/>
      <c r="L141" s="126"/>
      <c r="M141" s="126"/>
      <c r="N141" s="116"/>
      <c r="O141" s="116"/>
      <c r="P141" s="116"/>
      <c r="Q141" s="116"/>
      <c r="R141" s="116"/>
      <c r="S141" s="116"/>
      <c r="T141" s="116"/>
      <c r="U141" s="116"/>
      <c r="V141" s="178"/>
      <c r="W141" s="74"/>
      <c r="X141" s="87"/>
      <c r="Y141" s="87"/>
      <c r="Z141" s="189"/>
      <c r="AA141" s="189"/>
      <c r="AB141" s="189"/>
      <c r="AC141" s="86"/>
      <c r="AD141" s="190"/>
      <c r="AE141" s="190"/>
      <c r="AF141" s="85"/>
      <c r="AG141" s="85"/>
      <c r="AH141" s="85"/>
      <c r="AI141" s="85"/>
      <c r="AJ141" s="85"/>
      <c r="AK141" s="85"/>
      <c r="AL141" s="85"/>
      <c r="AM141" s="85"/>
      <c r="AN141" s="178"/>
      <c r="AO141" s="74"/>
      <c r="AP141" s="87"/>
      <c r="AQ141" s="87"/>
      <c r="AR141" s="189"/>
      <c r="AS141" s="189"/>
      <c r="AT141" s="189"/>
      <c r="AU141" s="86"/>
      <c r="AV141" s="190"/>
      <c r="AW141" s="190"/>
      <c r="AX141" s="85"/>
      <c r="AY141" s="85"/>
      <c r="AZ141" s="85"/>
      <c r="BA141" s="85"/>
      <c r="BB141" s="85"/>
      <c r="BC141" s="85"/>
      <c r="BD141" s="85"/>
      <c r="BE141" s="85"/>
      <c r="BF141" s="178"/>
      <c r="BG141" s="74"/>
      <c r="BH141" s="87"/>
      <c r="BI141" s="87"/>
      <c r="BJ141" s="189"/>
      <c r="BK141" s="189"/>
      <c r="BL141" s="189"/>
      <c r="BM141" s="86"/>
      <c r="BN141" s="190"/>
      <c r="BO141" s="190"/>
      <c r="BP141" s="85"/>
      <c r="BQ141" s="85"/>
      <c r="BR141" s="85"/>
      <c r="BS141" s="85"/>
      <c r="BT141" s="85"/>
      <c r="BU141" s="85"/>
      <c r="BV141" s="85"/>
      <c r="BW141" s="85"/>
      <c r="BX141" s="220"/>
    </row>
    <row r="142" spans="1:76" s="29" customFormat="1" ht="18" customHeight="1">
      <c r="A142" s="33"/>
      <c r="B142" s="41"/>
      <c r="C142" s="51"/>
      <c r="D142" s="61"/>
      <c r="E142" s="71"/>
      <c r="F142" s="85"/>
      <c r="G142" s="100" t="str">
        <f>IF(H140&gt;L140,"OK,目標CBR"&amp;L134&amp;"%の場合置換層厚"&amp;L135&amp;"cmとなる。","NG,目標CBR"&amp;L134&amp;"%の場合置換層厚"&amp;L135&amp;"cmでは満足しない。")</f>
        <v>OK,目標CBR3%の場合置換層厚30cmとなる。</v>
      </c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178"/>
      <c r="W142" s="74"/>
      <c r="X142" s="85"/>
      <c r="Y142" s="100" t="str">
        <f>IF(Z140&gt;AD140,"OK,目標CBR"&amp;AD134&amp;"%の場合置換層厚"&amp;AD135&amp;"cmとなる。","NG,目標CBR"&amp;AD134&amp;"%の場合置換層厚"&amp;AD135&amp;"cmでは満足しない。")</f>
        <v>OK,目標CBR4%の場合置換層厚40cmとなる。</v>
      </c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178"/>
      <c r="AO142" s="74"/>
      <c r="AP142" s="85"/>
      <c r="AQ142" s="100" t="str">
        <f>IF(AR140&gt;AV140,"OK,目標CBR"&amp;AV134&amp;"%の場合置換層厚"&amp;AV135&amp;"cmとなる。","NG,目標CBR"&amp;AV134&amp;"%の場合置換層厚"&amp;AV135&amp;"cmでは満足しない。")</f>
        <v>OK,目標CBR6%の場合置換層厚55cmとなる。</v>
      </c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178"/>
      <c r="BG142" s="74"/>
      <c r="BH142" s="85"/>
      <c r="BI142" s="100" t="str">
        <f>IF(BJ140&gt;BN140,"OK,目標CBR"&amp;BN134&amp;"%の場合置換層厚"&amp;BN135&amp;"cmとなる。","NG,目標CBR"&amp;BN134&amp;"%の場合置換層厚"&amp;BN135&amp;"cmでは満足しない。")</f>
        <v>OK,目標CBR8%の場合置換層厚65cmとなる。</v>
      </c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220"/>
    </row>
    <row r="143" spans="1:76" s="29" customFormat="1" ht="9.9499999999999993" customHeight="1">
      <c r="A143" s="33"/>
      <c r="B143" s="41"/>
      <c r="C143" s="51"/>
      <c r="D143" s="61"/>
      <c r="E143" s="72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180"/>
      <c r="W143" s="72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180"/>
      <c r="AO143" s="72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180"/>
      <c r="BG143" s="72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221"/>
    </row>
    <row r="144" spans="1:76" s="29" customFormat="1" ht="15.95" customHeight="1">
      <c r="A144" s="33"/>
      <c r="B144" s="42" t="s">
        <v>20</v>
      </c>
      <c r="C144" s="52"/>
      <c r="D144" s="62"/>
      <c r="E144" s="73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51">
        <v>100</v>
      </c>
      <c r="Q144" s="151"/>
      <c r="R144" s="151"/>
      <c r="S144" s="151"/>
      <c r="T144" s="151"/>
      <c r="U144" s="151"/>
      <c r="V144" s="181"/>
      <c r="W144" s="187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151">
        <v>100</v>
      </c>
      <c r="AI144" s="151"/>
      <c r="AJ144" s="151"/>
      <c r="AK144" s="151"/>
      <c r="AL144" s="151"/>
      <c r="AM144" s="151"/>
      <c r="AN144" s="200"/>
      <c r="AO144" s="187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151">
        <v>100</v>
      </c>
      <c r="BA144" s="151"/>
      <c r="BB144" s="151"/>
      <c r="BC144" s="151"/>
      <c r="BD144" s="151"/>
      <c r="BE144" s="151"/>
      <c r="BF144" s="200"/>
      <c r="BG144" s="73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151">
        <v>100</v>
      </c>
      <c r="BS144" s="151"/>
      <c r="BT144" s="151"/>
      <c r="BU144" s="151"/>
      <c r="BV144" s="151"/>
      <c r="BW144" s="151"/>
      <c r="BX144" s="222"/>
    </row>
    <row r="145" spans="1:76" s="29" customFormat="1" ht="15.95" customHeight="1">
      <c r="A145" s="33"/>
      <c r="B145" s="43"/>
      <c r="C145" s="53"/>
      <c r="D145" s="63"/>
      <c r="E145" s="71"/>
      <c r="F145" s="90" t="s">
        <v>41</v>
      </c>
      <c r="G145" s="90"/>
      <c r="H145" s="90"/>
      <c r="I145" s="90"/>
      <c r="J145" s="90"/>
      <c r="K145" s="90"/>
      <c r="L145" s="90"/>
      <c r="M145" s="90" t="s">
        <v>36</v>
      </c>
      <c r="N145" s="90"/>
      <c r="O145" s="90"/>
      <c r="P145" s="94" t="s">
        <v>46</v>
      </c>
      <c r="Q145" s="94"/>
      <c r="R145" s="94"/>
      <c r="S145" s="94" t="s">
        <v>44</v>
      </c>
      <c r="T145" s="94"/>
      <c r="U145" s="94"/>
      <c r="V145" s="182"/>
      <c r="W145" s="188"/>
      <c r="X145" s="90" t="s">
        <v>41</v>
      </c>
      <c r="Y145" s="90"/>
      <c r="Z145" s="90"/>
      <c r="AA145" s="90"/>
      <c r="AB145" s="90"/>
      <c r="AC145" s="90"/>
      <c r="AD145" s="90"/>
      <c r="AE145" s="90" t="s">
        <v>36</v>
      </c>
      <c r="AF145" s="90"/>
      <c r="AG145" s="90"/>
      <c r="AH145" s="94" t="s">
        <v>46</v>
      </c>
      <c r="AI145" s="94"/>
      <c r="AJ145" s="94"/>
      <c r="AK145" s="94" t="s">
        <v>44</v>
      </c>
      <c r="AL145" s="94"/>
      <c r="AM145" s="94"/>
      <c r="AN145" s="201"/>
      <c r="AO145" s="188"/>
      <c r="AP145" s="90" t="s">
        <v>41</v>
      </c>
      <c r="AQ145" s="90"/>
      <c r="AR145" s="90"/>
      <c r="AS145" s="90"/>
      <c r="AT145" s="90"/>
      <c r="AU145" s="90"/>
      <c r="AV145" s="90"/>
      <c r="AW145" s="90" t="s">
        <v>36</v>
      </c>
      <c r="AX145" s="90"/>
      <c r="AY145" s="90"/>
      <c r="AZ145" s="94" t="s">
        <v>46</v>
      </c>
      <c r="BA145" s="94"/>
      <c r="BB145" s="94"/>
      <c r="BC145" s="94" t="s">
        <v>44</v>
      </c>
      <c r="BD145" s="94"/>
      <c r="BE145" s="94"/>
      <c r="BF145" s="201"/>
      <c r="BG145" s="210"/>
      <c r="BH145" s="90" t="s">
        <v>41</v>
      </c>
      <c r="BI145" s="90"/>
      <c r="BJ145" s="90"/>
      <c r="BK145" s="90"/>
      <c r="BL145" s="90"/>
      <c r="BM145" s="90"/>
      <c r="BN145" s="90"/>
      <c r="BO145" s="90" t="s">
        <v>36</v>
      </c>
      <c r="BP145" s="90"/>
      <c r="BQ145" s="90"/>
      <c r="BR145" s="94" t="s">
        <v>46</v>
      </c>
      <c r="BS145" s="94"/>
      <c r="BT145" s="94"/>
      <c r="BU145" s="94" t="s">
        <v>44</v>
      </c>
      <c r="BV145" s="94"/>
      <c r="BW145" s="94"/>
      <c r="BX145" s="223"/>
    </row>
    <row r="146" spans="1:76" s="29" customFormat="1" ht="15.95" customHeight="1">
      <c r="A146" s="33"/>
      <c r="B146" s="43"/>
      <c r="C146" s="53"/>
      <c r="D146" s="63"/>
      <c r="E146" s="71"/>
      <c r="F146" s="91" t="s">
        <v>34</v>
      </c>
      <c r="G146" s="101"/>
      <c r="H146" s="105" t="s">
        <v>50</v>
      </c>
      <c r="I146" s="105"/>
      <c r="J146" s="114"/>
      <c r="K146" s="119">
        <f>$K$38</f>
        <v>5</v>
      </c>
      <c r="L146" s="130"/>
      <c r="M146" s="142">
        <f>+P144</f>
        <v>100</v>
      </c>
      <c r="N146" s="147"/>
      <c r="O146" s="149"/>
      <c r="P146" s="235">
        <f>+'単価表(徳之島)'!$E$6</f>
        <v>2639</v>
      </c>
      <c r="Q146" s="237"/>
      <c r="R146" s="238"/>
      <c r="S146" s="232">
        <f>ROUND(P146*M146/1000,0)</f>
        <v>264</v>
      </c>
      <c r="T146" s="232"/>
      <c r="U146" s="232"/>
      <c r="V146" s="182"/>
      <c r="W146" s="188"/>
      <c r="X146" s="91" t="s">
        <v>34</v>
      </c>
      <c r="Y146" s="101"/>
      <c r="Z146" s="105" t="s">
        <v>50</v>
      </c>
      <c r="AA146" s="105"/>
      <c r="AB146" s="114"/>
      <c r="AC146" s="119">
        <f>$AC$38</f>
        <v>5</v>
      </c>
      <c r="AD146" s="130"/>
      <c r="AE146" s="142">
        <f>+AH144</f>
        <v>100</v>
      </c>
      <c r="AF146" s="147"/>
      <c r="AG146" s="149"/>
      <c r="AH146" s="235">
        <f>+'単価表(徳之島)'!$E$6</f>
        <v>2639</v>
      </c>
      <c r="AI146" s="237"/>
      <c r="AJ146" s="238"/>
      <c r="AK146" s="165">
        <f>ROUND(AH146*AE146/1000,0)</f>
        <v>264</v>
      </c>
      <c r="AL146" s="165"/>
      <c r="AM146" s="165"/>
      <c r="AN146" s="201"/>
      <c r="AO146" s="188"/>
      <c r="AP146" s="91" t="s">
        <v>34</v>
      </c>
      <c r="AQ146" s="101"/>
      <c r="AR146" s="105" t="s">
        <v>50</v>
      </c>
      <c r="AS146" s="105"/>
      <c r="AT146" s="114"/>
      <c r="AU146" s="119">
        <f>$AU$38</f>
        <v>5</v>
      </c>
      <c r="AV146" s="130"/>
      <c r="AW146" s="137">
        <f>+AZ144</f>
        <v>100</v>
      </c>
      <c r="AX146" s="146"/>
      <c r="AY146" s="148"/>
      <c r="AZ146" s="235">
        <f>+'単価表(徳之島)'!$E$6</f>
        <v>2639</v>
      </c>
      <c r="BA146" s="237"/>
      <c r="BB146" s="238"/>
      <c r="BC146" s="165">
        <f>ROUND(AZ146*AW146/1000,0)</f>
        <v>264</v>
      </c>
      <c r="BD146" s="165"/>
      <c r="BE146" s="165"/>
      <c r="BF146" s="201"/>
      <c r="BG146" s="210"/>
      <c r="BH146" s="91" t="s">
        <v>34</v>
      </c>
      <c r="BI146" s="101"/>
      <c r="BJ146" s="105" t="s">
        <v>50</v>
      </c>
      <c r="BK146" s="105"/>
      <c r="BL146" s="114"/>
      <c r="BM146" s="119">
        <f>$BM$38</f>
        <v>5</v>
      </c>
      <c r="BN146" s="130"/>
      <c r="BO146" s="137">
        <f>+BR144</f>
        <v>100</v>
      </c>
      <c r="BP146" s="146"/>
      <c r="BQ146" s="148"/>
      <c r="BR146" s="235">
        <f>+'単価表(徳之島)'!$E$6</f>
        <v>2639</v>
      </c>
      <c r="BS146" s="237"/>
      <c r="BT146" s="238"/>
      <c r="BU146" s="165">
        <f>ROUND(BR146*BO146/1000,0)</f>
        <v>264</v>
      </c>
      <c r="BV146" s="165"/>
      <c r="BW146" s="165"/>
      <c r="BX146" s="223"/>
    </row>
    <row r="147" spans="1:76" s="30" customFormat="1" ht="15.95" customHeight="1">
      <c r="A147" s="34"/>
      <c r="B147" s="43"/>
      <c r="C147" s="53"/>
      <c r="D147" s="63"/>
      <c r="E147" s="74"/>
      <c r="F147" s="92"/>
      <c r="G147" s="102"/>
      <c r="H147" s="105" t="s">
        <v>33</v>
      </c>
      <c r="I147" s="105"/>
      <c r="J147" s="114"/>
      <c r="K147" s="120">
        <f>$K$39</f>
        <v>10</v>
      </c>
      <c r="L147" s="131"/>
      <c r="M147" s="143">
        <f>+P144</f>
        <v>100</v>
      </c>
      <c r="N147" s="143"/>
      <c r="O147" s="143"/>
      <c r="P147" s="236">
        <f>LOOKUP(K147,'単価表(徳之島)'!$D$8:$D$16,'単価表(徳之島)'!$E$8:$E$16)</f>
        <v>857</v>
      </c>
      <c r="Q147" s="236"/>
      <c r="R147" s="236"/>
      <c r="S147" s="232">
        <f>ROUND(P147*M147/1000,0)</f>
        <v>86</v>
      </c>
      <c r="T147" s="232"/>
      <c r="U147" s="232"/>
      <c r="V147" s="182"/>
      <c r="W147" s="188"/>
      <c r="X147" s="92"/>
      <c r="Y147" s="102"/>
      <c r="Z147" s="105" t="s">
        <v>33</v>
      </c>
      <c r="AA147" s="105"/>
      <c r="AB147" s="114"/>
      <c r="AC147" s="120">
        <f>$AC$39</f>
        <v>15</v>
      </c>
      <c r="AD147" s="131"/>
      <c r="AE147" s="143">
        <f>+AH144</f>
        <v>100</v>
      </c>
      <c r="AF147" s="143"/>
      <c r="AG147" s="143"/>
      <c r="AH147" s="236">
        <f>LOOKUP(AC147,'単価表(徳之島)'!$D$8:$D$16,'単価表(徳之島)'!$E$8:$E$16)</f>
        <v>1183</v>
      </c>
      <c r="AI147" s="236"/>
      <c r="AJ147" s="236"/>
      <c r="AK147" s="165">
        <f>ROUND(AH147*AE147/1000,0)</f>
        <v>118</v>
      </c>
      <c r="AL147" s="165"/>
      <c r="AM147" s="165"/>
      <c r="AN147" s="178"/>
      <c r="AO147" s="188"/>
      <c r="AP147" s="92"/>
      <c r="AQ147" s="102"/>
      <c r="AR147" s="105" t="s">
        <v>33</v>
      </c>
      <c r="AS147" s="105"/>
      <c r="AT147" s="114"/>
      <c r="AU147" s="120">
        <f>$AU$39</f>
        <v>10</v>
      </c>
      <c r="AV147" s="131"/>
      <c r="AW147" s="138">
        <f>+AZ144</f>
        <v>100</v>
      </c>
      <c r="AX147" s="138"/>
      <c r="AY147" s="138"/>
      <c r="AZ147" s="236">
        <f>LOOKUP(AU147,'単価表(徳之島)'!$D$8:$D$16,'単価表(徳之島)'!$E$8:$E$16)</f>
        <v>857</v>
      </c>
      <c r="BA147" s="236"/>
      <c r="BB147" s="236"/>
      <c r="BC147" s="165">
        <f>ROUND(AZ147*AW147/1000,0)</f>
        <v>86</v>
      </c>
      <c r="BD147" s="165"/>
      <c r="BE147" s="165"/>
      <c r="BF147" s="178"/>
      <c r="BG147" s="74"/>
      <c r="BH147" s="92"/>
      <c r="BI147" s="102"/>
      <c r="BJ147" s="105" t="s">
        <v>33</v>
      </c>
      <c r="BK147" s="105"/>
      <c r="BL147" s="114"/>
      <c r="BM147" s="120">
        <f>$BM$39</f>
        <v>10</v>
      </c>
      <c r="BN147" s="131"/>
      <c r="BO147" s="138">
        <f>+BR144</f>
        <v>100</v>
      </c>
      <c r="BP147" s="138"/>
      <c r="BQ147" s="138"/>
      <c r="BR147" s="236">
        <f>LOOKUP(BM147,'単価表(徳之島)'!$D$8:$D$16,'単価表(徳之島)'!$E$8:$E$16)</f>
        <v>857</v>
      </c>
      <c r="BS147" s="236"/>
      <c r="BT147" s="236"/>
      <c r="BU147" s="165">
        <f>ROUND(BR147*BO147/1000,0)</f>
        <v>86</v>
      </c>
      <c r="BV147" s="165"/>
      <c r="BW147" s="165"/>
      <c r="BX147" s="220"/>
    </row>
    <row r="148" spans="1:76" s="30" customFormat="1" ht="15.95" customHeight="1">
      <c r="A148" s="34"/>
      <c r="B148" s="43"/>
      <c r="C148" s="53"/>
      <c r="D148" s="63"/>
      <c r="E148" s="74"/>
      <c r="F148" s="92"/>
      <c r="G148" s="102"/>
      <c r="H148" s="106" t="s">
        <v>38</v>
      </c>
      <c r="I148" s="106"/>
      <c r="J148" s="115"/>
      <c r="K148" s="120"/>
      <c r="L148" s="131"/>
      <c r="M148" s="143"/>
      <c r="N148" s="143"/>
      <c r="O148" s="143"/>
      <c r="P148" s="236"/>
      <c r="Q148" s="236"/>
      <c r="R148" s="236"/>
      <c r="S148" s="232"/>
      <c r="T148" s="232"/>
      <c r="U148" s="232"/>
      <c r="V148" s="182"/>
      <c r="W148" s="188"/>
      <c r="X148" s="92"/>
      <c r="Y148" s="102"/>
      <c r="Z148" s="106" t="s">
        <v>38</v>
      </c>
      <c r="AA148" s="106"/>
      <c r="AB148" s="115"/>
      <c r="AC148" s="120"/>
      <c r="AD148" s="131"/>
      <c r="AE148" s="143"/>
      <c r="AF148" s="143"/>
      <c r="AG148" s="143"/>
      <c r="AH148" s="236"/>
      <c r="AI148" s="236"/>
      <c r="AJ148" s="236"/>
      <c r="AK148" s="165"/>
      <c r="AL148" s="165"/>
      <c r="AM148" s="165"/>
      <c r="AN148" s="178"/>
      <c r="AO148" s="188"/>
      <c r="AP148" s="92"/>
      <c r="AQ148" s="102"/>
      <c r="AR148" s="106" t="s">
        <v>38</v>
      </c>
      <c r="AS148" s="106"/>
      <c r="AT148" s="115"/>
      <c r="AU148" s="120"/>
      <c r="AV148" s="131"/>
      <c r="AW148" s="138"/>
      <c r="AX148" s="138"/>
      <c r="AY148" s="138"/>
      <c r="AZ148" s="236"/>
      <c r="BA148" s="236"/>
      <c r="BB148" s="236"/>
      <c r="BC148" s="165"/>
      <c r="BD148" s="165"/>
      <c r="BE148" s="165"/>
      <c r="BF148" s="178"/>
      <c r="BG148" s="74"/>
      <c r="BH148" s="92"/>
      <c r="BI148" s="102"/>
      <c r="BJ148" s="106" t="s">
        <v>38</v>
      </c>
      <c r="BK148" s="106"/>
      <c r="BL148" s="115"/>
      <c r="BM148" s="120"/>
      <c r="BN148" s="131"/>
      <c r="BO148" s="138"/>
      <c r="BP148" s="138"/>
      <c r="BQ148" s="138"/>
      <c r="BR148" s="236"/>
      <c r="BS148" s="236"/>
      <c r="BT148" s="236"/>
      <c r="BU148" s="165"/>
      <c r="BV148" s="165"/>
      <c r="BW148" s="165"/>
      <c r="BX148" s="220"/>
    </row>
    <row r="149" spans="1:76" s="30" customFormat="1" ht="15.95" customHeight="1">
      <c r="A149" s="34"/>
      <c r="B149" s="43"/>
      <c r="C149" s="53"/>
      <c r="D149" s="63"/>
      <c r="E149" s="74"/>
      <c r="F149" s="92"/>
      <c r="G149" s="102"/>
      <c r="H149" s="105" t="s">
        <v>13</v>
      </c>
      <c r="I149" s="105"/>
      <c r="J149" s="114"/>
      <c r="K149" s="120">
        <f>$K$41</f>
        <v>15</v>
      </c>
      <c r="L149" s="131"/>
      <c r="M149" s="143">
        <f>+P144</f>
        <v>100</v>
      </c>
      <c r="N149" s="143"/>
      <c r="O149" s="143"/>
      <c r="P149" s="236">
        <f>LOOKUP(K149,'単価表(徳之島)'!$D$17:$D$26,'単価表(徳之島)'!$E$17:$E$26)</f>
        <v>836</v>
      </c>
      <c r="Q149" s="236"/>
      <c r="R149" s="236"/>
      <c r="S149" s="232">
        <f>ROUND(P149*M149/1000,0)</f>
        <v>84</v>
      </c>
      <c r="T149" s="232"/>
      <c r="U149" s="232"/>
      <c r="V149" s="182"/>
      <c r="W149" s="188"/>
      <c r="X149" s="92"/>
      <c r="Y149" s="102"/>
      <c r="Z149" s="105" t="s">
        <v>13</v>
      </c>
      <c r="AA149" s="105"/>
      <c r="AB149" s="114"/>
      <c r="AC149" s="120">
        <f>$AC$41</f>
        <v>20</v>
      </c>
      <c r="AD149" s="131"/>
      <c r="AE149" s="143">
        <f>+AH144</f>
        <v>100</v>
      </c>
      <c r="AF149" s="143"/>
      <c r="AG149" s="143"/>
      <c r="AH149" s="236">
        <f>LOOKUP(AC149,'単価表(徳之島)'!$D$17:$D$26,'単価表(徳之島)'!$E$17:$E$26)</f>
        <v>1053</v>
      </c>
      <c r="AI149" s="236"/>
      <c r="AJ149" s="236"/>
      <c r="AK149" s="165">
        <f>ROUND(AH149*AE149/1000,0)</f>
        <v>105</v>
      </c>
      <c r="AL149" s="165"/>
      <c r="AM149" s="165"/>
      <c r="AN149" s="178"/>
      <c r="AO149" s="188"/>
      <c r="AP149" s="92"/>
      <c r="AQ149" s="102"/>
      <c r="AR149" s="105" t="s">
        <v>13</v>
      </c>
      <c r="AS149" s="105"/>
      <c r="AT149" s="114"/>
      <c r="AU149" s="120">
        <f>$AU$41</f>
        <v>20</v>
      </c>
      <c r="AV149" s="131"/>
      <c r="AW149" s="138">
        <f>+AZ144</f>
        <v>100</v>
      </c>
      <c r="AX149" s="138"/>
      <c r="AY149" s="138"/>
      <c r="AZ149" s="236">
        <f>LOOKUP(AU149,'単価表(徳之島)'!$D$17:$D$26,'単価表(徳之島)'!$E$17:$E$26)</f>
        <v>1053</v>
      </c>
      <c r="BA149" s="236"/>
      <c r="BB149" s="236"/>
      <c r="BC149" s="165">
        <f>ROUND(AZ149*AW149/1000,0)</f>
        <v>105</v>
      </c>
      <c r="BD149" s="165"/>
      <c r="BE149" s="165"/>
      <c r="BF149" s="178"/>
      <c r="BG149" s="74"/>
      <c r="BH149" s="92"/>
      <c r="BI149" s="102"/>
      <c r="BJ149" s="105" t="s">
        <v>13</v>
      </c>
      <c r="BK149" s="105"/>
      <c r="BL149" s="114"/>
      <c r="BM149" s="120">
        <f>$BM$41</f>
        <v>15</v>
      </c>
      <c r="BN149" s="131"/>
      <c r="BO149" s="138">
        <f>+BR144</f>
        <v>100</v>
      </c>
      <c r="BP149" s="138"/>
      <c r="BQ149" s="138"/>
      <c r="BR149" s="236">
        <f>LOOKUP(BM149,'単価表(徳之島)'!$D$17:$D$26,'単価表(徳之島)'!$E$17:$E$26)</f>
        <v>836</v>
      </c>
      <c r="BS149" s="236"/>
      <c r="BT149" s="236"/>
      <c r="BU149" s="165">
        <f>ROUND(BR149*BO149/1000,0)</f>
        <v>84</v>
      </c>
      <c r="BV149" s="165"/>
      <c r="BW149" s="165"/>
      <c r="BX149" s="220"/>
    </row>
    <row r="150" spans="1:76" s="30" customFormat="1" ht="15.95" customHeight="1">
      <c r="A150" s="34"/>
      <c r="B150" s="43"/>
      <c r="C150" s="53"/>
      <c r="D150" s="63"/>
      <c r="E150" s="74"/>
      <c r="F150" s="92"/>
      <c r="G150" s="102"/>
      <c r="H150" s="106" t="s">
        <v>39</v>
      </c>
      <c r="I150" s="106"/>
      <c r="J150" s="115"/>
      <c r="K150" s="120"/>
      <c r="L150" s="131"/>
      <c r="M150" s="143"/>
      <c r="N150" s="143"/>
      <c r="O150" s="143"/>
      <c r="P150" s="236"/>
      <c r="Q150" s="236"/>
      <c r="R150" s="236"/>
      <c r="S150" s="232"/>
      <c r="T150" s="232"/>
      <c r="U150" s="232"/>
      <c r="V150" s="182"/>
      <c r="W150" s="188"/>
      <c r="X150" s="92"/>
      <c r="Y150" s="102"/>
      <c r="Z150" s="106" t="s">
        <v>39</v>
      </c>
      <c r="AA150" s="106"/>
      <c r="AB150" s="115"/>
      <c r="AC150" s="120"/>
      <c r="AD150" s="131"/>
      <c r="AE150" s="143"/>
      <c r="AF150" s="143"/>
      <c r="AG150" s="143"/>
      <c r="AH150" s="236"/>
      <c r="AI150" s="236"/>
      <c r="AJ150" s="236"/>
      <c r="AK150" s="165"/>
      <c r="AL150" s="165"/>
      <c r="AM150" s="165"/>
      <c r="AN150" s="178"/>
      <c r="AO150" s="188"/>
      <c r="AP150" s="92"/>
      <c r="AQ150" s="102"/>
      <c r="AR150" s="106" t="s">
        <v>39</v>
      </c>
      <c r="AS150" s="106"/>
      <c r="AT150" s="115"/>
      <c r="AU150" s="120"/>
      <c r="AV150" s="131"/>
      <c r="AW150" s="138"/>
      <c r="AX150" s="138"/>
      <c r="AY150" s="138"/>
      <c r="AZ150" s="236"/>
      <c r="BA150" s="236"/>
      <c r="BB150" s="236"/>
      <c r="BC150" s="165"/>
      <c r="BD150" s="165"/>
      <c r="BE150" s="165"/>
      <c r="BF150" s="178"/>
      <c r="BG150" s="74"/>
      <c r="BH150" s="92"/>
      <c r="BI150" s="102"/>
      <c r="BJ150" s="106" t="s">
        <v>39</v>
      </c>
      <c r="BK150" s="106"/>
      <c r="BL150" s="115"/>
      <c r="BM150" s="120"/>
      <c r="BN150" s="131"/>
      <c r="BO150" s="138"/>
      <c r="BP150" s="138"/>
      <c r="BQ150" s="138"/>
      <c r="BR150" s="236"/>
      <c r="BS150" s="236"/>
      <c r="BT150" s="236"/>
      <c r="BU150" s="165"/>
      <c r="BV150" s="165"/>
      <c r="BW150" s="165"/>
      <c r="BX150" s="220"/>
    </row>
    <row r="151" spans="1:76" s="30" customFormat="1" ht="15.95" customHeight="1">
      <c r="A151" s="34"/>
      <c r="B151" s="43"/>
      <c r="C151" s="53"/>
      <c r="D151" s="63"/>
      <c r="E151" s="74"/>
      <c r="F151" s="92"/>
      <c r="G151" s="102"/>
      <c r="H151" s="105" t="s">
        <v>13</v>
      </c>
      <c r="I151" s="105"/>
      <c r="J151" s="114"/>
      <c r="K151" s="120">
        <f>$K$43</f>
        <v>20</v>
      </c>
      <c r="L151" s="131"/>
      <c r="M151" s="143">
        <f>+P144</f>
        <v>100</v>
      </c>
      <c r="N151" s="143"/>
      <c r="O151" s="143"/>
      <c r="P151" s="236">
        <f>LOOKUP(K151,'単価表(徳之島)'!$D$27:$D$36,'単価表(徳之島)'!$E$27:$E$36)</f>
        <v>900</v>
      </c>
      <c r="Q151" s="236"/>
      <c r="R151" s="236"/>
      <c r="S151" s="232">
        <f>ROUND(P151*M151/1000,0)</f>
        <v>90</v>
      </c>
      <c r="T151" s="232"/>
      <c r="U151" s="232"/>
      <c r="V151" s="182"/>
      <c r="W151" s="188"/>
      <c r="X151" s="92"/>
      <c r="Y151" s="102"/>
      <c r="Z151" s="105" t="s">
        <v>13</v>
      </c>
      <c r="AA151" s="105"/>
      <c r="AB151" s="114"/>
      <c r="AC151" s="118"/>
      <c r="AD151" s="128"/>
      <c r="AE151" s="138"/>
      <c r="AF151" s="138"/>
      <c r="AG151" s="138"/>
      <c r="AH151" s="236"/>
      <c r="AI151" s="236"/>
      <c r="AJ151" s="236"/>
      <c r="AK151" s="165"/>
      <c r="AL151" s="165"/>
      <c r="AM151" s="165"/>
      <c r="AN151" s="178"/>
      <c r="AO151" s="188"/>
      <c r="AP151" s="92"/>
      <c r="AQ151" s="102"/>
      <c r="AR151" s="105" t="s">
        <v>13</v>
      </c>
      <c r="AS151" s="105"/>
      <c r="AT151" s="114"/>
      <c r="AU151" s="118"/>
      <c r="AV151" s="128"/>
      <c r="AW151" s="138"/>
      <c r="AX151" s="138"/>
      <c r="AY151" s="138"/>
      <c r="AZ151" s="236"/>
      <c r="BA151" s="236"/>
      <c r="BB151" s="236"/>
      <c r="BC151" s="165"/>
      <c r="BD151" s="165"/>
      <c r="BE151" s="165"/>
      <c r="BF151" s="178"/>
      <c r="BG151" s="74"/>
      <c r="BH151" s="92"/>
      <c r="BI151" s="102"/>
      <c r="BJ151" s="105" t="s">
        <v>13</v>
      </c>
      <c r="BK151" s="105"/>
      <c r="BL151" s="114"/>
      <c r="BM151" s="118"/>
      <c r="BN151" s="128"/>
      <c r="BO151" s="138"/>
      <c r="BP151" s="138"/>
      <c r="BQ151" s="138"/>
      <c r="BR151" s="236"/>
      <c r="BS151" s="236"/>
      <c r="BT151" s="236"/>
      <c r="BU151" s="165"/>
      <c r="BV151" s="165"/>
      <c r="BW151" s="165"/>
      <c r="BX151" s="220"/>
    </row>
    <row r="152" spans="1:76" s="30" customFormat="1" ht="15.95" customHeight="1">
      <c r="A152" s="34"/>
      <c r="B152" s="43"/>
      <c r="C152" s="53"/>
      <c r="D152" s="63"/>
      <c r="E152" s="74"/>
      <c r="F152" s="92"/>
      <c r="G152" s="102"/>
      <c r="H152" s="106" t="s">
        <v>27</v>
      </c>
      <c r="I152" s="106"/>
      <c r="J152" s="115"/>
      <c r="K152" s="120"/>
      <c r="L152" s="131"/>
      <c r="M152" s="143"/>
      <c r="N152" s="143"/>
      <c r="O152" s="143"/>
      <c r="P152" s="236"/>
      <c r="Q152" s="236"/>
      <c r="R152" s="236"/>
      <c r="S152" s="232"/>
      <c r="T152" s="232"/>
      <c r="U152" s="232"/>
      <c r="V152" s="182"/>
      <c r="W152" s="188"/>
      <c r="X152" s="92"/>
      <c r="Y152" s="102"/>
      <c r="Z152" s="106" t="s">
        <v>27</v>
      </c>
      <c r="AA152" s="106"/>
      <c r="AB152" s="115"/>
      <c r="AC152" s="118"/>
      <c r="AD152" s="128"/>
      <c r="AE152" s="138"/>
      <c r="AF152" s="138"/>
      <c r="AG152" s="138"/>
      <c r="AH152" s="236"/>
      <c r="AI152" s="236"/>
      <c r="AJ152" s="236"/>
      <c r="AK152" s="165"/>
      <c r="AL152" s="165"/>
      <c r="AM152" s="165"/>
      <c r="AN152" s="178"/>
      <c r="AO152" s="188"/>
      <c r="AP152" s="92"/>
      <c r="AQ152" s="102"/>
      <c r="AR152" s="106" t="s">
        <v>27</v>
      </c>
      <c r="AS152" s="106"/>
      <c r="AT152" s="115"/>
      <c r="AU152" s="118"/>
      <c r="AV152" s="128"/>
      <c r="AW152" s="138"/>
      <c r="AX152" s="138"/>
      <c r="AY152" s="138"/>
      <c r="AZ152" s="236"/>
      <c r="BA152" s="236"/>
      <c r="BB152" s="236"/>
      <c r="BC152" s="165"/>
      <c r="BD152" s="165"/>
      <c r="BE152" s="165"/>
      <c r="BF152" s="178"/>
      <c r="BG152" s="74"/>
      <c r="BH152" s="92"/>
      <c r="BI152" s="102"/>
      <c r="BJ152" s="106" t="s">
        <v>27</v>
      </c>
      <c r="BK152" s="106"/>
      <c r="BL152" s="115"/>
      <c r="BM152" s="118"/>
      <c r="BN152" s="128"/>
      <c r="BO152" s="138"/>
      <c r="BP152" s="138"/>
      <c r="BQ152" s="138"/>
      <c r="BR152" s="236"/>
      <c r="BS152" s="236"/>
      <c r="BT152" s="236"/>
      <c r="BU152" s="165"/>
      <c r="BV152" s="165"/>
      <c r="BW152" s="165"/>
      <c r="BX152" s="220"/>
    </row>
    <row r="153" spans="1:76" s="30" customFormat="1" ht="15.95" customHeight="1">
      <c r="A153" s="34"/>
      <c r="B153" s="43"/>
      <c r="C153" s="53"/>
      <c r="D153" s="63"/>
      <c r="E153" s="74"/>
      <c r="F153" s="93"/>
      <c r="G153" s="103"/>
      <c r="H153" s="107" t="s">
        <v>47</v>
      </c>
      <c r="I153" s="107"/>
      <c r="J153" s="107"/>
      <c r="K153" s="107"/>
      <c r="L153" s="107"/>
      <c r="M153" s="138" t="s">
        <v>43</v>
      </c>
      <c r="N153" s="138"/>
      <c r="O153" s="138"/>
      <c r="P153" s="153" t="s">
        <v>43</v>
      </c>
      <c r="Q153" s="153"/>
      <c r="R153" s="153"/>
      <c r="S153" s="165">
        <f>SUM(S146:U152)</f>
        <v>524</v>
      </c>
      <c r="T153" s="165"/>
      <c r="U153" s="165"/>
      <c r="V153" s="182"/>
      <c r="W153" s="188"/>
      <c r="X153" s="93"/>
      <c r="Y153" s="103"/>
      <c r="Z153" s="107" t="s">
        <v>47</v>
      </c>
      <c r="AA153" s="107"/>
      <c r="AB153" s="107"/>
      <c r="AC153" s="107"/>
      <c r="AD153" s="107"/>
      <c r="AE153" s="138" t="s">
        <v>43</v>
      </c>
      <c r="AF153" s="138"/>
      <c r="AG153" s="138"/>
      <c r="AH153" s="153" t="s">
        <v>43</v>
      </c>
      <c r="AI153" s="153"/>
      <c r="AJ153" s="153"/>
      <c r="AK153" s="165">
        <f>SUM(AK146:AM152)</f>
        <v>487</v>
      </c>
      <c r="AL153" s="165"/>
      <c r="AM153" s="165"/>
      <c r="AN153" s="178"/>
      <c r="AO153" s="188"/>
      <c r="AP153" s="93"/>
      <c r="AQ153" s="103"/>
      <c r="AR153" s="107" t="s">
        <v>47</v>
      </c>
      <c r="AS153" s="107"/>
      <c r="AT153" s="107"/>
      <c r="AU153" s="107"/>
      <c r="AV153" s="107"/>
      <c r="AW153" s="138" t="s">
        <v>43</v>
      </c>
      <c r="AX153" s="138"/>
      <c r="AY153" s="138"/>
      <c r="AZ153" s="153" t="s">
        <v>43</v>
      </c>
      <c r="BA153" s="153"/>
      <c r="BB153" s="153"/>
      <c r="BC153" s="165">
        <f>SUM(BC146:BE152)</f>
        <v>455</v>
      </c>
      <c r="BD153" s="165"/>
      <c r="BE153" s="165"/>
      <c r="BF153" s="178"/>
      <c r="BG153" s="74"/>
      <c r="BH153" s="93"/>
      <c r="BI153" s="103"/>
      <c r="BJ153" s="107" t="s">
        <v>47</v>
      </c>
      <c r="BK153" s="107"/>
      <c r="BL153" s="107"/>
      <c r="BM153" s="107"/>
      <c r="BN153" s="107"/>
      <c r="BO153" s="138" t="s">
        <v>43</v>
      </c>
      <c r="BP153" s="138"/>
      <c r="BQ153" s="138"/>
      <c r="BR153" s="153" t="s">
        <v>43</v>
      </c>
      <c r="BS153" s="153"/>
      <c r="BT153" s="153"/>
      <c r="BU153" s="165">
        <f>SUM(BU146:BW152)</f>
        <v>434</v>
      </c>
      <c r="BV153" s="165"/>
      <c r="BW153" s="165"/>
      <c r="BX153" s="220"/>
    </row>
    <row r="154" spans="1:76" s="30" customFormat="1" ht="15.95" customHeight="1">
      <c r="A154" s="34"/>
      <c r="B154" s="43"/>
      <c r="C154" s="53"/>
      <c r="D154" s="63"/>
      <c r="E154" s="74"/>
      <c r="F154" s="94" t="s">
        <v>24</v>
      </c>
      <c r="G154" s="94"/>
      <c r="H154" s="108" t="s">
        <v>19</v>
      </c>
      <c r="I154" s="108"/>
      <c r="J154" s="108"/>
      <c r="K154" s="108"/>
      <c r="L154" s="108"/>
      <c r="M154" s="139">
        <f>T121*P144/100</f>
        <v>80</v>
      </c>
      <c r="N154" s="139"/>
      <c r="O154" s="139"/>
      <c r="P154" s="153">
        <f>+'単価表(徳之島)'!$E$39</f>
        <v>256</v>
      </c>
      <c r="Q154" s="153"/>
      <c r="R154" s="153"/>
      <c r="S154" s="165">
        <f>ROUND(P154*M154/1000,0)</f>
        <v>20</v>
      </c>
      <c r="T154" s="165"/>
      <c r="U154" s="165"/>
      <c r="V154" s="182"/>
      <c r="W154" s="188"/>
      <c r="X154" s="94" t="s">
        <v>24</v>
      </c>
      <c r="Y154" s="94"/>
      <c r="Z154" s="108" t="s">
        <v>19</v>
      </c>
      <c r="AA154" s="108"/>
      <c r="AB154" s="108"/>
      <c r="AC154" s="108"/>
      <c r="AD154" s="108"/>
      <c r="AE154" s="139">
        <f>AL121*AH144/100</f>
        <v>80</v>
      </c>
      <c r="AF154" s="139"/>
      <c r="AG154" s="139"/>
      <c r="AH154" s="153">
        <f>+'単価表(徳之島)'!$E$39</f>
        <v>256</v>
      </c>
      <c r="AI154" s="153"/>
      <c r="AJ154" s="153"/>
      <c r="AK154" s="165">
        <f>ROUND(AH154*AE154/1000,0)</f>
        <v>20</v>
      </c>
      <c r="AL154" s="165"/>
      <c r="AM154" s="165"/>
      <c r="AN154" s="178"/>
      <c r="AO154" s="188"/>
      <c r="AP154" s="94" t="s">
        <v>24</v>
      </c>
      <c r="AQ154" s="94"/>
      <c r="AR154" s="108" t="s">
        <v>19</v>
      </c>
      <c r="AS154" s="108"/>
      <c r="AT154" s="108"/>
      <c r="AU154" s="108"/>
      <c r="AV154" s="108"/>
      <c r="AW154" s="139">
        <f>BD121*AZ144/100</f>
        <v>90</v>
      </c>
      <c r="AX154" s="139"/>
      <c r="AY154" s="139"/>
      <c r="AZ154" s="153">
        <f>+'単価表(徳之島)'!$E$39</f>
        <v>256</v>
      </c>
      <c r="BA154" s="153"/>
      <c r="BB154" s="153"/>
      <c r="BC154" s="165">
        <f>ROUND(AZ154*AW154/1000,0)</f>
        <v>23</v>
      </c>
      <c r="BD154" s="165"/>
      <c r="BE154" s="165"/>
      <c r="BF154" s="178"/>
      <c r="BG154" s="74"/>
      <c r="BH154" s="94" t="s">
        <v>24</v>
      </c>
      <c r="BI154" s="94"/>
      <c r="BJ154" s="108" t="s">
        <v>19</v>
      </c>
      <c r="BK154" s="108"/>
      <c r="BL154" s="108"/>
      <c r="BM154" s="108"/>
      <c r="BN154" s="108"/>
      <c r="BO154" s="139">
        <f>BV121*BR144/100</f>
        <v>95</v>
      </c>
      <c r="BP154" s="139"/>
      <c r="BQ154" s="139"/>
      <c r="BR154" s="153">
        <f>+'単価表(徳之島)'!$E$39</f>
        <v>256</v>
      </c>
      <c r="BS154" s="153"/>
      <c r="BT154" s="153"/>
      <c r="BU154" s="165">
        <f>ROUND(BR154*BO154/1000,0)</f>
        <v>24</v>
      </c>
      <c r="BV154" s="165"/>
      <c r="BW154" s="165"/>
      <c r="BX154" s="220"/>
    </row>
    <row r="155" spans="1:76" s="30" customFormat="1" ht="15.95" customHeight="1">
      <c r="A155" s="34"/>
      <c r="B155" s="43"/>
      <c r="C155" s="53"/>
      <c r="D155" s="63"/>
      <c r="E155" s="74"/>
      <c r="F155" s="94"/>
      <c r="G155" s="94"/>
      <c r="H155" s="108" t="s">
        <v>35</v>
      </c>
      <c r="I155" s="108"/>
      <c r="J155" s="108"/>
      <c r="K155" s="108"/>
      <c r="L155" s="108"/>
      <c r="M155" s="139">
        <f>S122*P144/100</f>
        <v>30</v>
      </c>
      <c r="N155" s="139"/>
      <c r="O155" s="139"/>
      <c r="P155" s="153">
        <f>+'単価表(徳之島)'!$E$38</f>
        <v>257</v>
      </c>
      <c r="Q155" s="153"/>
      <c r="R155" s="153"/>
      <c r="S155" s="165">
        <f>ROUND(P155*M155/1000,0)</f>
        <v>8</v>
      </c>
      <c r="T155" s="165"/>
      <c r="U155" s="165"/>
      <c r="V155" s="182"/>
      <c r="W155" s="188"/>
      <c r="X155" s="94"/>
      <c r="Y155" s="94"/>
      <c r="Z155" s="108" t="s">
        <v>35</v>
      </c>
      <c r="AA155" s="108"/>
      <c r="AB155" s="108"/>
      <c r="AC155" s="108"/>
      <c r="AD155" s="108"/>
      <c r="AE155" s="139">
        <f>AK122*AH144/100</f>
        <v>40</v>
      </c>
      <c r="AF155" s="139"/>
      <c r="AG155" s="139"/>
      <c r="AH155" s="153">
        <f>+'単価表(徳之島)'!$E$38</f>
        <v>257</v>
      </c>
      <c r="AI155" s="153"/>
      <c r="AJ155" s="153"/>
      <c r="AK155" s="165">
        <f>ROUND(AH155*AE155/1000,0)</f>
        <v>10</v>
      </c>
      <c r="AL155" s="165"/>
      <c r="AM155" s="165"/>
      <c r="AN155" s="178"/>
      <c r="AO155" s="188"/>
      <c r="AP155" s="94"/>
      <c r="AQ155" s="94"/>
      <c r="AR155" s="108" t="s">
        <v>35</v>
      </c>
      <c r="AS155" s="108"/>
      <c r="AT155" s="108"/>
      <c r="AU155" s="108"/>
      <c r="AV155" s="108"/>
      <c r="AW155" s="139">
        <f>BC122*AZ144/100</f>
        <v>55</v>
      </c>
      <c r="AX155" s="139"/>
      <c r="AY155" s="139"/>
      <c r="AZ155" s="153">
        <f>+'単価表(徳之島)'!$E$38</f>
        <v>257</v>
      </c>
      <c r="BA155" s="153"/>
      <c r="BB155" s="153"/>
      <c r="BC155" s="165">
        <f>ROUND(AZ155*AW155/1000,0)</f>
        <v>14</v>
      </c>
      <c r="BD155" s="165"/>
      <c r="BE155" s="165"/>
      <c r="BF155" s="178"/>
      <c r="BG155" s="74"/>
      <c r="BH155" s="94"/>
      <c r="BI155" s="94"/>
      <c r="BJ155" s="108" t="s">
        <v>35</v>
      </c>
      <c r="BK155" s="108"/>
      <c r="BL155" s="108"/>
      <c r="BM155" s="108"/>
      <c r="BN155" s="108"/>
      <c r="BO155" s="139">
        <f>BU123*BR144/100</f>
        <v>65</v>
      </c>
      <c r="BP155" s="139"/>
      <c r="BQ155" s="139"/>
      <c r="BR155" s="153">
        <f>+'単価表(徳之島)'!$E$38</f>
        <v>257</v>
      </c>
      <c r="BS155" s="153"/>
      <c r="BT155" s="153"/>
      <c r="BU155" s="165">
        <f>ROUND(BR155*BO155/1000,0)</f>
        <v>17</v>
      </c>
      <c r="BV155" s="165"/>
      <c r="BW155" s="165"/>
      <c r="BX155" s="220"/>
    </row>
    <row r="156" spans="1:76" s="30" customFormat="1" ht="15.95" customHeight="1">
      <c r="A156" s="34"/>
      <c r="B156" s="43"/>
      <c r="C156" s="53"/>
      <c r="D156" s="63"/>
      <c r="E156" s="74"/>
      <c r="F156" s="94"/>
      <c r="G156" s="94"/>
      <c r="H156" s="108" t="s">
        <v>92</v>
      </c>
      <c r="I156" s="108"/>
      <c r="J156" s="108"/>
      <c r="K156" s="108"/>
      <c r="L156" s="108"/>
      <c r="M156" s="139">
        <f>+M155</f>
        <v>30</v>
      </c>
      <c r="N156" s="139"/>
      <c r="O156" s="139"/>
      <c r="P156" s="153">
        <f>+'単価表(徳之島)'!$E$37</f>
        <v>2800</v>
      </c>
      <c r="Q156" s="153"/>
      <c r="R156" s="153"/>
      <c r="S156" s="165">
        <f>ROUND(P156*M156/1000,0)</f>
        <v>84</v>
      </c>
      <c r="T156" s="165"/>
      <c r="U156" s="165"/>
      <c r="V156" s="182"/>
      <c r="W156" s="188"/>
      <c r="X156" s="94"/>
      <c r="Y156" s="94"/>
      <c r="Z156" s="108" t="s">
        <v>92</v>
      </c>
      <c r="AA156" s="108"/>
      <c r="AB156" s="108"/>
      <c r="AC156" s="108"/>
      <c r="AD156" s="108"/>
      <c r="AE156" s="139">
        <f>+AE155</f>
        <v>40</v>
      </c>
      <c r="AF156" s="139"/>
      <c r="AG156" s="139"/>
      <c r="AH156" s="153">
        <f>+'単価表(徳之島)'!$E$37</f>
        <v>2800</v>
      </c>
      <c r="AI156" s="153"/>
      <c r="AJ156" s="153"/>
      <c r="AK156" s="165">
        <f>ROUND(AH156*AE156/1000,0)</f>
        <v>112</v>
      </c>
      <c r="AL156" s="165"/>
      <c r="AM156" s="165"/>
      <c r="AN156" s="178"/>
      <c r="AO156" s="188"/>
      <c r="AP156" s="94"/>
      <c r="AQ156" s="94"/>
      <c r="AR156" s="108" t="s">
        <v>92</v>
      </c>
      <c r="AS156" s="108"/>
      <c r="AT156" s="108"/>
      <c r="AU156" s="108"/>
      <c r="AV156" s="108"/>
      <c r="AW156" s="139">
        <f>+AW155</f>
        <v>55</v>
      </c>
      <c r="AX156" s="139"/>
      <c r="AY156" s="139"/>
      <c r="AZ156" s="153">
        <f>+'単価表(徳之島)'!$E$37</f>
        <v>2800</v>
      </c>
      <c r="BA156" s="153"/>
      <c r="BB156" s="153"/>
      <c r="BC156" s="165">
        <f>ROUND(AZ156*AW156/1000,0)</f>
        <v>154</v>
      </c>
      <c r="BD156" s="165"/>
      <c r="BE156" s="165"/>
      <c r="BF156" s="178"/>
      <c r="BG156" s="74"/>
      <c r="BH156" s="94"/>
      <c r="BI156" s="94"/>
      <c r="BJ156" s="108" t="s">
        <v>92</v>
      </c>
      <c r="BK156" s="108"/>
      <c r="BL156" s="108"/>
      <c r="BM156" s="108"/>
      <c r="BN156" s="108"/>
      <c r="BO156" s="139">
        <f>+BO155</f>
        <v>65</v>
      </c>
      <c r="BP156" s="139"/>
      <c r="BQ156" s="139"/>
      <c r="BR156" s="153">
        <f>+'単価表(徳之島)'!$E$37</f>
        <v>2800</v>
      </c>
      <c r="BS156" s="153"/>
      <c r="BT156" s="153"/>
      <c r="BU156" s="165">
        <f>ROUND(BR156*BO156/1000,0)</f>
        <v>182</v>
      </c>
      <c r="BV156" s="165"/>
      <c r="BW156" s="165"/>
      <c r="BX156" s="220"/>
    </row>
    <row r="157" spans="1:76" s="30" customFormat="1" ht="15.95" customHeight="1">
      <c r="A157" s="34"/>
      <c r="B157" s="43"/>
      <c r="C157" s="53"/>
      <c r="D157" s="63"/>
      <c r="E157" s="74"/>
      <c r="F157" s="94"/>
      <c r="G157" s="94"/>
      <c r="H157" s="108" t="s">
        <v>16</v>
      </c>
      <c r="I157" s="108"/>
      <c r="J157" s="108"/>
      <c r="K157" s="108"/>
      <c r="L157" s="108"/>
      <c r="M157" s="139">
        <f>+M154</f>
        <v>80</v>
      </c>
      <c r="N157" s="139"/>
      <c r="O157" s="139"/>
      <c r="P157" s="153">
        <f>+'単価表(徳之島)'!$E$43</f>
        <v>920</v>
      </c>
      <c r="Q157" s="153"/>
      <c r="R157" s="153"/>
      <c r="S157" s="165">
        <f>ROUND(P157*M157/1000,0)</f>
        <v>74</v>
      </c>
      <c r="T157" s="165"/>
      <c r="U157" s="165"/>
      <c r="V157" s="182"/>
      <c r="W157" s="188"/>
      <c r="X157" s="94"/>
      <c r="Y157" s="94"/>
      <c r="Z157" s="108" t="s">
        <v>16</v>
      </c>
      <c r="AA157" s="108"/>
      <c r="AB157" s="108"/>
      <c r="AC157" s="108"/>
      <c r="AD157" s="108"/>
      <c r="AE157" s="139">
        <f>+AE154</f>
        <v>80</v>
      </c>
      <c r="AF157" s="139"/>
      <c r="AG157" s="139"/>
      <c r="AH157" s="153">
        <f>+'単価表(徳之島)'!$E$43</f>
        <v>920</v>
      </c>
      <c r="AI157" s="153"/>
      <c r="AJ157" s="153"/>
      <c r="AK157" s="165">
        <f>ROUND(AH157*AE157/1000,0)</f>
        <v>74</v>
      </c>
      <c r="AL157" s="165"/>
      <c r="AM157" s="165"/>
      <c r="AN157" s="178"/>
      <c r="AO157" s="188"/>
      <c r="AP157" s="94"/>
      <c r="AQ157" s="94"/>
      <c r="AR157" s="108" t="s">
        <v>16</v>
      </c>
      <c r="AS157" s="108"/>
      <c r="AT157" s="108"/>
      <c r="AU157" s="108"/>
      <c r="AV157" s="108"/>
      <c r="AW157" s="139">
        <f>+AW154</f>
        <v>90</v>
      </c>
      <c r="AX157" s="139"/>
      <c r="AY157" s="139"/>
      <c r="AZ157" s="153">
        <f>+'単価表(徳之島)'!$E$43</f>
        <v>920</v>
      </c>
      <c r="BA157" s="153"/>
      <c r="BB157" s="153"/>
      <c r="BC157" s="165">
        <f>ROUND(AZ157*AW157/1000,0)</f>
        <v>83</v>
      </c>
      <c r="BD157" s="165"/>
      <c r="BE157" s="165"/>
      <c r="BF157" s="178"/>
      <c r="BG157" s="74"/>
      <c r="BH157" s="94"/>
      <c r="BI157" s="94"/>
      <c r="BJ157" s="108" t="s">
        <v>16</v>
      </c>
      <c r="BK157" s="108"/>
      <c r="BL157" s="108"/>
      <c r="BM157" s="108"/>
      <c r="BN157" s="108"/>
      <c r="BO157" s="139">
        <f>+BO154</f>
        <v>95</v>
      </c>
      <c r="BP157" s="139"/>
      <c r="BQ157" s="139"/>
      <c r="BR157" s="153">
        <f>+'単価表(徳之島)'!$E$43</f>
        <v>920</v>
      </c>
      <c r="BS157" s="153"/>
      <c r="BT157" s="153"/>
      <c r="BU157" s="165">
        <f>ROUND(BR157*BO157/1000,0)</f>
        <v>87</v>
      </c>
      <c r="BV157" s="165"/>
      <c r="BW157" s="165"/>
      <c r="BX157" s="220"/>
    </row>
    <row r="158" spans="1:76" s="30" customFormat="1" ht="15.95" customHeight="1">
      <c r="A158" s="34"/>
      <c r="B158" s="43"/>
      <c r="C158" s="53"/>
      <c r="D158" s="63"/>
      <c r="E158" s="74"/>
      <c r="F158" s="94"/>
      <c r="G158" s="94"/>
      <c r="H158" s="107" t="s">
        <v>47</v>
      </c>
      <c r="I158" s="107"/>
      <c r="J158" s="107"/>
      <c r="K158" s="107"/>
      <c r="L158" s="107"/>
      <c r="M158" s="138" t="s">
        <v>43</v>
      </c>
      <c r="N158" s="138"/>
      <c r="O158" s="138"/>
      <c r="P158" s="153" t="s">
        <v>43</v>
      </c>
      <c r="Q158" s="153"/>
      <c r="R158" s="153"/>
      <c r="S158" s="165">
        <f>SUM(S154:U157)</f>
        <v>186</v>
      </c>
      <c r="T158" s="165"/>
      <c r="U158" s="165"/>
      <c r="V158" s="182"/>
      <c r="W158" s="188"/>
      <c r="X158" s="94"/>
      <c r="Y158" s="94"/>
      <c r="Z158" s="107" t="s">
        <v>47</v>
      </c>
      <c r="AA158" s="107"/>
      <c r="AB158" s="107"/>
      <c r="AC158" s="107"/>
      <c r="AD158" s="107"/>
      <c r="AE158" s="138" t="s">
        <v>43</v>
      </c>
      <c r="AF158" s="138"/>
      <c r="AG158" s="138"/>
      <c r="AH158" s="153" t="s">
        <v>43</v>
      </c>
      <c r="AI158" s="153"/>
      <c r="AJ158" s="153"/>
      <c r="AK158" s="165">
        <f>SUM(AK154:AM157)</f>
        <v>216</v>
      </c>
      <c r="AL158" s="165"/>
      <c r="AM158" s="165"/>
      <c r="AN158" s="178"/>
      <c r="AO158" s="188"/>
      <c r="AP158" s="94"/>
      <c r="AQ158" s="94"/>
      <c r="AR158" s="107" t="s">
        <v>47</v>
      </c>
      <c r="AS158" s="107"/>
      <c r="AT158" s="107"/>
      <c r="AU158" s="107"/>
      <c r="AV158" s="107"/>
      <c r="AW158" s="138" t="s">
        <v>43</v>
      </c>
      <c r="AX158" s="138"/>
      <c r="AY158" s="138"/>
      <c r="AZ158" s="153" t="s">
        <v>43</v>
      </c>
      <c r="BA158" s="153"/>
      <c r="BB158" s="153"/>
      <c r="BC158" s="165">
        <f>SUM(BC154:BE157)</f>
        <v>274</v>
      </c>
      <c r="BD158" s="165"/>
      <c r="BE158" s="165"/>
      <c r="BF158" s="178"/>
      <c r="BG158" s="74"/>
      <c r="BH158" s="94"/>
      <c r="BI158" s="94"/>
      <c r="BJ158" s="107" t="s">
        <v>47</v>
      </c>
      <c r="BK158" s="107"/>
      <c r="BL158" s="107"/>
      <c r="BM158" s="107"/>
      <c r="BN158" s="107"/>
      <c r="BO158" s="138" t="s">
        <v>43</v>
      </c>
      <c r="BP158" s="138"/>
      <c r="BQ158" s="138"/>
      <c r="BR158" s="153" t="s">
        <v>43</v>
      </c>
      <c r="BS158" s="153"/>
      <c r="BT158" s="153"/>
      <c r="BU158" s="165">
        <f>SUM(BU154:BW157)</f>
        <v>310</v>
      </c>
      <c r="BV158" s="165"/>
      <c r="BW158" s="165"/>
      <c r="BX158" s="220"/>
    </row>
    <row r="159" spans="1:76" s="30" customFormat="1" ht="15.95" customHeight="1">
      <c r="A159" s="34"/>
      <c r="B159" s="43"/>
      <c r="C159" s="53"/>
      <c r="D159" s="63"/>
      <c r="E159" s="74"/>
      <c r="F159" s="95" t="s">
        <v>17</v>
      </c>
      <c r="G159" s="95"/>
      <c r="H159" s="95"/>
      <c r="I159" s="95"/>
      <c r="J159" s="95"/>
      <c r="K159" s="95"/>
      <c r="L159" s="95"/>
      <c r="M159" s="140" t="s">
        <v>43</v>
      </c>
      <c r="N159" s="140"/>
      <c r="O159" s="140"/>
      <c r="P159" s="154" t="s">
        <v>43</v>
      </c>
      <c r="Q159" s="154"/>
      <c r="R159" s="154"/>
      <c r="S159" s="166">
        <f>+S158+S153</f>
        <v>710</v>
      </c>
      <c r="T159" s="166"/>
      <c r="U159" s="166"/>
      <c r="V159" s="182"/>
      <c r="W159" s="188"/>
      <c r="X159" s="95" t="s">
        <v>17</v>
      </c>
      <c r="Y159" s="95"/>
      <c r="Z159" s="95"/>
      <c r="AA159" s="95"/>
      <c r="AB159" s="95"/>
      <c r="AC159" s="95"/>
      <c r="AD159" s="95"/>
      <c r="AE159" s="140" t="s">
        <v>43</v>
      </c>
      <c r="AF159" s="140"/>
      <c r="AG159" s="140"/>
      <c r="AH159" s="154" t="s">
        <v>43</v>
      </c>
      <c r="AI159" s="154"/>
      <c r="AJ159" s="154"/>
      <c r="AK159" s="166">
        <f>+AK158+AK153</f>
        <v>703</v>
      </c>
      <c r="AL159" s="166"/>
      <c r="AM159" s="166"/>
      <c r="AN159" s="178"/>
      <c r="AO159" s="188"/>
      <c r="AP159" s="95" t="s">
        <v>17</v>
      </c>
      <c r="AQ159" s="95"/>
      <c r="AR159" s="95"/>
      <c r="AS159" s="95"/>
      <c r="AT159" s="95"/>
      <c r="AU159" s="95"/>
      <c r="AV159" s="95"/>
      <c r="AW159" s="140" t="s">
        <v>43</v>
      </c>
      <c r="AX159" s="140"/>
      <c r="AY159" s="140"/>
      <c r="AZ159" s="154" t="s">
        <v>43</v>
      </c>
      <c r="BA159" s="154"/>
      <c r="BB159" s="154"/>
      <c r="BC159" s="166">
        <f>+BC158+BC153</f>
        <v>729</v>
      </c>
      <c r="BD159" s="166"/>
      <c r="BE159" s="166"/>
      <c r="BF159" s="178"/>
      <c r="BG159" s="74"/>
      <c r="BH159" s="95" t="s">
        <v>17</v>
      </c>
      <c r="BI159" s="95"/>
      <c r="BJ159" s="95"/>
      <c r="BK159" s="95"/>
      <c r="BL159" s="95"/>
      <c r="BM159" s="95"/>
      <c r="BN159" s="95"/>
      <c r="BO159" s="140" t="s">
        <v>43</v>
      </c>
      <c r="BP159" s="140"/>
      <c r="BQ159" s="140"/>
      <c r="BR159" s="154" t="s">
        <v>43</v>
      </c>
      <c r="BS159" s="154"/>
      <c r="BT159" s="154"/>
      <c r="BU159" s="166">
        <f>+BU158+BU153</f>
        <v>744</v>
      </c>
      <c r="BV159" s="166"/>
      <c r="BW159" s="166"/>
      <c r="BX159" s="220"/>
    </row>
    <row r="160" spans="1:76" s="30" customFormat="1" ht="15.95" customHeight="1">
      <c r="A160" s="34"/>
      <c r="B160" s="44"/>
      <c r="C160" s="54"/>
      <c r="D160" s="64"/>
      <c r="E160" s="75"/>
      <c r="F160" s="96"/>
      <c r="G160" s="96"/>
      <c r="H160" s="96"/>
      <c r="I160" s="96"/>
      <c r="J160" s="96"/>
      <c r="K160" s="96"/>
      <c r="L160" s="96"/>
      <c r="M160" s="141"/>
      <c r="N160" s="141"/>
      <c r="O160" s="141"/>
      <c r="P160" s="155"/>
      <c r="Q160" s="155"/>
      <c r="R160" s="155"/>
      <c r="S160" s="167"/>
      <c r="T160" s="167"/>
      <c r="U160" s="167"/>
      <c r="V160" s="183"/>
      <c r="W160" s="115"/>
      <c r="X160" s="96"/>
      <c r="Y160" s="96"/>
      <c r="Z160" s="96"/>
      <c r="AA160" s="96"/>
      <c r="AB160" s="96"/>
      <c r="AC160" s="96"/>
      <c r="AD160" s="96"/>
      <c r="AE160" s="193"/>
      <c r="AF160" s="193"/>
      <c r="AG160" s="193"/>
      <c r="AH160" s="194"/>
      <c r="AI160" s="194"/>
      <c r="AJ160" s="194"/>
      <c r="AK160" s="167"/>
      <c r="AL160" s="167"/>
      <c r="AM160" s="167"/>
      <c r="AN160" s="202"/>
      <c r="AO160" s="115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2"/>
      <c r="BG160" s="75"/>
      <c r="BH160" s="96"/>
      <c r="BI160" s="96"/>
      <c r="BJ160" s="96"/>
      <c r="BK160" s="96"/>
      <c r="BL160" s="96"/>
      <c r="BM160" s="96"/>
      <c r="BN160" s="96"/>
      <c r="BO160" s="193"/>
      <c r="BP160" s="193"/>
      <c r="BQ160" s="193"/>
      <c r="BR160" s="194"/>
      <c r="BS160" s="194"/>
      <c r="BT160" s="194"/>
      <c r="BU160" s="167"/>
      <c r="BV160" s="167"/>
      <c r="BW160" s="167"/>
      <c r="BX160" s="224"/>
    </row>
    <row r="161" spans="1:76" ht="20.100000000000001" customHeight="1">
      <c r="A161" s="31"/>
      <c r="B161" s="45" t="s">
        <v>48</v>
      </c>
      <c r="C161" s="55"/>
      <c r="D161" s="55"/>
      <c r="E161" s="76" t="str">
        <f>IF(S159=MIN(S159,AK159,BC159,BU159),"○","▲")</f>
        <v>▲</v>
      </c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 t="str">
        <f>IF(AK159=MIN(S159,AK159,BC159,BU159),"○","▲")</f>
        <v>○</v>
      </c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 t="str">
        <f>IF(BC159=MIN(S159,AK159,BC159,BU159),"○","▲")</f>
        <v>▲</v>
      </c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 t="str">
        <f>IF(BU159=MIN(S159,AK159,BC159,BU159),"○","▲")</f>
        <v>▲</v>
      </c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225"/>
    </row>
    <row r="162" spans="1:76" ht="24.95" customHeight="1">
      <c r="A162" s="31"/>
      <c r="B162" s="46"/>
      <c r="C162" s="56"/>
      <c r="D162" s="56"/>
      <c r="E162" s="77">
        <f>IF(E161="○",M112,IF(W161="○",AE112,IF(AO161="○",AW112,BO112)))</f>
        <v>4</v>
      </c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226"/>
    </row>
    <row r="163" spans="1:76" ht="15.95" customHeight="1"/>
  </sheetData>
  <mergeCells count="1335">
    <mergeCell ref="B1:V1"/>
    <mergeCell ref="E2:K2"/>
    <mergeCell ref="L2:V2"/>
    <mergeCell ref="W2:AD2"/>
    <mergeCell ref="AE2:AN2"/>
    <mergeCell ref="AO2:AV2"/>
    <mergeCell ref="AW2:BF2"/>
    <mergeCell ref="BG2:BX2"/>
    <mergeCell ref="E3:K3"/>
    <mergeCell ref="L3:M3"/>
    <mergeCell ref="N3:O3"/>
    <mergeCell ref="P3:V3"/>
    <mergeCell ref="W3:AD3"/>
    <mergeCell ref="AE3:AN3"/>
    <mergeCell ref="AO3:AV3"/>
    <mergeCell ref="AW3:BF3"/>
    <mergeCell ref="BG3:BN3"/>
    <mergeCell ref="BO3:BX3"/>
    <mergeCell ref="B4:D4"/>
    <mergeCell ref="E4:L4"/>
    <mergeCell ref="M4:V4"/>
    <mergeCell ref="W4:AD4"/>
    <mergeCell ref="AE4:AN4"/>
    <mergeCell ref="AO4:AV4"/>
    <mergeCell ref="AW4:BF4"/>
    <mergeCell ref="BG4:BN4"/>
    <mergeCell ref="BO4:BX4"/>
    <mergeCell ref="I7:L7"/>
    <mergeCell ref="M7:P7"/>
    <mergeCell ref="AA7:AD7"/>
    <mergeCell ref="AE7:AH7"/>
    <mergeCell ref="AS7:AV7"/>
    <mergeCell ref="AW7:AZ7"/>
    <mergeCell ref="BK7:BN7"/>
    <mergeCell ref="BO7:BR7"/>
    <mergeCell ref="I12:L12"/>
    <mergeCell ref="M12:P12"/>
    <mergeCell ref="AA12:AD12"/>
    <mergeCell ref="AE12:AH12"/>
    <mergeCell ref="AS12:AV12"/>
    <mergeCell ref="AW12:AZ12"/>
    <mergeCell ref="BK12:BN12"/>
    <mergeCell ref="BO12:BR12"/>
    <mergeCell ref="M13:P13"/>
    <mergeCell ref="AE13:AH13"/>
    <mergeCell ref="AW13:AZ13"/>
    <mergeCell ref="BO13:BR13"/>
    <mergeCell ref="M14:P14"/>
    <mergeCell ref="AE14:AH14"/>
    <mergeCell ref="AW14:AZ14"/>
    <mergeCell ref="BO14:BR14"/>
    <mergeCell ref="M15:P15"/>
    <mergeCell ref="AE15:AH15"/>
    <mergeCell ref="AW15:AZ15"/>
    <mergeCell ref="BO15:BR15"/>
    <mergeCell ref="M16:P16"/>
    <mergeCell ref="AE16:AH16"/>
    <mergeCell ref="AW16:AZ16"/>
    <mergeCell ref="BO16:BR16"/>
    <mergeCell ref="M17:P17"/>
    <mergeCell ref="AE17:AH17"/>
    <mergeCell ref="AW17:AZ17"/>
    <mergeCell ref="BO17:BR17"/>
    <mergeCell ref="M18:P18"/>
    <mergeCell ref="AE18:AH18"/>
    <mergeCell ref="AW18:AZ18"/>
    <mergeCell ref="BO18:BR18"/>
    <mergeCell ref="M19:P19"/>
    <mergeCell ref="AE19:AH19"/>
    <mergeCell ref="AW19:AZ19"/>
    <mergeCell ref="BO19:BR19"/>
    <mergeCell ref="M20:P20"/>
    <mergeCell ref="AE20:AH20"/>
    <mergeCell ref="AW20:AZ20"/>
    <mergeCell ref="BO20:BR20"/>
    <mergeCell ref="M21:P21"/>
    <mergeCell ref="AE21:AH21"/>
    <mergeCell ref="AW21:AZ21"/>
    <mergeCell ref="BO21:BR21"/>
    <mergeCell ref="M22:P22"/>
    <mergeCell ref="AE22:AH22"/>
    <mergeCell ref="AW22:AZ22"/>
    <mergeCell ref="BO22:BR22"/>
    <mergeCell ref="G25:J25"/>
    <mergeCell ref="L25:M25"/>
    <mergeCell ref="Y25:AB25"/>
    <mergeCell ref="AD25:AE25"/>
    <mergeCell ref="AQ25:AT25"/>
    <mergeCell ref="AV25:AW25"/>
    <mergeCell ref="BI25:BL25"/>
    <mergeCell ref="BN25:BO25"/>
    <mergeCell ref="G26:J26"/>
    <mergeCell ref="L26:M26"/>
    <mergeCell ref="Y26:AB26"/>
    <mergeCell ref="AD26:AE26"/>
    <mergeCell ref="AQ26:AT26"/>
    <mergeCell ref="AV26:AW26"/>
    <mergeCell ref="BI26:BL26"/>
    <mergeCell ref="BN26:BO26"/>
    <mergeCell ref="G27:J27"/>
    <mergeCell ref="L27:M27"/>
    <mergeCell ref="Y27:AB27"/>
    <mergeCell ref="AD27:AE27"/>
    <mergeCell ref="AQ27:AT27"/>
    <mergeCell ref="AV27:AW27"/>
    <mergeCell ref="BI27:BL27"/>
    <mergeCell ref="BN27:BO27"/>
    <mergeCell ref="F29:K29"/>
    <mergeCell ref="L29:M29"/>
    <mergeCell ref="X29:AC29"/>
    <mergeCell ref="AD29:AE29"/>
    <mergeCell ref="AP29:AU29"/>
    <mergeCell ref="AV29:AW29"/>
    <mergeCell ref="BH29:BM29"/>
    <mergeCell ref="BN29:BO29"/>
    <mergeCell ref="N30:O30"/>
    <mergeCell ref="Q30:R30"/>
    <mergeCell ref="AF30:AG30"/>
    <mergeCell ref="AI30:AJ30"/>
    <mergeCell ref="AX30:AY30"/>
    <mergeCell ref="BA30:BB30"/>
    <mergeCell ref="BP30:BQ30"/>
    <mergeCell ref="BS30:BT30"/>
    <mergeCell ref="I31:S31"/>
    <mergeCell ref="AA31:AK31"/>
    <mergeCell ref="AS31:BC31"/>
    <mergeCell ref="BK31:BU31"/>
    <mergeCell ref="P36:U36"/>
    <mergeCell ref="AH36:AM36"/>
    <mergeCell ref="AZ36:BE36"/>
    <mergeCell ref="BR36:BW36"/>
    <mergeCell ref="F37:L37"/>
    <mergeCell ref="M37:O37"/>
    <mergeCell ref="P37:R37"/>
    <mergeCell ref="S37:U37"/>
    <mergeCell ref="X37:AD37"/>
    <mergeCell ref="AE37:AG37"/>
    <mergeCell ref="AH37:AJ37"/>
    <mergeCell ref="AK37:AM37"/>
    <mergeCell ref="AP37:AV37"/>
    <mergeCell ref="AW37:AY37"/>
    <mergeCell ref="AZ37:BB37"/>
    <mergeCell ref="BC37:BE37"/>
    <mergeCell ref="BH37:BN37"/>
    <mergeCell ref="BO37:BQ37"/>
    <mergeCell ref="BR37:BT37"/>
    <mergeCell ref="BU37:BW37"/>
    <mergeCell ref="H38:J38"/>
    <mergeCell ref="K38:L38"/>
    <mergeCell ref="M38:O38"/>
    <mergeCell ref="P38:R38"/>
    <mergeCell ref="S38:U38"/>
    <mergeCell ref="Z38:AB38"/>
    <mergeCell ref="AC38:AD38"/>
    <mergeCell ref="AE38:AG38"/>
    <mergeCell ref="AH38:AJ38"/>
    <mergeCell ref="AK38:AM38"/>
    <mergeCell ref="AR38:AT38"/>
    <mergeCell ref="AU38:AV38"/>
    <mergeCell ref="AW38:AY38"/>
    <mergeCell ref="AZ38:BB38"/>
    <mergeCell ref="BC38:BE38"/>
    <mergeCell ref="BJ38:BL38"/>
    <mergeCell ref="BM38:BN38"/>
    <mergeCell ref="BO38:BQ38"/>
    <mergeCell ref="BR38:BT38"/>
    <mergeCell ref="BU38:BW38"/>
    <mergeCell ref="H39:J39"/>
    <mergeCell ref="Z39:AB39"/>
    <mergeCell ref="AR39:AT39"/>
    <mergeCell ref="BJ39:BL39"/>
    <mergeCell ref="H40:J40"/>
    <mergeCell ref="Z40:AB40"/>
    <mergeCell ref="AR40:AT40"/>
    <mergeCell ref="BJ40:BL40"/>
    <mergeCell ref="H41:J41"/>
    <mergeCell ref="Z41:AB41"/>
    <mergeCell ref="AR41:AT41"/>
    <mergeCell ref="BJ41:BL41"/>
    <mergeCell ref="H42:J42"/>
    <mergeCell ref="Z42:AB42"/>
    <mergeCell ref="AR42:AT42"/>
    <mergeCell ref="BJ42:BL42"/>
    <mergeCell ref="H43:J43"/>
    <mergeCell ref="Z43:AB43"/>
    <mergeCell ref="AR43:AT43"/>
    <mergeCell ref="BJ43:BL43"/>
    <mergeCell ref="H44:J44"/>
    <mergeCell ref="Z44:AB44"/>
    <mergeCell ref="AR44:AT44"/>
    <mergeCell ref="BJ44:BL44"/>
    <mergeCell ref="H45:L45"/>
    <mergeCell ref="M45:O45"/>
    <mergeCell ref="P45:R45"/>
    <mergeCell ref="S45:U45"/>
    <mergeCell ref="Z45:AD45"/>
    <mergeCell ref="AE45:AG45"/>
    <mergeCell ref="AH45:AJ45"/>
    <mergeCell ref="AK45:AM45"/>
    <mergeCell ref="AR45:AV45"/>
    <mergeCell ref="AW45:AY45"/>
    <mergeCell ref="AZ45:BB45"/>
    <mergeCell ref="BC45:BE45"/>
    <mergeCell ref="BJ45:BN45"/>
    <mergeCell ref="BO45:BQ45"/>
    <mergeCell ref="BR45:BT45"/>
    <mergeCell ref="BU45:BW45"/>
    <mergeCell ref="H46:L46"/>
    <mergeCell ref="M46:O46"/>
    <mergeCell ref="P46:R46"/>
    <mergeCell ref="S46:U46"/>
    <mergeCell ref="Z46:AD46"/>
    <mergeCell ref="AE46:AG46"/>
    <mergeCell ref="AH46:AJ46"/>
    <mergeCell ref="AK46:AM46"/>
    <mergeCell ref="AR46:AV46"/>
    <mergeCell ref="AW46:AY46"/>
    <mergeCell ref="AZ46:BB46"/>
    <mergeCell ref="BC46:BE46"/>
    <mergeCell ref="BJ46:BN46"/>
    <mergeCell ref="BO46:BQ46"/>
    <mergeCell ref="BR46:BT46"/>
    <mergeCell ref="BU46:BW46"/>
    <mergeCell ref="H47:L47"/>
    <mergeCell ref="M47:O47"/>
    <mergeCell ref="P47:R47"/>
    <mergeCell ref="S47:U47"/>
    <mergeCell ref="Z47:AD47"/>
    <mergeCell ref="AE47:AG47"/>
    <mergeCell ref="AH47:AJ47"/>
    <mergeCell ref="AK47:AM47"/>
    <mergeCell ref="AR47:AV47"/>
    <mergeCell ref="AW47:AY47"/>
    <mergeCell ref="AZ47:BB47"/>
    <mergeCell ref="BC47:BE47"/>
    <mergeCell ref="BJ47:BN47"/>
    <mergeCell ref="BO47:BQ47"/>
    <mergeCell ref="BR47:BT47"/>
    <mergeCell ref="BU47:BW47"/>
    <mergeCell ref="H48:L48"/>
    <mergeCell ref="M48:O48"/>
    <mergeCell ref="P48:R48"/>
    <mergeCell ref="S48:U48"/>
    <mergeCell ref="Z48:AD48"/>
    <mergeCell ref="AE48:AG48"/>
    <mergeCell ref="AH48:AJ48"/>
    <mergeCell ref="AK48:AM48"/>
    <mergeCell ref="AR48:AV48"/>
    <mergeCell ref="AW48:AY48"/>
    <mergeCell ref="AZ48:BB48"/>
    <mergeCell ref="BC48:BE48"/>
    <mergeCell ref="BJ48:BN48"/>
    <mergeCell ref="BO48:BQ48"/>
    <mergeCell ref="BR48:BT48"/>
    <mergeCell ref="BU48:BW48"/>
    <mergeCell ref="H49:L49"/>
    <mergeCell ref="M49:O49"/>
    <mergeCell ref="P49:R49"/>
    <mergeCell ref="S49:U49"/>
    <mergeCell ref="Z49:AD49"/>
    <mergeCell ref="AE49:AG49"/>
    <mergeCell ref="AH49:AJ49"/>
    <mergeCell ref="AK49:AM49"/>
    <mergeCell ref="AR49:AV49"/>
    <mergeCell ref="AW49:AY49"/>
    <mergeCell ref="AZ49:BB49"/>
    <mergeCell ref="BC49:BE49"/>
    <mergeCell ref="BJ49:BN49"/>
    <mergeCell ref="BO49:BQ49"/>
    <mergeCell ref="BR49:BT49"/>
    <mergeCell ref="BU49:BW49"/>
    <mergeCell ref="H50:L50"/>
    <mergeCell ref="M50:O50"/>
    <mergeCell ref="P50:R50"/>
    <mergeCell ref="S50:U50"/>
    <mergeCell ref="Z50:AD50"/>
    <mergeCell ref="AE50:AG50"/>
    <mergeCell ref="AH50:AJ50"/>
    <mergeCell ref="AK50:AM50"/>
    <mergeCell ref="AR50:AV50"/>
    <mergeCell ref="AW50:AY50"/>
    <mergeCell ref="AZ50:BB50"/>
    <mergeCell ref="BC50:BE50"/>
    <mergeCell ref="BJ50:BN50"/>
    <mergeCell ref="BO50:BQ50"/>
    <mergeCell ref="BR50:BT50"/>
    <mergeCell ref="BU50:BW50"/>
    <mergeCell ref="F51:L51"/>
    <mergeCell ref="M51:O51"/>
    <mergeCell ref="P51:R51"/>
    <mergeCell ref="S51:U51"/>
    <mergeCell ref="X51:AD51"/>
    <mergeCell ref="AE51:AG51"/>
    <mergeCell ref="AH51:AJ51"/>
    <mergeCell ref="AK51:AM51"/>
    <mergeCell ref="AP51:AV51"/>
    <mergeCell ref="AW51:AY51"/>
    <mergeCell ref="AZ51:BB51"/>
    <mergeCell ref="BC51:BE51"/>
    <mergeCell ref="BH51:BN51"/>
    <mergeCell ref="BO51:BQ51"/>
    <mergeCell ref="BR51:BT51"/>
    <mergeCell ref="BU51:BW51"/>
    <mergeCell ref="E53:V53"/>
    <mergeCell ref="W53:AN53"/>
    <mergeCell ref="AO53:BF53"/>
    <mergeCell ref="BG53:BX53"/>
    <mergeCell ref="E54:BX54"/>
    <mergeCell ref="B55:V55"/>
    <mergeCell ref="E56:K56"/>
    <mergeCell ref="L56:V56"/>
    <mergeCell ref="W56:AD56"/>
    <mergeCell ref="AE56:AN56"/>
    <mergeCell ref="AO56:AV56"/>
    <mergeCell ref="AW56:BF56"/>
    <mergeCell ref="BG56:BX56"/>
    <mergeCell ref="E57:K57"/>
    <mergeCell ref="L57:M57"/>
    <mergeCell ref="N57:O57"/>
    <mergeCell ref="P57:V57"/>
    <mergeCell ref="W57:AD57"/>
    <mergeCell ref="AE57:AN57"/>
    <mergeCell ref="AO57:AV57"/>
    <mergeCell ref="AW57:BF57"/>
    <mergeCell ref="BG57:BN57"/>
    <mergeCell ref="BO57:BX57"/>
    <mergeCell ref="B58:D58"/>
    <mergeCell ref="E58:L58"/>
    <mergeCell ref="M58:V58"/>
    <mergeCell ref="W58:AD58"/>
    <mergeCell ref="AE58:AN58"/>
    <mergeCell ref="AO58:AV58"/>
    <mergeCell ref="AW58:BF58"/>
    <mergeCell ref="BG58:BN58"/>
    <mergeCell ref="BO58:BX58"/>
    <mergeCell ref="I61:L61"/>
    <mergeCell ref="M61:P61"/>
    <mergeCell ref="AA61:AD61"/>
    <mergeCell ref="AE61:AH61"/>
    <mergeCell ref="AS61:AV61"/>
    <mergeCell ref="AW61:AZ61"/>
    <mergeCell ref="BK61:BN61"/>
    <mergeCell ref="BO61:BR61"/>
    <mergeCell ref="I66:L66"/>
    <mergeCell ref="M66:P66"/>
    <mergeCell ref="AA66:AD66"/>
    <mergeCell ref="AE66:AH66"/>
    <mergeCell ref="AS66:AV66"/>
    <mergeCell ref="AW66:AZ66"/>
    <mergeCell ref="BK66:BN66"/>
    <mergeCell ref="BO66:BR66"/>
    <mergeCell ref="M67:P67"/>
    <mergeCell ref="AE67:AH67"/>
    <mergeCell ref="AW67:AZ67"/>
    <mergeCell ref="BO67:BR67"/>
    <mergeCell ref="M68:P68"/>
    <mergeCell ref="AE68:AH68"/>
    <mergeCell ref="AW68:AZ68"/>
    <mergeCell ref="BO68:BR68"/>
    <mergeCell ref="M69:P69"/>
    <mergeCell ref="AE69:AH69"/>
    <mergeCell ref="AW69:AZ69"/>
    <mergeCell ref="BO69:BR69"/>
    <mergeCell ref="M70:P70"/>
    <mergeCell ref="AE70:AH70"/>
    <mergeCell ref="AW70:AZ70"/>
    <mergeCell ref="BO70:BR70"/>
    <mergeCell ref="M71:P71"/>
    <mergeCell ref="AE71:AH71"/>
    <mergeCell ref="AW71:AZ71"/>
    <mergeCell ref="BO71:BR71"/>
    <mergeCell ref="M72:P72"/>
    <mergeCell ref="AE72:AH72"/>
    <mergeCell ref="AW72:AZ72"/>
    <mergeCell ref="BO72:BR72"/>
    <mergeCell ref="M73:P73"/>
    <mergeCell ref="AE73:AH73"/>
    <mergeCell ref="AW73:AZ73"/>
    <mergeCell ref="BO73:BR73"/>
    <mergeCell ref="M74:P74"/>
    <mergeCell ref="AE74:AH74"/>
    <mergeCell ref="AW74:AZ74"/>
    <mergeCell ref="BO74:BR74"/>
    <mergeCell ref="M75:P75"/>
    <mergeCell ref="AE75:AH75"/>
    <mergeCell ref="AW75:AZ75"/>
    <mergeCell ref="BO75:BR75"/>
    <mergeCell ref="M76:P76"/>
    <mergeCell ref="AE76:AH76"/>
    <mergeCell ref="AW76:AZ76"/>
    <mergeCell ref="BO76:BR76"/>
    <mergeCell ref="G79:J79"/>
    <mergeCell ref="L79:M79"/>
    <mergeCell ref="Y79:AB79"/>
    <mergeCell ref="AD79:AE79"/>
    <mergeCell ref="AQ79:AT79"/>
    <mergeCell ref="AV79:AW79"/>
    <mergeCell ref="BI79:BL79"/>
    <mergeCell ref="BN79:BO79"/>
    <mergeCell ref="G80:J80"/>
    <mergeCell ref="L80:M80"/>
    <mergeCell ref="Y80:AB80"/>
    <mergeCell ref="AD80:AE80"/>
    <mergeCell ref="AQ80:AT80"/>
    <mergeCell ref="AV80:AW80"/>
    <mergeCell ref="BI80:BL80"/>
    <mergeCell ref="BN80:BO80"/>
    <mergeCell ref="G81:J81"/>
    <mergeCell ref="L81:M81"/>
    <mergeCell ref="Y81:AB81"/>
    <mergeCell ref="AD81:AE81"/>
    <mergeCell ref="AQ81:AT81"/>
    <mergeCell ref="AV81:AW81"/>
    <mergeCell ref="BI81:BL81"/>
    <mergeCell ref="BN81:BO81"/>
    <mergeCell ref="F83:K83"/>
    <mergeCell ref="L83:M83"/>
    <mergeCell ref="X83:AC83"/>
    <mergeCell ref="AD83:AE83"/>
    <mergeCell ref="AP83:AU83"/>
    <mergeCell ref="AV83:AW83"/>
    <mergeCell ref="BH83:BM83"/>
    <mergeCell ref="BN83:BO83"/>
    <mergeCell ref="N84:O84"/>
    <mergeCell ref="Q84:R84"/>
    <mergeCell ref="AF84:AG84"/>
    <mergeCell ref="AI84:AJ84"/>
    <mergeCell ref="AX84:AY84"/>
    <mergeCell ref="BA84:BB84"/>
    <mergeCell ref="BP84:BQ84"/>
    <mergeCell ref="BS84:BT84"/>
    <mergeCell ref="I85:S85"/>
    <mergeCell ref="AA85:AK85"/>
    <mergeCell ref="AS85:BC85"/>
    <mergeCell ref="BK85:BU85"/>
    <mergeCell ref="P90:U90"/>
    <mergeCell ref="AH90:AM90"/>
    <mergeCell ref="AZ90:BE90"/>
    <mergeCell ref="BR90:BW90"/>
    <mergeCell ref="F91:L91"/>
    <mergeCell ref="M91:O91"/>
    <mergeCell ref="P91:R91"/>
    <mergeCell ref="S91:U91"/>
    <mergeCell ref="X91:AD91"/>
    <mergeCell ref="AE91:AG91"/>
    <mergeCell ref="AH91:AJ91"/>
    <mergeCell ref="AK91:AM91"/>
    <mergeCell ref="AP91:AV91"/>
    <mergeCell ref="AW91:AY91"/>
    <mergeCell ref="AZ91:BB91"/>
    <mergeCell ref="BC91:BE91"/>
    <mergeCell ref="BH91:BN91"/>
    <mergeCell ref="BO91:BQ91"/>
    <mergeCell ref="BR91:BT91"/>
    <mergeCell ref="BU91:BW91"/>
    <mergeCell ref="H92:J92"/>
    <mergeCell ref="K92:L92"/>
    <mergeCell ref="M92:O92"/>
    <mergeCell ref="P92:R92"/>
    <mergeCell ref="S92:U92"/>
    <mergeCell ref="Z92:AB92"/>
    <mergeCell ref="AC92:AD92"/>
    <mergeCell ref="AE92:AG92"/>
    <mergeCell ref="AH92:AJ92"/>
    <mergeCell ref="AK92:AM92"/>
    <mergeCell ref="AR92:AT92"/>
    <mergeCell ref="AU92:AV92"/>
    <mergeCell ref="AW92:AY92"/>
    <mergeCell ref="AZ92:BB92"/>
    <mergeCell ref="BC92:BE92"/>
    <mergeCell ref="BJ92:BL92"/>
    <mergeCell ref="BM92:BN92"/>
    <mergeCell ref="BO92:BQ92"/>
    <mergeCell ref="BR92:BT92"/>
    <mergeCell ref="BU92:BW92"/>
    <mergeCell ref="H93:J93"/>
    <mergeCell ref="Z93:AB93"/>
    <mergeCell ref="AR93:AT93"/>
    <mergeCell ref="BJ93:BL93"/>
    <mergeCell ref="H94:J94"/>
    <mergeCell ref="Z94:AB94"/>
    <mergeCell ref="AR94:AT94"/>
    <mergeCell ref="BJ94:BL94"/>
    <mergeCell ref="H95:J95"/>
    <mergeCell ref="Z95:AB95"/>
    <mergeCell ref="AR95:AT95"/>
    <mergeCell ref="BJ95:BL95"/>
    <mergeCell ref="H96:J96"/>
    <mergeCell ref="Z96:AB96"/>
    <mergeCell ref="AR96:AT96"/>
    <mergeCell ref="BJ96:BL96"/>
    <mergeCell ref="H97:J97"/>
    <mergeCell ref="Z97:AB97"/>
    <mergeCell ref="AR97:AT97"/>
    <mergeCell ref="BJ97:BL97"/>
    <mergeCell ref="H98:J98"/>
    <mergeCell ref="Z98:AB98"/>
    <mergeCell ref="AR98:AT98"/>
    <mergeCell ref="BJ98:BL98"/>
    <mergeCell ref="H99:L99"/>
    <mergeCell ref="M99:O99"/>
    <mergeCell ref="P99:R99"/>
    <mergeCell ref="S99:U99"/>
    <mergeCell ref="Z99:AD99"/>
    <mergeCell ref="AE99:AG99"/>
    <mergeCell ref="AH99:AJ99"/>
    <mergeCell ref="AK99:AM99"/>
    <mergeCell ref="AR99:AV99"/>
    <mergeCell ref="AW99:AY99"/>
    <mergeCell ref="AZ99:BB99"/>
    <mergeCell ref="BC99:BE99"/>
    <mergeCell ref="BJ99:BN99"/>
    <mergeCell ref="BO99:BQ99"/>
    <mergeCell ref="BR99:BT99"/>
    <mergeCell ref="BU99:BW99"/>
    <mergeCell ref="H100:L100"/>
    <mergeCell ref="M100:O100"/>
    <mergeCell ref="P100:R100"/>
    <mergeCell ref="S100:U100"/>
    <mergeCell ref="Z100:AD100"/>
    <mergeCell ref="AE100:AG100"/>
    <mergeCell ref="AH100:AJ100"/>
    <mergeCell ref="AK100:AM100"/>
    <mergeCell ref="AR100:AV100"/>
    <mergeCell ref="AW100:AY100"/>
    <mergeCell ref="AZ100:BB100"/>
    <mergeCell ref="BC100:BE100"/>
    <mergeCell ref="BJ100:BN100"/>
    <mergeCell ref="BO100:BQ100"/>
    <mergeCell ref="BR100:BT100"/>
    <mergeCell ref="BU100:BW100"/>
    <mergeCell ref="H101:L101"/>
    <mergeCell ref="M101:O101"/>
    <mergeCell ref="P101:R101"/>
    <mergeCell ref="S101:U101"/>
    <mergeCell ref="Z101:AD101"/>
    <mergeCell ref="AE101:AG101"/>
    <mergeCell ref="AH101:AJ101"/>
    <mergeCell ref="AK101:AM101"/>
    <mergeCell ref="AR101:AV101"/>
    <mergeCell ref="AW101:AY101"/>
    <mergeCell ref="AZ101:BB101"/>
    <mergeCell ref="BC101:BE101"/>
    <mergeCell ref="BJ101:BN101"/>
    <mergeCell ref="BO101:BQ101"/>
    <mergeCell ref="BR101:BT101"/>
    <mergeCell ref="BU101:BW101"/>
    <mergeCell ref="H102:L102"/>
    <mergeCell ref="M102:O102"/>
    <mergeCell ref="P102:R102"/>
    <mergeCell ref="S102:U102"/>
    <mergeCell ref="Z102:AD102"/>
    <mergeCell ref="AE102:AG102"/>
    <mergeCell ref="AH102:AJ102"/>
    <mergeCell ref="AK102:AM102"/>
    <mergeCell ref="AR102:AV102"/>
    <mergeCell ref="AW102:AY102"/>
    <mergeCell ref="AZ102:BB102"/>
    <mergeCell ref="BC102:BE102"/>
    <mergeCell ref="BJ102:BN102"/>
    <mergeCell ref="BO102:BQ102"/>
    <mergeCell ref="BR102:BT102"/>
    <mergeCell ref="BU102:BW102"/>
    <mergeCell ref="H103:L103"/>
    <mergeCell ref="M103:O103"/>
    <mergeCell ref="P103:R103"/>
    <mergeCell ref="S103:U103"/>
    <mergeCell ref="Z103:AD103"/>
    <mergeCell ref="AE103:AG103"/>
    <mergeCell ref="AH103:AJ103"/>
    <mergeCell ref="AK103:AM103"/>
    <mergeCell ref="AR103:AV103"/>
    <mergeCell ref="AW103:AY103"/>
    <mergeCell ref="AZ103:BB103"/>
    <mergeCell ref="BC103:BE103"/>
    <mergeCell ref="BJ103:BN103"/>
    <mergeCell ref="BO103:BQ103"/>
    <mergeCell ref="BR103:BT103"/>
    <mergeCell ref="BU103:BW103"/>
    <mergeCell ref="H104:L104"/>
    <mergeCell ref="M104:O104"/>
    <mergeCell ref="P104:R104"/>
    <mergeCell ref="S104:U104"/>
    <mergeCell ref="Z104:AD104"/>
    <mergeCell ref="AE104:AG104"/>
    <mergeCell ref="AH104:AJ104"/>
    <mergeCell ref="AK104:AM104"/>
    <mergeCell ref="AR104:AV104"/>
    <mergeCell ref="AW104:AY104"/>
    <mergeCell ref="AZ104:BB104"/>
    <mergeCell ref="BC104:BE104"/>
    <mergeCell ref="BJ104:BN104"/>
    <mergeCell ref="BO104:BQ104"/>
    <mergeCell ref="BR104:BT104"/>
    <mergeCell ref="BU104:BW104"/>
    <mergeCell ref="F105:L105"/>
    <mergeCell ref="M105:O105"/>
    <mergeCell ref="P105:R105"/>
    <mergeCell ref="S105:U105"/>
    <mergeCell ref="X105:AD105"/>
    <mergeCell ref="AE105:AG105"/>
    <mergeCell ref="AH105:AJ105"/>
    <mergeCell ref="AK105:AM105"/>
    <mergeCell ref="AP105:AV105"/>
    <mergeCell ref="AW105:AY105"/>
    <mergeCell ref="AZ105:BB105"/>
    <mergeCell ref="BC105:BE105"/>
    <mergeCell ref="BH105:BN105"/>
    <mergeCell ref="BO105:BQ105"/>
    <mergeCell ref="BR105:BT105"/>
    <mergeCell ref="BU105:BW105"/>
    <mergeCell ref="E107:V107"/>
    <mergeCell ref="W107:AN107"/>
    <mergeCell ref="AO107:BF107"/>
    <mergeCell ref="BG107:BX107"/>
    <mergeCell ref="E108:BX108"/>
    <mergeCell ref="B109:V109"/>
    <mergeCell ref="E110:K110"/>
    <mergeCell ref="L110:V110"/>
    <mergeCell ref="W110:AD110"/>
    <mergeCell ref="AE110:AN110"/>
    <mergeCell ref="AO110:AV110"/>
    <mergeCell ref="AW110:BF110"/>
    <mergeCell ref="BG110:BX110"/>
    <mergeCell ref="E111:K111"/>
    <mergeCell ref="L111:M111"/>
    <mergeCell ref="N111:O111"/>
    <mergeCell ref="P111:V111"/>
    <mergeCell ref="W111:AD111"/>
    <mergeCell ref="AE111:AN111"/>
    <mergeCell ref="AO111:AV111"/>
    <mergeCell ref="AW111:BF111"/>
    <mergeCell ref="BG111:BN111"/>
    <mergeCell ref="BO111:BX111"/>
    <mergeCell ref="B112:D112"/>
    <mergeCell ref="E112:L112"/>
    <mergeCell ref="M112:V112"/>
    <mergeCell ref="W112:AD112"/>
    <mergeCell ref="AE112:AN112"/>
    <mergeCell ref="AO112:AV112"/>
    <mergeCell ref="AW112:BF112"/>
    <mergeCell ref="BG112:BN112"/>
    <mergeCell ref="BO112:BX112"/>
    <mergeCell ref="I115:L115"/>
    <mergeCell ref="M115:P115"/>
    <mergeCell ref="AA115:AD115"/>
    <mergeCell ref="AE115:AH115"/>
    <mergeCell ref="AS115:AV115"/>
    <mergeCell ref="AW115:AZ115"/>
    <mergeCell ref="BK115:BN115"/>
    <mergeCell ref="BO115:BR115"/>
    <mergeCell ref="I120:L120"/>
    <mergeCell ref="M120:P120"/>
    <mergeCell ref="AA120:AD120"/>
    <mergeCell ref="AE120:AH120"/>
    <mergeCell ref="AS120:AV120"/>
    <mergeCell ref="AW120:AZ120"/>
    <mergeCell ref="BK120:BN120"/>
    <mergeCell ref="BO120:BR120"/>
    <mergeCell ref="M121:P121"/>
    <mergeCell ref="AE121:AH121"/>
    <mergeCell ref="AW121:AZ121"/>
    <mergeCell ref="BO121:BR121"/>
    <mergeCell ref="M122:P122"/>
    <mergeCell ref="AE122:AH122"/>
    <mergeCell ref="AW122:AZ122"/>
    <mergeCell ref="BO122:BR122"/>
    <mergeCell ref="M123:P123"/>
    <mergeCell ref="AE123:AH123"/>
    <mergeCell ref="AW123:AZ123"/>
    <mergeCell ref="BO123:BR123"/>
    <mergeCell ref="M124:P124"/>
    <mergeCell ref="AE124:AH124"/>
    <mergeCell ref="AW124:AZ124"/>
    <mergeCell ref="BO124:BR124"/>
    <mergeCell ref="M125:P125"/>
    <mergeCell ref="AE125:AH125"/>
    <mergeCell ref="AW125:AZ125"/>
    <mergeCell ref="BO125:BR125"/>
    <mergeCell ref="M126:P126"/>
    <mergeCell ref="AE126:AH126"/>
    <mergeCell ref="AW126:AZ126"/>
    <mergeCell ref="BO126:BR126"/>
    <mergeCell ref="M127:P127"/>
    <mergeCell ref="AE127:AH127"/>
    <mergeCell ref="AW127:AZ127"/>
    <mergeCell ref="BO127:BR127"/>
    <mergeCell ref="M128:P128"/>
    <mergeCell ref="AE128:AH128"/>
    <mergeCell ref="AW128:AZ128"/>
    <mergeCell ref="BO128:BR128"/>
    <mergeCell ref="M129:P129"/>
    <mergeCell ref="AE129:AH129"/>
    <mergeCell ref="AW129:AZ129"/>
    <mergeCell ref="BO129:BR129"/>
    <mergeCell ref="M130:P130"/>
    <mergeCell ref="AE130:AH130"/>
    <mergeCell ref="AW130:AZ130"/>
    <mergeCell ref="BO130:BR130"/>
    <mergeCell ref="G133:J133"/>
    <mergeCell ref="L133:M133"/>
    <mergeCell ref="Y133:AB133"/>
    <mergeCell ref="AD133:AE133"/>
    <mergeCell ref="AQ133:AT133"/>
    <mergeCell ref="AV133:AW133"/>
    <mergeCell ref="BI133:BL133"/>
    <mergeCell ref="BN133:BO133"/>
    <mergeCell ref="G134:J134"/>
    <mergeCell ref="L134:M134"/>
    <mergeCell ref="Y134:AB134"/>
    <mergeCell ref="AD134:AE134"/>
    <mergeCell ref="AQ134:AT134"/>
    <mergeCell ref="AV134:AW134"/>
    <mergeCell ref="BI134:BL134"/>
    <mergeCell ref="BN134:BO134"/>
    <mergeCell ref="G135:J135"/>
    <mergeCell ref="L135:M135"/>
    <mergeCell ref="Y135:AB135"/>
    <mergeCell ref="AD135:AE135"/>
    <mergeCell ref="AQ135:AT135"/>
    <mergeCell ref="AV135:AW135"/>
    <mergeCell ref="BI135:BL135"/>
    <mergeCell ref="BN135:BO135"/>
    <mergeCell ref="F137:K137"/>
    <mergeCell ref="L137:M137"/>
    <mergeCell ref="X137:AC137"/>
    <mergeCell ref="AD137:AE137"/>
    <mergeCell ref="AP137:AU137"/>
    <mergeCell ref="AV137:AW137"/>
    <mergeCell ref="BH137:BM137"/>
    <mergeCell ref="BN137:BO137"/>
    <mergeCell ref="N138:O138"/>
    <mergeCell ref="Q138:R138"/>
    <mergeCell ref="AF138:AG138"/>
    <mergeCell ref="AI138:AJ138"/>
    <mergeCell ref="AX138:AY138"/>
    <mergeCell ref="BA138:BB138"/>
    <mergeCell ref="BP138:BQ138"/>
    <mergeCell ref="BS138:BT138"/>
    <mergeCell ref="I139:S139"/>
    <mergeCell ref="AA139:AK139"/>
    <mergeCell ref="AS139:BC139"/>
    <mergeCell ref="BK139:BU139"/>
    <mergeCell ref="P144:U144"/>
    <mergeCell ref="AH144:AM144"/>
    <mergeCell ref="AZ144:BE144"/>
    <mergeCell ref="BR144:BW144"/>
    <mergeCell ref="F145:L145"/>
    <mergeCell ref="M145:O145"/>
    <mergeCell ref="P145:R145"/>
    <mergeCell ref="S145:U145"/>
    <mergeCell ref="X145:AD145"/>
    <mergeCell ref="AE145:AG145"/>
    <mergeCell ref="AH145:AJ145"/>
    <mergeCell ref="AK145:AM145"/>
    <mergeCell ref="AP145:AV145"/>
    <mergeCell ref="AW145:AY145"/>
    <mergeCell ref="AZ145:BB145"/>
    <mergeCell ref="BC145:BE145"/>
    <mergeCell ref="BH145:BN145"/>
    <mergeCell ref="BO145:BQ145"/>
    <mergeCell ref="BR145:BT145"/>
    <mergeCell ref="BU145:BW145"/>
    <mergeCell ref="H146:J146"/>
    <mergeCell ref="K146:L146"/>
    <mergeCell ref="M146:O146"/>
    <mergeCell ref="P146:R146"/>
    <mergeCell ref="S146:U146"/>
    <mergeCell ref="Z146:AB146"/>
    <mergeCell ref="AC146:AD146"/>
    <mergeCell ref="AE146:AG146"/>
    <mergeCell ref="AH146:AJ146"/>
    <mergeCell ref="AK146:AM146"/>
    <mergeCell ref="AR146:AT146"/>
    <mergeCell ref="AU146:AV146"/>
    <mergeCell ref="AW146:AY146"/>
    <mergeCell ref="AZ146:BB146"/>
    <mergeCell ref="BC146:BE146"/>
    <mergeCell ref="BJ146:BL146"/>
    <mergeCell ref="BM146:BN146"/>
    <mergeCell ref="BO146:BQ146"/>
    <mergeCell ref="BR146:BT146"/>
    <mergeCell ref="BU146:BW146"/>
    <mergeCell ref="H147:J147"/>
    <mergeCell ref="Z147:AB147"/>
    <mergeCell ref="AR147:AT147"/>
    <mergeCell ref="BJ147:BL147"/>
    <mergeCell ref="H148:J148"/>
    <mergeCell ref="Z148:AB148"/>
    <mergeCell ref="AR148:AT148"/>
    <mergeCell ref="BJ148:BL148"/>
    <mergeCell ref="H149:J149"/>
    <mergeCell ref="Z149:AB149"/>
    <mergeCell ref="AR149:AT149"/>
    <mergeCell ref="BJ149:BL149"/>
    <mergeCell ref="H150:J150"/>
    <mergeCell ref="Z150:AB150"/>
    <mergeCell ref="AR150:AT150"/>
    <mergeCell ref="BJ150:BL150"/>
    <mergeCell ref="H151:J151"/>
    <mergeCell ref="Z151:AB151"/>
    <mergeCell ref="AR151:AT151"/>
    <mergeCell ref="BJ151:BL151"/>
    <mergeCell ref="H152:J152"/>
    <mergeCell ref="Z152:AB152"/>
    <mergeCell ref="AR152:AT152"/>
    <mergeCell ref="BJ152:BL152"/>
    <mergeCell ref="H153:L153"/>
    <mergeCell ref="M153:O153"/>
    <mergeCell ref="P153:R153"/>
    <mergeCell ref="S153:U153"/>
    <mergeCell ref="Z153:AD153"/>
    <mergeCell ref="AE153:AG153"/>
    <mergeCell ref="AH153:AJ153"/>
    <mergeCell ref="AK153:AM153"/>
    <mergeCell ref="AR153:AV153"/>
    <mergeCell ref="AW153:AY153"/>
    <mergeCell ref="AZ153:BB153"/>
    <mergeCell ref="BC153:BE153"/>
    <mergeCell ref="BJ153:BN153"/>
    <mergeCell ref="BO153:BQ153"/>
    <mergeCell ref="BR153:BT153"/>
    <mergeCell ref="BU153:BW153"/>
    <mergeCell ref="H154:L154"/>
    <mergeCell ref="M154:O154"/>
    <mergeCell ref="P154:R154"/>
    <mergeCell ref="S154:U154"/>
    <mergeCell ref="Z154:AD154"/>
    <mergeCell ref="AE154:AG154"/>
    <mergeCell ref="AH154:AJ154"/>
    <mergeCell ref="AK154:AM154"/>
    <mergeCell ref="AR154:AV154"/>
    <mergeCell ref="AW154:AY154"/>
    <mergeCell ref="AZ154:BB154"/>
    <mergeCell ref="BC154:BE154"/>
    <mergeCell ref="BJ154:BN154"/>
    <mergeCell ref="BO154:BQ154"/>
    <mergeCell ref="BR154:BT154"/>
    <mergeCell ref="BU154:BW154"/>
    <mergeCell ref="H155:L155"/>
    <mergeCell ref="M155:O155"/>
    <mergeCell ref="P155:R155"/>
    <mergeCell ref="S155:U155"/>
    <mergeCell ref="Z155:AD155"/>
    <mergeCell ref="AE155:AG155"/>
    <mergeCell ref="AH155:AJ155"/>
    <mergeCell ref="AK155:AM155"/>
    <mergeCell ref="AR155:AV155"/>
    <mergeCell ref="AW155:AY155"/>
    <mergeCell ref="AZ155:BB155"/>
    <mergeCell ref="BC155:BE155"/>
    <mergeCell ref="BJ155:BN155"/>
    <mergeCell ref="BO155:BQ155"/>
    <mergeCell ref="BR155:BT155"/>
    <mergeCell ref="BU155:BW155"/>
    <mergeCell ref="H156:L156"/>
    <mergeCell ref="M156:O156"/>
    <mergeCell ref="P156:R156"/>
    <mergeCell ref="S156:U156"/>
    <mergeCell ref="Z156:AD156"/>
    <mergeCell ref="AE156:AG156"/>
    <mergeCell ref="AH156:AJ156"/>
    <mergeCell ref="AK156:AM156"/>
    <mergeCell ref="AR156:AV156"/>
    <mergeCell ref="AW156:AY156"/>
    <mergeCell ref="AZ156:BB156"/>
    <mergeCell ref="BC156:BE156"/>
    <mergeCell ref="BJ156:BN156"/>
    <mergeCell ref="BO156:BQ156"/>
    <mergeCell ref="BR156:BT156"/>
    <mergeCell ref="BU156:BW156"/>
    <mergeCell ref="H157:L157"/>
    <mergeCell ref="M157:O157"/>
    <mergeCell ref="P157:R157"/>
    <mergeCell ref="S157:U157"/>
    <mergeCell ref="Z157:AD157"/>
    <mergeCell ref="AE157:AG157"/>
    <mergeCell ref="AH157:AJ157"/>
    <mergeCell ref="AK157:AM157"/>
    <mergeCell ref="AR157:AV157"/>
    <mergeCell ref="AW157:AY157"/>
    <mergeCell ref="AZ157:BB157"/>
    <mergeCell ref="BC157:BE157"/>
    <mergeCell ref="BJ157:BN157"/>
    <mergeCell ref="BO157:BQ157"/>
    <mergeCell ref="BR157:BT157"/>
    <mergeCell ref="BU157:BW157"/>
    <mergeCell ref="H158:L158"/>
    <mergeCell ref="M158:O158"/>
    <mergeCell ref="P158:R158"/>
    <mergeCell ref="S158:U158"/>
    <mergeCell ref="Z158:AD158"/>
    <mergeCell ref="AE158:AG158"/>
    <mergeCell ref="AH158:AJ158"/>
    <mergeCell ref="AK158:AM158"/>
    <mergeCell ref="AR158:AV158"/>
    <mergeCell ref="AW158:AY158"/>
    <mergeCell ref="AZ158:BB158"/>
    <mergeCell ref="BC158:BE158"/>
    <mergeCell ref="BJ158:BN158"/>
    <mergeCell ref="BO158:BQ158"/>
    <mergeCell ref="BR158:BT158"/>
    <mergeCell ref="BU158:BW158"/>
    <mergeCell ref="F159:L159"/>
    <mergeCell ref="M159:O159"/>
    <mergeCell ref="P159:R159"/>
    <mergeCell ref="S159:U159"/>
    <mergeCell ref="X159:AD159"/>
    <mergeCell ref="AE159:AG159"/>
    <mergeCell ref="AH159:AJ159"/>
    <mergeCell ref="AK159:AM159"/>
    <mergeCell ref="AP159:AV159"/>
    <mergeCell ref="AW159:AY159"/>
    <mergeCell ref="AZ159:BB159"/>
    <mergeCell ref="BC159:BE159"/>
    <mergeCell ref="BH159:BN159"/>
    <mergeCell ref="BO159:BQ159"/>
    <mergeCell ref="BR159:BT159"/>
    <mergeCell ref="BU159:BW159"/>
    <mergeCell ref="E161:V161"/>
    <mergeCell ref="W161:AN161"/>
    <mergeCell ref="AO161:BF161"/>
    <mergeCell ref="BG161:BX161"/>
    <mergeCell ref="E162:BX162"/>
    <mergeCell ref="B2:D3"/>
    <mergeCell ref="S8:S12"/>
    <mergeCell ref="T8:T12"/>
    <mergeCell ref="AK8:AK12"/>
    <mergeCell ref="AL8:AL12"/>
    <mergeCell ref="BC8:BC12"/>
    <mergeCell ref="BD8:BD12"/>
    <mergeCell ref="BU8:BU12"/>
    <mergeCell ref="BV8:BV12"/>
    <mergeCell ref="I13:L17"/>
    <mergeCell ref="R13:R16"/>
    <mergeCell ref="T13:T18"/>
    <mergeCell ref="U13:U18"/>
    <mergeCell ref="AA13:AD17"/>
    <mergeCell ref="AL13:AL18"/>
    <mergeCell ref="AM13:AM18"/>
    <mergeCell ref="AS13:AV17"/>
    <mergeCell ref="BD13:BD18"/>
    <mergeCell ref="BE13:BE18"/>
    <mergeCell ref="BK13:BN17"/>
    <mergeCell ref="S14:S17"/>
    <mergeCell ref="AJ14:AJ17"/>
    <mergeCell ref="AK14:AK17"/>
    <mergeCell ref="BB14:BB17"/>
    <mergeCell ref="BC14:BC17"/>
    <mergeCell ref="BT14:BT17"/>
    <mergeCell ref="BW14:BW19"/>
    <mergeCell ref="BU15:BU18"/>
    <mergeCell ref="Q16:Q18"/>
    <mergeCell ref="R17:R18"/>
    <mergeCell ref="AI17:AI19"/>
    <mergeCell ref="BA17:BA19"/>
    <mergeCell ref="I18:L22"/>
    <mergeCell ref="AA18:AD22"/>
    <mergeCell ref="AJ18:AJ19"/>
    <mergeCell ref="AS18:AV22"/>
    <mergeCell ref="BB18:BB19"/>
    <mergeCell ref="BK18:BN22"/>
    <mergeCell ref="BS18:BS20"/>
    <mergeCell ref="BT19:BT20"/>
    <mergeCell ref="S20:S21"/>
    <mergeCell ref="AK20:AK22"/>
    <mergeCell ref="BC20:BC22"/>
    <mergeCell ref="BU21:BU22"/>
    <mergeCell ref="F30:G31"/>
    <mergeCell ref="H30:H31"/>
    <mergeCell ref="T30:U31"/>
    <mergeCell ref="X30:Y31"/>
    <mergeCell ref="Z30:Z31"/>
    <mergeCell ref="AL30:AM31"/>
    <mergeCell ref="AP30:AQ31"/>
    <mergeCell ref="AR30:AR31"/>
    <mergeCell ref="BD30:BE31"/>
    <mergeCell ref="BH30:BI31"/>
    <mergeCell ref="BJ30:BJ31"/>
    <mergeCell ref="BV30:BW31"/>
    <mergeCell ref="F32:G33"/>
    <mergeCell ref="H32:J33"/>
    <mergeCell ref="K32:K33"/>
    <mergeCell ref="L32:M33"/>
    <mergeCell ref="X32:Y33"/>
    <mergeCell ref="Z32:AB33"/>
    <mergeCell ref="AC32:AC33"/>
    <mergeCell ref="AD32:AE33"/>
    <mergeCell ref="AP32:AQ33"/>
    <mergeCell ref="AR32:AT33"/>
    <mergeCell ref="AU32:AU33"/>
    <mergeCell ref="AV32:AW33"/>
    <mergeCell ref="BH32:BI33"/>
    <mergeCell ref="BJ32:BL33"/>
    <mergeCell ref="BM32:BM33"/>
    <mergeCell ref="BN32:BO33"/>
    <mergeCell ref="K39:L40"/>
    <mergeCell ref="M39:O40"/>
    <mergeCell ref="P39:R40"/>
    <mergeCell ref="S39:U40"/>
    <mergeCell ref="AC39:AD40"/>
    <mergeCell ref="AE39:AG40"/>
    <mergeCell ref="AH39:AJ40"/>
    <mergeCell ref="AK39:AM40"/>
    <mergeCell ref="AU39:AV40"/>
    <mergeCell ref="AW39:AY40"/>
    <mergeCell ref="AZ39:BB40"/>
    <mergeCell ref="BC39:BE40"/>
    <mergeCell ref="BM39:BN40"/>
    <mergeCell ref="BO39:BQ40"/>
    <mergeCell ref="BR39:BT40"/>
    <mergeCell ref="BU39:BW40"/>
    <mergeCell ref="K41:L42"/>
    <mergeCell ref="M41:O42"/>
    <mergeCell ref="P41:R42"/>
    <mergeCell ref="S41:U42"/>
    <mergeCell ref="AC41:AD42"/>
    <mergeCell ref="AE41:AG42"/>
    <mergeCell ref="AH41:AJ42"/>
    <mergeCell ref="AK41:AM42"/>
    <mergeCell ref="AU41:AV42"/>
    <mergeCell ref="AW41:AY42"/>
    <mergeCell ref="AZ41:BB42"/>
    <mergeCell ref="BC41:BE42"/>
    <mergeCell ref="BM41:BN42"/>
    <mergeCell ref="BO41:BQ42"/>
    <mergeCell ref="BR41:BT42"/>
    <mergeCell ref="BU41:BW42"/>
    <mergeCell ref="K43:L44"/>
    <mergeCell ref="M43:O44"/>
    <mergeCell ref="P43:R44"/>
    <mergeCell ref="S43:U44"/>
    <mergeCell ref="AC43:AD44"/>
    <mergeCell ref="AE43:AG44"/>
    <mergeCell ref="AH43:AJ44"/>
    <mergeCell ref="AK43:AM44"/>
    <mergeCell ref="AU43:AV44"/>
    <mergeCell ref="AW43:AY44"/>
    <mergeCell ref="AZ43:BB44"/>
    <mergeCell ref="BC43:BE44"/>
    <mergeCell ref="BM43:BN44"/>
    <mergeCell ref="BO43:BQ44"/>
    <mergeCell ref="BR43:BT44"/>
    <mergeCell ref="BU43:BW44"/>
    <mergeCell ref="F46:G50"/>
    <mergeCell ref="X46:Y50"/>
    <mergeCell ref="AP46:AQ50"/>
    <mergeCell ref="BH46:BI50"/>
    <mergeCell ref="B53:D54"/>
    <mergeCell ref="B56:D57"/>
    <mergeCell ref="S62:S66"/>
    <mergeCell ref="T62:T66"/>
    <mergeCell ref="AK62:AK66"/>
    <mergeCell ref="AL62:AL66"/>
    <mergeCell ref="BC62:BC66"/>
    <mergeCell ref="BD62:BD66"/>
    <mergeCell ref="BU62:BU66"/>
    <mergeCell ref="BV62:BV66"/>
    <mergeCell ref="I67:L71"/>
    <mergeCell ref="R67:R70"/>
    <mergeCell ref="T67:T72"/>
    <mergeCell ref="U67:U72"/>
    <mergeCell ref="AA67:AD71"/>
    <mergeCell ref="AL67:AL72"/>
    <mergeCell ref="AM67:AM72"/>
    <mergeCell ref="AS67:AV71"/>
    <mergeCell ref="BD67:BD72"/>
    <mergeCell ref="BE67:BE72"/>
    <mergeCell ref="BK67:BN71"/>
    <mergeCell ref="S68:S71"/>
    <mergeCell ref="AJ68:AJ71"/>
    <mergeCell ref="AK68:AK71"/>
    <mergeCell ref="BB68:BB71"/>
    <mergeCell ref="BC68:BC71"/>
    <mergeCell ref="BT68:BT71"/>
    <mergeCell ref="BW68:BW73"/>
    <mergeCell ref="BU69:BU72"/>
    <mergeCell ref="Q70:Q72"/>
    <mergeCell ref="R71:R72"/>
    <mergeCell ref="AI71:AI73"/>
    <mergeCell ref="BA71:BA73"/>
    <mergeCell ref="I72:L76"/>
    <mergeCell ref="AA72:AD76"/>
    <mergeCell ref="AJ72:AJ73"/>
    <mergeCell ref="AS72:AV76"/>
    <mergeCell ref="BB72:BB73"/>
    <mergeCell ref="BK72:BN76"/>
    <mergeCell ref="BS72:BS74"/>
    <mergeCell ref="BT73:BT74"/>
    <mergeCell ref="S74:S75"/>
    <mergeCell ref="AK74:AK76"/>
    <mergeCell ref="BC74:BC76"/>
    <mergeCell ref="BU75:BU76"/>
    <mergeCell ref="F84:G85"/>
    <mergeCell ref="H84:H85"/>
    <mergeCell ref="T84:U85"/>
    <mergeCell ref="X84:Y85"/>
    <mergeCell ref="Z84:Z85"/>
    <mergeCell ref="AL84:AM85"/>
    <mergeCell ref="AP84:AQ85"/>
    <mergeCell ref="AR84:AR85"/>
    <mergeCell ref="BD84:BE85"/>
    <mergeCell ref="BH84:BI85"/>
    <mergeCell ref="BJ84:BJ85"/>
    <mergeCell ref="BV84:BW85"/>
    <mergeCell ref="F86:G87"/>
    <mergeCell ref="H86:J87"/>
    <mergeCell ref="K86:K87"/>
    <mergeCell ref="L86:M87"/>
    <mergeCell ref="X86:Y87"/>
    <mergeCell ref="Z86:AB87"/>
    <mergeCell ref="AC86:AC87"/>
    <mergeCell ref="AD86:AE87"/>
    <mergeCell ref="AP86:AQ87"/>
    <mergeCell ref="AR86:AT87"/>
    <mergeCell ref="AU86:AU87"/>
    <mergeCell ref="AV86:AW87"/>
    <mergeCell ref="BH86:BI87"/>
    <mergeCell ref="BJ86:BL87"/>
    <mergeCell ref="BM86:BM87"/>
    <mergeCell ref="BN86:BO87"/>
    <mergeCell ref="K93:L94"/>
    <mergeCell ref="M93:O94"/>
    <mergeCell ref="P93:R94"/>
    <mergeCell ref="S93:U94"/>
    <mergeCell ref="AC93:AD94"/>
    <mergeCell ref="AE93:AG94"/>
    <mergeCell ref="AH93:AJ94"/>
    <mergeCell ref="AK93:AM94"/>
    <mergeCell ref="AU93:AV94"/>
    <mergeCell ref="AW93:AY94"/>
    <mergeCell ref="AZ93:BB94"/>
    <mergeCell ref="BC93:BE94"/>
    <mergeCell ref="BM93:BN94"/>
    <mergeCell ref="BO93:BQ94"/>
    <mergeCell ref="BR93:BT94"/>
    <mergeCell ref="BU93:BW94"/>
    <mergeCell ref="K95:L96"/>
    <mergeCell ref="M95:O96"/>
    <mergeCell ref="P95:R96"/>
    <mergeCell ref="S95:U96"/>
    <mergeCell ref="AC95:AD96"/>
    <mergeCell ref="AE95:AG96"/>
    <mergeCell ref="AH95:AJ96"/>
    <mergeCell ref="AK95:AM96"/>
    <mergeCell ref="AU95:AV96"/>
    <mergeCell ref="AW95:AY96"/>
    <mergeCell ref="AZ95:BB96"/>
    <mergeCell ref="BC95:BE96"/>
    <mergeCell ref="BM95:BN96"/>
    <mergeCell ref="BO95:BQ96"/>
    <mergeCell ref="BR95:BT96"/>
    <mergeCell ref="BU95:BW96"/>
    <mergeCell ref="K97:L98"/>
    <mergeCell ref="M97:O98"/>
    <mergeCell ref="P97:R98"/>
    <mergeCell ref="S97:U98"/>
    <mergeCell ref="AC97:AD98"/>
    <mergeCell ref="AE97:AG98"/>
    <mergeCell ref="AH97:AJ98"/>
    <mergeCell ref="AK97:AM98"/>
    <mergeCell ref="AU97:AV98"/>
    <mergeCell ref="AW97:AY98"/>
    <mergeCell ref="AZ97:BB98"/>
    <mergeCell ref="BC97:BE98"/>
    <mergeCell ref="BM97:BN98"/>
    <mergeCell ref="BO97:BQ98"/>
    <mergeCell ref="BR97:BT98"/>
    <mergeCell ref="BU97:BW98"/>
    <mergeCell ref="F100:G104"/>
    <mergeCell ref="X100:Y104"/>
    <mergeCell ref="AP100:AQ104"/>
    <mergeCell ref="BH100:BI104"/>
    <mergeCell ref="B107:D108"/>
    <mergeCell ref="B110:D111"/>
    <mergeCell ref="S116:S120"/>
    <mergeCell ref="T116:T120"/>
    <mergeCell ref="AK116:AK120"/>
    <mergeCell ref="AL116:AL120"/>
    <mergeCell ref="BC116:BC120"/>
    <mergeCell ref="BD116:BD120"/>
    <mergeCell ref="BU116:BU120"/>
    <mergeCell ref="BV116:BV120"/>
    <mergeCell ref="I121:L125"/>
    <mergeCell ref="R121:R124"/>
    <mergeCell ref="T121:T126"/>
    <mergeCell ref="U121:U126"/>
    <mergeCell ref="AA121:AD125"/>
    <mergeCell ref="AL121:AL126"/>
    <mergeCell ref="AM121:AM126"/>
    <mergeCell ref="AS121:AV125"/>
    <mergeCell ref="BD121:BD126"/>
    <mergeCell ref="BE121:BE126"/>
    <mergeCell ref="BK121:BN125"/>
    <mergeCell ref="S122:S125"/>
    <mergeCell ref="AJ122:AJ125"/>
    <mergeCell ref="AK122:AK125"/>
    <mergeCell ref="BB122:BB125"/>
    <mergeCell ref="BC122:BC125"/>
    <mergeCell ref="BT122:BT125"/>
    <mergeCell ref="BW122:BW127"/>
    <mergeCell ref="BU123:BU126"/>
    <mergeCell ref="Q124:Q126"/>
    <mergeCell ref="R125:R126"/>
    <mergeCell ref="AI125:AI127"/>
    <mergeCell ref="BA125:BA127"/>
    <mergeCell ref="I126:L130"/>
    <mergeCell ref="AA126:AD130"/>
    <mergeCell ref="AJ126:AJ127"/>
    <mergeCell ref="AS126:AV130"/>
    <mergeCell ref="BB126:BB127"/>
    <mergeCell ref="BK126:BN130"/>
    <mergeCell ref="BS126:BS128"/>
    <mergeCell ref="BT127:BT128"/>
    <mergeCell ref="S128:S129"/>
    <mergeCell ref="AK128:AK130"/>
    <mergeCell ref="BC128:BC130"/>
    <mergeCell ref="BU129:BU130"/>
    <mergeCell ref="F138:G139"/>
    <mergeCell ref="H138:H139"/>
    <mergeCell ref="T138:U139"/>
    <mergeCell ref="X138:Y139"/>
    <mergeCell ref="Z138:Z139"/>
    <mergeCell ref="AL138:AM139"/>
    <mergeCell ref="AP138:AQ139"/>
    <mergeCell ref="AR138:AR139"/>
    <mergeCell ref="BD138:BE139"/>
    <mergeCell ref="BH138:BI139"/>
    <mergeCell ref="BJ138:BJ139"/>
    <mergeCell ref="BV138:BW139"/>
    <mergeCell ref="F140:G141"/>
    <mergeCell ref="H140:J141"/>
    <mergeCell ref="K140:K141"/>
    <mergeCell ref="L140:M141"/>
    <mergeCell ref="X140:Y141"/>
    <mergeCell ref="Z140:AB141"/>
    <mergeCell ref="AC140:AC141"/>
    <mergeCell ref="AD140:AE141"/>
    <mergeCell ref="AP140:AQ141"/>
    <mergeCell ref="AR140:AT141"/>
    <mergeCell ref="AU140:AU141"/>
    <mergeCell ref="AV140:AW141"/>
    <mergeCell ref="BH140:BI141"/>
    <mergeCell ref="BJ140:BL141"/>
    <mergeCell ref="BM140:BM141"/>
    <mergeCell ref="BN140:BO141"/>
    <mergeCell ref="K147:L148"/>
    <mergeCell ref="M147:O148"/>
    <mergeCell ref="P147:R148"/>
    <mergeCell ref="S147:U148"/>
    <mergeCell ref="AC147:AD148"/>
    <mergeCell ref="AE147:AG148"/>
    <mergeCell ref="AH147:AJ148"/>
    <mergeCell ref="AK147:AM148"/>
    <mergeCell ref="AU147:AV148"/>
    <mergeCell ref="AW147:AY148"/>
    <mergeCell ref="AZ147:BB148"/>
    <mergeCell ref="BC147:BE148"/>
    <mergeCell ref="BM147:BN148"/>
    <mergeCell ref="BO147:BQ148"/>
    <mergeCell ref="BR147:BT148"/>
    <mergeCell ref="BU147:BW148"/>
    <mergeCell ref="K149:L150"/>
    <mergeCell ref="M149:O150"/>
    <mergeCell ref="P149:R150"/>
    <mergeCell ref="S149:U150"/>
    <mergeCell ref="AC149:AD150"/>
    <mergeCell ref="AE149:AG150"/>
    <mergeCell ref="AH149:AJ150"/>
    <mergeCell ref="AK149:AM150"/>
    <mergeCell ref="AU149:AV150"/>
    <mergeCell ref="AW149:AY150"/>
    <mergeCell ref="AZ149:BB150"/>
    <mergeCell ref="BC149:BE150"/>
    <mergeCell ref="BM149:BN150"/>
    <mergeCell ref="BO149:BQ150"/>
    <mergeCell ref="BR149:BT150"/>
    <mergeCell ref="BU149:BW150"/>
    <mergeCell ref="K151:L152"/>
    <mergeCell ref="M151:O152"/>
    <mergeCell ref="P151:R152"/>
    <mergeCell ref="S151:U152"/>
    <mergeCell ref="AC151:AD152"/>
    <mergeCell ref="AE151:AG152"/>
    <mergeCell ref="AH151:AJ152"/>
    <mergeCell ref="AK151:AM152"/>
    <mergeCell ref="AU151:AV152"/>
    <mergeCell ref="AW151:AY152"/>
    <mergeCell ref="AZ151:BB152"/>
    <mergeCell ref="BC151:BE152"/>
    <mergeCell ref="BM151:BN152"/>
    <mergeCell ref="BO151:BQ152"/>
    <mergeCell ref="BR151:BT152"/>
    <mergeCell ref="BU151:BW152"/>
    <mergeCell ref="F154:G158"/>
    <mergeCell ref="X154:Y158"/>
    <mergeCell ref="AP154:AQ158"/>
    <mergeCell ref="BH154:BI158"/>
    <mergeCell ref="B161:D162"/>
    <mergeCell ref="B5:D23"/>
    <mergeCell ref="G13:G22"/>
    <mergeCell ref="Y13:Y22"/>
    <mergeCell ref="AQ13:AQ22"/>
    <mergeCell ref="BI13:BI22"/>
    <mergeCell ref="BV13:BV19"/>
    <mergeCell ref="B24:D35"/>
    <mergeCell ref="B36:D52"/>
    <mergeCell ref="F38:G45"/>
    <mergeCell ref="X38:Y45"/>
    <mergeCell ref="AP38:AQ45"/>
    <mergeCell ref="BH38:BI45"/>
    <mergeCell ref="B59:D77"/>
    <mergeCell ref="G67:G76"/>
    <mergeCell ref="Y67:Y76"/>
    <mergeCell ref="AQ67:AQ76"/>
    <mergeCell ref="BI67:BI76"/>
    <mergeCell ref="BV67:BV73"/>
    <mergeCell ref="B78:D89"/>
    <mergeCell ref="B90:D106"/>
    <mergeCell ref="F92:G99"/>
    <mergeCell ref="X92:Y99"/>
    <mergeCell ref="AP92:AQ99"/>
    <mergeCell ref="BH92:BI99"/>
    <mergeCell ref="B113:D131"/>
    <mergeCell ref="G121:G130"/>
    <mergeCell ref="Y121:Y130"/>
    <mergeCell ref="AQ121:AQ130"/>
    <mergeCell ref="BI121:BI130"/>
    <mergeCell ref="BV121:BV127"/>
    <mergeCell ref="B132:D143"/>
    <mergeCell ref="B144:D160"/>
    <mergeCell ref="F146:G153"/>
    <mergeCell ref="X146:Y153"/>
    <mergeCell ref="AP146:AQ153"/>
    <mergeCell ref="BH146:BI153"/>
  </mergeCells>
  <phoneticPr fontId="1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68" fitToWidth="1" fitToHeight="1" orientation="landscape" usePrinterDefaults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BX162"/>
  <sheetViews>
    <sheetView topLeftCell="A136" zoomScale="85" zoomScaleNormal="85" workbookViewId="0">
      <selection activeCell="P147" sqref="P147:R158"/>
    </sheetView>
  </sheetViews>
  <sheetFormatPr defaultColWidth="3.125" defaultRowHeight="18" customHeight="1"/>
  <cols>
    <col min="1" max="1" width="1.625" style="1" customWidth="1"/>
    <col min="2" max="4" width="2.625" style="1" customWidth="1"/>
    <col min="5" max="5" width="0.875" style="1" customWidth="1"/>
    <col min="6" max="21" width="2.625" style="1" customWidth="1"/>
    <col min="22" max="23" width="0.875" style="1" customWidth="1"/>
    <col min="24" max="39" width="2.625" style="1" customWidth="1"/>
    <col min="40" max="41" width="0.875" style="1" customWidth="1"/>
    <col min="42" max="57" width="2.625" style="1" customWidth="1"/>
    <col min="58" max="59" width="0.875" style="1" customWidth="1"/>
    <col min="60" max="75" width="2.625" style="1" customWidth="1"/>
    <col min="76" max="76" width="0.875" style="1" customWidth="1"/>
    <col min="77" max="77" width="1.625" style="1" customWidth="1"/>
    <col min="78" max="80" width="2.625" style="1" customWidth="1"/>
    <col min="81" max="81" width="0.875" style="1" customWidth="1"/>
    <col min="82" max="96" width="2.625" style="1" customWidth="1"/>
    <col min="97" max="98" width="0.875" style="1" customWidth="1"/>
    <col min="99" max="114" width="2.625" style="1" customWidth="1"/>
    <col min="115" max="116" width="0.875" style="1" customWidth="1"/>
    <col min="117" max="132" width="2.625" style="1" customWidth="1"/>
    <col min="133" max="133" width="0.875" style="1" customWidth="1"/>
    <col min="134" max="16384" width="3.125" style="1"/>
  </cols>
  <sheetData>
    <row r="1" spans="1:76" ht="30" customHeight="1">
      <c r="A1" s="3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213"/>
    </row>
    <row r="2" spans="1:76" ht="24.95" customHeight="1">
      <c r="A2" s="31"/>
      <c r="B2" s="37" t="s">
        <v>70</v>
      </c>
      <c r="C2" s="47"/>
      <c r="D2" s="57"/>
      <c r="E2" s="65" t="s">
        <v>69</v>
      </c>
      <c r="F2" s="78"/>
      <c r="G2" s="78"/>
      <c r="H2" s="78"/>
      <c r="I2" s="78"/>
      <c r="J2" s="78"/>
      <c r="K2" s="78"/>
      <c r="L2" s="121" t="s">
        <v>91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78" t="s">
        <v>54</v>
      </c>
      <c r="X2" s="78"/>
      <c r="Y2" s="78"/>
      <c r="Z2" s="78"/>
      <c r="AA2" s="78"/>
      <c r="AB2" s="78"/>
      <c r="AC2" s="78"/>
      <c r="AD2" s="78"/>
      <c r="AE2" s="191">
        <v>20</v>
      </c>
      <c r="AF2" s="191"/>
      <c r="AG2" s="191"/>
      <c r="AH2" s="191"/>
      <c r="AI2" s="191"/>
      <c r="AJ2" s="191"/>
      <c r="AK2" s="191"/>
      <c r="AL2" s="191"/>
      <c r="AM2" s="191"/>
      <c r="AN2" s="191"/>
      <c r="AO2" s="203" t="s">
        <v>68</v>
      </c>
      <c r="AP2" s="203"/>
      <c r="AQ2" s="203"/>
      <c r="AR2" s="203"/>
      <c r="AS2" s="203"/>
      <c r="AT2" s="203"/>
      <c r="AU2" s="203"/>
      <c r="AV2" s="203"/>
      <c r="AW2" s="206">
        <v>0.9</v>
      </c>
      <c r="AX2" s="208"/>
      <c r="AY2" s="208"/>
      <c r="AZ2" s="208"/>
      <c r="BA2" s="208"/>
      <c r="BB2" s="208"/>
      <c r="BC2" s="208"/>
      <c r="BD2" s="208"/>
      <c r="BE2" s="208"/>
      <c r="BF2" s="208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14"/>
    </row>
    <row r="3" spans="1:76" ht="24.95" customHeight="1">
      <c r="A3" s="31"/>
      <c r="B3" s="38"/>
      <c r="C3" s="48"/>
      <c r="D3" s="58"/>
      <c r="E3" s="66" t="s">
        <v>66</v>
      </c>
      <c r="F3" s="79"/>
      <c r="G3" s="79"/>
      <c r="H3" s="79"/>
      <c r="I3" s="79"/>
      <c r="J3" s="79"/>
      <c r="K3" s="79"/>
      <c r="L3" s="79" t="s">
        <v>67</v>
      </c>
      <c r="M3" s="79"/>
      <c r="N3" s="144">
        <v>4</v>
      </c>
      <c r="O3" s="144"/>
      <c r="P3" s="150" t="str">
        <f>IF(N3=3,"(旧区分:L交通)",IF(N3=4,"(旧区分:A交通)",IF(N3=5,"(旧区分:B交通)","(旧区分:C交通)")))</f>
        <v>(旧区分:A交通)</v>
      </c>
      <c r="Q3" s="150"/>
      <c r="R3" s="150"/>
      <c r="S3" s="150"/>
      <c r="T3" s="150"/>
      <c r="U3" s="150"/>
      <c r="V3" s="150"/>
      <c r="W3" s="79" t="s">
        <v>64</v>
      </c>
      <c r="X3" s="79"/>
      <c r="Y3" s="79"/>
      <c r="Z3" s="79"/>
      <c r="AA3" s="79"/>
      <c r="AB3" s="79"/>
      <c r="AC3" s="79"/>
      <c r="AD3" s="79"/>
      <c r="AE3" s="192" t="s">
        <v>65</v>
      </c>
      <c r="AF3" s="192"/>
      <c r="AG3" s="192"/>
      <c r="AH3" s="192"/>
      <c r="AI3" s="192"/>
      <c r="AJ3" s="192"/>
      <c r="AK3" s="192"/>
      <c r="AL3" s="192"/>
      <c r="AM3" s="192"/>
      <c r="AN3" s="192"/>
      <c r="AO3" s="79" t="s">
        <v>71</v>
      </c>
      <c r="AP3" s="79"/>
      <c r="AQ3" s="79"/>
      <c r="AR3" s="79"/>
      <c r="AS3" s="79"/>
      <c r="AT3" s="79"/>
      <c r="AU3" s="79"/>
      <c r="AV3" s="79"/>
      <c r="AW3" s="207">
        <v>0.1</v>
      </c>
      <c r="AX3" s="207"/>
      <c r="AY3" s="207"/>
      <c r="AZ3" s="207"/>
      <c r="BA3" s="207"/>
      <c r="BB3" s="207"/>
      <c r="BC3" s="207"/>
      <c r="BD3" s="207"/>
      <c r="BE3" s="207"/>
      <c r="BF3" s="207"/>
      <c r="BG3" s="79" t="s">
        <v>72</v>
      </c>
      <c r="BH3" s="79"/>
      <c r="BI3" s="79"/>
      <c r="BJ3" s="79"/>
      <c r="BK3" s="79"/>
      <c r="BL3" s="79"/>
      <c r="BM3" s="79"/>
      <c r="BN3" s="79"/>
      <c r="BO3" s="211">
        <v>30</v>
      </c>
      <c r="BP3" s="211"/>
      <c r="BQ3" s="211"/>
      <c r="BR3" s="211"/>
      <c r="BS3" s="211"/>
      <c r="BT3" s="211"/>
      <c r="BU3" s="211"/>
      <c r="BV3" s="211"/>
      <c r="BW3" s="211"/>
      <c r="BX3" s="215"/>
    </row>
    <row r="4" spans="1:76" ht="20.100000000000001" customHeight="1">
      <c r="A4" s="31"/>
      <c r="B4" s="39"/>
      <c r="C4" s="49"/>
      <c r="D4" s="59"/>
      <c r="E4" s="67">
        <v>1</v>
      </c>
      <c r="F4" s="80"/>
      <c r="G4" s="80"/>
      <c r="H4" s="80"/>
      <c r="I4" s="80"/>
      <c r="J4" s="80"/>
      <c r="K4" s="80"/>
      <c r="L4" s="80"/>
      <c r="M4" s="132">
        <f>+L26</f>
        <v>3</v>
      </c>
      <c r="N4" s="132"/>
      <c r="O4" s="132"/>
      <c r="P4" s="132"/>
      <c r="Q4" s="132"/>
      <c r="R4" s="132"/>
      <c r="S4" s="132"/>
      <c r="T4" s="132"/>
      <c r="U4" s="132"/>
      <c r="V4" s="175"/>
      <c r="W4" s="67">
        <v>2</v>
      </c>
      <c r="X4" s="80"/>
      <c r="Y4" s="80"/>
      <c r="Z4" s="80"/>
      <c r="AA4" s="80"/>
      <c r="AB4" s="80"/>
      <c r="AC4" s="80"/>
      <c r="AD4" s="80"/>
      <c r="AE4" s="132">
        <f>+AD26</f>
        <v>4</v>
      </c>
      <c r="AF4" s="132"/>
      <c r="AG4" s="132"/>
      <c r="AH4" s="132"/>
      <c r="AI4" s="132"/>
      <c r="AJ4" s="132"/>
      <c r="AK4" s="132"/>
      <c r="AL4" s="132"/>
      <c r="AM4" s="132"/>
      <c r="AN4" s="175"/>
      <c r="AO4" s="67">
        <v>2</v>
      </c>
      <c r="AP4" s="80"/>
      <c r="AQ4" s="80"/>
      <c r="AR4" s="80"/>
      <c r="AS4" s="80"/>
      <c r="AT4" s="80"/>
      <c r="AU4" s="80"/>
      <c r="AV4" s="80"/>
      <c r="AW4" s="132">
        <f>+AV26</f>
        <v>6</v>
      </c>
      <c r="AX4" s="132"/>
      <c r="AY4" s="132"/>
      <c r="AZ4" s="132"/>
      <c r="BA4" s="132"/>
      <c r="BB4" s="132"/>
      <c r="BC4" s="132"/>
      <c r="BD4" s="132"/>
      <c r="BE4" s="132"/>
      <c r="BF4" s="175"/>
      <c r="BG4" s="67">
        <v>3</v>
      </c>
      <c r="BH4" s="80"/>
      <c r="BI4" s="80"/>
      <c r="BJ4" s="80"/>
      <c r="BK4" s="80"/>
      <c r="BL4" s="80"/>
      <c r="BM4" s="80"/>
      <c r="BN4" s="80"/>
      <c r="BO4" s="132">
        <f>+BN26</f>
        <v>8</v>
      </c>
      <c r="BP4" s="132"/>
      <c r="BQ4" s="132"/>
      <c r="BR4" s="132"/>
      <c r="BS4" s="132"/>
      <c r="BT4" s="132"/>
      <c r="BU4" s="132"/>
      <c r="BV4" s="132"/>
      <c r="BW4" s="132"/>
      <c r="BX4" s="216"/>
    </row>
    <row r="5" spans="1:76" ht="5.0999999999999996" customHeight="1">
      <c r="A5" s="31"/>
      <c r="B5" s="40" t="s">
        <v>3</v>
      </c>
      <c r="C5" s="50"/>
      <c r="D5" s="60"/>
      <c r="E5" s="6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76"/>
      <c r="W5" s="68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176"/>
      <c r="AO5" s="68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176"/>
      <c r="BG5" s="68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17"/>
    </row>
    <row r="6" spans="1:76" s="28" customFormat="1" ht="12" customHeight="1">
      <c r="A6" s="32"/>
      <c r="B6" s="40"/>
      <c r="C6" s="50"/>
      <c r="D6" s="60"/>
      <c r="E6" s="69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"/>
      <c r="S6" s="82"/>
      <c r="T6" s="168"/>
      <c r="U6" s="168"/>
      <c r="V6" s="32"/>
      <c r="W6" s="69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2"/>
      <c r="AK6" s="82"/>
      <c r="AL6" s="168"/>
      <c r="AM6" s="168"/>
      <c r="AN6" s="198"/>
      <c r="AO6" s="69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32"/>
      <c r="BC6" s="82"/>
      <c r="BD6" s="168"/>
      <c r="BE6" s="168"/>
      <c r="BF6" s="198"/>
      <c r="BG6" s="69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32"/>
      <c r="BU6" s="82"/>
      <c r="BV6" s="168"/>
      <c r="BW6" s="168"/>
      <c r="BX6" s="218"/>
    </row>
    <row r="7" spans="1:76" s="28" customFormat="1" ht="12" customHeight="1">
      <c r="A7" s="32"/>
      <c r="B7" s="40"/>
      <c r="C7" s="50"/>
      <c r="D7" s="60"/>
      <c r="E7" s="69"/>
      <c r="F7" s="82"/>
      <c r="G7" s="82"/>
      <c r="H7" s="82"/>
      <c r="I7" s="109" t="s">
        <v>2</v>
      </c>
      <c r="J7" s="109"/>
      <c r="K7" s="109"/>
      <c r="L7" s="109"/>
      <c r="M7" s="109" t="s">
        <v>24</v>
      </c>
      <c r="N7" s="109"/>
      <c r="O7" s="109"/>
      <c r="P7" s="109"/>
      <c r="Q7" s="82"/>
      <c r="R7" s="32"/>
      <c r="S7" s="163"/>
      <c r="T7" s="168"/>
      <c r="U7" s="168"/>
      <c r="V7" s="32"/>
      <c r="W7" s="69"/>
      <c r="X7" s="82"/>
      <c r="Y7" s="82"/>
      <c r="Z7" s="82"/>
      <c r="AA7" s="109" t="s">
        <v>2</v>
      </c>
      <c r="AB7" s="109"/>
      <c r="AC7" s="109"/>
      <c r="AD7" s="109"/>
      <c r="AE7" s="109" t="s">
        <v>24</v>
      </c>
      <c r="AF7" s="109"/>
      <c r="AG7" s="109"/>
      <c r="AH7" s="109"/>
      <c r="AI7" s="82"/>
      <c r="AJ7" s="32"/>
      <c r="AK7" s="163"/>
      <c r="AL7" s="168"/>
      <c r="AM7" s="168"/>
      <c r="AN7" s="198"/>
      <c r="AO7" s="69"/>
      <c r="AP7" s="82"/>
      <c r="AQ7" s="82"/>
      <c r="AR7" s="82"/>
      <c r="AS7" s="109" t="s">
        <v>2</v>
      </c>
      <c r="AT7" s="109"/>
      <c r="AU7" s="109"/>
      <c r="AV7" s="109"/>
      <c r="AW7" s="109" t="s">
        <v>24</v>
      </c>
      <c r="AX7" s="109"/>
      <c r="AY7" s="109"/>
      <c r="AZ7" s="109"/>
      <c r="BA7" s="82"/>
      <c r="BB7" s="32"/>
      <c r="BC7" s="163"/>
      <c r="BD7" s="168"/>
      <c r="BE7" s="168"/>
      <c r="BF7" s="198"/>
      <c r="BG7" s="69"/>
      <c r="BH7" s="82"/>
      <c r="BI7" s="82"/>
      <c r="BJ7" s="82"/>
      <c r="BK7" s="109" t="s">
        <v>2</v>
      </c>
      <c r="BL7" s="109"/>
      <c r="BM7" s="109"/>
      <c r="BN7" s="109"/>
      <c r="BO7" s="109" t="s">
        <v>24</v>
      </c>
      <c r="BP7" s="109"/>
      <c r="BQ7" s="109"/>
      <c r="BR7" s="109"/>
      <c r="BS7" s="82"/>
      <c r="BT7" s="32"/>
      <c r="BU7" s="163"/>
      <c r="BV7" s="168"/>
      <c r="BW7" s="168"/>
      <c r="BX7" s="218"/>
    </row>
    <row r="8" spans="1:76" s="28" customFormat="1" ht="9.9499999999999993" customHeight="1">
      <c r="A8" s="32"/>
      <c r="B8" s="40"/>
      <c r="C8" s="50"/>
      <c r="D8" s="60"/>
      <c r="E8" s="6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2"/>
      <c r="S8" s="164">
        <f>+K38+K39+K41+K43</f>
        <v>65</v>
      </c>
      <c r="T8" s="169" t="s">
        <v>62</v>
      </c>
      <c r="U8" s="168"/>
      <c r="V8" s="32"/>
      <c r="W8" s="69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32"/>
      <c r="AK8" s="164">
        <f>+AC38+AC39+AC41+AC43</f>
        <v>60</v>
      </c>
      <c r="AL8" s="169" t="s">
        <v>62</v>
      </c>
      <c r="AM8" s="168"/>
      <c r="AN8" s="198"/>
      <c r="AO8" s="69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32"/>
      <c r="BC8" s="164">
        <f>+AU38+AU39+AU41+AU43</f>
        <v>50</v>
      </c>
      <c r="BD8" s="169" t="s">
        <v>62</v>
      </c>
      <c r="BE8" s="168"/>
      <c r="BF8" s="198"/>
      <c r="BG8" s="69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32"/>
      <c r="BU8" s="164">
        <f>+BM38+BM39+BM41+BM43</f>
        <v>45</v>
      </c>
      <c r="BV8" s="169" t="s">
        <v>62</v>
      </c>
      <c r="BW8" s="168"/>
      <c r="BX8" s="218"/>
    </row>
    <row r="9" spans="1:76" s="28" customFormat="1" ht="9.9499999999999993" customHeight="1">
      <c r="A9" s="32"/>
      <c r="B9" s="40"/>
      <c r="C9" s="50"/>
      <c r="D9" s="60"/>
      <c r="E9" s="69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32"/>
      <c r="S9" s="164"/>
      <c r="T9" s="169"/>
      <c r="U9" s="168"/>
      <c r="V9" s="32"/>
      <c r="W9" s="69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32"/>
      <c r="AK9" s="164"/>
      <c r="AL9" s="169"/>
      <c r="AM9" s="168"/>
      <c r="AN9" s="198"/>
      <c r="AO9" s="6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32"/>
      <c r="BC9" s="164"/>
      <c r="BD9" s="169"/>
      <c r="BE9" s="168"/>
      <c r="BF9" s="198"/>
      <c r="BG9" s="69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32"/>
      <c r="BU9" s="164"/>
      <c r="BV9" s="169"/>
      <c r="BW9" s="168"/>
      <c r="BX9" s="218"/>
    </row>
    <row r="10" spans="1:76" s="28" customFormat="1" ht="9.9499999999999993" customHeight="1">
      <c r="A10" s="32"/>
      <c r="B10" s="40"/>
      <c r="C10" s="50"/>
      <c r="D10" s="60"/>
      <c r="E10" s="6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32"/>
      <c r="S10" s="164"/>
      <c r="T10" s="169"/>
      <c r="U10" s="168"/>
      <c r="V10" s="32"/>
      <c r="W10" s="6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32"/>
      <c r="AK10" s="164"/>
      <c r="AL10" s="169"/>
      <c r="AM10" s="168"/>
      <c r="AN10" s="198"/>
      <c r="AO10" s="69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32"/>
      <c r="BC10" s="164"/>
      <c r="BD10" s="169"/>
      <c r="BE10" s="168"/>
      <c r="BF10" s="198"/>
      <c r="BG10" s="69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32"/>
      <c r="BU10" s="164"/>
      <c r="BV10" s="169"/>
      <c r="BW10" s="168"/>
      <c r="BX10" s="218"/>
    </row>
    <row r="11" spans="1:76" s="28" customFormat="1" ht="9.9499999999999993" customHeight="1">
      <c r="A11" s="32"/>
      <c r="B11" s="40"/>
      <c r="C11" s="50"/>
      <c r="D11" s="60"/>
      <c r="E11" s="6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32"/>
      <c r="S11" s="164"/>
      <c r="T11" s="169"/>
      <c r="U11" s="168"/>
      <c r="V11" s="32"/>
      <c r="W11" s="6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32"/>
      <c r="AK11" s="164"/>
      <c r="AL11" s="169"/>
      <c r="AM11" s="168"/>
      <c r="AN11" s="198"/>
      <c r="AO11" s="69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2"/>
      <c r="BC11" s="164"/>
      <c r="BD11" s="169"/>
      <c r="BE11" s="168"/>
      <c r="BF11" s="198"/>
      <c r="BG11" s="69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32"/>
      <c r="BU11" s="164"/>
      <c r="BV11" s="169"/>
      <c r="BW11" s="168"/>
      <c r="BX11" s="218"/>
    </row>
    <row r="12" spans="1:76" s="28" customFormat="1" ht="9.9499999999999993" customHeight="1">
      <c r="A12" s="32"/>
      <c r="B12" s="40"/>
      <c r="C12" s="50"/>
      <c r="D12" s="60"/>
      <c r="E12" s="69"/>
      <c r="F12" s="82"/>
      <c r="G12" s="82"/>
      <c r="H12" s="82"/>
      <c r="I12" s="109"/>
      <c r="J12" s="109"/>
      <c r="K12" s="109"/>
      <c r="L12" s="109"/>
      <c r="M12" s="109"/>
      <c r="N12" s="109"/>
      <c r="O12" s="109"/>
      <c r="P12" s="109"/>
      <c r="Q12" s="82"/>
      <c r="R12" s="32"/>
      <c r="S12" s="164"/>
      <c r="T12" s="169"/>
      <c r="U12" s="168"/>
      <c r="V12" s="32"/>
      <c r="W12" s="69"/>
      <c r="X12" s="82"/>
      <c r="Y12" s="82"/>
      <c r="Z12" s="82"/>
      <c r="AA12" s="109"/>
      <c r="AB12" s="109"/>
      <c r="AC12" s="109"/>
      <c r="AD12" s="109"/>
      <c r="AE12" s="109"/>
      <c r="AF12" s="109"/>
      <c r="AG12" s="109"/>
      <c r="AH12" s="109"/>
      <c r="AI12" s="82"/>
      <c r="AJ12" s="32"/>
      <c r="AK12" s="164"/>
      <c r="AL12" s="169"/>
      <c r="AM12" s="168"/>
      <c r="AN12" s="198"/>
      <c r="AO12" s="69"/>
      <c r="AP12" s="82"/>
      <c r="AQ12" s="82"/>
      <c r="AR12" s="82"/>
      <c r="AS12" s="109"/>
      <c r="AT12" s="109"/>
      <c r="AU12" s="109"/>
      <c r="AV12" s="109"/>
      <c r="AW12" s="109"/>
      <c r="AX12" s="109"/>
      <c r="AY12" s="109"/>
      <c r="AZ12" s="109"/>
      <c r="BA12" s="82"/>
      <c r="BB12" s="32"/>
      <c r="BC12" s="164"/>
      <c r="BD12" s="169"/>
      <c r="BE12" s="168"/>
      <c r="BF12" s="198"/>
      <c r="BG12" s="69"/>
      <c r="BH12" s="82"/>
      <c r="BI12" s="82"/>
      <c r="BJ12" s="82"/>
      <c r="BK12" s="109"/>
      <c r="BL12" s="109"/>
      <c r="BM12" s="109"/>
      <c r="BN12" s="109"/>
      <c r="BO12" s="109"/>
      <c r="BP12" s="109"/>
      <c r="BQ12" s="109"/>
      <c r="BR12" s="109"/>
      <c r="BS12" s="82"/>
      <c r="BT12" s="32"/>
      <c r="BU12" s="164"/>
      <c r="BV12" s="169"/>
      <c r="BW12" s="168"/>
      <c r="BX12" s="218"/>
    </row>
    <row r="13" spans="1:76" s="28" customFormat="1" ht="12" customHeight="1">
      <c r="A13" s="32"/>
      <c r="B13" s="40"/>
      <c r="C13" s="50"/>
      <c r="D13" s="60"/>
      <c r="E13" s="69"/>
      <c r="F13" s="82"/>
      <c r="G13" s="97">
        <v>100</v>
      </c>
      <c r="H13" s="82"/>
      <c r="I13" s="109" t="s">
        <v>1</v>
      </c>
      <c r="J13" s="109"/>
      <c r="K13" s="109"/>
      <c r="L13" s="109"/>
      <c r="M13" s="133"/>
      <c r="N13" s="133"/>
      <c r="O13" s="133"/>
      <c r="P13" s="133"/>
      <c r="Q13" s="156"/>
      <c r="R13" s="161">
        <f>+S14-R17</f>
        <v>40</v>
      </c>
      <c r="S13" s="156"/>
      <c r="T13" s="170">
        <f>+S14+S8</f>
        <v>125</v>
      </c>
      <c r="U13" s="173" t="s">
        <v>63</v>
      </c>
      <c r="V13" s="32"/>
      <c r="W13" s="69"/>
      <c r="X13" s="82"/>
      <c r="Y13" s="97">
        <v>100</v>
      </c>
      <c r="Z13" s="82"/>
      <c r="AA13" s="109" t="s">
        <v>1</v>
      </c>
      <c r="AB13" s="109"/>
      <c r="AC13" s="109"/>
      <c r="AD13" s="109"/>
      <c r="AE13" s="133"/>
      <c r="AF13" s="133"/>
      <c r="AG13" s="133"/>
      <c r="AH13" s="133"/>
      <c r="AI13" s="156"/>
      <c r="AJ13" s="32"/>
      <c r="AK13" s="32"/>
      <c r="AL13" s="170">
        <f>+AK14+AK8</f>
        <v>125</v>
      </c>
      <c r="AM13" s="173" t="s">
        <v>63</v>
      </c>
      <c r="AN13" s="198"/>
      <c r="AO13" s="69"/>
      <c r="AP13" s="82"/>
      <c r="AQ13" s="97">
        <v>100</v>
      </c>
      <c r="AR13" s="82"/>
      <c r="AS13" s="109" t="s">
        <v>1</v>
      </c>
      <c r="AT13" s="109"/>
      <c r="AU13" s="109"/>
      <c r="AV13" s="109"/>
      <c r="AW13" s="133"/>
      <c r="AX13" s="133"/>
      <c r="AY13" s="133"/>
      <c r="AZ13" s="133"/>
      <c r="BA13" s="156"/>
      <c r="BB13" s="32"/>
      <c r="BC13" s="32"/>
      <c r="BD13" s="170">
        <f>+BC14+BC8</f>
        <v>125</v>
      </c>
      <c r="BE13" s="173" t="s">
        <v>63</v>
      </c>
      <c r="BF13" s="198"/>
      <c r="BG13" s="69"/>
      <c r="BH13" s="82"/>
      <c r="BI13" s="97">
        <v>100</v>
      </c>
      <c r="BJ13" s="82"/>
      <c r="BK13" s="109" t="s">
        <v>1</v>
      </c>
      <c r="BL13" s="109"/>
      <c r="BM13" s="109"/>
      <c r="BN13" s="109"/>
      <c r="BO13" s="133"/>
      <c r="BP13" s="133"/>
      <c r="BQ13" s="133"/>
      <c r="BR13" s="133"/>
      <c r="BS13" s="156"/>
      <c r="BT13" s="32"/>
      <c r="BU13" s="32"/>
      <c r="BV13" s="212">
        <f>BU15+BU8</f>
        <v>125</v>
      </c>
      <c r="BW13" s="168"/>
      <c r="BX13" s="218"/>
    </row>
    <row r="14" spans="1:76" s="28" customFormat="1" ht="12" customHeight="1">
      <c r="A14" s="32"/>
      <c r="B14" s="40"/>
      <c r="C14" s="50"/>
      <c r="D14" s="60"/>
      <c r="E14" s="69"/>
      <c r="F14" s="82"/>
      <c r="G14" s="97"/>
      <c r="H14" s="82"/>
      <c r="I14" s="109"/>
      <c r="J14" s="109"/>
      <c r="K14" s="109"/>
      <c r="L14" s="109"/>
      <c r="M14" s="133"/>
      <c r="N14" s="133"/>
      <c r="O14" s="133"/>
      <c r="P14" s="133"/>
      <c r="Q14" s="156"/>
      <c r="R14" s="161"/>
      <c r="S14" s="161">
        <f>+L27</f>
        <v>60</v>
      </c>
      <c r="T14" s="170"/>
      <c r="U14" s="173"/>
      <c r="V14" s="32"/>
      <c r="W14" s="69"/>
      <c r="X14" s="82"/>
      <c r="Y14" s="97"/>
      <c r="Z14" s="82"/>
      <c r="AA14" s="109"/>
      <c r="AB14" s="109"/>
      <c r="AC14" s="109"/>
      <c r="AD14" s="109"/>
      <c r="AE14" s="133"/>
      <c r="AF14" s="133"/>
      <c r="AG14" s="133"/>
      <c r="AH14" s="133"/>
      <c r="AI14" s="156"/>
      <c r="AJ14" s="196">
        <f>+AK14-AJ18</f>
        <v>45</v>
      </c>
      <c r="AK14" s="196">
        <f>+AD27</f>
        <v>65</v>
      </c>
      <c r="AL14" s="170"/>
      <c r="AM14" s="173"/>
      <c r="AN14" s="198"/>
      <c r="AO14" s="69"/>
      <c r="AP14" s="82"/>
      <c r="AQ14" s="97"/>
      <c r="AR14" s="82"/>
      <c r="AS14" s="109"/>
      <c r="AT14" s="109"/>
      <c r="AU14" s="109"/>
      <c r="AV14" s="109"/>
      <c r="AW14" s="133"/>
      <c r="AX14" s="133"/>
      <c r="AY14" s="133"/>
      <c r="AZ14" s="133"/>
      <c r="BA14" s="156"/>
      <c r="BB14" s="196">
        <f>+BC14-BB18</f>
        <v>55</v>
      </c>
      <c r="BC14" s="196">
        <f>+AV27</f>
        <v>75</v>
      </c>
      <c r="BD14" s="170"/>
      <c r="BE14" s="173"/>
      <c r="BF14" s="198"/>
      <c r="BG14" s="69"/>
      <c r="BH14" s="82"/>
      <c r="BI14" s="97"/>
      <c r="BJ14" s="82"/>
      <c r="BK14" s="109"/>
      <c r="BL14" s="109"/>
      <c r="BM14" s="109"/>
      <c r="BN14" s="109"/>
      <c r="BO14" s="133"/>
      <c r="BP14" s="133"/>
      <c r="BQ14" s="133"/>
      <c r="BR14" s="133"/>
      <c r="BS14" s="156"/>
      <c r="BT14" s="196">
        <f>+BU15-BT19</f>
        <v>60</v>
      </c>
      <c r="BU14" s="32"/>
      <c r="BV14" s="212"/>
      <c r="BW14" s="173" t="s">
        <v>63</v>
      </c>
      <c r="BX14" s="218"/>
    </row>
    <row r="15" spans="1:76" s="28" customFormat="1" ht="12" customHeight="1">
      <c r="A15" s="32"/>
      <c r="B15" s="40"/>
      <c r="C15" s="50"/>
      <c r="D15" s="60"/>
      <c r="E15" s="69"/>
      <c r="F15" s="82"/>
      <c r="G15" s="97"/>
      <c r="H15" s="82"/>
      <c r="I15" s="109"/>
      <c r="J15" s="109"/>
      <c r="K15" s="109"/>
      <c r="L15" s="109"/>
      <c r="M15" s="109" t="s">
        <v>5</v>
      </c>
      <c r="N15" s="109"/>
      <c r="O15" s="109"/>
      <c r="P15" s="109"/>
      <c r="Q15" s="156"/>
      <c r="R15" s="161"/>
      <c r="S15" s="161"/>
      <c r="T15" s="170"/>
      <c r="U15" s="173"/>
      <c r="V15" s="32"/>
      <c r="W15" s="69"/>
      <c r="X15" s="82"/>
      <c r="Y15" s="97"/>
      <c r="Z15" s="82"/>
      <c r="AA15" s="109"/>
      <c r="AB15" s="109"/>
      <c r="AC15" s="109"/>
      <c r="AD15" s="109"/>
      <c r="AE15" s="109" t="s">
        <v>5</v>
      </c>
      <c r="AF15" s="109"/>
      <c r="AG15" s="109"/>
      <c r="AH15" s="109"/>
      <c r="AI15" s="156"/>
      <c r="AJ15" s="196"/>
      <c r="AK15" s="196"/>
      <c r="AL15" s="170"/>
      <c r="AM15" s="173"/>
      <c r="AN15" s="198"/>
      <c r="AO15" s="69"/>
      <c r="AP15" s="82"/>
      <c r="AQ15" s="97"/>
      <c r="AR15" s="82"/>
      <c r="AS15" s="109"/>
      <c r="AT15" s="109"/>
      <c r="AU15" s="109"/>
      <c r="AV15" s="109"/>
      <c r="AW15" s="109" t="s">
        <v>5</v>
      </c>
      <c r="AX15" s="109"/>
      <c r="AY15" s="109"/>
      <c r="AZ15" s="109"/>
      <c r="BA15" s="156"/>
      <c r="BB15" s="196"/>
      <c r="BC15" s="196"/>
      <c r="BD15" s="170"/>
      <c r="BE15" s="173"/>
      <c r="BF15" s="198"/>
      <c r="BG15" s="69"/>
      <c r="BH15" s="82"/>
      <c r="BI15" s="97"/>
      <c r="BJ15" s="82"/>
      <c r="BK15" s="109"/>
      <c r="BL15" s="109"/>
      <c r="BM15" s="109"/>
      <c r="BN15" s="109"/>
      <c r="BO15" s="109" t="s">
        <v>5</v>
      </c>
      <c r="BP15" s="109"/>
      <c r="BQ15" s="109"/>
      <c r="BR15" s="109"/>
      <c r="BS15" s="156"/>
      <c r="BT15" s="196"/>
      <c r="BU15" s="196">
        <f>+BN27</f>
        <v>80</v>
      </c>
      <c r="BV15" s="212"/>
      <c r="BW15" s="173"/>
      <c r="BX15" s="218"/>
    </row>
    <row r="16" spans="1:76" s="28" customFormat="1" ht="12" customHeight="1">
      <c r="A16" s="32"/>
      <c r="B16" s="40"/>
      <c r="C16" s="50"/>
      <c r="D16" s="60"/>
      <c r="E16" s="69"/>
      <c r="F16" s="82"/>
      <c r="G16" s="97"/>
      <c r="H16" s="82"/>
      <c r="I16" s="109"/>
      <c r="J16" s="109"/>
      <c r="K16" s="109"/>
      <c r="L16" s="109"/>
      <c r="M16" s="109" t="s">
        <v>26</v>
      </c>
      <c r="N16" s="109"/>
      <c r="O16" s="109"/>
      <c r="P16" s="109"/>
      <c r="Q16" s="157" t="s">
        <v>28</v>
      </c>
      <c r="R16" s="161"/>
      <c r="S16" s="161"/>
      <c r="T16" s="170"/>
      <c r="U16" s="173"/>
      <c r="V16" s="32"/>
      <c r="W16" s="69"/>
      <c r="X16" s="82"/>
      <c r="Y16" s="97"/>
      <c r="Z16" s="82"/>
      <c r="AA16" s="109"/>
      <c r="AB16" s="109"/>
      <c r="AC16" s="109"/>
      <c r="AD16" s="109"/>
      <c r="AE16" s="109" t="s">
        <v>26</v>
      </c>
      <c r="AF16" s="109"/>
      <c r="AG16" s="109"/>
      <c r="AH16" s="109"/>
      <c r="AI16" s="158"/>
      <c r="AJ16" s="196"/>
      <c r="AK16" s="196"/>
      <c r="AL16" s="170"/>
      <c r="AM16" s="173"/>
      <c r="AN16" s="198"/>
      <c r="AO16" s="69"/>
      <c r="AP16" s="82"/>
      <c r="AQ16" s="97"/>
      <c r="AR16" s="82"/>
      <c r="AS16" s="109"/>
      <c r="AT16" s="109"/>
      <c r="AU16" s="109"/>
      <c r="AV16" s="109"/>
      <c r="AW16" s="109" t="s">
        <v>26</v>
      </c>
      <c r="AX16" s="109"/>
      <c r="AY16" s="109"/>
      <c r="AZ16" s="109"/>
      <c r="BA16" s="158"/>
      <c r="BB16" s="196"/>
      <c r="BC16" s="196"/>
      <c r="BD16" s="170"/>
      <c r="BE16" s="173"/>
      <c r="BF16" s="198"/>
      <c r="BG16" s="69"/>
      <c r="BH16" s="82"/>
      <c r="BI16" s="97"/>
      <c r="BJ16" s="82"/>
      <c r="BK16" s="109"/>
      <c r="BL16" s="109"/>
      <c r="BM16" s="109"/>
      <c r="BN16" s="109"/>
      <c r="BO16" s="109" t="s">
        <v>26</v>
      </c>
      <c r="BP16" s="109"/>
      <c r="BQ16" s="109"/>
      <c r="BR16" s="109"/>
      <c r="BS16" s="158"/>
      <c r="BT16" s="196"/>
      <c r="BU16" s="196"/>
      <c r="BV16" s="212"/>
      <c r="BW16" s="173"/>
      <c r="BX16" s="218"/>
    </row>
    <row r="17" spans="1:76" s="28" customFormat="1" ht="12" customHeight="1">
      <c r="A17" s="32"/>
      <c r="B17" s="40"/>
      <c r="C17" s="50"/>
      <c r="D17" s="60"/>
      <c r="E17" s="69"/>
      <c r="F17" s="82"/>
      <c r="G17" s="97"/>
      <c r="H17" s="82"/>
      <c r="I17" s="109"/>
      <c r="J17" s="109"/>
      <c r="K17" s="109"/>
      <c r="L17" s="109"/>
      <c r="M17" s="134">
        <f>+L29</f>
        <v>30</v>
      </c>
      <c r="N17" s="134"/>
      <c r="O17" s="134"/>
      <c r="P17" s="134"/>
      <c r="Q17" s="157"/>
      <c r="R17" s="161">
        <v>20</v>
      </c>
      <c r="S17" s="161"/>
      <c r="T17" s="170"/>
      <c r="U17" s="173"/>
      <c r="V17" s="32"/>
      <c r="W17" s="69"/>
      <c r="X17" s="82"/>
      <c r="Y17" s="97"/>
      <c r="Z17" s="82"/>
      <c r="AA17" s="109"/>
      <c r="AB17" s="109"/>
      <c r="AC17" s="109"/>
      <c r="AD17" s="109"/>
      <c r="AE17" s="134">
        <f>+AD29</f>
        <v>30</v>
      </c>
      <c r="AF17" s="134"/>
      <c r="AG17" s="134"/>
      <c r="AH17" s="134"/>
      <c r="AI17" s="157" t="s">
        <v>28</v>
      </c>
      <c r="AJ17" s="196"/>
      <c r="AK17" s="196"/>
      <c r="AL17" s="170"/>
      <c r="AM17" s="173"/>
      <c r="AN17" s="198"/>
      <c r="AO17" s="69"/>
      <c r="AP17" s="82"/>
      <c r="AQ17" s="97"/>
      <c r="AR17" s="82"/>
      <c r="AS17" s="109"/>
      <c r="AT17" s="109"/>
      <c r="AU17" s="109"/>
      <c r="AV17" s="109"/>
      <c r="AW17" s="134">
        <f>+AV29</f>
        <v>30</v>
      </c>
      <c r="AX17" s="134"/>
      <c r="AY17" s="134"/>
      <c r="AZ17" s="134"/>
      <c r="BA17" s="157" t="s">
        <v>28</v>
      </c>
      <c r="BB17" s="196"/>
      <c r="BC17" s="196"/>
      <c r="BD17" s="170"/>
      <c r="BE17" s="173"/>
      <c r="BF17" s="198"/>
      <c r="BG17" s="69"/>
      <c r="BH17" s="82"/>
      <c r="BI17" s="97"/>
      <c r="BJ17" s="82"/>
      <c r="BK17" s="109"/>
      <c r="BL17" s="109"/>
      <c r="BM17" s="109"/>
      <c r="BN17" s="109"/>
      <c r="BO17" s="134">
        <f>+BN29</f>
        <v>30</v>
      </c>
      <c r="BP17" s="134"/>
      <c r="BQ17" s="134"/>
      <c r="BR17" s="134"/>
      <c r="BS17" s="158"/>
      <c r="BT17" s="196"/>
      <c r="BU17" s="196"/>
      <c r="BV17" s="212"/>
      <c r="BW17" s="173"/>
      <c r="BX17" s="218"/>
    </row>
    <row r="18" spans="1:76" s="28" customFormat="1" ht="12" customHeight="1">
      <c r="A18" s="32"/>
      <c r="B18" s="40"/>
      <c r="C18" s="50"/>
      <c r="D18" s="60"/>
      <c r="E18" s="69"/>
      <c r="F18" s="82"/>
      <c r="G18" s="97"/>
      <c r="H18" s="82"/>
      <c r="I18" s="110">
        <f>+L25</f>
        <v>0.1</v>
      </c>
      <c r="J18" s="110"/>
      <c r="K18" s="110"/>
      <c r="L18" s="110"/>
      <c r="M18" s="133"/>
      <c r="N18" s="133"/>
      <c r="O18" s="133"/>
      <c r="P18" s="133"/>
      <c r="Q18" s="157"/>
      <c r="R18" s="161"/>
      <c r="S18" s="156"/>
      <c r="T18" s="170"/>
      <c r="U18" s="173"/>
      <c r="V18" s="32"/>
      <c r="W18" s="69"/>
      <c r="X18" s="82"/>
      <c r="Y18" s="97"/>
      <c r="Z18" s="82"/>
      <c r="AA18" s="110">
        <f>+AD25</f>
        <v>0.1</v>
      </c>
      <c r="AB18" s="110"/>
      <c r="AC18" s="110"/>
      <c r="AD18" s="110"/>
      <c r="AE18" s="133"/>
      <c r="AF18" s="133"/>
      <c r="AG18" s="133"/>
      <c r="AH18" s="133"/>
      <c r="AI18" s="157"/>
      <c r="AJ18" s="161">
        <v>20</v>
      </c>
      <c r="AK18" s="32"/>
      <c r="AL18" s="170"/>
      <c r="AM18" s="173"/>
      <c r="AN18" s="198"/>
      <c r="AO18" s="69"/>
      <c r="AP18" s="82"/>
      <c r="AQ18" s="97"/>
      <c r="AR18" s="82"/>
      <c r="AS18" s="110">
        <f>+AV25</f>
        <v>0.1</v>
      </c>
      <c r="AT18" s="110"/>
      <c r="AU18" s="110"/>
      <c r="AV18" s="110"/>
      <c r="AW18" s="133"/>
      <c r="AX18" s="133"/>
      <c r="AY18" s="133"/>
      <c r="AZ18" s="133"/>
      <c r="BA18" s="157"/>
      <c r="BB18" s="161">
        <v>20</v>
      </c>
      <c r="BC18" s="32"/>
      <c r="BD18" s="170"/>
      <c r="BE18" s="173"/>
      <c r="BF18" s="198"/>
      <c r="BG18" s="69"/>
      <c r="BH18" s="82"/>
      <c r="BI18" s="97"/>
      <c r="BJ18" s="82"/>
      <c r="BK18" s="110">
        <f>+BN25</f>
        <v>0.1</v>
      </c>
      <c r="BL18" s="110"/>
      <c r="BM18" s="110"/>
      <c r="BN18" s="110"/>
      <c r="BO18" s="133"/>
      <c r="BP18" s="133"/>
      <c r="BQ18" s="133"/>
      <c r="BR18" s="133"/>
      <c r="BS18" s="157" t="s">
        <v>28</v>
      </c>
      <c r="BT18" s="197"/>
      <c r="BU18" s="196"/>
      <c r="BV18" s="212"/>
      <c r="BW18" s="173"/>
      <c r="BX18" s="218"/>
    </row>
    <row r="19" spans="1:76" s="28" customFormat="1" ht="12" customHeight="1">
      <c r="A19" s="32"/>
      <c r="B19" s="40"/>
      <c r="C19" s="50"/>
      <c r="D19" s="60"/>
      <c r="E19" s="69"/>
      <c r="F19" s="82"/>
      <c r="G19" s="97"/>
      <c r="H19" s="82"/>
      <c r="I19" s="110"/>
      <c r="J19" s="110"/>
      <c r="K19" s="110"/>
      <c r="L19" s="110"/>
      <c r="M19" s="133"/>
      <c r="N19" s="133"/>
      <c r="O19" s="133"/>
      <c r="P19" s="133"/>
      <c r="Q19" s="157"/>
      <c r="R19" s="156"/>
      <c r="S19" s="161"/>
      <c r="T19" s="171"/>
      <c r="U19" s="174"/>
      <c r="V19" s="32"/>
      <c r="W19" s="69"/>
      <c r="X19" s="82"/>
      <c r="Y19" s="97"/>
      <c r="Z19" s="82"/>
      <c r="AA19" s="110"/>
      <c r="AB19" s="110"/>
      <c r="AC19" s="110"/>
      <c r="AD19" s="110"/>
      <c r="AE19" s="133"/>
      <c r="AF19" s="133"/>
      <c r="AG19" s="133"/>
      <c r="AH19" s="133"/>
      <c r="AI19" s="157"/>
      <c r="AJ19" s="161"/>
      <c r="AK19" s="197"/>
      <c r="AL19" s="171"/>
      <c r="AM19" s="174"/>
      <c r="AN19" s="198"/>
      <c r="AO19" s="69"/>
      <c r="AP19" s="82"/>
      <c r="AQ19" s="97"/>
      <c r="AR19" s="82"/>
      <c r="AS19" s="110"/>
      <c r="AT19" s="110"/>
      <c r="AU19" s="110"/>
      <c r="AV19" s="110"/>
      <c r="AW19" s="133"/>
      <c r="AX19" s="133"/>
      <c r="AY19" s="133"/>
      <c r="AZ19" s="133"/>
      <c r="BA19" s="157"/>
      <c r="BB19" s="161"/>
      <c r="BC19" s="197"/>
      <c r="BD19" s="171"/>
      <c r="BE19" s="174"/>
      <c r="BF19" s="198"/>
      <c r="BG19" s="69"/>
      <c r="BH19" s="82"/>
      <c r="BI19" s="97"/>
      <c r="BJ19" s="82"/>
      <c r="BK19" s="110"/>
      <c r="BL19" s="110"/>
      <c r="BM19" s="110"/>
      <c r="BN19" s="110"/>
      <c r="BO19" s="133"/>
      <c r="BP19" s="133"/>
      <c r="BQ19" s="133"/>
      <c r="BR19" s="133"/>
      <c r="BS19" s="157"/>
      <c r="BT19" s="161">
        <v>20</v>
      </c>
      <c r="BU19" s="197"/>
      <c r="BV19" s="212"/>
      <c r="BW19" s="173"/>
      <c r="BX19" s="218"/>
    </row>
    <row r="20" spans="1:76" s="28" customFormat="1" ht="12" customHeight="1">
      <c r="A20" s="32"/>
      <c r="B20" s="40"/>
      <c r="C20" s="50"/>
      <c r="D20" s="60"/>
      <c r="E20" s="69"/>
      <c r="F20" s="82"/>
      <c r="G20" s="97"/>
      <c r="H20" s="82"/>
      <c r="I20" s="110"/>
      <c r="J20" s="110"/>
      <c r="K20" s="110"/>
      <c r="L20" s="110"/>
      <c r="M20" s="135" t="s">
        <v>6</v>
      </c>
      <c r="N20" s="135"/>
      <c r="O20" s="135"/>
      <c r="P20" s="135"/>
      <c r="Q20" s="156"/>
      <c r="R20" s="156"/>
      <c r="S20" s="161">
        <f>+G13-S14</f>
        <v>40</v>
      </c>
      <c r="T20" s="32"/>
      <c r="U20" s="32"/>
      <c r="V20" s="32"/>
      <c r="W20" s="69"/>
      <c r="X20" s="82"/>
      <c r="Y20" s="97"/>
      <c r="Z20" s="82"/>
      <c r="AA20" s="110"/>
      <c r="AB20" s="110"/>
      <c r="AC20" s="110"/>
      <c r="AD20" s="110"/>
      <c r="AE20" s="133"/>
      <c r="AF20" s="133"/>
      <c r="AG20" s="133"/>
      <c r="AH20" s="133"/>
      <c r="AI20" s="195"/>
      <c r="AJ20" s="32"/>
      <c r="AK20" s="161">
        <f>+Y13-AK14</f>
        <v>35</v>
      </c>
      <c r="AL20" s="168"/>
      <c r="AM20" s="32"/>
      <c r="AN20" s="198"/>
      <c r="AO20" s="69"/>
      <c r="AP20" s="82"/>
      <c r="AQ20" s="97"/>
      <c r="AR20" s="82"/>
      <c r="AS20" s="110"/>
      <c r="AT20" s="110"/>
      <c r="AU20" s="110"/>
      <c r="AV20" s="110"/>
      <c r="AW20" s="133"/>
      <c r="AX20" s="133"/>
      <c r="AY20" s="133"/>
      <c r="AZ20" s="133"/>
      <c r="BA20" s="195"/>
      <c r="BB20" s="32"/>
      <c r="BC20" s="161">
        <f>+AQ13-BC14</f>
        <v>25</v>
      </c>
      <c r="BD20" s="168"/>
      <c r="BE20" s="32"/>
      <c r="BF20" s="198"/>
      <c r="BG20" s="69"/>
      <c r="BH20" s="82"/>
      <c r="BI20" s="97"/>
      <c r="BJ20" s="82"/>
      <c r="BK20" s="110"/>
      <c r="BL20" s="110"/>
      <c r="BM20" s="110"/>
      <c r="BN20" s="110"/>
      <c r="BO20" s="133"/>
      <c r="BP20" s="133"/>
      <c r="BQ20" s="133"/>
      <c r="BR20" s="133"/>
      <c r="BS20" s="157"/>
      <c r="BT20" s="161"/>
      <c r="BU20" s="197"/>
      <c r="BV20" s="168"/>
      <c r="BW20" s="168"/>
      <c r="BX20" s="218"/>
    </row>
    <row r="21" spans="1:76" s="28" customFormat="1" ht="12" customHeight="1">
      <c r="A21" s="32"/>
      <c r="B21" s="40"/>
      <c r="C21" s="50"/>
      <c r="D21" s="60"/>
      <c r="E21" s="69"/>
      <c r="F21" s="82"/>
      <c r="G21" s="97"/>
      <c r="H21" s="82"/>
      <c r="I21" s="110"/>
      <c r="J21" s="110"/>
      <c r="K21" s="110"/>
      <c r="L21" s="110"/>
      <c r="M21" s="110">
        <f>+I18</f>
        <v>0.1</v>
      </c>
      <c r="N21" s="110"/>
      <c r="O21" s="110"/>
      <c r="P21" s="110"/>
      <c r="Q21" s="158"/>
      <c r="R21" s="156"/>
      <c r="S21" s="161"/>
      <c r="T21" s="168"/>
      <c r="U21" s="168"/>
      <c r="V21" s="32"/>
      <c r="W21" s="69"/>
      <c r="X21" s="82"/>
      <c r="Y21" s="97"/>
      <c r="Z21" s="82"/>
      <c r="AA21" s="110"/>
      <c r="AB21" s="110"/>
      <c r="AC21" s="110"/>
      <c r="AD21" s="110"/>
      <c r="AE21" s="135" t="s">
        <v>6</v>
      </c>
      <c r="AF21" s="135"/>
      <c r="AG21" s="135"/>
      <c r="AH21" s="135"/>
      <c r="AI21" s="158"/>
      <c r="AJ21" s="158"/>
      <c r="AK21" s="161"/>
      <c r="AL21" s="168"/>
      <c r="AM21" s="168"/>
      <c r="AN21" s="198"/>
      <c r="AO21" s="69"/>
      <c r="AP21" s="82"/>
      <c r="AQ21" s="97"/>
      <c r="AR21" s="82"/>
      <c r="AS21" s="110"/>
      <c r="AT21" s="110"/>
      <c r="AU21" s="110"/>
      <c r="AV21" s="110"/>
      <c r="AW21" s="135" t="s">
        <v>6</v>
      </c>
      <c r="AX21" s="135"/>
      <c r="AY21" s="135"/>
      <c r="AZ21" s="135"/>
      <c r="BA21" s="158"/>
      <c r="BB21" s="158"/>
      <c r="BC21" s="161"/>
      <c r="BD21" s="168"/>
      <c r="BE21" s="168"/>
      <c r="BF21" s="198"/>
      <c r="BG21" s="69"/>
      <c r="BH21" s="82"/>
      <c r="BI21" s="97"/>
      <c r="BJ21" s="82"/>
      <c r="BK21" s="110"/>
      <c r="BL21" s="110"/>
      <c r="BM21" s="110"/>
      <c r="BN21" s="110"/>
      <c r="BO21" s="135" t="s">
        <v>6</v>
      </c>
      <c r="BP21" s="135"/>
      <c r="BQ21" s="135"/>
      <c r="BR21" s="135"/>
      <c r="BS21" s="158"/>
      <c r="BT21" s="158"/>
      <c r="BU21" s="161">
        <f>+BI13-BU15</f>
        <v>20</v>
      </c>
      <c r="BV21" s="168"/>
      <c r="BW21" s="168"/>
      <c r="BX21" s="218"/>
    </row>
    <row r="22" spans="1:76" s="28" customFormat="1" ht="12" customHeight="1">
      <c r="A22" s="32"/>
      <c r="B22" s="40"/>
      <c r="C22" s="50"/>
      <c r="D22" s="60"/>
      <c r="E22" s="69"/>
      <c r="F22" s="82"/>
      <c r="G22" s="97"/>
      <c r="H22" s="82"/>
      <c r="I22" s="110"/>
      <c r="J22" s="110"/>
      <c r="K22" s="110"/>
      <c r="L22" s="110"/>
      <c r="M22" s="133"/>
      <c r="N22" s="133"/>
      <c r="O22" s="133"/>
      <c r="P22" s="133"/>
      <c r="Q22" s="158"/>
      <c r="R22" s="158"/>
      <c r="S22" s="32"/>
      <c r="T22" s="168"/>
      <c r="U22" s="168"/>
      <c r="V22" s="32"/>
      <c r="W22" s="69"/>
      <c r="X22" s="82"/>
      <c r="Y22" s="97"/>
      <c r="Z22" s="82"/>
      <c r="AA22" s="110"/>
      <c r="AB22" s="110"/>
      <c r="AC22" s="110"/>
      <c r="AD22" s="110"/>
      <c r="AE22" s="110">
        <f>+AA18</f>
        <v>0.1</v>
      </c>
      <c r="AF22" s="110"/>
      <c r="AG22" s="110"/>
      <c r="AH22" s="110"/>
      <c r="AI22" s="158"/>
      <c r="AJ22" s="158"/>
      <c r="AK22" s="161"/>
      <c r="AL22" s="168"/>
      <c r="AM22" s="168"/>
      <c r="AN22" s="198"/>
      <c r="AO22" s="69"/>
      <c r="AP22" s="82"/>
      <c r="AQ22" s="97"/>
      <c r="AR22" s="82"/>
      <c r="AS22" s="110"/>
      <c r="AT22" s="110"/>
      <c r="AU22" s="110"/>
      <c r="AV22" s="110"/>
      <c r="AW22" s="110">
        <f>+AS18</f>
        <v>0.1</v>
      </c>
      <c r="AX22" s="110"/>
      <c r="AY22" s="110"/>
      <c r="AZ22" s="110"/>
      <c r="BA22" s="158"/>
      <c r="BB22" s="158"/>
      <c r="BC22" s="161"/>
      <c r="BD22" s="168"/>
      <c r="BE22" s="168"/>
      <c r="BF22" s="198"/>
      <c r="BG22" s="69"/>
      <c r="BH22" s="82"/>
      <c r="BI22" s="97"/>
      <c r="BJ22" s="82"/>
      <c r="BK22" s="110"/>
      <c r="BL22" s="110"/>
      <c r="BM22" s="110"/>
      <c r="BN22" s="110"/>
      <c r="BO22" s="110">
        <f>+BK18</f>
        <v>0.1</v>
      </c>
      <c r="BP22" s="110"/>
      <c r="BQ22" s="110"/>
      <c r="BR22" s="110"/>
      <c r="BS22" s="158"/>
      <c r="BT22" s="158"/>
      <c r="BU22" s="161"/>
      <c r="BV22" s="168"/>
      <c r="BW22" s="168"/>
      <c r="BX22" s="218"/>
    </row>
    <row r="23" spans="1:76" ht="9" customHeight="1">
      <c r="A23" s="31"/>
      <c r="B23" s="40"/>
      <c r="C23" s="50"/>
      <c r="D23" s="60"/>
      <c r="E23" s="70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31"/>
      <c r="W23" s="70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99"/>
      <c r="AO23" s="70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199"/>
      <c r="BG23" s="70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219"/>
    </row>
    <row r="24" spans="1:76" ht="9.9499999999999993" customHeight="1">
      <c r="A24" s="31"/>
      <c r="B24" s="41" t="s">
        <v>42</v>
      </c>
      <c r="C24" s="51"/>
      <c r="D24" s="61"/>
      <c r="E24" s="6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6"/>
      <c r="W24" s="68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176"/>
      <c r="AO24" s="68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176"/>
      <c r="BG24" s="68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217"/>
    </row>
    <row r="25" spans="1:76" s="29" customFormat="1" ht="18" customHeight="1">
      <c r="A25" s="33"/>
      <c r="B25" s="41"/>
      <c r="C25" s="51"/>
      <c r="D25" s="61"/>
      <c r="E25" s="71"/>
      <c r="F25" s="84"/>
      <c r="G25" s="98" t="s">
        <v>6</v>
      </c>
      <c r="H25" s="98"/>
      <c r="I25" s="98"/>
      <c r="J25" s="98"/>
      <c r="K25" s="116"/>
      <c r="L25" s="104">
        <f>+AW3</f>
        <v>0.1</v>
      </c>
      <c r="M25" s="104"/>
      <c r="N25" s="116"/>
      <c r="O25" s="116"/>
      <c r="P25" s="116"/>
      <c r="Q25" s="116"/>
      <c r="R25" s="116"/>
      <c r="S25" s="116"/>
      <c r="T25" s="116"/>
      <c r="U25" s="116"/>
      <c r="V25" s="177"/>
      <c r="W25" s="185"/>
      <c r="X25" s="116"/>
      <c r="Y25" s="98" t="s">
        <v>6</v>
      </c>
      <c r="Z25" s="98"/>
      <c r="AA25" s="98"/>
      <c r="AB25" s="98"/>
      <c r="AC25" s="116"/>
      <c r="AD25" s="104">
        <f>+AW3</f>
        <v>0.1</v>
      </c>
      <c r="AE25" s="104"/>
      <c r="AF25" s="116"/>
      <c r="AG25" s="116"/>
      <c r="AH25" s="116"/>
      <c r="AI25" s="116"/>
      <c r="AJ25" s="116"/>
      <c r="AK25" s="116"/>
      <c r="AL25" s="116"/>
      <c r="AM25" s="116"/>
      <c r="AN25" s="177"/>
      <c r="AO25" s="185"/>
      <c r="AP25" s="116"/>
      <c r="AQ25" s="98" t="s">
        <v>6</v>
      </c>
      <c r="AR25" s="98"/>
      <c r="AS25" s="98"/>
      <c r="AT25" s="98"/>
      <c r="AU25" s="116"/>
      <c r="AV25" s="104">
        <f>+AW3</f>
        <v>0.1</v>
      </c>
      <c r="AW25" s="104"/>
      <c r="AX25" s="116"/>
      <c r="AY25" s="116"/>
      <c r="AZ25" s="116"/>
      <c r="BA25" s="116"/>
      <c r="BB25" s="116"/>
      <c r="BC25" s="116"/>
      <c r="BD25" s="116"/>
      <c r="BE25" s="116"/>
      <c r="BF25" s="177"/>
      <c r="BG25" s="185"/>
      <c r="BH25" s="116"/>
      <c r="BI25" s="98" t="s">
        <v>6</v>
      </c>
      <c r="BJ25" s="98"/>
      <c r="BK25" s="98"/>
      <c r="BL25" s="98"/>
      <c r="BM25" s="116"/>
      <c r="BN25" s="104">
        <f>+AW3</f>
        <v>0.1</v>
      </c>
      <c r="BO25" s="104"/>
      <c r="BP25" s="85"/>
      <c r="BQ25" s="85"/>
      <c r="BR25" s="85"/>
      <c r="BS25" s="85"/>
      <c r="BT25" s="85"/>
      <c r="BU25" s="85"/>
      <c r="BV25" s="85"/>
      <c r="BW25" s="85"/>
      <c r="BX25" s="220"/>
    </row>
    <row r="26" spans="1:76" s="29" customFormat="1" ht="18" customHeight="1">
      <c r="A26" s="33"/>
      <c r="B26" s="41"/>
      <c r="C26" s="51"/>
      <c r="D26" s="61"/>
      <c r="E26" s="71"/>
      <c r="F26" s="84"/>
      <c r="G26" s="99" t="s">
        <v>9</v>
      </c>
      <c r="H26" s="99"/>
      <c r="I26" s="99"/>
      <c r="J26" s="99"/>
      <c r="K26" s="116"/>
      <c r="L26" s="122">
        <v>3</v>
      </c>
      <c r="M26" s="122"/>
      <c r="N26" s="116"/>
      <c r="O26" s="116"/>
      <c r="P26" s="116"/>
      <c r="Q26" s="116"/>
      <c r="R26" s="116"/>
      <c r="S26" s="116"/>
      <c r="T26" s="116"/>
      <c r="U26" s="116"/>
      <c r="V26" s="177"/>
      <c r="W26" s="185"/>
      <c r="X26" s="116"/>
      <c r="Y26" s="99" t="s">
        <v>9</v>
      </c>
      <c r="Z26" s="99"/>
      <c r="AA26" s="99"/>
      <c r="AB26" s="99"/>
      <c r="AC26" s="116"/>
      <c r="AD26" s="122">
        <v>4</v>
      </c>
      <c r="AE26" s="122"/>
      <c r="AF26" s="116"/>
      <c r="AG26" s="116"/>
      <c r="AH26" s="116"/>
      <c r="AI26" s="116"/>
      <c r="AJ26" s="116"/>
      <c r="AK26" s="116"/>
      <c r="AL26" s="116"/>
      <c r="AM26" s="116"/>
      <c r="AN26" s="177"/>
      <c r="AO26" s="185"/>
      <c r="AP26" s="116"/>
      <c r="AQ26" s="99" t="s">
        <v>9</v>
      </c>
      <c r="AR26" s="99"/>
      <c r="AS26" s="99"/>
      <c r="AT26" s="99"/>
      <c r="AU26" s="116"/>
      <c r="AV26" s="122">
        <v>6</v>
      </c>
      <c r="AW26" s="122"/>
      <c r="AX26" s="116"/>
      <c r="AY26" s="116"/>
      <c r="AZ26" s="116"/>
      <c r="BA26" s="116"/>
      <c r="BB26" s="116"/>
      <c r="BC26" s="116"/>
      <c r="BD26" s="116"/>
      <c r="BE26" s="116"/>
      <c r="BF26" s="177"/>
      <c r="BG26" s="185"/>
      <c r="BH26" s="116"/>
      <c r="BI26" s="99" t="s">
        <v>9</v>
      </c>
      <c r="BJ26" s="99"/>
      <c r="BK26" s="99"/>
      <c r="BL26" s="99"/>
      <c r="BM26" s="116"/>
      <c r="BN26" s="122">
        <v>8</v>
      </c>
      <c r="BO26" s="122"/>
      <c r="BP26" s="85"/>
      <c r="BQ26" s="85"/>
      <c r="BR26" s="85"/>
      <c r="BS26" s="85"/>
      <c r="BT26" s="85"/>
      <c r="BU26" s="85"/>
      <c r="BV26" s="85"/>
      <c r="BW26" s="85"/>
      <c r="BX26" s="220"/>
    </row>
    <row r="27" spans="1:76" s="29" customFormat="1" ht="18" customHeight="1">
      <c r="A27" s="33"/>
      <c r="B27" s="41"/>
      <c r="C27" s="51"/>
      <c r="D27" s="61"/>
      <c r="E27" s="71"/>
      <c r="F27" s="84"/>
      <c r="G27" s="99" t="s">
        <v>32</v>
      </c>
      <c r="H27" s="99"/>
      <c r="I27" s="99"/>
      <c r="J27" s="99"/>
      <c r="K27" s="116"/>
      <c r="L27" s="123">
        <v>60</v>
      </c>
      <c r="M27" s="123"/>
      <c r="N27" s="116"/>
      <c r="O27" s="116"/>
      <c r="P27" s="116"/>
      <c r="Q27" s="116"/>
      <c r="R27" s="116"/>
      <c r="S27" s="116"/>
      <c r="T27" s="116"/>
      <c r="U27" s="116"/>
      <c r="V27" s="177"/>
      <c r="W27" s="185"/>
      <c r="X27" s="116"/>
      <c r="Y27" s="99" t="s">
        <v>32</v>
      </c>
      <c r="Z27" s="99"/>
      <c r="AA27" s="99"/>
      <c r="AB27" s="99"/>
      <c r="AC27" s="116"/>
      <c r="AD27" s="123">
        <v>65</v>
      </c>
      <c r="AE27" s="123"/>
      <c r="AF27" s="116"/>
      <c r="AG27" s="116"/>
      <c r="AH27" s="116"/>
      <c r="AI27" s="116"/>
      <c r="AJ27" s="116"/>
      <c r="AK27" s="116"/>
      <c r="AL27" s="116"/>
      <c r="AM27" s="116"/>
      <c r="AN27" s="177"/>
      <c r="AO27" s="185"/>
      <c r="AP27" s="116"/>
      <c r="AQ27" s="99" t="s">
        <v>32</v>
      </c>
      <c r="AR27" s="99"/>
      <c r="AS27" s="99"/>
      <c r="AT27" s="99"/>
      <c r="AU27" s="116"/>
      <c r="AV27" s="123">
        <v>75</v>
      </c>
      <c r="AW27" s="123"/>
      <c r="AX27" s="116"/>
      <c r="AY27" s="116"/>
      <c r="AZ27" s="116"/>
      <c r="BA27" s="116"/>
      <c r="BB27" s="116"/>
      <c r="BC27" s="116"/>
      <c r="BD27" s="116"/>
      <c r="BE27" s="116"/>
      <c r="BF27" s="177"/>
      <c r="BG27" s="185"/>
      <c r="BH27" s="116"/>
      <c r="BI27" s="99" t="s">
        <v>32</v>
      </c>
      <c r="BJ27" s="99"/>
      <c r="BK27" s="99"/>
      <c r="BL27" s="99"/>
      <c r="BM27" s="116"/>
      <c r="BN27" s="123">
        <v>80</v>
      </c>
      <c r="BO27" s="123"/>
      <c r="BP27" s="85"/>
      <c r="BQ27" s="85"/>
      <c r="BR27" s="85"/>
      <c r="BS27" s="85"/>
      <c r="BT27" s="85"/>
      <c r="BU27" s="85"/>
      <c r="BV27" s="85"/>
      <c r="BW27" s="85"/>
      <c r="BX27" s="220"/>
    </row>
    <row r="28" spans="1:76" s="29" customFormat="1" ht="18" customHeight="1">
      <c r="A28" s="33"/>
      <c r="B28" s="41"/>
      <c r="C28" s="51"/>
      <c r="D28" s="61"/>
      <c r="E28" s="71"/>
      <c r="F28" s="85" t="s">
        <v>22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78"/>
      <c r="W28" s="74"/>
      <c r="X28" s="85" t="s">
        <v>22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178"/>
      <c r="AO28" s="74"/>
      <c r="AP28" s="85" t="s">
        <v>22</v>
      </c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178"/>
      <c r="BG28" s="74"/>
      <c r="BH28" s="85" t="s">
        <v>22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220"/>
    </row>
    <row r="29" spans="1:76" s="29" customFormat="1" ht="18" customHeight="1">
      <c r="A29" s="33"/>
      <c r="B29" s="41"/>
      <c r="C29" s="51"/>
      <c r="D29" s="61"/>
      <c r="E29" s="71"/>
      <c r="F29" s="86" t="s">
        <v>30</v>
      </c>
      <c r="G29" s="86"/>
      <c r="H29" s="86"/>
      <c r="I29" s="86"/>
      <c r="J29" s="86"/>
      <c r="K29" s="86"/>
      <c r="L29" s="124">
        <f>+BO3</f>
        <v>30</v>
      </c>
      <c r="M29" s="124"/>
      <c r="N29" s="85" t="s">
        <v>11</v>
      </c>
      <c r="O29" s="85"/>
      <c r="P29" s="85"/>
      <c r="Q29" s="85"/>
      <c r="R29" s="85"/>
      <c r="S29" s="85"/>
      <c r="T29" s="85"/>
      <c r="U29" s="85"/>
      <c r="V29" s="178"/>
      <c r="W29" s="74"/>
      <c r="X29" s="86" t="s">
        <v>30</v>
      </c>
      <c r="Y29" s="86"/>
      <c r="Z29" s="86"/>
      <c r="AA29" s="86"/>
      <c r="AB29" s="86"/>
      <c r="AC29" s="86"/>
      <c r="AD29" s="124">
        <f>+BO3</f>
        <v>30</v>
      </c>
      <c r="AE29" s="124"/>
      <c r="AF29" s="85" t="s">
        <v>11</v>
      </c>
      <c r="AG29" s="85"/>
      <c r="AH29" s="85"/>
      <c r="AI29" s="85"/>
      <c r="AJ29" s="85"/>
      <c r="AK29" s="85"/>
      <c r="AL29" s="85"/>
      <c r="AM29" s="85"/>
      <c r="AN29" s="178"/>
      <c r="AO29" s="74"/>
      <c r="AP29" s="86" t="s">
        <v>30</v>
      </c>
      <c r="AQ29" s="86"/>
      <c r="AR29" s="86"/>
      <c r="AS29" s="86"/>
      <c r="AT29" s="86"/>
      <c r="AU29" s="86"/>
      <c r="AV29" s="124">
        <f>+BO3</f>
        <v>30</v>
      </c>
      <c r="AW29" s="124"/>
      <c r="AX29" s="85" t="s">
        <v>11</v>
      </c>
      <c r="AY29" s="85"/>
      <c r="AZ29" s="85"/>
      <c r="BA29" s="85"/>
      <c r="BB29" s="85"/>
      <c r="BC29" s="85"/>
      <c r="BD29" s="85"/>
      <c r="BE29" s="85"/>
      <c r="BF29" s="178"/>
      <c r="BG29" s="74"/>
      <c r="BH29" s="86" t="s">
        <v>30</v>
      </c>
      <c r="BI29" s="86"/>
      <c r="BJ29" s="86"/>
      <c r="BK29" s="86"/>
      <c r="BL29" s="86"/>
      <c r="BM29" s="86"/>
      <c r="BN29" s="124">
        <f>+BO3</f>
        <v>30</v>
      </c>
      <c r="BO29" s="124"/>
      <c r="BP29" s="85" t="s">
        <v>11</v>
      </c>
      <c r="BQ29" s="85"/>
      <c r="BR29" s="85"/>
      <c r="BS29" s="85"/>
      <c r="BT29" s="85"/>
      <c r="BU29" s="85"/>
      <c r="BV29" s="85"/>
      <c r="BW29" s="85"/>
      <c r="BX29" s="220"/>
    </row>
    <row r="30" spans="1:76" s="29" customFormat="1" ht="18" customHeight="1">
      <c r="A30" s="33"/>
      <c r="B30" s="41"/>
      <c r="C30" s="51"/>
      <c r="D30" s="61"/>
      <c r="E30" s="71"/>
      <c r="F30" s="87" t="s">
        <v>12</v>
      </c>
      <c r="G30" s="87"/>
      <c r="H30" s="98" t="s">
        <v>8</v>
      </c>
      <c r="I30" s="111">
        <f>+R13</f>
        <v>40</v>
      </c>
      <c r="J30" s="113" t="s">
        <v>14</v>
      </c>
      <c r="K30" s="111">
        <f>+L29*1</f>
        <v>30</v>
      </c>
      <c r="L30" s="125">
        <v>0.33333333333333298</v>
      </c>
      <c r="M30" s="136" t="s">
        <v>0</v>
      </c>
      <c r="N30" s="145">
        <f>100-R13</f>
        <v>60</v>
      </c>
      <c r="O30" s="145"/>
      <c r="P30" s="111" t="s">
        <v>14</v>
      </c>
      <c r="Q30" s="159">
        <f>+L25*1</f>
        <v>0.1</v>
      </c>
      <c r="R30" s="159"/>
      <c r="S30" s="125">
        <v>0.33333333333333326</v>
      </c>
      <c r="T30" s="172" t="s">
        <v>53</v>
      </c>
      <c r="U30" s="172"/>
      <c r="V30" s="179"/>
      <c r="W30" s="186"/>
      <c r="X30" s="87" t="s">
        <v>12</v>
      </c>
      <c r="Y30" s="87"/>
      <c r="Z30" s="98" t="s">
        <v>8</v>
      </c>
      <c r="AA30" s="111">
        <f>+AJ14*1</f>
        <v>45</v>
      </c>
      <c r="AB30" s="113" t="s">
        <v>14</v>
      </c>
      <c r="AC30" s="111">
        <f>+AD29*1</f>
        <v>30</v>
      </c>
      <c r="AD30" s="125">
        <v>0.33333333333333298</v>
      </c>
      <c r="AE30" s="136" t="s">
        <v>0</v>
      </c>
      <c r="AF30" s="145">
        <f>100-AJ14</f>
        <v>55</v>
      </c>
      <c r="AG30" s="145"/>
      <c r="AH30" s="111" t="s">
        <v>14</v>
      </c>
      <c r="AI30" s="159">
        <f>+AD25*1</f>
        <v>0.1</v>
      </c>
      <c r="AJ30" s="159"/>
      <c r="AK30" s="125">
        <v>0.33333333333333326</v>
      </c>
      <c r="AL30" s="172" t="s">
        <v>53</v>
      </c>
      <c r="AM30" s="172"/>
      <c r="AN30" s="179"/>
      <c r="AO30" s="186"/>
      <c r="AP30" s="87" t="s">
        <v>12</v>
      </c>
      <c r="AQ30" s="87"/>
      <c r="AR30" s="98" t="s">
        <v>8</v>
      </c>
      <c r="AS30" s="111">
        <f>+BB14*1</f>
        <v>55</v>
      </c>
      <c r="AT30" s="113" t="s">
        <v>14</v>
      </c>
      <c r="AU30" s="111">
        <f>+AV29*1</f>
        <v>30</v>
      </c>
      <c r="AV30" s="125">
        <v>0.33333333333333298</v>
      </c>
      <c r="AW30" s="136" t="s">
        <v>0</v>
      </c>
      <c r="AX30" s="145">
        <f>100-BB14</f>
        <v>45</v>
      </c>
      <c r="AY30" s="145"/>
      <c r="AZ30" s="111" t="s">
        <v>14</v>
      </c>
      <c r="BA30" s="159">
        <f>+AV25*1</f>
        <v>0.1</v>
      </c>
      <c r="BB30" s="159"/>
      <c r="BC30" s="125">
        <v>0.33333333333333326</v>
      </c>
      <c r="BD30" s="172" t="s">
        <v>53</v>
      </c>
      <c r="BE30" s="172"/>
      <c r="BF30" s="179"/>
      <c r="BG30" s="186"/>
      <c r="BH30" s="87" t="s">
        <v>12</v>
      </c>
      <c r="BI30" s="87"/>
      <c r="BJ30" s="98" t="s">
        <v>8</v>
      </c>
      <c r="BK30" s="111">
        <f>+BT14*1</f>
        <v>60</v>
      </c>
      <c r="BL30" s="113" t="s">
        <v>14</v>
      </c>
      <c r="BM30" s="111">
        <f>+BN29*1</f>
        <v>30</v>
      </c>
      <c r="BN30" s="125">
        <v>0.33333333333333298</v>
      </c>
      <c r="BO30" s="136" t="s">
        <v>0</v>
      </c>
      <c r="BP30" s="145">
        <f>100-BT14</f>
        <v>40</v>
      </c>
      <c r="BQ30" s="145"/>
      <c r="BR30" s="111" t="s">
        <v>14</v>
      </c>
      <c r="BS30" s="159">
        <f>+BN25*1</f>
        <v>0.1</v>
      </c>
      <c r="BT30" s="159"/>
      <c r="BU30" s="125">
        <v>0.33333333333333326</v>
      </c>
      <c r="BV30" s="172" t="s">
        <v>53</v>
      </c>
      <c r="BW30" s="172"/>
      <c r="BX30" s="220"/>
    </row>
    <row r="31" spans="1:76" s="29" customFormat="1" ht="18" customHeight="1">
      <c r="A31" s="33"/>
      <c r="B31" s="41"/>
      <c r="C31" s="51"/>
      <c r="D31" s="61"/>
      <c r="E31" s="71"/>
      <c r="F31" s="87"/>
      <c r="G31" s="87"/>
      <c r="H31" s="98"/>
      <c r="I31" s="112">
        <v>100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72"/>
      <c r="U31" s="172"/>
      <c r="V31" s="179"/>
      <c r="W31" s="186"/>
      <c r="X31" s="87"/>
      <c r="Y31" s="87"/>
      <c r="Z31" s="98"/>
      <c r="AA31" s="112">
        <v>100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72"/>
      <c r="AM31" s="172"/>
      <c r="AN31" s="179"/>
      <c r="AO31" s="186"/>
      <c r="AP31" s="87"/>
      <c r="AQ31" s="87"/>
      <c r="AR31" s="98"/>
      <c r="AS31" s="112">
        <v>100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72"/>
      <c r="BE31" s="172"/>
      <c r="BF31" s="179"/>
      <c r="BG31" s="186"/>
      <c r="BH31" s="87"/>
      <c r="BI31" s="87"/>
      <c r="BJ31" s="98"/>
      <c r="BK31" s="112">
        <v>100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72"/>
      <c r="BW31" s="172"/>
      <c r="BX31" s="220"/>
    </row>
    <row r="32" spans="1:76" s="29" customFormat="1" ht="15" customHeight="1">
      <c r="A32" s="33"/>
      <c r="B32" s="41"/>
      <c r="C32" s="51"/>
      <c r="D32" s="61"/>
      <c r="E32" s="71"/>
      <c r="F32" s="87" t="s">
        <v>15</v>
      </c>
      <c r="G32" s="87"/>
      <c r="H32" s="104">
        <f>ROUND(((I30*K30^L30+N30*Q30^S30)/100)^3,2)</f>
        <v>3.52</v>
      </c>
      <c r="I32" s="104"/>
      <c r="J32" s="104"/>
      <c r="K32" s="98" t="str">
        <f>IF(H32&gt;L32,"&gt;","&lt;")</f>
        <v>&gt;</v>
      </c>
      <c r="L32" s="126">
        <f>+L26</f>
        <v>3</v>
      </c>
      <c r="M32" s="126"/>
      <c r="N32" s="116"/>
      <c r="O32" s="116"/>
      <c r="P32" s="116"/>
      <c r="Q32" s="116"/>
      <c r="R32" s="116"/>
      <c r="S32" s="116"/>
      <c r="T32" s="116"/>
      <c r="U32" s="116"/>
      <c r="V32" s="178"/>
      <c r="W32" s="74"/>
      <c r="X32" s="87" t="s">
        <v>15</v>
      </c>
      <c r="Y32" s="87"/>
      <c r="Z32" s="189">
        <f>ROUND(((AA30*AC30^AD30+AF30*AI30^AK30)/100)^3,2)</f>
        <v>4.5199999999999996</v>
      </c>
      <c r="AA32" s="189"/>
      <c r="AB32" s="189"/>
      <c r="AC32" s="86" t="str">
        <f>IF(Z32&gt;AD32,"&gt;","&lt;")</f>
        <v>&gt;</v>
      </c>
      <c r="AD32" s="190">
        <f>+AD26</f>
        <v>4</v>
      </c>
      <c r="AE32" s="190"/>
      <c r="AF32" s="85"/>
      <c r="AG32" s="85"/>
      <c r="AH32" s="85"/>
      <c r="AI32" s="85"/>
      <c r="AJ32" s="85"/>
      <c r="AK32" s="85"/>
      <c r="AL32" s="85"/>
      <c r="AM32" s="85"/>
      <c r="AN32" s="178"/>
      <c r="AO32" s="74"/>
      <c r="AP32" s="87" t="s">
        <v>15</v>
      </c>
      <c r="AQ32" s="87"/>
      <c r="AR32" s="189">
        <f>ROUND(((AS30*AU30^AV30+AX30*BA30^BC30)/100)^3,2)</f>
        <v>7.05</v>
      </c>
      <c r="AS32" s="189"/>
      <c r="AT32" s="189"/>
      <c r="AU32" s="86" t="str">
        <f>IF(AR32&gt;AV32,"&gt;","&lt;")</f>
        <v>&gt;</v>
      </c>
      <c r="AV32" s="190">
        <f>+AV26</f>
        <v>6</v>
      </c>
      <c r="AW32" s="190"/>
      <c r="AX32" s="85"/>
      <c r="AY32" s="85"/>
      <c r="AZ32" s="85"/>
      <c r="BA32" s="85"/>
      <c r="BB32" s="85"/>
      <c r="BC32" s="85"/>
      <c r="BD32" s="85"/>
      <c r="BE32" s="85"/>
      <c r="BF32" s="178"/>
      <c r="BG32" s="74"/>
      <c r="BH32" s="87" t="s">
        <v>15</v>
      </c>
      <c r="BI32" s="87"/>
      <c r="BJ32" s="189">
        <f>ROUND(((BK30*BM30^BN30+BP30*BS30^BU30)/100)^3,2)</f>
        <v>8.6199999999999992</v>
      </c>
      <c r="BK32" s="189"/>
      <c r="BL32" s="189"/>
      <c r="BM32" s="86" t="str">
        <f>IF(BJ32&gt;BN32,"&gt;","&lt;")</f>
        <v>&gt;</v>
      </c>
      <c r="BN32" s="190">
        <f>+BN26</f>
        <v>8</v>
      </c>
      <c r="BO32" s="190"/>
      <c r="BP32" s="85"/>
      <c r="BQ32" s="85"/>
      <c r="BR32" s="85"/>
      <c r="BS32" s="85"/>
      <c r="BT32" s="85"/>
      <c r="BU32" s="85"/>
      <c r="BV32" s="85"/>
      <c r="BW32" s="85"/>
      <c r="BX32" s="220"/>
    </row>
    <row r="33" spans="1:76" s="29" customFormat="1" ht="15" customHeight="1">
      <c r="A33" s="33"/>
      <c r="B33" s="41"/>
      <c r="C33" s="51"/>
      <c r="D33" s="61"/>
      <c r="E33" s="71"/>
      <c r="F33" s="87"/>
      <c r="G33" s="87"/>
      <c r="H33" s="104"/>
      <c r="I33" s="104"/>
      <c r="J33" s="104"/>
      <c r="K33" s="98"/>
      <c r="L33" s="126"/>
      <c r="M33" s="126"/>
      <c r="N33" s="116"/>
      <c r="O33" s="116"/>
      <c r="P33" s="116"/>
      <c r="Q33" s="116"/>
      <c r="R33" s="116"/>
      <c r="S33" s="116"/>
      <c r="T33" s="116"/>
      <c r="U33" s="116"/>
      <c r="V33" s="178"/>
      <c r="W33" s="74"/>
      <c r="X33" s="87"/>
      <c r="Y33" s="87"/>
      <c r="Z33" s="189"/>
      <c r="AA33" s="189"/>
      <c r="AB33" s="189"/>
      <c r="AC33" s="86"/>
      <c r="AD33" s="190"/>
      <c r="AE33" s="190"/>
      <c r="AF33" s="85"/>
      <c r="AG33" s="85"/>
      <c r="AH33" s="85"/>
      <c r="AI33" s="85"/>
      <c r="AJ33" s="85"/>
      <c r="AK33" s="85"/>
      <c r="AL33" s="85"/>
      <c r="AM33" s="85"/>
      <c r="AN33" s="178"/>
      <c r="AO33" s="74"/>
      <c r="AP33" s="87"/>
      <c r="AQ33" s="87"/>
      <c r="AR33" s="189"/>
      <c r="AS33" s="189"/>
      <c r="AT33" s="189"/>
      <c r="AU33" s="86"/>
      <c r="AV33" s="190"/>
      <c r="AW33" s="190"/>
      <c r="AX33" s="85"/>
      <c r="AY33" s="85"/>
      <c r="AZ33" s="85"/>
      <c r="BA33" s="85"/>
      <c r="BB33" s="85"/>
      <c r="BC33" s="85"/>
      <c r="BD33" s="85"/>
      <c r="BE33" s="85"/>
      <c r="BF33" s="178"/>
      <c r="BG33" s="74"/>
      <c r="BH33" s="87"/>
      <c r="BI33" s="87"/>
      <c r="BJ33" s="189"/>
      <c r="BK33" s="189"/>
      <c r="BL33" s="189"/>
      <c r="BM33" s="86"/>
      <c r="BN33" s="190"/>
      <c r="BO33" s="190"/>
      <c r="BP33" s="85"/>
      <c r="BQ33" s="85"/>
      <c r="BR33" s="85"/>
      <c r="BS33" s="85"/>
      <c r="BT33" s="85"/>
      <c r="BU33" s="85"/>
      <c r="BV33" s="85"/>
      <c r="BW33" s="85"/>
      <c r="BX33" s="220"/>
    </row>
    <row r="34" spans="1:76" s="29" customFormat="1" ht="18" customHeight="1">
      <c r="A34" s="33"/>
      <c r="B34" s="41"/>
      <c r="C34" s="51"/>
      <c r="D34" s="61"/>
      <c r="E34" s="71"/>
      <c r="F34" s="85"/>
      <c r="G34" s="100" t="str">
        <f>IF(H32&gt;L32,"OK,目標CBR"&amp;L26&amp;"%の場合置換層厚"&amp;L27&amp;"cmとなる。","NG,目標CBR"&amp;L26&amp;"%の場合置換層厚"&amp;L27&amp;"cmでは満足しない。")</f>
        <v>OK,目標CBR3%の場合置換層厚60cmとなる。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78"/>
      <c r="W34" s="74"/>
      <c r="X34" s="85"/>
      <c r="Y34" s="100" t="str">
        <f>IF(Z32&gt;AD32,"OK,目標CBR"&amp;AD26&amp;"%の場合置換層厚"&amp;AD27&amp;"cmとなる。","NG,目標CBR"&amp;AD26&amp;"%の場合置換層厚"&amp;AD27&amp;"cmでは満足しない。")</f>
        <v>OK,目標CBR4%の場合置換層厚65cmとなる。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178"/>
      <c r="AO34" s="74"/>
      <c r="AP34" s="85"/>
      <c r="AQ34" s="100" t="str">
        <f>IF(AR32&gt;AV32,"OK,目標CBR"&amp;AV26&amp;"%の場合置換層厚"&amp;AV27&amp;"cmとなる。","NG,目標CBR"&amp;AV26&amp;"%の場合置換層厚"&amp;AV27&amp;"cmでは満足しない。")</f>
        <v>OK,目標CBR6%の場合置換層厚75cmとなる。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178"/>
      <c r="BG34" s="74"/>
      <c r="BH34" s="85"/>
      <c r="BI34" s="100" t="str">
        <f>IF(BJ32&gt;BN32,"OK,目標CBR"&amp;BN26&amp;"%の場合置換層厚"&amp;BN27&amp;"cmとなる。","NG,目標CBR"&amp;BN26&amp;"%の場合置換層厚"&amp;BN27&amp;"cmでは満足しない。")</f>
        <v>OK,目標CBR8%の場合置換層厚80cmとなる。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220"/>
    </row>
    <row r="35" spans="1:76" s="29" customFormat="1" ht="9.9499999999999993" customHeight="1">
      <c r="A35" s="33"/>
      <c r="B35" s="41"/>
      <c r="C35" s="51"/>
      <c r="D35" s="61"/>
      <c r="E35" s="72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80"/>
      <c r="W35" s="72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180"/>
      <c r="AO35" s="72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80"/>
      <c r="BG35" s="72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221"/>
    </row>
    <row r="36" spans="1:76" s="29" customFormat="1" ht="15.95" customHeight="1">
      <c r="A36" s="33"/>
      <c r="B36" s="42" t="s">
        <v>20</v>
      </c>
      <c r="C36" s="52"/>
      <c r="D36" s="62"/>
      <c r="E36" s="73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51">
        <v>100</v>
      </c>
      <c r="Q36" s="151"/>
      <c r="R36" s="151"/>
      <c r="S36" s="151"/>
      <c r="T36" s="151"/>
      <c r="U36" s="151"/>
      <c r="V36" s="181"/>
      <c r="W36" s="187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51">
        <v>100</v>
      </c>
      <c r="AI36" s="151"/>
      <c r="AJ36" s="151"/>
      <c r="AK36" s="151"/>
      <c r="AL36" s="151"/>
      <c r="AM36" s="151"/>
      <c r="AN36" s="200"/>
      <c r="AO36" s="187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51">
        <v>100</v>
      </c>
      <c r="BA36" s="151"/>
      <c r="BB36" s="151"/>
      <c r="BC36" s="151"/>
      <c r="BD36" s="151"/>
      <c r="BE36" s="151"/>
      <c r="BF36" s="200"/>
      <c r="BG36" s="73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151">
        <v>100</v>
      </c>
      <c r="BS36" s="151"/>
      <c r="BT36" s="151"/>
      <c r="BU36" s="151"/>
      <c r="BV36" s="151"/>
      <c r="BW36" s="151"/>
      <c r="BX36" s="222"/>
    </row>
    <row r="37" spans="1:76" s="29" customFormat="1" ht="15.95" customHeight="1">
      <c r="A37" s="33"/>
      <c r="B37" s="43"/>
      <c r="C37" s="53"/>
      <c r="D37" s="63"/>
      <c r="E37" s="71"/>
      <c r="F37" s="90" t="s">
        <v>41</v>
      </c>
      <c r="G37" s="90"/>
      <c r="H37" s="90"/>
      <c r="I37" s="90"/>
      <c r="J37" s="90"/>
      <c r="K37" s="90"/>
      <c r="L37" s="90"/>
      <c r="M37" s="90" t="s">
        <v>36</v>
      </c>
      <c r="N37" s="90"/>
      <c r="O37" s="90"/>
      <c r="P37" s="94" t="s">
        <v>46</v>
      </c>
      <c r="Q37" s="94"/>
      <c r="R37" s="94"/>
      <c r="S37" s="94" t="s">
        <v>44</v>
      </c>
      <c r="T37" s="94"/>
      <c r="U37" s="94"/>
      <c r="V37" s="182"/>
      <c r="W37" s="188"/>
      <c r="X37" s="90" t="s">
        <v>41</v>
      </c>
      <c r="Y37" s="90"/>
      <c r="Z37" s="90"/>
      <c r="AA37" s="90"/>
      <c r="AB37" s="90"/>
      <c r="AC37" s="90"/>
      <c r="AD37" s="90"/>
      <c r="AE37" s="90" t="s">
        <v>36</v>
      </c>
      <c r="AF37" s="90"/>
      <c r="AG37" s="90"/>
      <c r="AH37" s="94" t="s">
        <v>46</v>
      </c>
      <c r="AI37" s="94"/>
      <c r="AJ37" s="94"/>
      <c r="AK37" s="94" t="s">
        <v>44</v>
      </c>
      <c r="AL37" s="94"/>
      <c r="AM37" s="94"/>
      <c r="AN37" s="201"/>
      <c r="AO37" s="188"/>
      <c r="AP37" s="90" t="s">
        <v>41</v>
      </c>
      <c r="AQ37" s="90"/>
      <c r="AR37" s="90"/>
      <c r="AS37" s="90"/>
      <c r="AT37" s="90"/>
      <c r="AU37" s="90"/>
      <c r="AV37" s="90"/>
      <c r="AW37" s="90" t="s">
        <v>36</v>
      </c>
      <c r="AX37" s="90"/>
      <c r="AY37" s="90"/>
      <c r="AZ37" s="94" t="s">
        <v>46</v>
      </c>
      <c r="BA37" s="94"/>
      <c r="BB37" s="94"/>
      <c r="BC37" s="94" t="s">
        <v>44</v>
      </c>
      <c r="BD37" s="94"/>
      <c r="BE37" s="94"/>
      <c r="BF37" s="201"/>
      <c r="BG37" s="210"/>
      <c r="BH37" s="90" t="s">
        <v>41</v>
      </c>
      <c r="BI37" s="90"/>
      <c r="BJ37" s="90"/>
      <c r="BK37" s="90"/>
      <c r="BL37" s="90"/>
      <c r="BM37" s="90"/>
      <c r="BN37" s="90"/>
      <c r="BO37" s="90" t="s">
        <v>36</v>
      </c>
      <c r="BP37" s="90"/>
      <c r="BQ37" s="90"/>
      <c r="BR37" s="94" t="s">
        <v>46</v>
      </c>
      <c r="BS37" s="94"/>
      <c r="BT37" s="94"/>
      <c r="BU37" s="94" t="s">
        <v>44</v>
      </c>
      <c r="BV37" s="94"/>
      <c r="BW37" s="94"/>
      <c r="BX37" s="223"/>
    </row>
    <row r="38" spans="1:76" s="29" customFormat="1" ht="15.95" customHeight="1">
      <c r="A38" s="33"/>
      <c r="B38" s="43"/>
      <c r="C38" s="53"/>
      <c r="D38" s="63"/>
      <c r="E38" s="71"/>
      <c r="F38" s="91" t="s">
        <v>34</v>
      </c>
      <c r="G38" s="101"/>
      <c r="H38" s="105" t="s">
        <v>50</v>
      </c>
      <c r="I38" s="105"/>
      <c r="J38" s="114"/>
      <c r="K38" s="119">
        <v>5</v>
      </c>
      <c r="L38" s="130"/>
      <c r="M38" s="137">
        <f>+P36</f>
        <v>100</v>
      </c>
      <c r="N38" s="146"/>
      <c r="O38" s="148"/>
      <c r="P38" s="235">
        <f>+'単価表(徳之島)'!$E$6</f>
        <v>2639</v>
      </c>
      <c r="Q38" s="237"/>
      <c r="R38" s="238"/>
      <c r="S38" s="165">
        <f>ROUND(P38*M38/1000,0)</f>
        <v>264</v>
      </c>
      <c r="T38" s="165"/>
      <c r="U38" s="165"/>
      <c r="V38" s="182"/>
      <c r="W38" s="188"/>
      <c r="X38" s="91" t="s">
        <v>34</v>
      </c>
      <c r="Y38" s="101"/>
      <c r="Z38" s="105" t="s">
        <v>50</v>
      </c>
      <c r="AA38" s="105"/>
      <c r="AB38" s="114"/>
      <c r="AC38" s="119">
        <v>5</v>
      </c>
      <c r="AD38" s="130"/>
      <c r="AE38" s="142">
        <f>+AH36</f>
        <v>100</v>
      </c>
      <c r="AF38" s="147"/>
      <c r="AG38" s="149"/>
      <c r="AH38" s="235">
        <f>+'単価表(徳之島)'!$E$6</f>
        <v>2639</v>
      </c>
      <c r="AI38" s="237"/>
      <c r="AJ38" s="238"/>
      <c r="AK38" s="165">
        <f>ROUND(AH38*AE38/1000,0)</f>
        <v>264</v>
      </c>
      <c r="AL38" s="165"/>
      <c r="AM38" s="165"/>
      <c r="AN38" s="201"/>
      <c r="AO38" s="188"/>
      <c r="AP38" s="91" t="s">
        <v>34</v>
      </c>
      <c r="AQ38" s="101"/>
      <c r="AR38" s="105" t="s">
        <v>50</v>
      </c>
      <c r="AS38" s="105"/>
      <c r="AT38" s="114"/>
      <c r="AU38" s="119">
        <v>5</v>
      </c>
      <c r="AV38" s="130"/>
      <c r="AW38" s="142">
        <f>+AZ36</f>
        <v>100</v>
      </c>
      <c r="AX38" s="147"/>
      <c r="AY38" s="149"/>
      <c r="AZ38" s="235">
        <f>+'単価表(徳之島)'!$E$6</f>
        <v>2639</v>
      </c>
      <c r="BA38" s="237"/>
      <c r="BB38" s="238"/>
      <c r="BC38" s="232">
        <f>ROUND(AZ38*AW38/1000,0)</f>
        <v>264</v>
      </c>
      <c r="BD38" s="232"/>
      <c r="BE38" s="232"/>
      <c r="BF38" s="201"/>
      <c r="BG38" s="210"/>
      <c r="BH38" s="91" t="s">
        <v>34</v>
      </c>
      <c r="BI38" s="101"/>
      <c r="BJ38" s="105" t="s">
        <v>50</v>
      </c>
      <c r="BK38" s="105"/>
      <c r="BL38" s="114"/>
      <c r="BM38" s="119">
        <v>5</v>
      </c>
      <c r="BN38" s="130"/>
      <c r="BO38" s="142">
        <f>+BR36</f>
        <v>100</v>
      </c>
      <c r="BP38" s="147"/>
      <c r="BQ38" s="149"/>
      <c r="BR38" s="235">
        <f>+'単価表(徳之島)'!$E$6</f>
        <v>2639</v>
      </c>
      <c r="BS38" s="237"/>
      <c r="BT38" s="238"/>
      <c r="BU38" s="232">
        <f>ROUND(BR38*BO38/1000,0)</f>
        <v>264</v>
      </c>
      <c r="BV38" s="232"/>
      <c r="BW38" s="232"/>
      <c r="BX38" s="223"/>
    </row>
    <row r="39" spans="1:76" s="30" customFormat="1" ht="15.95" customHeight="1">
      <c r="A39" s="34"/>
      <c r="B39" s="43"/>
      <c r="C39" s="53"/>
      <c r="D39" s="63"/>
      <c r="E39" s="74"/>
      <c r="F39" s="92"/>
      <c r="G39" s="102"/>
      <c r="H39" s="105" t="s">
        <v>33</v>
      </c>
      <c r="I39" s="105"/>
      <c r="J39" s="114"/>
      <c r="K39" s="120">
        <v>10</v>
      </c>
      <c r="L39" s="131"/>
      <c r="M39" s="138">
        <f>+P36</f>
        <v>100</v>
      </c>
      <c r="N39" s="138"/>
      <c r="O39" s="138"/>
      <c r="P39" s="236">
        <f>LOOKUP(K39,'単価表(徳之島)'!$D$8:$D$16,'単価表(徳之島)'!$E$8:$E$16)</f>
        <v>857</v>
      </c>
      <c r="Q39" s="236"/>
      <c r="R39" s="236"/>
      <c r="S39" s="165">
        <f>ROUND(P39*M39/1000,0)</f>
        <v>86</v>
      </c>
      <c r="T39" s="165"/>
      <c r="U39" s="165"/>
      <c r="V39" s="182"/>
      <c r="W39" s="188"/>
      <c r="X39" s="92"/>
      <c r="Y39" s="102"/>
      <c r="Z39" s="105" t="s">
        <v>33</v>
      </c>
      <c r="AA39" s="105"/>
      <c r="AB39" s="114"/>
      <c r="AC39" s="120">
        <v>15</v>
      </c>
      <c r="AD39" s="131"/>
      <c r="AE39" s="143">
        <f>+AH36</f>
        <v>100</v>
      </c>
      <c r="AF39" s="143"/>
      <c r="AG39" s="143"/>
      <c r="AH39" s="236">
        <f>LOOKUP(AC39,'単価表(徳之島)'!$D$8:$D$16,'単価表(徳之島)'!$E$8:$E$16)</f>
        <v>1183</v>
      </c>
      <c r="AI39" s="236"/>
      <c r="AJ39" s="236"/>
      <c r="AK39" s="165">
        <f>ROUND(AH39*AE39/1000,0)</f>
        <v>118</v>
      </c>
      <c r="AL39" s="165"/>
      <c r="AM39" s="165"/>
      <c r="AN39" s="178"/>
      <c r="AO39" s="188"/>
      <c r="AP39" s="92"/>
      <c r="AQ39" s="102"/>
      <c r="AR39" s="105" t="s">
        <v>33</v>
      </c>
      <c r="AS39" s="105"/>
      <c r="AT39" s="114"/>
      <c r="AU39" s="120">
        <v>10</v>
      </c>
      <c r="AV39" s="131"/>
      <c r="AW39" s="143">
        <f>+AZ36</f>
        <v>100</v>
      </c>
      <c r="AX39" s="143"/>
      <c r="AY39" s="143"/>
      <c r="AZ39" s="236">
        <f>LOOKUP(AU39,'単価表(徳之島)'!$D$8:$D$16,'単価表(徳之島)'!$E$8:$E$16)</f>
        <v>857</v>
      </c>
      <c r="BA39" s="236"/>
      <c r="BB39" s="236"/>
      <c r="BC39" s="232">
        <f>ROUND(AZ39*AW39/1000,0)</f>
        <v>86</v>
      </c>
      <c r="BD39" s="232"/>
      <c r="BE39" s="232"/>
      <c r="BF39" s="178"/>
      <c r="BG39" s="74"/>
      <c r="BH39" s="92"/>
      <c r="BI39" s="102"/>
      <c r="BJ39" s="105" t="s">
        <v>33</v>
      </c>
      <c r="BK39" s="105"/>
      <c r="BL39" s="114"/>
      <c r="BM39" s="120">
        <v>10</v>
      </c>
      <c r="BN39" s="131"/>
      <c r="BO39" s="143">
        <f>+BR36</f>
        <v>100</v>
      </c>
      <c r="BP39" s="143"/>
      <c r="BQ39" s="143"/>
      <c r="BR39" s="236">
        <f>LOOKUP(BM39,'単価表(徳之島)'!$D$8:$D$16,'単価表(徳之島)'!$E$8:$E$16)</f>
        <v>857</v>
      </c>
      <c r="BS39" s="236"/>
      <c r="BT39" s="236"/>
      <c r="BU39" s="232">
        <f>ROUND(BR39*BO39/1000,0)</f>
        <v>86</v>
      </c>
      <c r="BV39" s="232"/>
      <c r="BW39" s="232"/>
      <c r="BX39" s="220"/>
    </row>
    <row r="40" spans="1:76" s="30" customFormat="1" ht="15.95" customHeight="1">
      <c r="A40" s="34"/>
      <c r="B40" s="43"/>
      <c r="C40" s="53"/>
      <c r="D40" s="63"/>
      <c r="E40" s="74"/>
      <c r="F40" s="92"/>
      <c r="G40" s="102"/>
      <c r="H40" s="106" t="s">
        <v>38</v>
      </c>
      <c r="I40" s="106"/>
      <c r="J40" s="115"/>
      <c r="K40" s="120"/>
      <c r="L40" s="131"/>
      <c r="M40" s="138"/>
      <c r="N40" s="138"/>
      <c r="O40" s="138"/>
      <c r="P40" s="236"/>
      <c r="Q40" s="236"/>
      <c r="R40" s="236"/>
      <c r="S40" s="165"/>
      <c r="T40" s="165"/>
      <c r="U40" s="165"/>
      <c r="V40" s="182"/>
      <c r="W40" s="188"/>
      <c r="X40" s="92"/>
      <c r="Y40" s="102"/>
      <c r="Z40" s="106" t="s">
        <v>38</v>
      </c>
      <c r="AA40" s="106"/>
      <c r="AB40" s="115"/>
      <c r="AC40" s="120"/>
      <c r="AD40" s="131"/>
      <c r="AE40" s="143"/>
      <c r="AF40" s="143"/>
      <c r="AG40" s="143"/>
      <c r="AH40" s="236"/>
      <c r="AI40" s="236"/>
      <c r="AJ40" s="236"/>
      <c r="AK40" s="165"/>
      <c r="AL40" s="165"/>
      <c r="AM40" s="165"/>
      <c r="AN40" s="178"/>
      <c r="AO40" s="188"/>
      <c r="AP40" s="92"/>
      <c r="AQ40" s="102"/>
      <c r="AR40" s="106" t="s">
        <v>38</v>
      </c>
      <c r="AS40" s="106"/>
      <c r="AT40" s="115"/>
      <c r="AU40" s="120"/>
      <c r="AV40" s="131"/>
      <c r="AW40" s="143"/>
      <c r="AX40" s="143"/>
      <c r="AY40" s="143"/>
      <c r="AZ40" s="236"/>
      <c r="BA40" s="236"/>
      <c r="BB40" s="236"/>
      <c r="BC40" s="232"/>
      <c r="BD40" s="232"/>
      <c r="BE40" s="232"/>
      <c r="BF40" s="178"/>
      <c r="BG40" s="74"/>
      <c r="BH40" s="92"/>
      <c r="BI40" s="102"/>
      <c r="BJ40" s="106" t="s">
        <v>38</v>
      </c>
      <c r="BK40" s="106"/>
      <c r="BL40" s="115"/>
      <c r="BM40" s="120"/>
      <c r="BN40" s="131"/>
      <c r="BO40" s="143"/>
      <c r="BP40" s="143"/>
      <c r="BQ40" s="143"/>
      <c r="BR40" s="236"/>
      <c r="BS40" s="236"/>
      <c r="BT40" s="236"/>
      <c r="BU40" s="232"/>
      <c r="BV40" s="232"/>
      <c r="BW40" s="232"/>
      <c r="BX40" s="220"/>
    </row>
    <row r="41" spans="1:76" s="30" customFormat="1" ht="15.95" customHeight="1">
      <c r="A41" s="34"/>
      <c r="B41" s="43"/>
      <c r="C41" s="53"/>
      <c r="D41" s="63"/>
      <c r="E41" s="74"/>
      <c r="F41" s="92"/>
      <c r="G41" s="102"/>
      <c r="H41" s="105" t="s">
        <v>13</v>
      </c>
      <c r="I41" s="105"/>
      <c r="J41" s="114"/>
      <c r="K41" s="120">
        <v>10</v>
      </c>
      <c r="L41" s="131"/>
      <c r="M41" s="138">
        <f>+P36</f>
        <v>100</v>
      </c>
      <c r="N41" s="138"/>
      <c r="O41" s="138"/>
      <c r="P41" s="236">
        <f>LOOKUP(K41,'単価表(徳之島)'!$D$17:$D$26,'単価表(徳之島)'!$E$17:$E$26)</f>
        <v>620</v>
      </c>
      <c r="Q41" s="236"/>
      <c r="R41" s="236"/>
      <c r="S41" s="165">
        <f>ROUND(P41*M41/1000,0)</f>
        <v>62</v>
      </c>
      <c r="T41" s="165"/>
      <c r="U41" s="165"/>
      <c r="V41" s="182"/>
      <c r="W41" s="188"/>
      <c r="X41" s="92"/>
      <c r="Y41" s="102"/>
      <c r="Z41" s="105" t="s">
        <v>13</v>
      </c>
      <c r="AA41" s="105"/>
      <c r="AB41" s="114"/>
      <c r="AC41" s="120">
        <v>20</v>
      </c>
      <c r="AD41" s="131"/>
      <c r="AE41" s="143">
        <f>+AH36</f>
        <v>100</v>
      </c>
      <c r="AF41" s="143"/>
      <c r="AG41" s="143"/>
      <c r="AH41" s="236">
        <f>LOOKUP(AC41,'単価表(徳之島)'!$D$17:$D$26,'単価表(徳之島)'!$E$17:$E$26)</f>
        <v>1053</v>
      </c>
      <c r="AI41" s="236"/>
      <c r="AJ41" s="236"/>
      <c r="AK41" s="165">
        <f>ROUND(AH41*AE41/1000,0)</f>
        <v>105</v>
      </c>
      <c r="AL41" s="165"/>
      <c r="AM41" s="165"/>
      <c r="AN41" s="178"/>
      <c r="AO41" s="188"/>
      <c r="AP41" s="92"/>
      <c r="AQ41" s="102"/>
      <c r="AR41" s="105" t="s">
        <v>13</v>
      </c>
      <c r="AS41" s="105"/>
      <c r="AT41" s="114"/>
      <c r="AU41" s="120">
        <v>15</v>
      </c>
      <c r="AV41" s="131"/>
      <c r="AW41" s="143">
        <f>+AZ36</f>
        <v>100</v>
      </c>
      <c r="AX41" s="143"/>
      <c r="AY41" s="143"/>
      <c r="AZ41" s="236">
        <f>LOOKUP(AU41,'単価表(徳之島)'!$D$17:$D$26,'単価表(徳之島)'!$E$17:$E$26)</f>
        <v>836</v>
      </c>
      <c r="BA41" s="236"/>
      <c r="BB41" s="236"/>
      <c r="BC41" s="232">
        <f>ROUND(AZ41*AW41/1000,0)</f>
        <v>84</v>
      </c>
      <c r="BD41" s="232"/>
      <c r="BE41" s="232"/>
      <c r="BF41" s="178"/>
      <c r="BG41" s="74"/>
      <c r="BH41" s="92"/>
      <c r="BI41" s="102"/>
      <c r="BJ41" s="105" t="s">
        <v>13</v>
      </c>
      <c r="BK41" s="105"/>
      <c r="BL41" s="114"/>
      <c r="BM41" s="120">
        <v>10</v>
      </c>
      <c r="BN41" s="131"/>
      <c r="BO41" s="143">
        <f>+BR36</f>
        <v>100</v>
      </c>
      <c r="BP41" s="143"/>
      <c r="BQ41" s="143"/>
      <c r="BR41" s="236">
        <f>LOOKUP(BM41,'単価表(徳之島)'!$D$17:$D$26,'単価表(徳之島)'!$E$17:$E$26)</f>
        <v>620</v>
      </c>
      <c r="BS41" s="236"/>
      <c r="BT41" s="236"/>
      <c r="BU41" s="232">
        <f>ROUND(BR41*BO41/1000,0)</f>
        <v>62</v>
      </c>
      <c r="BV41" s="232"/>
      <c r="BW41" s="232"/>
      <c r="BX41" s="220"/>
    </row>
    <row r="42" spans="1:76" s="30" customFormat="1" ht="15.95" customHeight="1">
      <c r="A42" s="34"/>
      <c r="B42" s="43"/>
      <c r="C42" s="53"/>
      <c r="D42" s="63"/>
      <c r="E42" s="74"/>
      <c r="F42" s="92"/>
      <c r="G42" s="102"/>
      <c r="H42" s="106" t="s">
        <v>39</v>
      </c>
      <c r="I42" s="106"/>
      <c r="J42" s="115"/>
      <c r="K42" s="120"/>
      <c r="L42" s="131"/>
      <c r="M42" s="138"/>
      <c r="N42" s="138"/>
      <c r="O42" s="138"/>
      <c r="P42" s="236"/>
      <c r="Q42" s="236"/>
      <c r="R42" s="236"/>
      <c r="S42" s="165"/>
      <c r="T42" s="165"/>
      <c r="U42" s="165"/>
      <c r="V42" s="182"/>
      <c r="W42" s="188"/>
      <c r="X42" s="92"/>
      <c r="Y42" s="102"/>
      <c r="Z42" s="106" t="s">
        <v>39</v>
      </c>
      <c r="AA42" s="106"/>
      <c r="AB42" s="115"/>
      <c r="AC42" s="120"/>
      <c r="AD42" s="131"/>
      <c r="AE42" s="143"/>
      <c r="AF42" s="143"/>
      <c r="AG42" s="143"/>
      <c r="AH42" s="236"/>
      <c r="AI42" s="236"/>
      <c r="AJ42" s="236"/>
      <c r="AK42" s="165"/>
      <c r="AL42" s="165"/>
      <c r="AM42" s="165"/>
      <c r="AN42" s="178"/>
      <c r="AO42" s="188"/>
      <c r="AP42" s="92"/>
      <c r="AQ42" s="102"/>
      <c r="AR42" s="106" t="s">
        <v>39</v>
      </c>
      <c r="AS42" s="106"/>
      <c r="AT42" s="115"/>
      <c r="AU42" s="120"/>
      <c r="AV42" s="131"/>
      <c r="AW42" s="143"/>
      <c r="AX42" s="143"/>
      <c r="AY42" s="143"/>
      <c r="AZ42" s="236"/>
      <c r="BA42" s="236"/>
      <c r="BB42" s="236"/>
      <c r="BC42" s="232"/>
      <c r="BD42" s="232"/>
      <c r="BE42" s="232"/>
      <c r="BF42" s="178"/>
      <c r="BG42" s="74"/>
      <c r="BH42" s="92"/>
      <c r="BI42" s="102"/>
      <c r="BJ42" s="106" t="s">
        <v>39</v>
      </c>
      <c r="BK42" s="106"/>
      <c r="BL42" s="115"/>
      <c r="BM42" s="120"/>
      <c r="BN42" s="131"/>
      <c r="BO42" s="143"/>
      <c r="BP42" s="143"/>
      <c r="BQ42" s="143"/>
      <c r="BR42" s="236"/>
      <c r="BS42" s="236"/>
      <c r="BT42" s="236"/>
      <c r="BU42" s="232"/>
      <c r="BV42" s="232"/>
      <c r="BW42" s="232"/>
      <c r="BX42" s="220"/>
    </row>
    <row r="43" spans="1:76" s="30" customFormat="1" ht="15.95" customHeight="1">
      <c r="A43" s="34"/>
      <c r="B43" s="43"/>
      <c r="C43" s="53"/>
      <c r="D43" s="63"/>
      <c r="E43" s="74"/>
      <c r="F43" s="92"/>
      <c r="G43" s="102"/>
      <c r="H43" s="105" t="s">
        <v>13</v>
      </c>
      <c r="I43" s="105"/>
      <c r="J43" s="114"/>
      <c r="K43" s="120">
        <v>40</v>
      </c>
      <c r="L43" s="131"/>
      <c r="M43" s="138">
        <f>+P36</f>
        <v>100</v>
      </c>
      <c r="N43" s="138"/>
      <c r="O43" s="138"/>
      <c r="P43" s="236">
        <f>LOOKUP(K43,'単価表(徳之島)'!$D$27:$D$36,'単価表(徳之島)'!$E$27:$E$36)</f>
        <v>1801</v>
      </c>
      <c r="Q43" s="236"/>
      <c r="R43" s="236"/>
      <c r="S43" s="165">
        <f>ROUND(P43*M43/1000,0)</f>
        <v>180</v>
      </c>
      <c r="T43" s="165"/>
      <c r="U43" s="165"/>
      <c r="V43" s="182"/>
      <c r="W43" s="188"/>
      <c r="X43" s="92"/>
      <c r="Y43" s="102"/>
      <c r="Z43" s="105" t="s">
        <v>13</v>
      </c>
      <c r="AA43" s="105"/>
      <c r="AB43" s="114"/>
      <c r="AC43" s="120">
        <v>20</v>
      </c>
      <c r="AD43" s="131"/>
      <c r="AE43" s="143">
        <f>+AH36</f>
        <v>100</v>
      </c>
      <c r="AF43" s="143"/>
      <c r="AG43" s="143"/>
      <c r="AH43" s="236">
        <f>LOOKUP(AC43,'単価表(徳之島)'!$D$27:$D$36,'単価表(徳之島)'!$E$27:$E$36)</f>
        <v>900</v>
      </c>
      <c r="AI43" s="236"/>
      <c r="AJ43" s="236"/>
      <c r="AK43" s="165">
        <f>ROUND(AH43*AE43/1000,0)</f>
        <v>90</v>
      </c>
      <c r="AL43" s="165"/>
      <c r="AM43" s="165"/>
      <c r="AN43" s="178"/>
      <c r="AO43" s="188"/>
      <c r="AP43" s="92"/>
      <c r="AQ43" s="102"/>
      <c r="AR43" s="105" t="s">
        <v>13</v>
      </c>
      <c r="AS43" s="105"/>
      <c r="AT43" s="114"/>
      <c r="AU43" s="120">
        <v>20</v>
      </c>
      <c r="AV43" s="131"/>
      <c r="AW43" s="143">
        <f>+AZ36</f>
        <v>100</v>
      </c>
      <c r="AX43" s="143"/>
      <c r="AY43" s="143"/>
      <c r="AZ43" s="236">
        <f>LOOKUP(AU43,'単価表(徳之島)'!$D$27:$D$36,'単価表(徳之島)'!$E$27:$E$36)</f>
        <v>900</v>
      </c>
      <c r="BA43" s="236"/>
      <c r="BB43" s="236"/>
      <c r="BC43" s="232">
        <f>ROUND(AZ43*AW43/1000,0)</f>
        <v>90</v>
      </c>
      <c r="BD43" s="232"/>
      <c r="BE43" s="232"/>
      <c r="BF43" s="178"/>
      <c r="BG43" s="74"/>
      <c r="BH43" s="92"/>
      <c r="BI43" s="102"/>
      <c r="BJ43" s="105" t="s">
        <v>13</v>
      </c>
      <c r="BK43" s="105"/>
      <c r="BL43" s="114"/>
      <c r="BM43" s="120">
        <v>20</v>
      </c>
      <c r="BN43" s="131"/>
      <c r="BO43" s="143">
        <f>+BR36</f>
        <v>100</v>
      </c>
      <c r="BP43" s="143"/>
      <c r="BQ43" s="143"/>
      <c r="BR43" s="236">
        <f>LOOKUP(BM43,'単価表(徳之島)'!$D$27:$D$36,'単価表(徳之島)'!$E$27:$E$36)</f>
        <v>900</v>
      </c>
      <c r="BS43" s="236"/>
      <c r="BT43" s="236"/>
      <c r="BU43" s="232">
        <f>ROUND(BR43*BO43/1000,0)</f>
        <v>90</v>
      </c>
      <c r="BV43" s="232"/>
      <c r="BW43" s="232"/>
      <c r="BX43" s="220"/>
    </row>
    <row r="44" spans="1:76" s="30" customFormat="1" ht="15.95" customHeight="1">
      <c r="A44" s="34"/>
      <c r="B44" s="43"/>
      <c r="C44" s="53"/>
      <c r="D44" s="63"/>
      <c r="E44" s="74"/>
      <c r="F44" s="92"/>
      <c r="G44" s="102"/>
      <c r="H44" s="106" t="s">
        <v>27</v>
      </c>
      <c r="I44" s="106"/>
      <c r="J44" s="115"/>
      <c r="K44" s="120"/>
      <c r="L44" s="131"/>
      <c r="M44" s="138"/>
      <c r="N44" s="138"/>
      <c r="O44" s="138"/>
      <c r="P44" s="236"/>
      <c r="Q44" s="236"/>
      <c r="R44" s="236"/>
      <c r="S44" s="165"/>
      <c r="T44" s="165"/>
      <c r="U44" s="165"/>
      <c r="V44" s="182"/>
      <c r="W44" s="188"/>
      <c r="X44" s="92"/>
      <c r="Y44" s="102"/>
      <c r="Z44" s="106" t="s">
        <v>27</v>
      </c>
      <c r="AA44" s="106"/>
      <c r="AB44" s="115"/>
      <c r="AC44" s="120"/>
      <c r="AD44" s="131"/>
      <c r="AE44" s="143"/>
      <c r="AF44" s="143"/>
      <c r="AG44" s="143"/>
      <c r="AH44" s="236"/>
      <c r="AI44" s="236"/>
      <c r="AJ44" s="236"/>
      <c r="AK44" s="165"/>
      <c r="AL44" s="165"/>
      <c r="AM44" s="165"/>
      <c r="AN44" s="178"/>
      <c r="AO44" s="188"/>
      <c r="AP44" s="92"/>
      <c r="AQ44" s="102"/>
      <c r="AR44" s="106" t="s">
        <v>27</v>
      </c>
      <c r="AS44" s="106"/>
      <c r="AT44" s="115"/>
      <c r="AU44" s="120"/>
      <c r="AV44" s="131"/>
      <c r="AW44" s="143"/>
      <c r="AX44" s="143"/>
      <c r="AY44" s="143"/>
      <c r="AZ44" s="236"/>
      <c r="BA44" s="236"/>
      <c r="BB44" s="236"/>
      <c r="BC44" s="232"/>
      <c r="BD44" s="232"/>
      <c r="BE44" s="232"/>
      <c r="BF44" s="178"/>
      <c r="BG44" s="74"/>
      <c r="BH44" s="92"/>
      <c r="BI44" s="102"/>
      <c r="BJ44" s="106" t="s">
        <v>27</v>
      </c>
      <c r="BK44" s="106"/>
      <c r="BL44" s="115"/>
      <c r="BM44" s="120"/>
      <c r="BN44" s="131"/>
      <c r="BO44" s="143"/>
      <c r="BP44" s="143"/>
      <c r="BQ44" s="143"/>
      <c r="BR44" s="236"/>
      <c r="BS44" s="236"/>
      <c r="BT44" s="236"/>
      <c r="BU44" s="232"/>
      <c r="BV44" s="232"/>
      <c r="BW44" s="232"/>
      <c r="BX44" s="220"/>
    </row>
    <row r="45" spans="1:76" s="30" customFormat="1" ht="15.95" customHeight="1">
      <c r="A45" s="34"/>
      <c r="B45" s="43"/>
      <c r="C45" s="53"/>
      <c r="D45" s="63"/>
      <c r="E45" s="74"/>
      <c r="F45" s="93"/>
      <c r="G45" s="103"/>
      <c r="H45" s="107" t="s">
        <v>47</v>
      </c>
      <c r="I45" s="107"/>
      <c r="J45" s="107"/>
      <c r="K45" s="107"/>
      <c r="L45" s="107"/>
      <c r="M45" s="138" t="s">
        <v>43</v>
      </c>
      <c r="N45" s="138"/>
      <c r="O45" s="138"/>
      <c r="P45" s="153" t="s">
        <v>43</v>
      </c>
      <c r="Q45" s="153"/>
      <c r="R45" s="153"/>
      <c r="S45" s="165">
        <f>SUM(S38:U44)</f>
        <v>592</v>
      </c>
      <c r="T45" s="165"/>
      <c r="U45" s="165"/>
      <c r="V45" s="182"/>
      <c r="W45" s="188"/>
      <c r="X45" s="93"/>
      <c r="Y45" s="103"/>
      <c r="Z45" s="107" t="s">
        <v>47</v>
      </c>
      <c r="AA45" s="107"/>
      <c r="AB45" s="107"/>
      <c r="AC45" s="107"/>
      <c r="AD45" s="107"/>
      <c r="AE45" s="138" t="s">
        <v>43</v>
      </c>
      <c r="AF45" s="138"/>
      <c r="AG45" s="138"/>
      <c r="AH45" s="153" t="s">
        <v>43</v>
      </c>
      <c r="AI45" s="153"/>
      <c r="AJ45" s="153"/>
      <c r="AK45" s="165">
        <f>SUM(AK38:AM44)</f>
        <v>577</v>
      </c>
      <c r="AL45" s="165"/>
      <c r="AM45" s="165"/>
      <c r="AN45" s="178"/>
      <c r="AO45" s="188"/>
      <c r="AP45" s="93"/>
      <c r="AQ45" s="103"/>
      <c r="AR45" s="107" t="s">
        <v>47</v>
      </c>
      <c r="AS45" s="107"/>
      <c r="AT45" s="107"/>
      <c r="AU45" s="107"/>
      <c r="AV45" s="107"/>
      <c r="AW45" s="138" t="s">
        <v>43</v>
      </c>
      <c r="AX45" s="138"/>
      <c r="AY45" s="138"/>
      <c r="AZ45" s="153" t="s">
        <v>43</v>
      </c>
      <c r="BA45" s="153"/>
      <c r="BB45" s="153"/>
      <c r="BC45" s="165">
        <f>SUM(BC38:BE44)</f>
        <v>524</v>
      </c>
      <c r="BD45" s="165"/>
      <c r="BE45" s="165"/>
      <c r="BF45" s="178"/>
      <c r="BG45" s="74"/>
      <c r="BH45" s="93"/>
      <c r="BI45" s="103"/>
      <c r="BJ45" s="107" t="s">
        <v>47</v>
      </c>
      <c r="BK45" s="107"/>
      <c r="BL45" s="107"/>
      <c r="BM45" s="107"/>
      <c r="BN45" s="107"/>
      <c r="BO45" s="138" t="s">
        <v>43</v>
      </c>
      <c r="BP45" s="138"/>
      <c r="BQ45" s="138"/>
      <c r="BR45" s="153" t="s">
        <v>43</v>
      </c>
      <c r="BS45" s="153"/>
      <c r="BT45" s="153"/>
      <c r="BU45" s="165">
        <f>SUM(BU38:BW44)</f>
        <v>502</v>
      </c>
      <c r="BV45" s="165"/>
      <c r="BW45" s="165"/>
      <c r="BX45" s="220"/>
    </row>
    <row r="46" spans="1:76" s="30" customFormat="1" ht="15.95" customHeight="1">
      <c r="A46" s="34"/>
      <c r="B46" s="43"/>
      <c r="C46" s="53"/>
      <c r="D46" s="63"/>
      <c r="E46" s="74"/>
      <c r="F46" s="94" t="s">
        <v>24</v>
      </c>
      <c r="G46" s="94"/>
      <c r="H46" s="108" t="s">
        <v>19</v>
      </c>
      <c r="I46" s="108"/>
      <c r="J46" s="108"/>
      <c r="K46" s="108"/>
      <c r="L46" s="108"/>
      <c r="M46" s="139">
        <f>T13*P36/100</f>
        <v>125</v>
      </c>
      <c r="N46" s="139"/>
      <c r="O46" s="139"/>
      <c r="P46" s="153">
        <f>+'単価表(徳之島)'!$E$39</f>
        <v>256</v>
      </c>
      <c r="Q46" s="153"/>
      <c r="R46" s="153"/>
      <c r="S46" s="165">
        <f>ROUND(P46*M46/1000,0)</f>
        <v>32</v>
      </c>
      <c r="T46" s="165"/>
      <c r="U46" s="165"/>
      <c r="V46" s="182"/>
      <c r="W46" s="188"/>
      <c r="X46" s="94" t="s">
        <v>24</v>
      </c>
      <c r="Y46" s="94"/>
      <c r="Z46" s="108" t="s">
        <v>19</v>
      </c>
      <c r="AA46" s="108"/>
      <c r="AB46" s="108"/>
      <c r="AC46" s="108"/>
      <c r="AD46" s="108"/>
      <c r="AE46" s="139">
        <f>AL13*AH36/100</f>
        <v>125</v>
      </c>
      <c r="AF46" s="139"/>
      <c r="AG46" s="139"/>
      <c r="AH46" s="153">
        <f>+'単価表(徳之島)'!$E$39</f>
        <v>256</v>
      </c>
      <c r="AI46" s="153"/>
      <c r="AJ46" s="153"/>
      <c r="AK46" s="165">
        <f>ROUND(AH46*AE46/1000,0)</f>
        <v>32</v>
      </c>
      <c r="AL46" s="165"/>
      <c r="AM46" s="165"/>
      <c r="AN46" s="178"/>
      <c r="AO46" s="188"/>
      <c r="AP46" s="94" t="s">
        <v>24</v>
      </c>
      <c r="AQ46" s="94"/>
      <c r="AR46" s="108" t="s">
        <v>19</v>
      </c>
      <c r="AS46" s="108"/>
      <c r="AT46" s="108"/>
      <c r="AU46" s="108"/>
      <c r="AV46" s="108"/>
      <c r="AW46" s="139">
        <f>BD13*AZ36/100</f>
        <v>125</v>
      </c>
      <c r="AX46" s="139"/>
      <c r="AY46" s="139"/>
      <c r="AZ46" s="153">
        <f>+'単価表(徳之島)'!$E$39</f>
        <v>256</v>
      </c>
      <c r="BA46" s="153"/>
      <c r="BB46" s="153"/>
      <c r="BC46" s="165">
        <f>ROUND(AZ46*AW46/1000,0)</f>
        <v>32</v>
      </c>
      <c r="BD46" s="165"/>
      <c r="BE46" s="165"/>
      <c r="BF46" s="178"/>
      <c r="BG46" s="74"/>
      <c r="BH46" s="94" t="s">
        <v>24</v>
      </c>
      <c r="BI46" s="94"/>
      <c r="BJ46" s="108" t="s">
        <v>19</v>
      </c>
      <c r="BK46" s="108"/>
      <c r="BL46" s="108"/>
      <c r="BM46" s="108"/>
      <c r="BN46" s="108"/>
      <c r="BO46" s="139">
        <f>BV13*BR36/100</f>
        <v>125</v>
      </c>
      <c r="BP46" s="139"/>
      <c r="BQ46" s="139"/>
      <c r="BR46" s="153">
        <f>+'単価表(徳之島)'!$E$39</f>
        <v>256</v>
      </c>
      <c r="BS46" s="153"/>
      <c r="BT46" s="153"/>
      <c r="BU46" s="165">
        <f>ROUND(BR46*BO46/1000,0)</f>
        <v>32</v>
      </c>
      <c r="BV46" s="165"/>
      <c r="BW46" s="165"/>
      <c r="BX46" s="220"/>
    </row>
    <row r="47" spans="1:76" s="30" customFormat="1" ht="15.95" customHeight="1">
      <c r="A47" s="34"/>
      <c r="B47" s="43"/>
      <c r="C47" s="53"/>
      <c r="D47" s="63"/>
      <c r="E47" s="74"/>
      <c r="F47" s="94"/>
      <c r="G47" s="94"/>
      <c r="H47" s="108" t="s">
        <v>35</v>
      </c>
      <c r="I47" s="108"/>
      <c r="J47" s="108"/>
      <c r="K47" s="108"/>
      <c r="L47" s="108"/>
      <c r="M47" s="139">
        <f>S14*P36/100</f>
        <v>60</v>
      </c>
      <c r="N47" s="139"/>
      <c r="O47" s="139"/>
      <c r="P47" s="153">
        <f>+'単価表(徳之島)'!$E$38</f>
        <v>257</v>
      </c>
      <c r="Q47" s="153"/>
      <c r="R47" s="153"/>
      <c r="S47" s="165">
        <f>ROUND(P47*M47/1000,0)</f>
        <v>15</v>
      </c>
      <c r="T47" s="165"/>
      <c r="U47" s="165"/>
      <c r="V47" s="182"/>
      <c r="W47" s="188"/>
      <c r="X47" s="94"/>
      <c r="Y47" s="94"/>
      <c r="Z47" s="108" t="s">
        <v>35</v>
      </c>
      <c r="AA47" s="108"/>
      <c r="AB47" s="108"/>
      <c r="AC47" s="108"/>
      <c r="AD47" s="108"/>
      <c r="AE47" s="139">
        <f>AK14*AH36/100</f>
        <v>65</v>
      </c>
      <c r="AF47" s="139"/>
      <c r="AG47" s="139"/>
      <c r="AH47" s="153">
        <f>+'単価表(徳之島)'!$E$38</f>
        <v>257</v>
      </c>
      <c r="AI47" s="153"/>
      <c r="AJ47" s="153"/>
      <c r="AK47" s="165">
        <f>ROUND(AH47*AE47/1000,0)</f>
        <v>17</v>
      </c>
      <c r="AL47" s="165"/>
      <c r="AM47" s="165"/>
      <c r="AN47" s="178"/>
      <c r="AO47" s="188"/>
      <c r="AP47" s="94"/>
      <c r="AQ47" s="94"/>
      <c r="AR47" s="108" t="s">
        <v>35</v>
      </c>
      <c r="AS47" s="108"/>
      <c r="AT47" s="108"/>
      <c r="AU47" s="108"/>
      <c r="AV47" s="108"/>
      <c r="AW47" s="139">
        <f>BC14*AZ36/100</f>
        <v>75</v>
      </c>
      <c r="AX47" s="139"/>
      <c r="AY47" s="139"/>
      <c r="AZ47" s="153">
        <f>+'単価表(徳之島)'!$E$38</f>
        <v>257</v>
      </c>
      <c r="BA47" s="153"/>
      <c r="BB47" s="153"/>
      <c r="BC47" s="165">
        <f>ROUND(AZ47*AW47/1000,0)</f>
        <v>19</v>
      </c>
      <c r="BD47" s="165"/>
      <c r="BE47" s="165"/>
      <c r="BF47" s="178"/>
      <c r="BG47" s="74"/>
      <c r="BH47" s="94"/>
      <c r="BI47" s="94"/>
      <c r="BJ47" s="108" t="s">
        <v>35</v>
      </c>
      <c r="BK47" s="108"/>
      <c r="BL47" s="108"/>
      <c r="BM47" s="108"/>
      <c r="BN47" s="108"/>
      <c r="BO47" s="139">
        <f>BU15*BR36/100</f>
        <v>80</v>
      </c>
      <c r="BP47" s="139"/>
      <c r="BQ47" s="139"/>
      <c r="BR47" s="153">
        <f>+'単価表(徳之島)'!$E$38</f>
        <v>257</v>
      </c>
      <c r="BS47" s="153"/>
      <c r="BT47" s="153"/>
      <c r="BU47" s="165">
        <f>ROUND(BR47*BO47/1000,0)</f>
        <v>21</v>
      </c>
      <c r="BV47" s="165"/>
      <c r="BW47" s="165"/>
      <c r="BX47" s="220"/>
    </row>
    <row r="48" spans="1:76" s="30" customFormat="1" ht="15.95" customHeight="1">
      <c r="A48" s="34"/>
      <c r="B48" s="43"/>
      <c r="C48" s="53"/>
      <c r="D48" s="63"/>
      <c r="E48" s="74"/>
      <c r="F48" s="94"/>
      <c r="G48" s="94"/>
      <c r="H48" s="108" t="s">
        <v>92</v>
      </c>
      <c r="I48" s="108"/>
      <c r="J48" s="108"/>
      <c r="K48" s="108"/>
      <c r="L48" s="108"/>
      <c r="M48" s="139">
        <f>+M47</f>
        <v>60</v>
      </c>
      <c r="N48" s="139"/>
      <c r="O48" s="139"/>
      <c r="P48" s="153">
        <f>+'単価表(徳之島)'!$E$37</f>
        <v>2800</v>
      </c>
      <c r="Q48" s="153"/>
      <c r="R48" s="153"/>
      <c r="S48" s="165">
        <f>ROUND(P48*M48/1000,0)</f>
        <v>168</v>
      </c>
      <c r="T48" s="165"/>
      <c r="U48" s="165"/>
      <c r="V48" s="182"/>
      <c r="W48" s="188"/>
      <c r="X48" s="94"/>
      <c r="Y48" s="94"/>
      <c r="Z48" s="108" t="s">
        <v>92</v>
      </c>
      <c r="AA48" s="108"/>
      <c r="AB48" s="108"/>
      <c r="AC48" s="108"/>
      <c r="AD48" s="108"/>
      <c r="AE48" s="139">
        <f>+AE47</f>
        <v>65</v>
      </c>
      <c r="AF48" s="139"/>
      <c r="AG48" s="139"/>
      <c r="AH48" s="153">
        <f>+'単価表(徳之島)'!$E$37</f>
        <v>2800</v>
      </c>
      <c r="AI48" s="153"/>
      <c r="AJ48" s="153"/>
      <c r="AK48" s="165">
        <f>ROUND(AH48*AE48/1000,0)</f>
        <v>182</v>
      </c>
      <c r="AL48" s="165"/>
      <c r="AM48" s="165"/>
      <c r="AN48" s="178"/>
      <c r="AO48" s="188"/>
      <c r="AP48" s="94"/>
      <c r="AQ48" s="94"/>
      <c r="AR48" s="108" t="s">
        <v>92</v>
      </c>
      <c r="AS48" s="108"/>
      <c r="AT48" s="108"/>
      <c r="AU48" s="108"/>
      <c r="AV48" s="108"/>
      <c r="AW48" s="139">
        <f>+AW47</f>
        <v>75</v>
      </c>
      <c r="AX48" s="139"/>
      <c r="AY48" s="139"/>
      <c r="AZ48" s="153">
        <f>+'単価表(徳之島)'!$E$37</f>
        <v>2800</v>
      </c>
      <c r="BA48" s="153"/>
      <c r="BB48" s="153"/>
      <c r="BC48" s="165">
        <f>ROUND(AZ48*AW48/1000,0)</f>
        <v>210</v>
      </c>
      <c r="BD48" s="165"/>
      <c r="BE48" s="165"/>
      <c r="BF48" s="178"/>
      <c r="BG48" s="74"/>
      <c r="BH48" s="94"/>
      <c r="BI48" s="94"/>
      <c r="BJ48" s="108" t="s">
        <v>37</v>
      </c>
      <c r="BK48" s="108"/>
      <c r="BL48" s="108"/>
      <c r="BM48" s="108"/>
      <c r="BN48" s="108"/>
      <c r="BO48" s="139">
        <f>+BO47</f>
        <v>80</v>
      </c>
      <c r="BP48" s="139"/>
      <c r="BQ48" s="139"/>
      <c r="BR48" s="153">
        <f>+'単価表(徳之島)'!$E$37</f>
        <v>2800</v>
      </c>
      <c r="BS48" s="153"/>
      <c r="BT48" s="153"/>
      <c r="BU48" s="165">
        <f>ROUND(BR48*BO48/1000,0)</f>
        <v>224</v>
      </c>
      <c r="BV48" s="165"/>
      <c r="BW48" s="165"/>
      <c r="BX48" s="220"/>
    </row>
    <row r="49" spans="1:76" s="30" customFormat="1" ht="15.95" customHeight="1">
      <c r="A49" s="34"/>
      <c r="B49" s="43"/>
      <c r="C49" s="53"/>
      <c r="D49" s="63"/>
      <c r="E49" s="74"/>
      <c r="F49" s="94"/>
      <c r="G49" s="94"/>
      <c r="H49" s="108" t="s">
        <v>16</v>
      </c>
      <c r="I49" s="108"/>
      <c r="J49" s="108"/>
      <c r="K49" s="108"/>
      <c r="L49" s="108"/>
      <c r="M49" s="139">
        <f>+M46</f>
        <v>125</v>
      </c>
      <c r="N49" s="139"/>
      <c r="O49" s="139"/>
      <c r="P49" s="153">
        <f>+'単価表(徳之島)'!$E$43</f>
        <v>920</v>
      </c>
      <c r="Q49" s="153"/>
      <c r="R49" s="153"/>
      <c r="S49" s="165">
        <f>ROUND(P49*M49/1000,0)</f>
        <v>115</v>
      </c>
      <c r="T49" s="165"/>
      <c r="U49" s="165"/>
      <c r="V49" s="182"/>
      <c r="W49" s="188"/>
      <c r="X49" s="94"/>
      <c r="Y49" s="94"/>
      <c r="Z49" s="108" t="s">
        <v>16</v>
      </c>
      <c r="AA49" s="108"/>
      <c r="AB49" s="108"/>
      <c r="AC49" s="108"/>
      <c r="AD49" s="108"/>
      <c r="AE49" s="139">
        <f>+AE46</f>
        <v>125</v>
      </c>
      <c r="AF49" s="139"/>
      <c r="AG49" s="139"/>
      <c r="AH49" s="153">
        <f>+'単価表(徳之島)'!$E$43</f>
        <v>920</v>
      </c>
      <c r="AI49" s="153"/>
      <c r="AJ49" s="153"/>
      <c r="AK49" s="165">
        <f>ROUND(AH49*AE49/1000,0)</f>
        <v>115</v>
      </c>
      <c r="AL49" s="165"/>
      <c r="AM49" s="165"/>
      <c r="AN49" s="178"/>
      <c r="AO49" s="188"/>
      <c r="AP49" s="94"/>
      <c r="AQ49" s="94"/>
      <c r="AR49" s="108" t="s">
        <v>16</v>
      </c>
      <c r="AS49" s="108"/>
      <c r="AT49" s="108"/>
      <c r="AU49" s="108"/>
      <c r="AV49" s="108"/>
      <c r="AW49" s="139">
        <f>+AW46</f>
        <v>125</v>
      </c>
      <c r="AX49" s="139"/>
      <c r="AY49" s="139"/>
      <c r="AZ49" s="153">
        <f>+'単価表(徳之島)'!$E$43</f>
        <v>920</v>
      </c>
      <c r="BA49" s="153"/>
      <c r="BB49" s="153"/>
      <c r="BC49" s="165">
        <f>ROUND(AZ49*AW49/1000,0)</f>
        <v>115</v>
      </c>
      <c r="BD49" s="165"/>
      <c r="BE49" s="165"/>
      <c r="BF49" s="178"/>
      <c r="BG49" s="74"/>
      <c r="BH49" s="94"/>
      <c r="BI49" s="94"/>
      <c r="BJ49" s="108" t="s">
        <v>16</v>
      </c>
      <c r="BK49" s="108"/>
      <c r="BL49" s="108"/>
      <c r="BM49" s="108"/>
      <c r="BN49" s="108"/>
      <c r="BO49" s="139">
        <f>+BO46</f>
        <v>125</v>
      </c>
      <c r="BP49" s="139"/>
      <c r="BQ49" s="139"/>
      <c r="BR49" s="153">
        <f>+'単価表(徳之島)'!$E$43</f>
        <v>920</v>
      </c>
      <c r="BS49" s="153"/>
      <c r="BT49" s="153"/>
      <c r="BU49" s="165">
        <f>ROUND(BR49*BO49/1000,0)</f>
        <v>115</v>
      </c>
      <c r="BV49" s="165"/>
      <c r="BW49" s="165"/>
      <c r="BX49" s="220"/>
    </row>
    <row r="50" spans="1:76" s="30" customFormat="1" ht="15.95" customHeight="1">
      <c r="A50" s="34"/>
      <c r="B50" s="43"/>
      <c r="C50" s="53"/>
      <c r="D50" s="63"/>
      <c r="E50" s="74"/>
      <c r="F50" s="94"/>
      <c r="G50" s="94"/>
      <c r="H50" s="107" t="s">
        <v>47</v>
      </c>
      <c r="I50" s="107"/>
      <c r="J50" s="107"/>
      <c r="K50" s="107"/>
      <c r="L50" s="107"/>
      <c r="M50" s="138" t="s">
        <v>43</v>
      </c>
      <c r="N50" s="138"/>
      <c r="O50" s="138"/>
      <c r="P50" s="153" t="s">
        <v>43</v>
      </c>
      <c r="Q50" s="153"/>
      <c r="R50" s="153"/>
      <c r="S50" s="165">
        <f>SUM(S46:U49)</f>
        <v>330</v>
      </c>
      <c r="T50" s="165"/>
      <c r="U50" s="165"/>
      <c r="V50" s="182"/>
      <c r="W50" s="188"/>
      <c r="X50" s="94"/>
      <c r="Y50" s="94"/>
      <c r="Z50" s="107" t="s">
        <v>47</v>
      </c>
      <c r="AA50" s="107"/>
      <c r="AB50" s="107"/>
      <c r="AC50" s="107"/>
      <c r="AD50" s="107"/>
      <c r="AE50" s="138" t="s">
        <v>43</v>
      </c>
      <c r="AF50" s="138"/>
      <c r="AG50" s="138"/>
      <c r="AH50" s="153" t="s">
        <v>43</v>
      </c>
      <c r="AI50" s="153"/>
      <c r="AJ50" s="153"/>
      <c r="AK50" s="165">
        <f>SUM(AK46:AM49)</f>
        <v>346</v>
      </c>
      <c r="AL50" s="165"/>
      <c r="AM50" s="165"/>
      <c r="AN50" s="178"/>
      <c r="AO50" s="188"/>
      <c r="AP50" s="94"/>
      <c r="AQ50" s="94"/>
      <c r="AR50" s="107" t="s">
        <v>47</v>
      </c>
      <c r="AS50" s="107"/>
      <c r="AT50" s="107"/>
      <c r="AU50" s="107"/>
      <c r="AV50" s="107"/>
      <c r="AW50" s="138" t="s">
        <v>43</v>
      </c>
      <c r="AX50" s="138"/>
      <c r="AY50" s="138"/>
      <c r="AZ50" s="153" t="s">
        <v>43</v>
      </c>
      <c r="BA50" s="153"/>
      <c r="BB50" s="153"/>
      <c r="BC50" s="165">
        <f>SUM(BC46:BE49)</f>
        <v>376</v>
      </c>
      <c r="BD50" s="165"/>
      <c r="BE50" s="165"/>
      <c r="BF50" s="178"/>
      <c r="BG50" s="74"/>
      <c r="BH50" s="94"/>
      <c r="BI50" s="94"/>
      <c r="BJ50" s="107" t="s">
        <v>47</v>
      </c>
      <c r="BK50" s="107"/>
      <c r="BL50" s="107"/>
      <c r="BM50" s="107"/>
      <c r="BN50" s="107"/>
      <c r="BO50" s="138" t="s">
        <v>43</v>
      </c>
      <c r="BP50" s="138"/>
      <c r="BQ50" s="138"/>
      <c r="BR50" s="153" t="s">
        <v>43</v>
      </c>
      <c r="BS50" s="153"/>
      <c r="BT50" s="153"/>
      <c r="BU50" s="165">
        <f>SUM(BU46:BW49)</f>
        <v>392</v>
      </c>
      <c r="BV50" s="165"/>
      <c r="BW50" s="165"/>
      <c r="BX50" s="220"/>
    </row>
    <row r="51" spans="1:76" s="30" customFormat="1" ht="15.95" customHeight="1">
      <c r="A51" s="34"/>
      <c r="B51" s="43"/>
      <c r="C51" s="53"/>
      <c r="D51" s="63"/>
      <c r="E51" s="74"/>
      <c r="F51" s="95" t="s">
        <v>17</v>
      </c>
      <c r="G51" s="95"/>
      <c r="H51" s="95"/>
      <c r="I51" s="95"/>
      <c r="J51" s="95"/>
      <c r="K51" s="95"/>
      <c r="L51" s="95"/>
      <c r="M51" s="140" t="s">
        <v>43</v>
      </c>
      <c r="N51" s="140"/>
      <c r="O51" s="140"/>
      <c r="P51" s="154" t="s">
        <v>43</v>
      </c>
      <c r="Q51" s="154"/>
      <c r="R51" s="154"/>
      <c r="S51" s="166">
        <f>+S50+S45</f>
        <v>922</v>
      </c>
      <c r="T51" s="166"/>
      <c r="U51" s="166"/>
      <c r="V51" s="182"/>
      <c r="W51" s="188"/>
      <c r="X51" s="95" t="s">
        <v>17</v>
      </c>
      <c r="Y51" s="95"/>
      <c r="Z51" s="95"/>
      <c r="AA51" s="95"/>
      <c r="AB51" s="95"/>
      <c r="AC51" s="95"/>
      <c r="AD51" s="95"/>
      <c r="AE51" s="140" t="s">
        <v>43</v>
      </c>
      <c r="AF51" s="140"/>
      <c r="AG51" s="140"/>
      <c r="AH51" s="154" t="s">
        <v>43</v>
      </c>
      <c r="AI51" s="154"/>
      <c r="AJ51" s="154"/>
      <c r="AK51" s="166">
        <f>+AK50+AK45</f>
        <v>923</v>
      </c>
      <c r="AL51" s="166"/>
      <c r="AM51" s="166"/>
      <c r="AN51" s="178"/>
      <c r="AO51" s="188"/>
      <c r="AP51" s="95" t="s">
        <v>17</v>
      </c>
      <c r="AQ51" s="95"/>
      <c r="AR51" s="95"/>
      <c r="AS51" s="95"/>
      <c r="AT51" s="95"/>
      <c r="AU51" s="95"/>
      <c r="AV51" s="95"/>
      <c r="AW51" s="140" t="s">
        <v>43</v>
      </c>
      <c r="AX51" s="140"/>
      <c r="AY51" s="140"/>
      <c r="AZ51" s="154" t="s">
        <v>43</v>
      </c>
      <c r="BA51" s="154"/>
      <c r="BB51" s="154"/>
      <c r="BC51" s="166">
        <f>+BC50+BC45</f>
        <v>900</v>
      </c>
      <c r="BD51" s="166"/>
      <c r="BE51" s="166"/>
      <c r="BF51" s="178"/>
      <c r="BG51" s="74"/>
      <c r="BH51" s="95" t="s">
        <v>17</v>
      </c>
      <c r="BI51" s="95"/>
      <c r="BJ51" s="95"/>
      <c r="BK51" s="95"/>
      <c r="BL51" s="95"/>
      <c r="BM51" s="95"/>
      <c r="BN51" s="95"/>
      <c r="BO51" s="140" t="s">
        <v>43</v>
      </c>
      <c r="BP51" s="140"/>
      <c r="BQ51" s="140"/>
      <c r="BR51" s="154" t="s">
        <v>43</v>
      </c>
      <c r="BS51" s="154"/>
      <c r="BT51" s="154"/>
      <c r="BU51" s="166">
        <f>+BU50+BU45</f>
        <v>894</v>
      </c>
      <c r="BV51" s="166"/>
      <c r="BW51" s="166"/>
      <c r="BX51" s="220"/>
    </row>
    <row r="52" spans="1:76" s="30" customFormat="1" ht="15.95" customHeight="1">
      <c r="A52" s="34"/>
      <c r="B52" s="44"/>
      <c r="C52" s="54"/>
      <c r="D52" s="64"/>
      <c r="E52" s="75"/>
      <c r="F52" s="96"/>
      <c r="G52" s="96"/>
      <c r="H52" s="96"/>
      <c r="I52" s="96"/>
      <c r="J52" s="96"/>
      <c r="K52" s="96"/>
      <c r="L52" s="96"/>
      <c r="M52" s="141"/>
      <c r="N52" s="141"/>
      <c r="O52" s="141"/>
      <c r="P52" s="155"/>
      <c r="Q52" s="155"/>
      <c r="R52" s="155"/>
      <c r="S52" s="167"/>
      <c r="T52" s="167"/>
      <c r="U52" s="167"/>
      <c r="V52" s="183"/>
      <c r="W52" s="115"/>
      <c r="X52" s="96"/>
      <c r="Y52" s="96"/>
      <c r="Z52" s="96"/>
      <c r="AA52" s="96"/>
      <c r="AB52" s="96"/>
      <c r="AC52" s="96"/>
      <c r="AD52" s="96"/>
      <c r="AE52" s="193"/>
      <c r="AF52" s="193"/>
      <c r="AG52" s="193"/>
      <c r="AH52" s="194"/>
      <c r="AI52" s="194"/>
      <c r="AJ52" s="194"/>
      <c r="AK52" s="167"/>
      <c r="AL52" s="167"/>
      <c r="AM52" s="167"/>
      <c r="AN52" s="202"/>
      <c r="AO52" s="115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2"/>
      <c r="BG52" s="75"/>
      <c r="BH52" s="96"/>
      <c r="BI52" s="96"/>
      <c r="BJ52" s="96"/>
      <c r="BK52" s="96"/>
      <c r="BL52" s="96"/>
      <c r="BM52" s="96"/>
      <c r="BN52" s="96"/>
      <c r="BO52" s="193"/>
      <c r="BP52" s="193"/>
      <c r="BQ52" s="193"/>
      <c r="BR52" s="194"/>
      <c r="BS52" s="194"/>
      <c r="BT52" s="194"/>
      <c r="BU52" s="167"/>
      <c r="BV52" s="167"/>
      <c r="BW52" s="167"/>
      <c r="BX52" s="224"/>
    </row>
    <row r="53" spans="1:76" ht="20.100000000000001" customHeight="1">
      <c r="A53" s="31"/>
      <c r="B53" s="45" t="s">
        <v>48</v>
      </c>
      <c r="C53" s="55"/>
      <c r="D53" s="55"/>
      <c r="E53" s="76" t="str">
        <f>IF(S51=MIN(S51,AK51,BC51,BU51),"○","▲")</f>
        <v>▲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 t="str">
        <f>IF(AK51=MIN(S51,AK51,BC51,BU51),"○","▲")</f>
        <v>▲</v>
      </c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 t="str">
        <f>IF(BC51=MIN(S51,AK51,BC51,BU51),"○","▲")</f>
        <v>▲</v>
      </c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 t="str">
        <f>IF(BU51=MIN(S51,AK51,BC51,BU51),"○","▲")</f>
        <v>○</v>
      </c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225"/>
    </row>
    <row r="54" spans="1:76" ht="24.95" customHeight="1">
      <c r="A54" s="31"/>
      <c r="B54" s="46"/>
      <c r="C54" s="56"/>
      <c r="D54" s="56"/>
      <c r="E54" s="77">
        <f>IF(E53="○",M4,IF(W53="○",AE4,IF(AO53="○",AW4,BO4)))</f>
        <v>8</v>
      </c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226"/>
    </row>
    <row r="55" spans="1:76" ht="30" customHeight="1">
      <c r="A55" s="31"/>
      <c r="B55" s="36" t="s">
        <v>21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213"/>
    </row>
    <row r="56" spans="1:76" ht="24.95" customHeight="1">
      <c r="A56" s="31"/>
      <c r="B56" s="37" t="s">
        <v>70</v>
      </c>
      <c r="C56" s="47"/>
      <c r="D56" s="57"/>
      <c r="E56" s="65" t="s">
        <v>69</v>
      </c>
      <c r="F56" s="78"/>
      <c r="G56" s="78"/>
      <c r="H56" s="78"/>
      <c r="I56" s="78"/>
      <c r="J56" s="78"/>
      <c r="K56" s="78"/>
      <c r="L56" s="129" t="str">
        <f>+L2</f>
        <v>徳之島</v>
      </c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78" t="s">
        <v>54</v>
      </c>
      <c r="X56" s="78"/>
      <c r="Y56" s="78"/>
      <c r="Z56" s="78"/>
      <c r="AA56" s="78"/>
      <c r="AB56" s="78"/>
      <c r="AC56" s="78"/>
      <c r="AD56" s="78"/>
      <c r="AE56" s="191">
        <v>20</v>
      </c>
      <c r="AF56" s="191"/>
      <c r="AG56" s="191"/>
      <c r="AH56" s="191"/>
      <c r="AI56" s="191"/>
      <c r="AJ56" s="191"/>
      <c r="AK56" s="191"/>
      <c r="AL56" s="191"/>
      <c r="AM56" s="191"/>
      <c r="AN56" s="191"/>
      <c r="AO56" s="203" t="s">
        <v>68</v>
      </c>
      <c r="AP56" s="203"/>
      <c r="AQ56" s="203"/>
      <c r="AR56" s="203"/>
      <c r="AS56" s="203"/>
      <c r="AT56" s="203"/>
      <c r="AU56" s="203"/>
      <c r="AV56" s="203"/>
      <c r="AW56" s="206">
        <v>0.9</v>
      </c>
      <c r="AX56" s="208"/>
      <c r="AY56" s="208"/>
      <c r="AZ56" s="208"/>
      <c r="BA56" s="208"/>
      <c r="BB56" s="208"/>
      <c r="BC56" s="208"/>
      <c r="BD56" s="208"/>
      <c r="BE56" s="208"/>
      <c r="BF56" s="208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14"/>
    </row>
    <row r="57" spans="1:76" ht="24.95" customHeight="1">
      <c r="A57" s="31"/>
      <c r="B57" s="38"/>
      <c r="C57" s="48"/>
      <c r="D57" s="58"/>
      <c r="E57" s="66" t="s">
        <v>66</v>
      </c>
      <c r="F57" s="79"/>
      <c r="G57" s="79"/>
      <c r="H57" s="79"/>
      <c r="I57" s="79"/>
      <c r="J57" s="79"/>
      <c r="K57" s="79"/>
      <c r="L57" s="79" t="s">
        <v>67</v>
      </c>
      <c r="M57" s="79"/>
      <c r="N57" s="144">
        <f>+N3</f>
        <v>4</v>
      </c>
      <c r="O57" s="144"/>
      <c r="P57" s="150" t="str">
        <f>IF(N57=3,"(旧区分:L交通)",IF(N57=4,"(旧区分:A交通)",IF(N57=5,"(旧区分:B交通)","(旧区分:C交通)")))</f>
        <v>(旧区分:A交通)</v>
      </c>
      <c r="Q57" s="150"/>
      <c r="R57" s="150"/>
      <c r="S57" s="150"/>
      <c r="T57" s="150"/>
      <c r="U57" s="150"/>
      <c r="V57" s="150"/>
      <c r="W57" s="79" t="s">
        <v>64</v>
      </c>
      <c r="X57" s="79"/>
      <c r="Y57" s="79"/>
      <c r="Z57" s="79"/>
      <c r="AA57" s="79"/>
      <c r="AB57" s="79"/>
      <c r="AC57" s="79"/>
      <c r="AD57" s="79"/>
      <c r="AE57" s="192" t="s">
        <v>73</v>
      </c>
      <c r="AF57" s="192"/>
      <c r="AG57" s="192"/>
      <c r="AH57" s="192"/>
      <c r="AI57" s="192"/>
      <c r="AJ57" s="192"/>
      <c r="AK57" s="192"/>
      <c r="AL57" s="192"/>
      <c r="AM57" s="192"/>
      <c r="AN57" s="192"/>
      <c r="AO57" s="79" t="s">
        <v>71</v>
      </c>
      <c r="AP57" s="79"/>
      <c r="AQ57" s="79"/>
      <c r="AR57" s="79"/>
      <c r="AS57" s="79"/>
      <c r="AT57" s="79"/>
      <c r="AU57" s="79"/>
      <c r="AV57" s="79"/>
      <c r="AW57" s="207">
        <v>1</v>
      </c>
      <c r="AX57" s="207"/>
      <c r="AY57" s="207"/>
      <c r="AZ57" s="207"/>
      <c r="BA57" s="207"/>
      <c r="BB57" s="207"/>
      <c r="BC57" s="207"/>
      <c r="BD57" s="207"/>
      <c r="BE57" s="207"/>
      <c r="BF57" s="207"/>
      <c r="BG57" s="79" t="s">
        <v>72</v>
      </c>
      <c r="BH57" s="79"/>
      <c r="BI57" s="79"/>
      <c r="BJ57" s="79"/>
      <c r="BK57" s="79"/>
      <c r="BL57" s="79"/>
      <c r="BM57" s="79"/>
      <c r="BN57" s="79"/>
      <c r="BO57" s="211">
        <f>+BO3</f>
        <v>30</v>
      </c>
      <c r="BP57" s="211"/>
      <c r="BQ57" s="211"/>
      <c r="BR57" s="211"/>
      <c r="BS57" s="211"/>
      <c r="BT57" s="211"/>
      <c r="BU57" s="211"/>
      <c r="BV57" s="211"/>
      <c r="BW57" s="211"/>
      <c r="BX57" s="215"/>
    </row>
    <row r="58" spans="1:76" ht="20.100000000000001" customHeight="1">
      <c r="A58" s="31"/>
      <c r="B58" s="39"/>
      <c r="C58" s="49"/>
      <c r="D58" s="59"/>
      <c r="E58" s="67">
        <v>1</v>
      </c>
      <c r="F58" s="80"/>
      <c r="G58" s="80"/>
      <c r="H58" s="80"/>
      <c r="I58" s="80"/>
      <c r="J58" s="80"/>
      <c r="K58" s="80"/>
      <c r="L58" s="80"/>
      <c r="M58" s="132">
        <f>+L80</f>
        <v>3</v>
      </c>
      <c r="N58" s="132"/>
      <c r="O58" s="132"/>
      <c r="P58" s="132"/>
      <c r="Q58" s="132"/>
      <c r="R58" s="132"/>
      <c r="S58" s="132"/>
      <c r="T58" s="132"/>
      <c r="U58" s="132"/>
      <c r="V58" s="175"/>
      <c r="W58" s="67">
        <v>2</v>
      </c>
      <c r="X58" s="80"/>
      <c r="Y58" s="80"/>
      <c r="Z58" s="80"/>
      <c r="AA58" s="80"/>
      <c r="AB58" s="80"/>
      <c r="AC58" s="80"/>
      <c r="AD58" s="80"/>
      <c r="AE58" s="132">
        <f>+AD80</f>
        <v>4</v>
      </c>
      <c r="AF58" s="132"/>
      <c r="AG58" s="132"/>
      <c r="AH58" s="132"/>
      <c r="AI58" s="132"/>
      <c r="AJ58" s="132"/>
      <c r="AK58" s="132"/>
      <c r="AL58" s="132"/>
      <c r="AM58" s="132"/>
      <c r="AN58" s="175"/>
      <c r="AO58" s="67">
        <v>2</v>
      </c>
      <c r="AP58" s="80"/>
      <c r="AQ58" s="80"/>
      <c r="AR58" s="80"/>
      <c r="AS58" s="80"/>
      <c r="AT58" s="80"/>
      <c r="AU58" s="80"/>
      <c r="AV58" s="80"/>
      <c r="AW58" s="132">
        <f>+AV80</f>
        <v>6</v>
      </c>
      <c r="AX58" s="132"/>
      <c r="AY58" s="132"/>
      <c r="AZ58" s="132"/>
      <c r="BA58" s="132"/>
      <c r="BB58" s="132"/>
      <c r="BC58" s="132"/>
      <c r="BD58" s="132"/>
      <c r="BE58" s="132"/>
      <c r="BF58" s="175"/>
      <c r="BG58" s="67">
        <v>3</v>
      </c>
      <c r="BH58" s="80"/>
      <c r="BI58" s="80"/>
      <c r="BJ58" s="80"/>
      <c r="BK58" s="80"/>
      <c r="BL58" s="80"/>
      <c r="BM58" s="80"/>
      <c r="BN58" s="80"/>
      <c r="BO58" s="132">
        <f>+BN80</f>
        <v>8</v>
      </c>
      <c r="BP58" s="132"/>
      <c r="BQ58" s="132"/>
      <c r="BR58" s="132"/>
      <c r="BS58" s="132"/>
      <c r="BT58" s="132"/>
      <c r="BU58" s="132"/>
      <c r="BV58" s="132"/>
      <c r="BW58" s="132"/>
      <c r="BX58" s="216"/>
    </row>
    <row r="59" spans="1:76" ht="5.0999999999999996" customHeight="1">
      <c r="A59" s="31"/>
      <c r="B59" s="40" t="s">
        <v>3</v>
      </c>
      <c r="C59" s="50"/>
      <c r="D59" s="60"/>
      <c r="E59" s="68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176"/>
      <c r="W59" s="68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176"/>
      <c r="AO59" s="68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176"/>
      <c r="BG59" s="68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217"/>
    </row>
    <row r="60" spans="1:76" s="28" customFormat="1" ht="12" customHeight="1">
      <c r="A60" s="32"/>
      <c r="B60" s="40"/>
      <c r="C60" s="50"/>
      <c r="D60" s="60"/>
      <c r="E60" s="69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32"/>
      <c r="S60" s="82"/>
      <c r="T60" s="168"/>
      <c r="U60" s="168"/>
      <c r="V60" s="32"/>
      <c r="W60" s="69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32"/>
      <c r="AK60" s="82"/>
      <c r="AL60" s="168"/>
      <c r="AM60" s="168"/>
      <c r="AN60" s="198"/>
      <c r="AO60" s="69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32"/>
      <c r="BC60" s="82"/>
      <c r="BD60" s="168"/>
      <c r="BE60" s="168"/>
      <c r="BF60" s="198"/>
      <c r="BG60" s="69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32"/>
      <c r="BU60" s="82"/>
      <c r="BV60" s="168"/>
      <c r="BW60" s="168"/>
      <c r="BX60" s="218"/>
    </row>
    <row r="61" spans="1:76" s="28" customFormat="1" ht="12" customHeight="1">
      <c r="A61" s="32"/>
      <c r="B61" s="40"/>
      <c r="C61" s="50"/>
      <c r="D61" s="60"/>
      <c r="E61" s="69"/>
      <c r="F61" s="82"/>
      <c r="G61" s="82"/>
      <c r="H61" s="82"/>
      <c r="I61" s="109" t="s">
        <v>2</v>
      </c>
      <c r="J61" s="109"/>
      <c r="K61" s="109"/>
      <c r="L61" s="109"/>
      <c r="M61" s="109" t="s">
        <v>24</v>
      </c>
      <c r="N61" s="109"/>
      <c r="O61" s="109"/>
      <c r="P61" s="109"/>
      <c r="Q61" s="82"/>
      <c r="R61" s="32"/>
      <c r="S61" s="163"/>
      <c r="T61" s="168"/>
      <c r="U61" s="168"/>
      <c r="V61" s="32"/>
      <c r="W61" s="69"/>
      <c r="X61" s="82"/>
      <c r="Y61" s="82"/>
      <c r="Z61" s="82"/>
      <c r="AA61" s="109" t="s">
        <v>2</v>
      </c>
      <c r="AB61" s="109"/>
      <c r="AC61" s="109"/>
      <c r="AD61" s="109"/>
      <c r="AE61" s="109" t="s">
        <v>24</v>
      </c>
      <c r="AF61" s="109"/>
      <c r="AG61" s="109"/>
      <c r="AH61" s="109"/>
      <c r="AI61" s="82"/>
      <c r="AJ61" s="32"/>
      <c r="AK61" s="163"/>
      <c r="AL61" s="168"/>
      <c r="AM61" s="168"/>
      <c r="AN61" s="198"/>
      <c r="AO61" s="69"/>
      <c r="AP61" s="82"/>
      <c r="AQ61" s="82"/>
      <c r="AR61" s="82"/>
      <c r="AS61" s="109" t="s">
        <v>2</v>
      </c>
      <c r="AT61" s="109"/>
      <c r="AU61" s="109"/>
      <c r="AV61" s="109"/>
      <c r="AW61" s="109" t="s">
        <v>24</v>
      </c>
      <c r="AX61" s="109"/>
      <c r="AY61" s="109"/>
      <c r="AZ61" s="109"/>
      <c r="BA61" s="82"/>
      <c r="BB61" s="32"/>
      <c r="BC61" s="163"/>
      <c r="BD61" s="168"/>
      <c r="BE61" s="168"/>
      <c r="BF61" s="198"/>
      <c r="BG61" s="69"/>
      <c r="BH61" s="82"/>
      <c r="BI61" s="82"/>
      <c r="BJ61" s="82"/>
      <c r="BK61" s="109" t="s">
        <v>2</v>
      </c>
      <c r="BL61" s="109"/>
      <c r="BM61" s="109"/>
      <c r="BN61" s="109"/>
      <c r="BO61" s="109" t="s">
        <v>24</v>
      </c>
      <c r="BP61" s="109"/>
      <c r="BQ61" s="109"/>
      <c r="BR61" s="109"/>
      <c r="BS61" s="82"/>
      <c r="BT61" s="32"/>
      <c r="BU61" s="163"/>
      <c r="BV61" s="168"/>
      <c r="BW61" s="168"/>
      <c r="BX61" s="218"/>
    </row>
    <row r="62" spans="1:76" s="28" customFormat="1" ht="9.9499999999999993" customHeight="1">
      <c r="A62" s="32"/>
      <c r="B62" s="40"/>
      <c r="C62" s="50"/>
      <c r="D62" s="60"/>
      <c r="E62" s="69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32"/>
      <c r="S62" s="164">
        <f>+K92+K93+K95+K97</f>
        <v>65</v>
      </c>
      <c r="T62" s="169" t="s">
        <v>62</v>
      </c>
      <c r="U62" s="168"/>
      <c r="V62" s="32"/>
      <c r="W62" s="69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32"/>
      <c r="AK62" s="164">
        <f>+AC92+AC93+AC95+AC97</f>
        <v>60</v>
      </c>
      <c r="AL62" s="169" t="s">
        <v>62</v>
      </c>
      <c r="AM62" s="168"/>
      <c r="AN62" s="198"/>
      <c r="AO62" s="69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32"/>
      <c r="BC62" s="164">
        <f>+AU92+AU93+AU95+AU97</f>
        <v>50</v>
      </c>
      <c r="BD62" s="169" t="s">
        <v>62</v>
      </c>
      <c r="BE62" s="168"/>
      <c r="BF62" s="198"/>
      <c r="BG62" s="69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32"/>
      <c r="BU62" s="164">
        <f>+BM92+BM93+BM95+BM97</f>
        <v>45</v>
      </c>
      <c r="BV62" s="169" t="s">
        <v>62</v>
      </c>
      <c r="BW62" s="168"/>
      <c r="BX62" s="218"/>
    </row>
    <row r="63" spans="1:76" s="28" customFormat="1" ht="9.9499999999999993" customHeight="1">
      <c r="A63" s="32"/>
      <c r="B63" s="40"/>
      <c r="C63" s="50"/>
      <c r="D63" s="60"/>
      <c r="E63" s="69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2"/>
      <c r="S63" s="164"/>
      <c r="T63" s="169"/>
      <c r="U63" s="168"/>
      <c r="V63" s="32"/>
      <c r="W63" s="69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32"/>
      <c r="AK63" s="164"/>
      <c r="AL63" s="169"/>
      <c r="AM63" s="168"/>
      <c r="AN63" s="198"/>
      <c r="AO63" s="69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32"/>
      <c r="BC63" s="164"/>
      <c r="BD63" s="169"/>
      <c r="BE63" s="168"/>
      <c r="BF63" s="198"/>
      <c r="BG63" s="69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32"/>
      <c r="BU63" s="164"/>
      <c r="BV63" s="169"/>
      <c r="BW63" s="168"/>
      <c r="BX63" s="218"/>
    </row>
    <row r="64" spans="1:76" s="28" customFormat="1" ht="9.9499999999999993" customHeight="1">
      <c r="A64" s="32"/>
      <c r="B64" s="40"/>
      <c r="C64" s="50"/>
      <c r="D64" s="60"/>
      <c r="E64" s="69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32"/>
      <c r="S64" s="164"/>
      <c r="T64" s="169"/>
      <c r="U64" s="168"/>
      <c r="V64" s="32"/>
      <c r="W64" s="69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32"/>
      <c r="AK64" s="164"/>
      <c r="AL64" s="169"/>
      <c r="AM64" s="168"/>
      <c r="AN64" s="198"/>
      <c r="AO64" s="69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32"/>
      <c r="BC64" s="164"/>
      <c r="BD64" s="169"/>
      <c r="BE64" s="168"/>
      <c r="BF64" s="198"/>
      <c r="BG64" s="69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32"/>
      <c r="BU64" s="164"/>
      <c r="BV64" s="169"/>
      <c r="BW64" s="168"/>
      <c r="BX64" s="218"/>
    </row>
    <row r="65" spans="1:76" s="28" customFormat="1" ht="9.9499999999999993" customHeight="1">
      <c r="A65" s="32"/>
      <c r="B65" s="40"/>
      <c r="C65" s="50"/>
      <c r="D65" s="60"/>
      <c r="E65" s="69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32"/>
      <c r="S65" s="164"/>
      <c r="T65" s="169"/>
      <c r="U65" s="168"/>
      <c r="V65" s="32"/>
      <c r="W65" s="69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32"/>
      <c r="AK65" s="164"/>
      <c r="AL65" s="169"/>
      <c r="AM65" s="168"/>
      <c r="AN65" s="198"/>
      <c r="AO65" s="69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32"/>
      <c r="BC65" s="164"/>
      <c r="BD65" s="169"/>
      <c r="BE65" s="168"/>
      <c r="BF65" s="198"/>
      <c r="BG65" s="69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32"/>
      <c r="BU65" s="164"/>
      <c r="BV65" s="169"/>
      <c r="BW65" s="168"/>
      <c r="BX65" s="218"/>
    </row>
    <row r="66" spans="1:76" s="28" customFormat="1" ht="9.9499999999999993" customHeight="1">
      <c r="A66" s="32"/>
      <c r="B66" s="40"/>
      <c r="C66" s="50"/>
      <c r="D66" s="60"/>
      <c r="E66" s="69"/>
      <c r="F66" s="82"/>
      <c r="G66" s="82"/>
      <c r="H66" s="82"/>
      <c r="I66" s="109"/>
      <c r="J66" s="109"/>
      <c r="K66" s="109"/>
      <c r="L66" s="109"/>
      <c r="M66" s="109"/>
      <c r="N66" s="109"/>
      <c r="O66" s="109"/>
      <c r="P66" s="109"/>
      <c r="Q66" s="82"/>
      <c r="R66" s="32"/>
      <c r="S66" s="164"/>
      <c r="T66" s="169"/>
      <c r="U66" s="168"/>
      <c r="V66" s="32"/>
      <c r="W66" s="69"/>
      <c r="X66" s="82"/>
      <c r="Y66" s="82"/>
      <c r="Z66" s="82"/>
      <c r="AA66" s="109"/>
      <c r="AB66" s="109"/>
      <c r="AC66" s="109"/>
      <c r="AD66" s="109"/>
      <c r="AE66" s="109"/>
      <c r="AF66" s="109"/>
      <c r="AG66" s="109"/>
      <c r="AH66" s="109"/>
      <c r="AI66" s="82"/>
      <c r="AJ66" s="32"/>
      <c r="AK66" s="164"/>
      <c r="AL66" s="169"/>
      <c r="AM66" s="168"/>
      <c r="AN66" s="198"/>
      <c r="AO66" s="69"/>
      <c r="AP66" s="82"/>
      <c r="AQ66" s="82"/>
      <c r="AR66" s="82"/>
      <c r="AS66" s="109"/>
      <c r="AT66" s="109"/>
      <c r="AU66" s="109"/>
      <c r="AV66" s="109"/>
      <c r="AW66" s="109"/>
      <c r="AX66" s="109"/>
      <c r="AY66" s="109"/>
      <c r="AZ66" s="109"/>
      <c r="BA66" s="82"/>
      <c r="BB66" s="32"/>
      <c r="BC66" s="164"/>
      <c r="BD66" s="169"/>
      <c r="BE66" s="168"/>
      <c r="BF66" s="198"/>
      <c r="BG66" s="69"/>
      <c r="BH66" s="82"/>
      <c r="BI66" s="82"/>
      <c r="BJ66" s="82"/>
      <c r="BK66" s="109"/>
      <c r="BL66" s="109"/>
      <c r="BM66" s="109"/>
      <c r="BN66" s="109"/>
      <c r="BO66" s="109"/>
      <c r="BP66" s="109"/>
      <c r="BQ66" s="109"/>
      <c r="BR66" s="109"/>
      <c r="BS66" s="82"/>
      <c r="BT66" s="32"/>
      <c r="BU66" s="164"/>
      <c r="BV66" s="169"/>
      <c r="BW66" s="168"/>
      <c r="BX66" s="218"/>
    </row>
    <row r="67" spans="1:76" s="28" customFormat="1" ht="12" customHeight="1">
      <c r="A67" s="32"/>
      <c r="B67" s="40"/>
      <c r="C67" s="50"/>
      <c r="D67" s="60"/>
      <c r="E67" s="69"/>
      <c r="F67" s="82"/>
      <c r="G67" s="97">
        <v>100</v>
      </c>
      <c r="H67" s="82"/>
      <c r="I67" s="109" t="s">
        <v>1</v>
      </c>
      <c r="J67" s="109"/>
      <c r="K67" s="109"/>
      <c r="L67" s="109"/>
      <c r="M67" s="133"/>
      <c r="N67" s="133"/>
      <c r="O67" s="133"/>
      <c r="P67" s="133"/>
      <c r="Q67" s="156"/>
      <c r="R67" s="161">
        <f>+S68-R71</f>
        <v>25</v>
      </c>
      <c r="S67" s="156"/>
      <c r="T67" s="170">
        <f>+S68+S62</f>
        <v>110</v>
      </c>
      <c r="U67" s="173" t="s">
        <v>63</v>
      </c>
      <c r="V67" s="32"/>
      <c r="W67" s="69"/>
      <c r="X67" s="82"/>
      <c r="Y67" s="97">
        <v>100</v>
      </c>
      <c r="Z67" s="82"/>
      <c r="AA67" s="109" t="s">
        <v>1</v>
      </c>
      <c r="AB67" s="109"/>
      <c r="AC67" s="109"/>
      <c r="AD67" s="109"/>
      <c r="AE67" s="133"/>
      <c r="AF67" s="133"/>
      <c r="AG67" s="133"/>
      <c r="AH67" s="133"/>
      <c r="AI67" s="156"/>
      <c r="AJ67" s="32"/>
      <c r="AK67" s="32"/>
      <c r="AL67" s="170">
        <f>+AK68+AK62</f>
        <v>110</v>
      </c>
      <c r="AM67" s="173" t="s">
        <v>63</v>
      </c>
      <c r="AN67" s="198"/>
      <c r="AO67" s="69"/>
      <c r="AP67" s="82"/>
      <c r="AQ67" s="97">
        <v>100</v>
      </c>
      <c r="AR67" s="82"/>
      <c r="AS67" s="109" t="s">
        <v>1</v>
      </c>
      <c r="AT67" s="109"/>
      <c r="AU67" s="109"/>
      <c r="AV67" s="109"/>
      <c r="AW67" s="133"/>
      <c r="AX67" s="133"/>
      <c r="AY67" s="133"/>
      <c r="AZ67" s="133"/>
      <c r="BA67" s="156"/>
      <c r="BB67" s="32"/>
      <c r="BC67" s="32"/>
      <c r="BD67" s="170">
        <f>+BC68+BC62</f>
        <v>110</v>
      </c>
      <c r="BE67" s="173" t="s">
        <v>63</v>
      </c>
      <c r="BF67" s="198"/>
      <c r="BG67" s="69"/>
      <c r="BH67" s="82"/>
      <c r="BI67" s="97">
        <v>100</v>
      </c>
      <c r="BJ67" s="82"/>
      <c r="BK67" s="109" t="s">
        <v>1</v>
      </c>
      <c r="BL67" s="109"/>
      <c r="BM67" s="109"/>
      <c r="BN67" s="109"/>
      <c r="BO67" s="133"/>
      <c r="BP67" s="133"/>
      <c r="BQ67" s="133"/>
      <c r="BR67" s="133"/>
      <c r="BS67" s="156"/>
      <c r="BT67" s="32"/>
      <c r="BU67" s="32"/>
      <c r="BV67" s="212">
        <f>BU69+BU62</f>
        <v>115</v>
      </c>
      <c r="BW67" s="168"/>
      <c r="BX67" s="218"/>
    </row>
    <row r="68" spans="1:76" s="28" customFormat="1" ht="12" customHeight="1">
      <c r="A68" s="32"/>
      <c r="B68" s="40"/>
      <c r="C68" s="50"/>
      <c r="D68" s="60"/>
      <c r="E68" s="69"/>
      <c r="F68" s="82"/>
      <c r="G68" s="97"/>
      <c r="H68" s="82"/>
      <c r="I68" s="109"/>
      <c r="J68" s="109"/>
      <c r="K68" s="109"/>
      <c r="L68" s="109"/>
      <c r="M68" s="133"/>
      <c r="N68" s="133"/>
      <c r="O68" s="133"/>
      <c r="P68" s="133"/>
      <c r="Q68" s="156"/>
      <c r="R68" s="161"/>
      <c r="S68" s="161">
        <f>+L81</f>
        <v>45</v>
      </c>
      <c r="T68" s="170"/>
      <c r="U68" s="173"/>
      <c r="V68" s="32"/>
      <c r="W68" s="69"/>
      <c r="X68" s="82"/>
      <c r="Y68" s="97"/>
      <c r="Z68" s="82"/>
      <c r="AA68" s="109"/>
      <c r="AB68" s="109"/>
      <c r="AC68" s="109"/>
      <c r="AD68" s="109"/>
      <c r="AE68" s="133"/>
      <c r="AF68" s="133"/>
      <c r="AG68" s="133"/>
      <c r="AH68" s="133"/>
      <c r="AI68" s="156"/>
      <c r="AJ68" s="196">
        <f>+AK68-AJ72</f>
        <v>30</v>
      </c>
      <c r="AK68" s="196">
        <f>+AD81</f>
        <v>50</v>
      </c>
      <c r="AL68" s="170"/>
      <c r="AM68" s="173"/>
      <c r="AN68" s="198"/>
      <c r="AO68" s="69"/>
      <c r="AP68" s="82"/>
      <c r="AQ68" s="97"/>
      <c r="AR68" s="82"/>
      <c r="AS68" s="109"/>
      <c r="AT68" s="109"/>
      <c r="AU68" s="109"/>
      <c r="AV68" s="109"/>
      <c r="AW68" s="133"/>
      <c r="AX68" s="133"/>
      <c r="AY68" s="133"/>
      <c r="AZ68" s="133"/>
      <c r="BA68" s="156"/>
      <c r="BB68" s="196">
        <f>+BC68-BB72</f>
        <v>40</v>
      </c>
      <c r="BC68" s="196">
        <f>+AV81</f>
        <v>60</v>
      </c>
      <c r="BD68" s="170"/>
      <c r="BE68" s="173"/>
      <c r="BF68" s="198"/>
      <c r="BG68" s="69"/>
      <c r="BH68" s="82"/>
      <c r="BI68" s="97"/>
      <c r="BJ68" s="82"/>
      <c r="BK68" s="109"/>
      <c r="BL68" s="109"/>
      <c r="BM68" s="109"/>
      <c r="BN68" s="109"/>
      <c r="BO68" s="133"/>
      <c r="BP68" s="133"/>
      <c r="BQ68" s="133"/>
      <c r="BR68" s="133"/>
      <c r="BS68" s="156"/>
      <c r="BT68" s="196">
        <f>+BU69-BT73</f>
        <v>50</v>
      </c>
      <c r="BU68" s="32"/>
      <c r="BV68" s="212"/>
      <c r="BW68" s="173" t="s">
        <v>63</v>
      </c>
      <c r="BX68" s="218"/>
    </row>
    <row r="69" spans="1:76" s="28" customFormat="1" ht="12" customHeight="1">
      <c r="A69" s="32"/>
      <c r="B69" s="40"/>
      <c r="C69" s="50"/>
      <c r="D69" s="60"/>
      <c r="E69" s="69"/>
      <c r="F69" s="82"/>
      <c r="G69" s="97"/>
      <c r="H69" s="82"/>
      <c r="I69" s="109"/>
      <c r="J69" s="109"/>
      <c r="K69" s="109"/>
      <c r="L69" s="109"/>
      <c r="M69" s="109" t="s">
        <v>5</v>
      </c>
      <c r="N69" s="109"/>
      <c r="O69" s="109"/>
      <c r="P69" s="109"/>
      <c r="Q69" s="156"/>
      <c r="R69" s="161"/>
      <c r="S69" s="161"/>
      <c r="T69" s="170"/>
      <c r="U69" s="173"/>
      <c r="V69" s="32"/>
      <c r="W69" s="69"/>
      <c r="X69" s="82"/>
      <c r="Y69" s="97"/>
      <c r="Z69" s="82"/>
      <c r="AA69" s="109"/>
      <c r="AB69" s="109"/>
      <c r="AC69" s="109"/>
      <c r="AD69" s="109"/>
      <c r="AE69" s="109" t="s">
        <v>5</v>
      </c>
      <c r="AF69" s="109"/>
      <c r="AG69" s="109"/>
      <c r="AH69" s="109"/>
      <c r="AI69" s="156"/>
      <c r="AJ69" s="196"/>
      <c r="AK69" s="196"/>
      <c r="AL69" s="170"/>
      <c r="AM69" s="173"/>
      <c r="AN69" s="198"/>
      <c r="AO69" s="69"/>
      <c r="AP69" s="82"/>
      <c r="AQ69" s="97"/>
      <c r="AR69" s="82"/>
      <c r="AS69" s="109"/>
      <c r="AT69" s="109"/>
      <c r="AU69" s="109"/>
      <c r="AV69" s="109"/>
      <c r="AW69" s="109" t="s">
        <v>5</v>
      </c>
      <c r="AX69" s="109"/>
      <c r="AY69" s="109"/>
      <c r="AZ69" s="109"/>
      <c r="BA69" s="156"/>
      <c r="BB69" s="196"/>
      <c r="BC69" s="196"/>
      <c r="BD69" s="170"/>
      <c r="BE69" s="173"/>
      <c r="BF69" s="198"/>
      <c r="BG69" s="69"/>
      <c r="BH69" s="82"/>
      <c r="BI69" s="97"/>
      <c r="BJ69" s="82"/>
      <c r="BK69" s="109"/>
      <c r="BL69" s="109"/>
      <c r="BM69" s="109"/>
      <c r="BN69" s="109"/>
      <c r="BO69" s="109" t="s">
        <v>5</v>
      </c>
      <c r="BP69" s="109"/>
      <c r="BQ69" s="109"/>
      <c r="BR69" s="109"/>
      <c r="BS69" s="156"/>
      <c r="BT69" s="196"/>
      <c r="BU69" s="196">
        <f>+BN81</f>
        <v>70</v>
      </c>
      <c r="BV69" s="212"/>
      <c r="BW69" s="173"/>
      <c r="BX69" s="218"/>
    </row>
    <row r="70" spans="1:76" s="28" customFormat="1" ht="12" customHeight="1">
      <c r="A70" s="32"/>
      <c r="B70" s="40"/>
      <c r="C70" s="50"/>
      <c r="D70" s="60"/>
      <c r="E70" s="69"/>
      <c r="F70" s="82"/>
      <c r="G70" s="97"/>
      <c r="H70" s="82"/>
      <c r="I70" s="109"/>
      <c r="J70" s="109"/>
      <c r="K70" s="109"/>
      <c r="L70" s="109"/>
      <c r="M70" s="109" t="s">
        <v>26</v>
      </c>
      <c r="N70" s="109"/>
      <c r="O70" s="109"/>
      <c r="P70" s="109"/>
      <c r="Q70" s="157" t="s">
        <v>28</v>
      </c>
      <c r="R70" s="161"/>
      <c r="S70" s="161"/>
      <c r="T70" s="170"/>
      <c r="U70" s="173"/>
      <c r="V70" s="32"/>
      <c r="W70" s="69"/>
      <c r="X70" s="82"/>
      <c r="Y70" s="97"/>
      <c r="Z70" s="82"/>
      <c r="AA70" s="109"/>
      <c r="AB70" s="109"/>
      <c r="AC70" s="109"/>
      <c r="AD70" s="109"/>
      <c r="AE70" s="109" t="s">
        <v>26</v>
      </c>
      <c r="AF70" s="109"/>
      <c r="AG70" s="109"/>
      <c r="AH70" s="109"/>
      <c r="AI70" s="158"/>
      <c r="AJ70" s="196"/>
      <c r="AK70" s="196"/>
      <c r="AL70" s="170"/>
      <c r="AM70" s="173"/>
      <c r="AN70" s="198"/>
      <c r="AO70" s="69"/>
      <c r="AP70" s="82"/>
      <c r="AQ70" s="97"/>
      <c r="AR70" s="82"/>
      <c r="AS70" s="109"/>
      <c r="AT70" s="109"/>
      <c r="AU70" s="109"/>
      <c r="AV70" s="109"/>
      <c r="AW70" s="109" t="s">
        <v>26</v>
      </c>
      <c r="AX70" s="109"/>
      <c r="AY70" s="109"/>
      <c r="AZ70" s="109"/>
      <c r="BA70" s="158"/>
      <c r="BB70" s="196"/>
      <c r="BC70" s="196"/>
      <c r="BD70" s="170"/>
      <c r="BE70" s="173"/>
      <c r="BF70" s="198"/>
      <c r="BG70" s="69"/>
      <c r="BH70" s="82"/>
      <c r="BI70" s="97"/>
      <c r="BJ70" s="82"/>
      <c r="BK70" s="109"/>
      <c r="BL70" s="109"/>
      <c r="BM70" s="109"/>
      <c r="BN70" s="109"/>
      <c r="BO70" s="109" t="s">
        <v>26</v>
      </c>
      <c r="BP70" s="109"/>
      <c r="BQ70" s="109"/>
      <c r="BR70" s="109"/>
      <c r="BS70" s="158"/>
      <c r="BT70" s="196"/>
      <c r="BU70" s="196"/>
      <c r="BV70" s="212"/>
      <c r="BW70" s="173"/>
      <c r="BX70" s="218"/>
    </row>
    <row r="71" spans="1:76" s="28" customFormat="1" ht="12" customHeight="1">
      <c r="A71" s="32"/>
      <c r="B71" s="40"/>
      <c r="C71" s="50"/>
      <c r="D71" s="60"/>
      <c r="E71" s="69"/>
      <c r="F71" s="82"/>
      <c r="G71" s="97"/>
      <c r="H71" s="82"/>
      <c r="I71" s="109"/>
      <c r="J71" s="109"/>
      <c r="K71" s="109"/>
      <c r="L71" s="109"/>
      <c r="M71" s="134">
        <f>+L83</f>
        <v>30</v>
      </c>
      <c r="N71" s="134"/>
      <c r="O71" s="134"/>
      <c r="P71" s="134"/>
      <c r="Q71" s="157"/>
      <c r="R71" s="161">
        <v>20</v>
      </c>
      <c r="S71" s="161"/>
      <c r="T71" s="170"/>
      <c r="U71" s="173"/>
      <c r="V71" s="32"/>
      <c r="W71" s="69"/>
      <c r="X71" s="82"/>
      <c r="Y71" s="97"/>
      <c r="Z71" s="82"/>
      <c r="AA71" s="109"/>
      <c r="AB71" s="109"/>
      <c r="AC71" s="109"/>
      <c r="AD71" s="109"/>
      <c r="AE71" s="134">
        <f>+AD83</f>
        <v>30</v>
      </c>
      <c r="AF71" s="134"/>
      <c r="AG71" s="134"/>
      <c r="AH71" s="134"/>
      <c r="AI71" s="157" t="s">
        <v>28</v>
      </c>
      <c r="AJ71" s="196"/>
      <c r="AK71" s="196"/>
      <c r="AL71" s="170"/>
      <c r="AM71" s="173"/>
      <c r="AN71" s="198"/>
      <c r="AO71" s="69"/>
      <c r="AP71" s="82"/>
      <c r="AQ71" s="97"/>
      <c r="AR71" s="82"/>
      <c r="AS71" s="109"/>
      <c r="AT71" s="109"/>
      <c r="AU71" s="109"/>
      <c r="AV71" s="109"/>
      <c r="AW71" s="134">
        <f>+AV83</f>
        <v>30</v>
      </c>
      <c r="AX71" s="134"/>
      <c r="AY71" s="134"/>
      <c r="AZ71" s="134"/>
      <c r="BA71" s="157" t="s">
        <v>28</v>
      </c>
      <c r="BB71" s="196"/>
      <c r="BC71" s="196"/>
      <c r="BD71" s="170"/>
      <c r="BE71" s="173"/>
      <c r="BF71" s="198"/>
      <c r="BG71" s="69"/>
      <c r="BH71" s="82"/>
      <c r="BI71" s="97"/>
      <c r="BJ71" s="82"/>
      <c r="BK71" s="109"/>
      <c r="BL71" s="109"/>
      <c r="BM71" s="109"/>
      <c r="BN71" s="109"/>
      <c r="BO71" s="134">
        <f>+BN83</f>
        <v>30</v>
      </c>
      <c r="BP71" s="134"/>
      <c r="BQ71" s="134"/>
      <c r="BR71" s="134"/>
      <c r="BS71" s="158"/>
      <c r="BT71" s="196"/>
      <c r="BU71" s="196"/>
      <c r="BV71" s="212"/>
      <c r="BW71" s="173"/>
      <c r="BX71" s="218"/>
    </row>
    <row r="72" spans="1:76" s="28" customFormat="1" ht="12" customHeight="1">
      <c r="A72" s="32"/>
      <c r="B72" s="40"/>
      <c r="C72" s="50"/>
      <c r="D72" s="60"/>
      <c r="E72" s="69"/>
      <c r="F72" s="82"/>
      <c r="G72" s="97"/>
      <c r="H72" s="82"/>
      <c r="I72" s="110">
        <f>+L79</f>
        <v>1</v>
      </c>
      <c r="J72" s="110"/>
      <c r="K72" s="110"/>
      <c r="L72" s="110"/>
      <c r="M72" s="133"/>
      <c r="N72" s="133"/>
      <c r="O72" s="133"/>
      <c r="P72" s="133"/>
      <c r="Q72" s="157"/>
      <c r="R72" s="161"/>
      <c r="S72" s="156"/>
      <c r="T72" s="170"/>
      <c r="U72" s="173"/>
      <c r="V72" s="32"/>
      <c r="W72" s="69"/>
      <c r="X72" s="82"/>
      <c r="Y72" s="97"/>
      <c r="Z72" s="82"/>
      <c r="AA72" s="110">
        <f>+AD79</f>
        <v>1</v>
      </c>
      <c r="AB72" s="110"/>
      <c r="AC72" s="110"/>
      <c r="AD72" s="110"/>
      <c r="AE72" s="133"/>
      <c r="AF72" s="133"/>
      <c r="AG72" s="133"/>
      <c r="AH72" s="133"/>
      <c r="AI72" s="157"/>
      <c r="AJ72" s="161">
        <v>20</v>
      </c>
      <c r="AK72" s="32"/>
      <c r="AL72" s="170"/>
      <c r="AM72" s="173"/>
      <c r="AN72" s="198"/>
      <c r="AO72" s="69"/>
      <c r="AP72" s="82"/>
      <c r="AQ72" s="97"/>
      <c r="AR72" s="82"/>
      <c r="AS72" s="110">
        <f>+AV79</f>
        <v>1</v>
      </c>
      <c r="AT72" s="110"/>
      <c r="AU72" s="110"/>
      <c r="AV72" s="110"/>
      <c r="AW72" s="133"/>
      <c r="AX72" s="133"/>
      <c r="AY72" s="133"/>
      <c r="AZ72" s="133"/>
      <c r="BA72" s="157"/>
      <c r="BB72" s="161">
        <v>20</v>
      </c>
      <c r="BC72" s="32"/>
      <c r="BD72" s="170"/>
      <c r="BE72" s="173"/>
      <c r="BF72" s="198"/>
      <c r="BG72" s="69"/>
      <c r="BH72" s="82"/>
      <c r="BI72" s="97"/>
      <c r="BJ72" s="82"/>
      <c r="BK72" s="110">
        <f>+BN79</f>
        <v>1</v>
      </c>
      <c r="BL72" s="110"/>
      <c r="BM72" s="110"/>
      <c r="BN72" s="110"/>
      <c r="BO72" s="133"/>
      <c r="BP72" s="133"/>
      <c r="BQ72" s="133"/>
      <c r="BR72" s="133"/>
      <c r="BS72" s="157" t="s">
        <v>28</v>
      </c>
      <c r="BT72" s="197"/>
      <c r="BU72" s="196"/>
      <c r="BV72" s="212"/>
      <c r="BW72" s="173"/>
      <c r="BX72" s="218"/>
    </row>
    <row r="73" spans="1:76" s="28" customFormat="1" ht="12" customHeight="1">
      <c r="A73" s="32"/>
      <c r="B73" s="40"/>
      <c r="C73" s="50"/>
      <c r="D73" s="60"/>
      <c r="E73" s="69"/>
      <c r="F73" s="82"/>
      <c r="G73" s="97"/>
      <c r="H73" s="82"/>
      <c r="I73" s="110"/>
      <c r="J73" s="110"/>
      <c r="K73" s="110"/>
      <c r="L73" s="110"/>
      <c r="M73" s="133"/>
      <c r="N73" s="133"/>
      <c r="O73" s="133"/>
      <c r="P73" s="133"/>
      <c r="Q73" s="157"/>
      <c r="R73" s="156"/>
      <c r="S73" s="161"/>
      <c r="T73" s="171"/>
      <c r="U73" s="174"/>
      <c r="V73" s="32"/>
      <c r="W73" s="69"/>
      <c r="X73" s="82"/>
      <c r="Y73" s="97"/>
      <c r="Z73" s="82"/>
      <c r="AA73" s="110"/>
      <c r="AB73" s="110"/>
      <c r="AC73" s="110"/>
      <c r="AD73" s="110"/>
      <c r="AE73" s="133"/>
      <c r="AF73" s="133"/>
      <c r="AG73" s="133"/>
      <c r="AH73" s="133"/>
      <c r="AI73" s="157"/>
      <c r="AJ73" s="161"/>
      <c r="AK73" s="197"/>
      <c r="AL73" s="171"/>
      <c r="AM73" s="174"/>
      <c r="AN73" s="198"/>
      <c r="AO73" s="69"/>
      <c r="AP73" s="82"/>
      <c r="AQ73" s="97"/>
      <c r="AR73" s="82"/>
      <c r="AS73" s="110"/>
      <c r="AT73" s="110"/>
      <c r="AU73" s="110"/>
      <c r="AV73" s="110"/>
      <c r="AW73" s="133"/>
      <c r="AX73" s="133"/>
      <c r="AY73" s="133"/>
      <c r="AZ73" s="133"/>
      <c r="BA73" s="157"/>
      <c r="BB73" s="161"/>
      <c r="BC73" s="197"/>
      <c r="BD73" s="171"/>
      <c r="BE73" s="174"/>
      <c r="BF73" s="198"/>
      <c r="BG73" s="69"/>
      <c r="BH73" s="82"/>
      <c r="BI73" s="97"/>
      <c r="BJ73" s="82"/>
      <c r="BK73" s="110"/>
      <c r="BL73" s="110"/>
      <c r="BM73" s="110"/>
      <c r="BN73" s="110"/>
      <c r="BO73" s="133"/>
      <c r="BP73" s="133"/>
      <c r="BQ73" s="133"/>
      <c r="BR73" s="133"/>
      <c r="BS73" s="157"/>
      <c r="BT73" s="161">
        <v>20</v>
      </c>
      <c r="BU73" s="197"/>
      <c r="BV73" s="212"/>
      <c r="BW73" s="173"/>
      <c r="BX73" s="218"/>
    </row>
    <row r="74" spans="1:76" s="28" customFormat="1" ht="12" customHeight="1">
      <c r="A74" s="32"/>
      <c r="B74" s="40"/>
      <c r="C74" s="50"/>
      <c r="D74" s="60"/>
      <c r="E74" s="69"/>
      <c r="F74" s="82"/>
      <c r="G74" s="97"/>
      <c r="H74" s="82"/>
      <c r="I74" s="110"/>
      <c r="J74" s="110"/>
      <c r="K74" s="110"/>
      <c r="L74" s="110"/>
      <c r="M74" s="135" t="s">
        <v>6</v>
      </c>
      <c r="N74" s="135"/>
      <c r="O74" s="135"/>
      <c r="P74" s="135"/>
      <c r="Q74" s="156"/>
      <c r="R74" s="156"/>
      <c r="S74" s="161">
        <f>+G67-S68</f>
        <v>55</v>
      </c>
      <c r="T74" s="32"/>
      <c r="U74" s="32"/>
      <c r="V74" s="32"/>
      <c r="W74" s="69"/>
      <c r="X74" s="82"/>
      <c r="Y74" s="97"/>
      <c r="Z74" s="82"/>
      <c r="AA74" s="110"/>
      <c r="AB74" s="110"/>
      <c r="AC74" s="110"/>
      <c r="AD74" s="110"/>
      <c r="AE74" s="133"/>
      <c r="AF74" s="133"/>
      <c r="AG74" s="133"/>
      <c r="AH74" s="133"/>
      <c r="AI74" s="195"/>
      <c r="AJ74" s="32"/>
      <c r="AK74" s="161">
        <f>+Y67-AK68</f>
        <v>50</v>
      </c>
      <c r="AL74" s="168"/>
      <c r="AM74" s="32"/>
      <c r="AN74" s="198"/>
      <c r="AO74" s="69"/>
      <c r="AP74" s="82"/>
      <c r="AQ74" s="97"/>
      <c r="AR74" s="82"/>
      <c r="AS74" s="110"/>
      <c r="AT74" s="110"/>
      <c r="AU74" s="110"/>
      <c r="AV74" s="110"/>
      <c r="AW74" s="133"/>
      <c r="AX74" s="133"/>
      <c r="AY74" s="133"/>
      <c r="AZ74" s="133"/>
      <c r="BA74" s="195"/>
      <c r="BB74" s="32"/>
      <c r="BC74" s="161">
        <f>+AQ67-BC68</f>
        <v>40</v>
      </c>
      <c r="BD74" s="168"/>
      <c r="BE74" s="32"/>
      <c r="BF74" s="198"/>
      <c r="BG74" s="69"/>
      <c r="BH74" s="82"/>
      <c r="BI74" s="97"/>
      <c r="BJ74" s="82"/>
      <c r="BK74" s="110"/>
      <c r="BL74" s="110"/>
      <c r="BM74" s="110"/>
      <c r="BN74" s="110"/>
      <c r="BO74" s="133"/>
      <c r="BP74" s="133"/>
      <c r="BQ74" s="133"/>
      <c r="BR74" s="133"/>
      <c r="BS74" s="157"/>
      <c r="BT74" s="161"/>
      <c r="BU74" s="197"/>
      <c r="BV74" s="168"/>
      <c r="BW74" s="168"/>
      <c r="BX74" s="218"/>
    </row>
    <row r="75" spans="1:76" s="28" customFormat="1" ht="12" customHeight="1">
      <c r="A75" s="32"/>
      <c r="B75" s="40"/>
      <c r="C75" s="50"/>
      <c r="D75" s="60"/>
      <c r="E75" s="69"/>
      <c r="F75" s="82"/>
      <c r="G75" s="97"/>
      <c r="H75" s="82"/>
      <c r="I75" s="110"/>
      <c r="J75" s="110"/>
      <c r="K75" s="110"/>
      <c r="L75" s="110"/>
      <c r="M75" s="110">
        <f>+I72</f>
        <v>1</v>
      </c>
      <c r="N75" s="110"/>
      <c r="O75" s="110"/>
      <c r="P75" s="110"/>
      <c r="Q75" s="158"/>
      <c r="R75" s="156"/>
      <c r="S75" s="161"/>
      <c r="T75" s="168"/>
      <c r="U75" s="168"/>
      <c r="V75" s="32"/>
      <c r="W75" s="69"/>
      <c r="X75" s="82"/>
      <c r="Y75" s="97"/>
      <c r="Z75" s="82"/>
      <c r="AA75" s="110"/>
      <c r="AB75" s="110"/>
      <c r="AC75" s="110"/>
      <c r="AD75" s="110"/>
      <c r="AE75" s="135" t="s">
        <v>6</v>
      </c>
      <c r="AF75" s="135"/>
      <c r="AG75" s="135"/>
      <c r="AH75" s="135"/>
      <c r="AI75" s="158"/>
      <c r="AJ75" s="158"/>
      <c r="AK75" s="161"/>
      <c r="AL75" s="168"/>
      <c r="AM75" s="168"/>
      <c r="AN75" s="198"/>
      <c r="AO75" s="69"/>
      <c r="AP75" s="82"/>
      <c r="AQ75" s="97"/>
      <c r="AR75" s="82"/>
      <c r="AS75" s="110"/>
      <c r="AT75" s="110"/>
      <c r="AU75" s="110"/>
      <c r="AV75" s="110"/>
      <c r="AW75" s="135" t="s">
        <v>6</v>
      </c>
      <c r="AX75" s="135"/>
      <c r="AY75" s="135"/>
      <c r="AZ75" s="135"/>
      <c r="BA75" s="158"/>
      <c r="BB75" s="158"/>
      <c r="BC75" s="161"/>
      <c r="BD75" s="168"/>
      <c r="BE75" s="168"/>
      <c r="BF75" s="198"/>
      <c r="BG75" s="69"/>
      <c r="BH75" s="82"/>
      <c r="BI75" s="97"/>
      <c r="BJ75" s="82"/>
      <c r="BK75" s="110"/>
      <c r="BL75" s="110"/>
      <c r="BM75" s="110"/>
      <c r="BN75" s="110"/>
      <c r="BO75" s="135" t="s">
        <v>6</v>
      </c>
      <c r="BP75" s="135"/>
      <c r="BQ75" s="135"/>
      <c r="BR75" s="135"/>
      <c r="BS75" s="158"/>
      <c r="BT75" s="158"/>
      <c r="BU75" s="161">
        <f>+BI67-BU69</f>
        <v>30</v>
      </c>
      <c r="BV75" s="168"/>
      <c r="BW75" s="168"/>
      <c r="BX75" s="218"/>
    </row>
    <row r="76" spans="1:76" s="28" customFormat="1" ht="12" customHeight="1">
      <c r="A76" s="32"/>
      <c r="B76" s="40"/>
      <c r="C76" s="50"/>
      <c r="D76" s="60"/>
      <c r="E76" s="69"/>
      <c r="F76" s="82"/>
      <c r="G76" s="97"/>
      <c r="H76" s="82"/>
      <c r="I76" s="110"/>
      <c r="J76" s="110"/>
      <c r="K76" s="110"/>
      <c r="L76" s="110"/>
      <c r="M76" s="133"/>
      <c r="N76" s="133"/>
      <c r="O76" s="133"/>
      <c r="P76" s="133"/>
      <c r="Q76" s="158"/>
      <c r="R76" s="158"/>
      <c r="S76" s="32"/>
      <c r="T76" s="168"/>
      <c r="U76" s="168"/>
      <c r="V76" s="32"/>
      <c r="W76" s="69"/>
      <c r="X76" s="82"/>
      <c r="Y76" s="97"/>
      <c r="Z76" s="82"/>
      <c r="AA76" s="110"/>
      <c r="AB76" s="110"/>
      <c r="AC76" s="110"/>
      <c r="AD76" s="110"/>
      <c r="AE76" s="110">
        <f>+AA72</f>
        <v>1</v>
      </c>
      <c r="AF76" s="110"/>
      <c r="AG76" s="110"/>
      <c r="AH76" s="110"/>
      <c r="AI76" s="158"/>
      <c r="AJ76" s="158"/>
      <c r="AK76" s="161"/>
      <c r="AL76" s="168"/>
      <c r="AM76" s="168"/>
      <c r="AN76" s="198"/>
      <c r="AO76" s="69"/>
      <c r="AP76" s="82"/>
      <c r="AQ76" s="97"/>
      <c r="AR76" s="82"/>
      <c r="AS76" s="110"/>
      <c r="AT76" s="110"/>
      <c r="AU76" s="110"/>
      <c r="AV76" s="110"/>
      <c r="AW76" s="110">
        <f>+AS72</f>
        <v>1</v>
      </c>
      <c r="AX76" s="110"/>
      <c r="AY76" s="110"/>
      <c r="AZ76" s="110"/>
      <c r="BA76" s="158"/>
      <c r="BB76" s="158"/>
      <c r="BC76" s="161"/>
      <c r="BD76" s="168"/>
      <c r="BE76" s="168"/>
      <c r="BF76" s="198"/>
      <c r="BG76" s="69"/>
      <c r="BH76" s="82"/>
      <c r="BI76" s="97"/>
      <c r="BJ76" s="82"/>
      <c r="BK76" s="110"/>
      <c r="BL76" s="110"/>
      <c r="BM76" s="110"/>
      <c r="BN76" s="110"/>
      <c r="BO76" s="110">
        <f>+BK72</f>
        <v>1</v>
      </c>
      <c r="BP76" s="110"/>
      <c r="BQ76" s="110"/>
      <c r="BR76" s="110"/>
      <c r="BS76" s="158"/>
      <c r="BT76" s="158"/>
      <c r="BU76" s="161"/>
      <c r="BV76" s="168"/>
      <c r="BW76" s="168"/>
      <c r="BX76" s="218"/>
    </row>
    <row r="77" spans="1:76" ht="9" customHeight="1">
      <c r="A77" s="31"/>
      <c r="B77" s="40"/>
      <c r="C77" s="50"/>
      <c r="D77" s="60"/>
      <c r="E77" s="70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31"/>
      <c r="W77" s="70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199"/>
      <c r="AO77" s="70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199"/>
      <c r="BG77" s="70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219"/>
    </row>
    <row r="78" spans="1:76" ht="9.9499999999999993" customHeight="1">
      <c r="A78" s="31"/>
      <c r="B78" s="41" t="s">
        <v>42</v>
      </c>
      <c r="C78" s="51"/>
      <c r="D78" s="61"/>
      <c r="E78" s="68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176"/>
      <c r="W78" s="68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176"/>
      <c r="AO78" s="68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176"/>
      <c r="BG78" s="68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217"/>
    </row>
    <row r="79" spans="1:76" s="29" customFormat="1" ht="18" customHeight="1">
      <c r="A79" s="33"/>
      <c r="B79" s="41"/>
      <c r="C79" s="51"/>
      <c r="D79" s="61"/>
      <c r="E79" s="71"/>
      <c r="F79" s="84"/>
      <c r="G79" s="98" t="s">
        <v>6</v>
      </c>
      <c r="H79" s="98"/>
      <c r="I79" s="98"/>
      <c r="J79" s="98"/>
      <c r="K79" s="116"/>
      <c r="L79" s="104">
        <f>+AW57</f>
        <v>1</v>
      </c>
      <c r="M79" s="104"/>
      <c r="N79" s="116"/>
      <c r="O79" s="116"/>
      <c r="P79" s="116"/>
      <c r="Q79" s="116"/>
      <c r="R79" s="116"/>
      <c r="S79" s="116"/>
      <c r="T79" s="116"/>
      <c r="U79" s="116"/>
      <c r="V79" s="177"/>
      <c r="W79" s="185"/>
      <c r="X79" s="116"/>
      <c r="Y79" s="98" t="s">
        <v>6</v>
      </c>
      <c r="Z79" s="98"/>
      <c r="AA79" s="98"/>
      <c r="AB79" s="98"/>
      <c r="AC79" s="116"/>
      <c r="AD79" s="104">
        <f>+AW57</f>
        <v>1</v>
      </c>
      <c r="AE79" s="104"/>
      <c r="AF79" s="116"/>
      <c r="AG79" s="116"/>
      <c r="AH79" s="116"/>
      <c r="AI79" s="116"/>
      <c r="AJ79" s="116"/>
      <c r="AK79" s="116"/>
      <c r="AL79" s="116"/>
      <c r="AM79" s="116"/>
      <c r="AN79" s="177"/>
      <c r="AO79" s="185"/>
      <c r="AP79" s="116"/>
      <c r="AQ79" s="98" t="s">
        <v>6</v>
      </c>
      <c r="AR79" s="98"/>
      <c r="AS79" s="98"/>
      <c r="AT79" s="98"/>
      <c r="AU79" s="116"/>
      <c r="AV79" s="104">
        <f>+AW57</f>
        <v>1</v>
      </c>
      <c r="AW79" s="104"/>
      <c r="AX79" s="116"/>
      <c r="AY79" s="116"/>
      <c r="AZ79" s="116"/>
      <c r="BA79" s="116"/>
      <c r="BB79" s="116"/>
      <c r="BC79" s="116"/>
      <c r="BD79" s="116"/>
      <c r="BE79" s="116"/>
      <c r="BF79" s="177"/>
      <c r="BG79" s="185"/>
      <c r="BH79" s="116"/>
      <c r="BI79" s="98" t="s">
        <v>6</v>
      </c>
      <c r="BJ79" s="98"/>
      <c r="BK79" s="98"/>
      <c r="BL79" s="98"/>
      <c r="BM79" s="116"/>
      <c r="BN79" s="104">
        <f>+AW57</f>
        <v>1</v>
      </c>
      <c r="BO79" s="104"/>
      <c r="BP79" s="85"/>
      <c r="BQ79" s="85"/>
      <c r="BR79" s="85"/>
      <c r="BS79" s="85"/>
      <c r="BT79" s="85"/>
      <c r="BU79" s="85"/>
      <c r="BV79" s="85"/>
      <c r="BW79" s="85"/>
      <c r="BX79" s="220"/>
    </row>
    <row r="80" spans="1:76" s="29" customFormat="1" ht="18" customHeight="1">
      <c r="A80" s="33"/>
      <c r="B80" s="41"/>
      <c r="C80" s="51"/>
      <c r="D80" s="61"/>
      <c r="E80" s="71"/>
      <c r="F80" s="84"/>
      <c r="G80" s="99" t="s">
        <v>9</v>
      </c>
      <c r="H80" s="99"/>
      <c r="I80" s="99"/>
      <c r="J80" s="99"/>
      <c r="K80" s="116"/>
      <c r="L80" s="122">
        <v>3</v>
      </c>
      <c r="M80" s="122"/>
      <c r="N80" s="116"/>
      <c r="O80" s="116"/>
      <c r="P80" s="116"/>
      <c r="Q80" s="116"/>
      <c r="R80" s="116"/>
      <c r="S80" s="116"/>
      <c r="T80" s="116"/>
      <c r="U80" s="116"/>
      <c r="V80" s="177"/>
      <c r="W80" s="185"/>
      <c r="X80" s="116"/>
      <c r="Y80" s="99" t="s">
        <v>9</v>
      </c>
      <c r="Z80" s="99"/>
      <c r="AA80" s="99"/>
      <c r="AB80" s="99"/>
      <c r="AC80" s="116"/>
      <c r="AD80" s="122">
        <v>4</v>
      </c>
      <c r="AE80" s="122"/>
      <c r="AF80" s="116"/>
      <c r="AG80" s="116"/>
      <c r="AH80" s="116"/>
      <c r="AI80" s="116"/>
      <c r="AJ80" s="116"/>
      <c r="AK80" s="116"/>
      <c r="AL80" s="116"/>
      <c r="AM80" s="116"/>
      <c r="AN80" s="177"/>
      <c r="AO80" s="185"/>
      <c r="AP80" s="116"/>
      <c r="AQ80" s="99" t="s">
        <v>9</v>
      </c>
      <c r="AR80" s="99"/>
      <c r="AS80" s="99"/>
      <c r="AT80" s="99"/>
      <c r="AU80" s="116"/>
      <c r="AV80" s="122">
        <v>6</v>
      </c>
      <c r="AW80" s="122"/>
      <c r="AX80" s="116"/>
      <c r="AY80" s="116"/>
      <c r="AZ80" s="116"/>
      <c r="BA80" s="116"/>
      <c r="BB80" s="116"/>
      <c r="BC80" s="116"/>
      <c r="BD80" s="116"/>
      <c r="BE80" s="116"/>
      <c r="BF80" s="177"/>
      <c r="BG80" s="185"/>
      <c r="BH80" s="116"/>
      <c r="BI80" s="99" t="s">
        <v>9</v>
      </c>
      <c r="BJ80" s="99"/>
      <c r="BK80" s="99"/>
      <c r="BL80" s="99"/>
      <c r="BM80" s="116"/>
      <c r="BN80" s="122">
        <v>8</v>
      </c>
      <c r="BO80" s="122"/>
      <c r="BP80" s="85"/>
      <c r="BQ80" s="85"/>
      <c r="BR80" s="85"/>
      <c r="BS80" s="85"/>
      <c r="BT80" s="85"/>
      <c r="BU80" s="85"/>
      <c r="BV80" s="85"/>
      <c r="BW80" s="85"/>
      <c r="BX80" s="220"/>
    </row>
    <row r="81" spans="1:76" s="29" customFormat="1" ht="18" customHeight="1">
      <c r="A81" s="33"/>
      <c r="B81" s="41"/>
      <c r="C81" s="51"/>
      <c r="D81" s="61"/>
      <c r="E81" s="71"/>
      <c r="F81" s="84"/>
      <c r="G81" s="99" t="s">
        <v>32</v>
      </c>
      <c r="H81" s="99"/>
      <c r="I81" s="99"/>
      <c r="J81" s="99"/>
      <c r="K81" s="116"/>
      <c r="L81" s="123">
        <v>45</v>
      </c>
      <c r="M81" s="123"/>
      <c r="N81" s="116"/>
      <c r="O81" s="116"/>
      <c r="P81" s="116"/>
      <c r="Q81" s="116"/>
      <c r="R81" s="116"/>
      <c r="S81" s="116"/>
      <c r="T81" s="116"/>
      <c r="U81" s="116"/>
      <c r="V81" s="177"/>
      <c r="W81" s="185"/>
      <c r="X81" s="116"/>
      <c r="Y81" s="99" t="s">
        <v>32</v>
      </c>
      <c r="Z81" s="99"/>
      <c r="AA81" s="99"/>
      <c r="AB81" s="99"/>
      <c r="AC81" s="116"/>
      <c r="AD81" s="123">
        <v>50</v>
      </c>
      <c r="AE81" s="123"/>
      <c r="AF81" s="116"/>
      <c r="AG81" s="116"/>
      <c r="AH81" s="116"/>
      <c r="AI81" s="116"/>
      <c r="AJ81" s="116"/>
      <c r="AK81" s="116"/>
      <c r="AL81" s="116"/>
      <c r="AM81" s="116"/>
      <c r="AN81" s="177"/>
      <c r="AO81" s="185"/>
      <c r="AP81" s="116"/>
      <c r="AQ81" s="99" t="s">
        <v>32</v>
      </c>
      <c r="AR81" s="99"/>
      <c r="AS81" s="99"/>
      <c r="AT81" s="99"/>
      <c r="AU81" s="116"/>
      <c r="AV81" s="123">
        <v>60</v>
      </c>
      <c r="AW81" s="123"/>
      <c r="AX81" s="116"/>
      <c r="AY81" s="116"/>
      <c r="AZ81" s="116"/>
      <c r="BA81" s="116"/>
      <c r="BB81" s="116"/>
      <c r="BC81" s="116"/>
      <c r="BD81" s="116"/>
      <c r="BE81" s="116"/>
      <c r="BF81" s="177"/>
      <c r="BG81" s="185"/>
      <c r="BH81" s="116"/>
      <c r="BI81" s="99" t="s">
        <v>32</v>
      </c>
      <c r="BJ81" s="99"/>
      <c r="BK81" s="99"/>
      <c r="BL81" s="99"/>
      <c r="BM81" s="116"/>
      <c r="BN81" s="123">
        <v>70</v>
      </c>
      <c r="BO81" s="123"/>
      <c r="BP81" s="85"/>
      <c r="BQ81" s="85"/>
      <c r="BR81" s="85"/>
      <c r="BS81" s="85"/>
      <c r="BT81" s="85"/>
      <c r="BU81" s="85"/>
      <c r="BV81" s="85"/>
      <c r="BW81" s="85"/>
      <c r="BX81" s="220"/>
    </row>
    <row r="82" spans="1:76" s="29" customFormat="1" ht="18" customHeight="1">
      <c r="A82" s="33"/>
      <c r="B82" s="41"/>
      <c r="C82" s="51"/>
      <c r="D82" s="61"/>
      <c r="E82" s="71"/>
      <c r="F82" s="85" t="s">
        <v>22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178"/>
      <c r="W82" s="74"/>
      <c r="X82" s="85" t="s">
        <v>22</v>
      </c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178"/>
      <c r="AO82" s="74"/>
      <c r="AP82" s="85" t="s">
        <v>22</v>
      </c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178"/>
      <c r="BG82" s="74"/>
      <c r="BH82" s="85" t="s">
        <v>22</v>
      </c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220"/>
    </row>
    <row r="83" spans="1:76" s="29" customFormat="1" ht="18" customHeight="1">
      <c r="A83" s="33"/>
      <c r="B83" s="41"/>
      <c r="C83" s="51"/>
      <c r="D83" s="61"/>
      <c r="E83" s="71"/>
      <c r="F83" s="86" t="s">
        <v>30</v>
      </c>
      <c r="G83" s="86"/>
      <c r="H83" s="86"/>
      <c r="I83" s="86"/>
      <c r="J83" s="86"/>
      <c r="K83" s="86"/>
      <c r="L83" s="124">
        <f>+BO57</f>
        <v>30</v>
      </c>
      <c r="M83" s="124"/>
      <c r="N83" s="85" t="s">
        <v>11</v>
      </c>
      <c r="O83" s="85"/>
      <c r="P83" s="85"/>
      <c r="Q83" s="85"/>
      <c r="R83" s="85"/>
      <c r="S83" s="85"/>
      <c r="T83" s="85"/>
      <c r="U83" s="85"/>
      <c r="V83" s="178"/>
      <c r="W83" s="74"/>
      <c r="X83" s="86" t="s">
        <v>30</v>
      </c>
      <c r="Y83" s="86"/>
      <c r="Z83" s="86"/>
      <c r="AA83" s="86"/>
      <c r="AB83" s="86"/>
      <c r="AC83" s="86"/>
      <c r="AD83" s="124">
        <f>+BO57</f>
        <v>30</v>
      </c>
      <c r="AE83" s="124"/>
      <c r="AF83" s="85" t="s">
        <v>11</v>
      </c>
      <c r="AG83" s="85"/>
      <c r="AH83" s="85"/>
      <c r="AI83" s="85"/>
      <c r="AJ83" s="85"/>
      <c r="AK83" s="85"/>
      <c r="AL83" s="85"/>
      <c r="AM83" s="85"/>
      <c r="AN83" s="178"/>
      <c r="AO83" s="74"/>
      <c r="AP83" s="86" t="s">
        <v>30</v>
      </c>
      <c r="AQ83" s="86"/>
      <c r="AR83" s="86"/>
      <c r="AS83" s="86"/>
      <c r="AT83" s="86"/>
      <c r="AU83" s="86"/>
      <c r="AV83" s="124">
        <f>+BO57</f>
        <v>30</v>
      </c>
      <c r="AW83" s="124"/>
      <c r="AX83" s="85" t="s">
        <v>11</v>
      </c>
      <c r="AY83" s="85"/>
      <c r="AZ83" s="85"/>
      <c r="BA83" s="85"/>
      <c r="BB83" s="85"/>
      <c r="BC83" s="85"/>
      <c r="BD83" s="85"/>
      <c r="BE83" s="85"/>
      <c r="BF83" s="178"/>
      <c r="BG83" s="74"/>
      <c r="BH83" s="86" t="s">
        <v>30</v>
      </c>
      <c r="BI83" s="86"/>
      <c r="BJ83" s="86"/>
      <c r="BK83" s="86"/>
      <c r="BL83" s="86"/>
      <c r="BM83" s="86"/>
      <c r="BN83" s="124">
        <f>+BO57</f>
        <v>30</v>
      </c>
      <c r="BO83" s="124"/>
      <c r="BP83" s="85" t="s">
        <v>11</v>
      </c>
      <c r="BQ83" s="85"/>
      <c r="BR83" s="85"/>
      <c r="BS83" s="85"/>
      <c r="BT83" s="85"/>
      <c r="BU83" s="85"/>
      <c r="BV83" s="85"/>
      <c r="BW83" s="85"/>
      <c r="BX83" s="220"/>
    </row>
    <row r="84" spans="1:76" s="29" customFormat="1" ht="18" customHeight="1">
      <c r="A84" s="33"/>
      <c r="B84" s="41"/>
      <c r="C84" s="51"/>
      <c r="D84" s="61"/>
      <c r="E84" s="71"/>
      <c r="F84" s="87" t="s">
        <v>12</v>
      </c>
      <c r="G84" s="87"/>
      <c r="H84" s="98" t="s">
        <v>8</v>
      </c>
      <c r="I84" s="111">
        <f>+R67</f>
        <v>25</v>
      </c>
      <c r="J84" s="113" t="s">
        <v>14</v>
      </c>
      <c r="K84" s="111">
        <f>+L83*1</f>
        <v>30</v>
      </c>
      <c r="L84" s="125">
        <v>0.33333333333333298</v>
      </c>
      <c r="M84" s="136" t="s">
        <v>0</v>
      </c>
      <c r="N84" s="145">
        <f>100-R67</f>
        <v>75</v>
      </c>
      <c r="O84" s="145"/>
      <c r="P84" s="111" t="s">
        <v>14</v>
      </c>
      <c r="Q84" s="159">
        <f>+L79*1</f>
        <v>1</v>
      </c>
      <c r="R84" s="159"/>
      <c r="S84" s="125">
        <v>0.33333333333333326</v>
      </c>
      <c r="T84" s="172" t="s">
        <v>53</v>
      </c>
      <c r="U84" s="172"/>
      <c r="V84" s="179"/>
      <c r="W84" s="186"/>
      <c r="X84" s="87" t="s">
        <v>12</v>
      </c>
      <c r="Y84" s="87"/>
      <c r="Z84" s="98" t="s">
        <v>8</v>
      </c>
      <c r="AA84" s="111">
        <f>+AJ68*1</f>
        <v>30</v>
      </c>
      <c r="AB84" s="113" t="s">
        <v>14</v>
      </c>
      <c r="AC84" s="111">
        <f>+AD83*1</f>
        <v>30</v>
      </c>
      <c r="AD84" s="125">
        <v>0.33333333333333298</v>
      </c>
      <c r="AE84" s="136" t="s">
        <v>0</v>
      </c>
      <c r="AF84" s="145">
        <f>100-AJ68</f>
        <v>70</v>
      </c>
      <c r="AG84" s="145"/>
      <c r="AH84" s="111" t="s">
        <v>14</v>
      </c>
      <c r="AI84" s="159">
        <f>+AD79*1</f>
        <v>1</v>
      </c>
      <c r="AJ84" s="159"/>
      <c r="AK84" s="125">
        <v>0.33333333333333326</v>
      </c>
      <c r="AL84" s="172" t="s">
        <v>53</v>
      </c>
      <c r="AM84" s="172"/>
      <c r="AN84" s="179"/>
      <c r="AO84" s="186"/>
      <c r="AP84" s="87" t="s">
        <v>12</v>
      </c>
      <c r="AQ84" s="87"/>
      <c r="AR84" s="98" t="s">
        <v>8</v>
      </c>
      <c r="AS84" s="111">
        <f>+BB68*1</f>
        <v>40</v>
      </c>
      <c r="AT84" s="113" t="s">
        <v>14</v>
      </c>
      <c r="AU84" s="111">
        <f>+AV83*1</f>
        <v>30</v>
      </c>
      <c r="AV84" s="125">
        <v>0.33333333333333298</v>
      </c>
      <c r="AW84" s="136" t="s">
        <v>0</v>
      </c>
      <c r="AX84" s="145">
        <f>100-BB68</f>
        <v>60</v>
      </c>
      <c r="AY84" s="145"/>
      <c r="AZ84" s="111" t="s">
        <v>14</v>
      </c>
      <c r="BA84" s="159">
        <f>+AV79*1</f>
        <v>1</v>
      </c>
      <c r="BB84" s="159"/>
      <c r="BC84" s="125">
        <v>0.33333333333333326</v>
      </c>
      <c r="BD84" s="172" t="s">
        <v>53</v>
      </c>
      <c r="BE84" s="172"/>
      <c r="BF84" s="179"/>
      <c r="BG84" s="186"/>
      <c r="BH84" s="87" t="s">
        <v>12</v>
      </c>
      <c r="BI84" s="87"/>
      <c r="BJ84" s="98" t="s">
        <v>8</v>
      </c>
      <c r="BK84" s="111">
        <f>+BT68*1</f>
        <v>50</v>
      </c>
      <c r="BL84" s="113" t="s">
        <v>14</v>
      </c>
      <c r="BM84" s="111">
        <f>+BN83*1</f>
        <v>30</v>
      </c>
      <c r="BN84" s="125">
        <v>0.33333333333333298</v>
      </c>
      <c r="BO84" s="136" t="s">
        <v>0</v>
      </c>
      <c r="BP84" s="145">
        <f>100-BT68</f>
        <v>50</v>
      </c>
      <c r="BQ84" s="145"/>
      <c r="BR84" s="111" t="s">
        <v>14</v>
      </c>
      <c r="BS84" s="159">
        <f>+BN79*1</f>
        <v>1</v>
      </c>
      <c r="BT84" s="159"/>
      <c r="BU84" s="125">
        <v>0.33333333333333326</v>
      </c>
      <c r="BV84" s="172" t="s">
        <v>53</v>
      </c>
      <c r="BW84" s="172"/>
      <c r="BX84" s="220"/>
    </row>
    <row r="85" spans="1:76" s="29" customFormat="1" ht="18" customHeight="1">
      <c r="A85" s="33"/>
      <c r="B85" s="41"/>
      <c r="C85" s="51"/>
      <c r="D85" s="61"/>
      <c r="E85" s="71"/>
      <c r="F85" s="87"/>
      <c r="G85" s="87"/>
      <c r="H85" s="98"/>
      <c r="I85" s="112">
        <v>100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72"/>
      <c r="U85" s="172"/>
      <c r="V85" s="179"/>
      <c r="W85" s="186"/>
      <c r="X85" s="87"/>
      <c r="Y85" s="87"/>
      <c r="Z85" s="98"/>
      <c r="AA85" s="112">
        <v>100</v>
      </c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72"/>
      <c r="AM85" s="172"/>
      <c r="AN85" s="179"/>
      <c r="AO85" s="186"/>
      <c r="AP85" s="87"/>
      <c r="AQ85" s="87"/>
      <c r="AR85" s="98"/>
      <c r="AS85" s="112">
        <v>100</v>
      </c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72"/>
      <c r="BE85" s="172"/>
      <c r="BF85" s="179"/>
      <c r="BG85" s="186"/>
      <c r="BH85" s="87"/>
      <c r="BI85" s="87"/>
      <c r="BJ85" s="98"/>
      <c r="BK85" s="112">
        <v>100</v>
      </c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72"/>
      <c r="BW85" s="172"/>
      <c r="BX85" s="220"/>
    </row>
    <row r="86" spans="1:76" s="29" customFormat="1" ht="15" customHeight="1">
      <c r="A86" s="33"/>
      <c r="B86" s="41"/>
      <c r="C86" s="51"/>
      <c r="D86" s="61"/>
      <c r="E86" s="71"/>
      <c r="F86" s="87" t="s">
        <v>15</v>
      </c>
      <c r="G86" s="87"/>
      <c r="H86" s="104">
        <f>ROUND(((I84*K84^L84+N84*Q84^S84)/100)^3,2)</f>
        <v>3.56</v>
      </c>
      <c r="I86" s="104"/>
      <c r="J86" s="104"/>
      <c r="K86" s="98" t="str">
        <f>IF(H86&gt;L86,"&gt;","&lt;")</f>
        <v>&gt;</v>
      </c>
      <c r="L86" s="126">
        <f>+L80</f>
        <v>3</v>
      </c>
      <c r="M86" s="126"/>
      <c r="N86" s="116"/>
      <c r="O86" s="116"/>
      <c r="P86" s="116"/>
      <c r="Q86" s="116"/>
      <c r="R86" s="116"/>
      <c r="S86" s="116"/>
      <c r="T86" s="116"/>
      <c r="U86" s="116"/>
      <c r="V86" s="178"/>
      <c r="W86" s="74"/>
      <c r="X86" s="87" t="s">
        <v>15</v>
      </c>
      <c r="Y86" s="87"/>
      <c r="Z86" s="189">
        <f>ROUND(((AA84*AC84^AD84+AF84*AI84^AK84)/100)^3,2)</f>
        <v>4.3499999999999996</v>
      </c>
      <c r="AA86" s="189"/>
      <c r="AB86" s="189"/>
      <c r="AC86" s="86" t="str">
        <f>IF(Z86&gt;AD86,"&gt;","&lt;")</f>
        <v>&gt;</v>
      </c>
      <c r="AD86" s="190">
        <f>+AD80</f>
        <v>4</v>
      </c>
      <c r="AE86" s="190"/>
      <c r="AF86" s="85"/>
      <c r="AG86" s="85"/>
      <c r="AH86" s="85"/>
      <c r="AI86" s="85"/>
      <c r="AJ86" s="85"/>
      <c r="AK86" s="85"/>
      <c r="AL86" s="85"/>
      <c r="AM86" s="85"/>
      <c r="AN86" s="178"/>
      <c r="AO86" s="74"/>
      <c r="AP86" s="87" t="s">
        <v>15</v>
      </c>
      <c r="AQ86" s="87"/>
      <c r="AR86" s="189">
        <f>ROUND(((AS84*AU84^AV84+AX84*BA84^BC84)/100)^3,2)</f>
        <v>6.26</v>
      </c>
      <c r="AS86" s="189"/>
      <c r="AT86" s="189"/>
      <c r="AU86" s="86" t="str">
        <f>IF(AR86&gt;AV86,"&gt;","&lt;")</f>
        <v>&gt;</v>
      </c>
      <c r="AV86" s="190">
        <f>+AV80</f>
        <v>6</v>
      </c>
      <c r="AW86" s="190"/>
      <c r="AX86" s="85"/>
      <c r="AY86" s="85"/>
      <c r="AZ86" s="85"/>
      <c r="BA86" s="85"/>
      <c r="BB86" s="85"/>
      <c r="BC86" s="85"/>
      <c r="BD86" s="85"/>
      <c r="BE86" s="85"/>
      <c r="BF86" s="178"/>
      <c r="BG86" s="74"/>
      <c r="BH86" s="87" t="s">
        <v>15</v>
      </c>
      <c r="BI86" s="87"/>
      <c r="BJ86" s="189">
        <f>ROUND(((BK84*BM84^BN84+BP84*BS84^BU84)/100)^3,2)</f>
        <v>8.66</v>
      </c>
      <c r="BK86" s="189"/>
      <c r="BL86" s="189"/>
      <c r="BM86" s="86" t="str">
        <f>IF(BJ86&gt;BN86,"&gt;","&lt;")</f>
        <v>&gt;</v>
      </c>
      <c r="BN86" s="190">
        <f>+BN80</f>
        <v>8</v>
      </c>
      <c r="BO86" s="190"/>
      <c r="BP86" s="85"/>
      <c r="BQ86" s="85"/>
      <c r="BR86" s="85"/>
      <c r="BS86" s="85"/>
      <c r="BT86" s="85"/>
      <c r="BU86" s="85"/>
      <c r="BV86" s="85"/>
      <c r="BW86" s="85"/>
      <c r="BX86" s="220"/>
    </row>
    <row r="87" spans="1:76" s="29" customFormat="1" ht="15" customHeight="1">
      <c r="A87" s="33"/>
      <c r="B87" s="41"/>
      <c r="C87" s="51"/>
      <c r="D87" s="61"/>
      <c r="E87" s="71"/>
      <c r="F87" s="87"/>
      <c r="G87" s="87"/>
      <c r="H87" s="104"/>
      <c r="I87" s="104"/>
      <c r="J87" s="104"/>
      <c r="K87" s="98"/>
      <c r="L87" s="126"/>
      <c r="M87" s="126"/>
      <c r="N87" s="116"/>
      <c r="O87" s="116"/>
      <c r="P87" s="116"/>
      <c r="Q87" s="116"/>
      <c r="R87" s="116"/>
      <c r="S87" s="116"/>
      <c r="T87" s="116"/>
      <c r="U87" s="116"/>
      <c r="V87" s="178"/>
      <c r="W87" s="74"/>
      <c r="X87" s="87"/>
      <c r="Y87" s="87"/>
      <c r="Z87" s="189"/>
      <c r="AA87" s="189"/>
      <c r="AB87" s="189"/>
      <c r="AC87" s="86"/>
      <c r="AD87" s="190"/>
      <c r="AE87" s="190"/>
      <c r="AF87" s="85"/>
      <c r="AG87" s="85"/>
      <c r="AH87" s="85"/>
      <c r="AI87" s="85"/>
      <c r="AJ87" s="85"/>
      <c r="AK87" s="85"/>
      <c r="AL87" s="85"/>
      <c r="AM87" s="85"/>
      <c r="AN87" s="178"/>
      <c r="AO87" s="74"/>
      <c r="AP87" s="87"/>
      <c r="AQ87" s="87"/>
      <c r="AR87" s="189"/>
      <c r="AS87" s="189"/>
      <c r="AT87" s="189"/>
      <c r="AU87" s="86"/>
      <c r="AV87" s="190"/>
      <c r="AW87" s="190"/>
      <c r="AX87" s="85"/>
      <c r="AY87" s="85"/>
      <c r="AZ87" s="85"/>
      <c r="BA87" s="85"/>
      <c r="BB87" s="85"/>
      <c r="BC87" s="85"/>
      <c r="BD87" s="85"/>
      <c r="BE87" s="85"/>
      <c r="BF87" s="178"/>
      <c r="BG87" s="74"/>
      <c r="BH87" s="87"/>
      <c r="BI87" s="87"/>
      <c r="BJ87" s="189"/>
      <c r="BK87" s="189"/>
      <c r="BL87" s="189"/>
      <c r="BM87" s="86"/>
      <c r="BN87" s="190"/>
      <c r="BO87" s="190"/>
      <c r="BP87" s="85"/>
      <c r="BQ87" s="85"/>
      <c r="BR87" s="85"/>
      <c r="BS87" s="85"/>
      <c r="BT87" s="85"/>
      <c r="BU87" s="85"/>
      <c r="BV87" s="85"/>
      <c r="BW87" s="85"/>
      <c r="BX87" s="220"/>
    </row>
    <row r="88" spans="1:76" s="29" customFormat="1" ht="18" customHeight="1">
      <c r="A88" s="33"/>
      <c r="B88" s="41"/>
      <c r="C88" s="51"/>
      <c r="D88" s="61"/>
      <c r="E88" s="71"/>
      <c r="F88" s="85"/>
      <c r="G88" s="100" t="str">
        <f>IF(H86&gt;L86,"OK,目標CBR"&amp;L80&amp;"%の場合置換層厚"&amp;L81&amp;"cmとなる。","NG,目標CBR"&amp;L80&amp;"%の場合置換層厚"&amp;L81&amp;"cmでは満足しない。")</f>
        <v>OK,目標CBR3%の場合置換層厚45cmとなる。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178"/>
      <c r="W88" s="74"/>
      <c r="X88" s="85"/>
      <c r="Y88" s="100" t="str">
        <f>IF(Z86&gt;AD86,"OK,目標CBR"&amp;AD80&amp;"%の場合置換層厚"&amp;AD81&amp;"cmとなる。","NG,目標CBR"&amp;AD80&amp;"%の場合置換層厚"&amp;AD81&amp;"cmでは満足しない。")</f>
        <v>OK,目標CBR4%の場合置換層厚50cmとなる。</v>
      </c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178"/>
      <c r="AO88" s="74"/>
      <c r="AP88" s="85"/>
      <c r="AQ88" s="100" t="str">
        <f>IF(AR86&gt;AV86,"OK,目標CBR"&amp;AV80&amp;"%の場合置換層厚"&amp;AV81&amp;"cmとなる。","NG,目標CBR"&amp;AV80&amp;"%の場合置換層厚"&amp;AV81&amp;"cmでは満足しない。")</f>
        <v>OK,目標CBR6%の場合置換層厚60cmとなる。</v>
      </c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178"/>
      <c r="BG88" s="74"/>
      <c r="BH88" s="85"/>
      <c r="BI88" s="100" t="str">
        <f>IF(BJ86&gt;BN86,"OK,目標CBR"&amp;BN80&amp;"%の場合置換層厚"&amp;BN81&amp;"cmとなる。","NG,目標CBR"&amp;BN80&amp;"%の場合置換層厚"&amp;BN81&amp;"cmでは満足しない。")</f>
        <v>OK,目標CBR8%の場合置換層厚70cmとなる。</v>
      </c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220"/>
    </row>
    <row r="89" spans="1:76" s="29" customFormat="1" ht="9.9499999999999993" customHeight="1">
      <c r="A89" s="33"/>
      <c r="B89" s="41"/>
      <c r="C89" s="51"/>
      <c r="D89" s="61"/>
      <c r="E89" s="72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180"/>
      <c r="W89" s="72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180"/>
      <c r="AO89" s="72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180"/>
      <c r="BG89" s="72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221"/>
    </row>
    <row r="90" spans="1:76" s="29" customFormat="1" ht="15.95" customHeight="1">
      <c r="A90" s="33"/>
      <c r="B90" s="42" t="s">
        <v>20</v>
      </c>
      <c r="C90" s="52"/>
      <c r="D90" s="62"/>
      <c r="E90" s="73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51">
        <v>100</v>
      </c>
      <c r="Q90" s="151"/>
      <c r="R90" s="151"/>
      <c r="S90" s="151"/>
      <c r="T90" s="151"/>
      <c r="U90" s="151"/>
      <c r="V90" s="181"/>
      <c r="W90" s="187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151">
        <v>100</v>
      </c>
      <c r="AI90" s="151"/>
      <c r="AJ90" s="151"/>
      <c r="AK90" s="151"/>
      <c r="AL90" s="151"/>
      <c r="AM90" s="151"/>
      <c r="AN90" s="200"/>
      <c r="AO90" s="187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151">
        <v>100</v>
      </c>
      <c r="BA90" s="151"/>
      <c r="BB90" s="151"/>
      <c r="BC90" s="151"/>
      <c r="BD90" s="151"/>
      <c r="BE90" s="151"/>
      <c r="BF90" s="200"/>
      <c r="BG90" s="73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151">
        <v>100</v>
      </c>
      <c r="BS90" s="151"/>
      <c r="BT90" s="151"/>
      <c r="BU90" s="151"/>
      <c r="BV90" s="151"/>
      <c r="BW90" s="151"/>
      <c r="BX90" s="222"/>
    </row>
    <row r="91" spans="1:76" s="29" customFormat="1" ht="15.95" customHeight="1">
      <c r="A91" s="33"/>
      <c r="B91" s="43"/>
      <c r="C91" s="53"/>
      <c r="D91" s="63"/>
      <c r="E91" s="71"/>
      <c r="F91" s="90" t="s">
        <v>41</v>
      </c>
      <c r="G91" s="90"/>
      <c r="H91" s="90"/>
      <c r="I91" s="90"/>
      <c r="J91" s="90"/>
      <c r="K91" s="90"/>
      <c r="L91" s="90"/>
      <c r="M91" s="90" t="s">
        <v>36</v>
      </c>
      <c r="N91" s="90"/>
      <c r="O91" s="90"/>
      <c r="P91" s="94" t="s">
        <v>46</v>
      </c>
      <c r="Q91" s="94"/>
      <c r="R91" s="94"/>
      <c r="S91" s="94" t="s">
        <v>44</v>
      </c>
      <c r="T91" s="94"/>
      <c r="U91" s="94"/>
      <c r="V91" s="182"/>
      <c r="W91" s="188"/>
      <c r="X91" s="90" t="s">
        <v>41</v>
      </c>
      <c r="Y91" s="90"/>
      <c r="Z91" s="90"/>
      <c r="AA91" s="90"/>
      <c r="AB91" s="90"/>
      <c r="AC91" s="90"/>
      <c r="AD91" s="90"/>
      <c r="AE91" s="90" t="s">
        <v>36</v>
      </c>
      <c r="AF91" s="90"/>
      <c r="AG91" s="90"/>
      <c r="AH91" s="94" t="s">
        <v>46</v>
      </c>
      <c r="AI91" s="94"/>
      <c r="AJ91" s="94"/>
      <c r="AK91" s="94" t="s">
        <v>44</v>
      </c>
      <c r="AL91" s="94"/>
      <c r="AM91" s="94"/>
      <c r="AN91" s="201"/>
      <c r="AO91" s="188"/>
      <c r="AP91" s="90" t="s">
        <v>41</v>
      </c>
      <c r="AQ91" s="90"/>
      <c r="AR91" s="90"/>
      <c r="AS91" s="90"/>
      <c r="AT91" s="90"/>
      <c r="AU91" s="90"/>
      <c r="AV91" s="90"/>
      <c r="AW91" s="90" t="s">
        <v>36</v>
      </c>
      <c r="AX91" s="90"/>
      <c r="AY91" s="90"/>
      <c r="AZ91" s="94" t="s">
        <v>46</v>
      </c>
      <c r="BA91" s="94"/>
      <c r="BB91" s="94"/>
      <c r="BC91" s="94" t="s">
        <v>44</v>
      </c>
      <c r="BD91" s="94"/>
      <c r="BE91" s="94"/>
      <c r="BF91" s="201"/>
      <c r="BG91" s="210"/>
      <c r="BH91" s="90" t="s">
        <v>41</v>
      </c>
      <c r="BI91" s="90"/>
      <c r="BJ91" s="90"/>
      <c r="BK91" s="90"/>
      <c r="BL91" s="90"/>
      <c r="BM91" s="90"/>
      <c r="BN91" s="90"/>
      <c r="BO91" s="90" t="s">
        <v>36</v>
      </c>
      <c r="BP91" s="90"/>
      <c r="BQ91" s="90"/>
      <c r="BR91" s="94" t="s">
        <v>46</v>
      </c>
      <c r="BS91" s="94"/>
      <c r="BT91" s="94"/>
      <c r="BU91" s="94" t="s">
        <v>44</v>
      </c>
      <c r="BV91" s="94"/>
      <c r="BW91" s="94"/>
      <c r="BX91" s="223"/>
    </row>
    <row r="92" spans="1:76" s="29" customFormat="1" ht="15.95" customHeight="1">
      <c r="A92" s="33"/>
      <c r="B92" s="43"/>
      <c r="C92" s="53"/>
      <c r="D92" s="63"/>
      <c r="E92" s="71"/>
      <c r="F92" s="91" t="s">
        <v>34</v>
      </c>
      <c r="G92" s="101"/>
      <c r="H92" s="105" t="s">
        <v>50</v>
      </c>
      <c r="I92" s="105"/>
      <c r="J92" s="114"/>
      <c r="K92" s="119">
        <f>$K$38</f>
        <v>5</v>
      </c>
      <c r="L92" s="130"/>
      <c r="M92" s="137">
        <f>+P90</f>
        <v>100</v>
      </c>
      <c r="N92" s="146"/>
      <c r="O92" s="148"/>
      <c r="P92" s="235">
        <f>+'単価表(徳之島)'!$E$6</f>
        <v>2639</v>
      </c>
      <c r="Q92" s="237"/>
      <c r="R92" s="238"/>
      <c r="S92" s="165">
        <f>ROUND(P92*M92/1000,0)</f>
        <v>264</v>
      </c>
      <c r="T92" s="165"/>
      <c r="U92" s="165"/>
      <c r="V92" s="182"/>
      <c r="W92" s="188"/>
      <c r="X92" s="91" t="s">
        <v>34</v>
      </c>
      <c r="Y92" s="101"/>
      <c r="Z92" s="105" t="s">
        <v>50</v>
      </c>
      <c r="AA92" s="105"/>
      <c r="AB92" s="114"/>
      <c r="AC92" s="119">
        <f>$AC$38</f>
        <v>5</v>
      </c>
      <c r="AD92" s="130"/>
      <c r="AE92" s="137">
        <f>+AH90</f>
        <v>100</v>
      </c>
      <c r="AF92" s="146"/>
      <c r="AG92" s="148"/>
      <c r="AH92" s="235">
        <f>+'単価表(徳之島)'!$E$6</f>
        <v>2639</v>
      </c>
      <c r="AI92" s="237"/>
      <c r="AJ92" s="238"/>
      <c r="AK92" s="165">
        <f>ROUND(AH92*AE92/1000,0)</f>
        <v>264</v>
      </c>
      <c r="AL92" s="165"/>
      <c r="AM92" s="165"/>
      <c r="AN92" s="201"/>
      <c r="AO92" s="188"/>
      <c r="AP92" s="91" t="s">
        <v>34</v>
      </c>
      <c r="AQ92" s="101"/>
      <c r="AR92" s="105" t="s">
        <v>50</v>
      </c>
      <c r="AS92" s="105"/>
      <c r="AT92" s="114"/>
      <c r="AU92" s="119">
        <f>$AU$38</f>
        <v>5</v>
      </c>
      <c r="AV92" s="130"/>
      <c r="AW92" s="142">
        <f>+AZ90</f>
        <v>100</v>
      </c>
      <c r="AX92" s="147"/>
      <c r="AY92" s="149"/>
      <c r="AZ92" s="235">
        <f>+'単価表(徳之島)'!$E$6</f>
        <v>2639</v>
      </c>
      <c r="BA92" s="237"/>
      <c r="BB92" s="238"/>
      <c r="BC92" s="232">
        <f>ROUND(AZ92*AW92/1000,0)</f>
        <v>264</v>
      </c>
      <c r="BD92" s="232"/>
      <c r="BE92" s="232"/>
      <c r="BF92" s="201"/>
      <c r="BG92" s="210"/>
      <c r="BH92" s="91" t="s">
        <v>34</v>
      </c>
      <c r="BI92" s="101"/>
      <c r="BJ92" s="105" t="s">
        <v>50</v>
      </c>
      <c r="BK92" s="105"/>
      <c r="BL92" s="114"/>
      <c r="BM92" s="119">
        <f>$BM$38</f>
        <v>5</v>
      </c>
      <c r="BN92" s="130"/>
      <c r="BO92" s="142">
        <f>+BR90</f>
        <v>100</v>
      </c>
      <c r="BP92" s="147"/>
      <c r="BQ92" s="149"/>
      <c r="BR92" s="235">
        <f>+'単価表(徳之島)'!$E$6</f>
        <v>2639</v>
      </c>
      <c r="BS92" s="237"/>
      <c r="BT92" s="238"/>
      <c r="BU92" s="232">
        <f>ROUND(BR92*BO92/1000,0)</f>
        <v>264</v>
      </c>
      <c r="BV92" s="232"/>
      <c r="BW92" s="232"/>
      <c r="BX92" s="223"/>
    </row>
    <row r="93" spans="1:76" s="30" customFormat="1" ht="15.95" customHeight="1">
      <c r="A93" s="34"/>
      <c r="B93" s="43"/>
      <c r="C93" s="53"/>
      <c r="D93" s="63"/>
      <c r="E93" s="74"/>
      <c r="F93" s="92"/>
      <c r="G93" s="102"/>
      <c r="H93" s="105" t="s">
        <v>33</v>
      </c>
      <c r="I93" s="105"/>
      <c r="J93" s="114"/>
      <c r="K93" s="120">
        <f>$K$39</f>
        <v>10</v>
      </c>
      <c r="L93" s="131"/>
      <c r="M93" s="138">
        <f>+P90</f>
        <v>100</v>
      </c>
      <c r="N93" s="138"/>
      <c r="O93" s="138"/>
      <c r="P93" s="236">
        <f>LOOKUP(K93,'単価表(徳之島)'!$D$8:$D$16,'単価表(徳之島)'!$E$8:$E$16)</f>
        <v>857</v>
      </c>
      <c r="Q93" s="236"/>
      <c r="R93" s="236"/>
      <c r="S93" s="165">
        <f>ROUND(P93*M93/1000,0)</f>
        <v>86</v>
      </c>
      <c r="T93" s="165"/>
      <c r="U93" s="165"/>
      <c r="V93" s="182"/>
      <c r="W93" s="188"/>
      <c r="X93" s="92"/>
      <c r="Y93" s="102"/>
      <c r="Z93" s="105" t="s">
        <v>33</v>
      </c>
      <c r="AA93" s="105"/>
      <c r="AB93" s="114"/>
      <c r="AC93" s="120">
        <f>$AC$39</f>
        <v>15</v>
      </c>
      <c r="AD93" s="131"/>
      <c r="AE93" s="138">
        <f>+AH90</f>
        <v>100</v>
      </c>
      <c r="AF93" s="138"/>
      <c r="AG93" s="138"/>
      <c r="AH93" s="236">
        <f>LOOKUP(AC93,'単価表(徳之島)'!$D$8:$D$16,'単価表(徳之島)'!$E$8:$E$16)</f>
        <v>1183</v>
      </c>
      <c r="AI93" s="236"/>
      <c r="AJ93" s="236"/>
      <c r="AK93" s="165">
        <f>ROUND(AH93*AE93/1000,0)</f>
        <v>118</v>
      </c>
      <c r="AL93" s="165"/>
      <c r="AM93" s="165"/>
      <c r="AN93" s="178"/>
      <c r="AO93" s="188"/>
      <c r="AP93" s="92"/>
      <c r="AQ93" s="102"/>
      <c r="AR93" s="105" t="s">
        <v>33</v>
      </c>
      <c r="AS93" s="105"/>
      <c r="AT93" s="114"/>
      <c r="AU93" s="120">
        <f>$AU$39</f>
        <v>10</v>
      </c>
      <c r="AV93" s="131"/>
      <c r="AW93" s="143">
        <f>+AZ90</f>
        <v>100</v>
      </c>
      <c r="AX93" s="143"/>
      <c r="AY93" s="143"/>
      <c r="AZ93" s="236">
        <f>LOOKUP(AU93,'単価表(徳之島)'!$D$8:$D$16,'単価表(徳之島)'!$E$8:$E$16)</f>
        <v>857</v>
      </c>
      <c r="BA93" s="236"/>
      <c r="BB93" s="236"/>
      <c r="BC93" s="232">
        <f>ROUND(AZ93*AW93/1000,0)</f>
        <v>86</v>
      </c>
      <c r="BD93" s="232"/>
      <c r="BE93" s="232"/>
      <c r="BF93" s="178"/>
      <c r="BG93" s="74"/>
      <c r="BH93" s="92"/>
      <c r="BI93" s="102"/>
      <c r="BJ93" s="105" t="s">
        <v>33</v>
      </c>
      <c r="BK93" s="105"/>
      <c r="BL93" s="114"/>
      <c r="BM93" s="120">
        <f>$BM$39</f>
        <v>10</v>
      </c>
      <c r="BN93" s="131"/>
      <c r="BO93" s="143">
        <f>+BR90</f>
        <v>100</v>
      </c>
      <c r="BP93" s="143"/>
      <c r="BQ93" s="143"/>
      <c r="BR93" s="236">
        <f>LOOKUP(BM93,'単価表(徳之島)'!$D$8:$D$16,'単価表(徳之島)'!$E$8:$E$16)</f>
        <v>857</v>
      </c>
      <c r="BS93" s="236"/>
      <c r="BT93" s="236"/>
      <c r="BU93" s="232">
        <f>ROUND(BR93*BO93/1000,0)</f>
        <v>86</v>
      </c>
      <c r="BV93" s="232"/>
      <c r="BW93" s="232"/>
      <c r="BX93" s="220"/>
    </row>
    <row r="94" spans="1:76" s="30" customFormat="1" ht="15.95" customHeight="1">
      <c r="A94" s="34"/>
      <c r="B94" s="43"/>
      <c r="C94" s="53"/>
      <c r="D94" s="63"/>
      <c r="E94" s="74"/>
      <c r="F94" s="92"/>
      <c r="G94" s="102"/>
      <c r="H94" s="106" t="s">
        <v>38</v>
      </c>
      <c r="I94" s="106"/>
      <c r="J94" s="115"/>
      <c r="K94" s="120"/>
      <c r="L94" s="131"/>
      <c r="M94" s="138"/>
      <c r="N94" s="138"/>
      <c r="O94" s="138"/>
      <c r="P94" s="236"/>
      <c r="Q94" s="236"/>
      <c r="R94" s="236"/>
      <c r="S94" s="165"/>
      <c r="T94" s="165"/>
      <c r="U94" s="165"/>
      <c r="V94" s="182"/>
      <c r="W94" s="188"/>
      <c r="X94" s="92"/>
      <c r="Y94" s="102"/>
      <c r="Z94" s="106" t="s">
        <v>38</v>
      </c>
      <c r="AA94" s="106"/>
      <c r="AB94" s="115"/>
      <c r="AC94" s="120"/>
      <c r="AD94" s="131"/>
      <c r="AE94" s="138"/>
      <c r="AF94" s="138"/>
      <c r="AG94" s="138"/>
      <c r="AH94" s="236"/>
      <c r="AI94" s="236"/>
      <c r="AJ94" s="236"/>
      <c r="AK94" s="165"/>
      <c r="AL94" s="165"/>
      <c r="AM94" s="165"/>
      <c r="AN94" s="178"/>
      <c r="AO94" s="188"/>
      <c r="AP94" s="92"/>
      <c r="AQ94" s="102"/>
      <c r="AR94" s="106" t="s">
        <v>38</v>
      </c>
      <c r="AS94" s="106"/>
      <c r="AT94" s="115"/>
      <c r="AU94" s="120"/>
      <c r="AV94" s="131"/>
      <c r="AW94" s="143"/>
      <c r="AX94" s="143"/>
      <c r="AY94" s="143"/>
      <c r="AZ94" s="236"/>
      <c r="BA94" s="236"/>
      <c r="BB94" s="236"/>
      <c r="BC94" s="232"/>
      <c r="BD94" s="232"/>
      <c r="BE94" s="232"/>
      <c r="BF94" s="178"/>
      <c r="BG94" s="74"/>
      <c r="BH94" s="92"/>
      <c r="BI94" s="102"/>
      <c r="BJ94" s="106" t="s">
        <v>38</v>
      </c>
      <c r="BK94" s="106"/>
      <c r="BL94" s="115"/>
      <c r="BM94" s="120"/>
      <c r="BN94" s="131"/>
      <c r="BO94" s="143"/>
      <c r="BP94" s="143"/>
      <c r="BQ94" s="143"/>
      <c r="BR94" s="236"/>
      <c r="BS94" s="236"/>
      <c r="BT94" s="236"/>
      <c r="BU94" s="232"/>
      <c r="BV94" s="232"/>
      <c r="BW94" s="232"/>
      <c r="BX94" s="220"/>
    </row>
    <row r="95" spans="1:76" s="30" customFormat="1" ht="15.95" customHeight="1">
      <c r="A95" s="34"/>
      <c r="B95" s="43"/>
      <c r="C95" s="53"/>
      <c r="D95" s="63"/>
      <c r="E95" s="74"/>
      <c r="F95" s="92"/>
      <c r="G95" s="102"/>
      <c r="H95" s="105" t="s">
        <v>13</v>
      </c>
      <c r="I95" s="105"/>
      <c r="J95" s="114"/>
      <c r="K95" s="120">
        <f>$K$41</f>
        <v>10</v>
      </c>
      <c r="L95" s="131"/>
      <c r="M95" s="138">
        <f>+P90</f>
        <v>100</v>
      </c>
      <c r="N95" s="138"/>
      <c r="O95" s="138"/>
      <c r="P95" s="236">
        <f>LOOKUP(K95,'単価表(徳之島)'!$D$17:$D$26,'単価表(徳之島)'!$E$17:$E$26)</f>
        <v>620</v>
      </c>
      <c r="Q95" s="236"/>
      <c r="R95" s="236"/>
      <c r="S95" s="165">
        <f>ROUND(P95*M95/1000,0)</f>
        <v>62</v>
      </c>
      <c r="T95" s="165"/>
      <c r="U95" s="165"/>
      <c r="V95" s="182"/>
      <c r="W95" s="188"/>
      <c r="X95" s="92"/>
      <c r="Y95" s="102"/>
      <c r="Z95" s="105" t="s">
        <v>13</v>
      </c>
      <c r="AA95" s="105"/>
      <c r="AB95" s="114"/>
      <c r="AC95" s="120">
        <f>$AC$41</f>
        <v>20</v>
      </c>
      <c r="AD95" s="131"/>
      <c r="AE95" s="138">
        <f>+AH90</f>
        <v>100</v>
      </c>
      <c r="AF95" s="138"/>
      <c r="AG95" s="138"/>
      <c r="AH95" s="236">
        <f>LOOKUP(AC95,'単価表(徳之島)'!$D$17:$D$26,'単価表(徳之島)'!$E$17:$E$26)</f>
        <v>1053</v>
      </c>
      <c r="AI95" s="236"/>
      <c r="AJ95" s="236"/>
      <c r="AK95" s="165">
        <f>ROUND(AH95*AE95/1000,0)</f>
        <v>105</v>
      </c>
      <c r="AL95" s="165"/>
      <c r="AM95" s="165"/>
      <c r="AN95" s="178"/>
      <c r="AO95" s="188"/>
      <c r="AP95" s="92"/>
      <c r="AQ95" s="102"/>
      <c r="AR95" s="105" t="s">
        <v>13</v>
      </c>
      <c r="AS95" s="105"/>
      <c r="AT95" s="114"/>
      <c r="AU95" s="120">
        <f>$AU$41</f>
        <v>15</v>
      </c>
      <c r="AV95" s="131"/>
      <c r="AW95" s="143">
        <f>+AZ90</f>
        <v>100</v>
      </c>
      <c r="AX95" s="143"/>
      <c r="AY95" s="143"/>
      <c r="AZ95" s="236">
        <f>LOOKUP(AU95,'単価表(徳之島)'!$D$17:$D$26,'単価表(徳之島)'!$E$17:$E$26)</f>
        <v>836</v>
      </c>
      <c r="BA95" s="236"/>
      <c r="BB95" s="236"/>
      <c r="BC95" s="232">
        <f>ROUND(AZ95*AW95/1000,0)</f>
        <v>84</v>
      </c>
      <c r="BD95" s="232"/>
      <c r="BE95" s="232"/>
      <c r="BF95" s="178"/>
      <c r="BG95" s="74"/>
      <c r="BH95" s="92"/>
      <c r="BI95" s="102"/>
      <c r="BJ95" s="105" t="s">
        <v>13</v>
      </c>
      <c r="BK95" s="105"/>
      <c r="BL95" s="114"/>
      <c r="BM95" s="120">
        <f>$BM$41</f>
        <v>10</v>
      </c>
      <c r="BN95" s="131"/>
      <c r="BO95" s="143">
        <f>+BR90</f>
        <v>100</v>
      </c>
      <c r="BP95" s="143"/>
      <c r="BQ95" s="143"/>
      <c r="BR95" s="236">
        <f>LOOKUP(BM95,'単価表(徳之島)'!$D$17:$D$26,'単価表(徳之島)'!$E$17:$E$26)</f>
        <v>620</v>
      </c>
      <c r="BS95" s="236"/>
      <c r="BT95" s="236"/>
      <c r="BU95" s="232">
        <f>ROUND(BR95*BO95/1000,0)</f>
        <v>62</v>
      </c>
      <c r="BV95" s="232"/>
      <c r="BW95" s="232"/>
      <c r="BX95" s="220"/>
    </row>
    <row r="96" spans="1:76" s="30" customFormat="1" ht="15.95" customHeight="1">
      <c r="A96" s="34"/>
      <c r="B96" s="43"/>
      <c r="C96" s="53"/>
      <c r="D96" s="63"/>
      <c r="E96" s="74"/>
      <c r="F96" s="92"/>
      <c r="G96" s="102"/>
      <c r="H96" s="106" t="s">
        <v>39</v>
      </c>
      <c r="I96" s="106"/>
      <c r="J96" s="115"/>
      <c r="K96" s="120"/>
      <c r="L96" s="131"/>
      <c r="M96" s="138"/>
      <c r="N96" s="138"/>
      <c r="O96" s="138"/>
      <c r="P96" s="236"/>
      <c r="Q96" s="236"/>
      <c r="R96" s="236"/>
      <c r="S96" s="165"/>
      <c r="T96" s="165"/>
      <c r="U96" s="165"/>
      <c r="V96" s="182"/>
      <c r="W96" s="188"/>
      <c r="X96" s="92"/>
      <c r="Y96" s="102"/>
      <c r="Z96" s="106" t="s">
        <v>39</v>
      </c>
      <c r="AA96" s="106"/>
      <c r="AB96" s="115"/>
      <c r="AC96" s="120"/>
      <c r="AD96" s="131"/>
      <c r="AE96" s="138"/>
      <c r="AF96" s="138"/>
      <c r="AG96" s="138"/>
      <c r="AH96" s="236"/>
      <c r="AI96" s="236"/>
      <c r="AJ96" s="236"/>
      <c r="AK96" s="165"/>
      <c r="AL96" s="165"/>
      <c r="AM96" s="165"/>
      <c r="AN96" s="178"/>
      <c r="AO96" s="188"/>
      <c r="AP96" s="92"/>
      <c r="AQ96" s="102"/>
      <c r="AR96" s="106" t="s">
        <v>39</v>
      </c>
      <c r="AS96" s="106"/>
      <c r="AT96" s="115"/>
      <c r="AU96" s="120"/>
      <c r="AV96" s="131"/>
      <c r="AW96" s="143"/>
      <c r="AX96" s="143"/>
      <c r="AY96" s="143"/>
      <c r="AZ96" s="236"/>
      <c r="BA96" s="236"/>
      <c r="BB96" s="236"/>
      <c r="BC96" s="232"/>
      <c r="BD96" s="232"/>
      <c r="BE96" s="232"/>
      <c r="BF96" s="178"/>
      <c r="BG96" s="74"/>
      <c r="BH96" s="92"/>
      <c r="BI96" s="102"/>
      <c r="BJ96" s="106" t="s">
        <v>39</v>
      </c>
      <c r="BK96" s="106"/>
      <c r="BL96" s="115"/>
      <c r="BM96" s="120"/>
      <c r="BN96" s="131"/>
      <c r="BO96" s="143"/>
      <c r="BP96" s="143"/>
      <c r="BQ96" s="143"/>
      <c r="BR96" s="236"/>
      <c r="BS96" s="236"/>
      <c r="BT96" s="236"/>
      <c r="BU96" s="232"/>
      <c r="BV96" s="232"/>
      <c r="BW96" s="232"/>
      <c r="BX96" s="220"/>
    </row>
    <row r="97" spans="1:76" s="30" customFormat="1" ht="15.95" customHeight="1">
      <c r="A97" s="34"/>
      <c r="B97" s="43"/>
      <c r="C97" s="53"/>
      <c r="D97" s="63"/>
      <c r="E97" s="74"/>
      <c r="F97" s="92"/>
      <c r="G97" s="102"/>
      <c r="H97" s="105" t="s">
        <v>13</v>
      </c>
      <c r="I97" s="105"/>
      <c r="J97" s="114"/>
      <c r="K97" s="120">
        <f>$K$43</f>
        <v>40</v>
      </c>
      <c r="L97" s="131"/>
      <c r="M97" s="138">
        <f>+P90</f>
        <v>100</v>
      </c>
      <c r="N97" s="138"/>
      <c r="O97" s="138"/>
      <c r="P97" s="236">
        <f>LOOKUP(K97,'単価表(徳之島)'!$D$27:$D$36,'単価表(徳之島)'!$E$27:$E$36)</f>
        <v>1801</v>
      </c>
      <c r="Q97" s="236"/>
      <c r="R97" s="236"/>
      <c r="S97" s="165">
        <f>ROUND(P97*M97/1000,0)</f>
        <v>180</v>
      </c>
      <c r="T97" s="165"/>
      <c r="U97" s="165"/>
      <c r="V97" s="182"/>
      <c r="W97" s="188"/>
      <c r="X97" s="92"/>
      <c r="Y97" s="102"/>
      <c r="Z97" s="105" t="s">
        <v>13</v>
      </c>
      <c r="AA97" s="105"/>
      <c r="AB97" s="114"/>
      <c r="AC97" s="120">
        <f>$AC$43</f>
        <v>20</v>
      </c>
      <c r="AD97" s="131"/>
      <c r="AE97" s="138">
        <f>+AH90</f>
        <v>100</v>
      </c>
      <c r="AF97" s="138"/>
      <c r="AG97" s="138"/>
      <c r="AH97" s="236">
        <f>LOOKUP(AC97,'単価表(徳之島)'!$D$27:$D$36,'単価表(徳之島)'!$E$27:$E$36)</f>
        <v>900</v>
      </c>
      <c r="AI97" s="236"/>
      <c r="AJ97" s="236"/>
      <c r="AK97" s="165">
        <f>ROUND(AH97*AE97/1000,0)</f>
        <v>90</v>
      </c>
      <c r="AL97" s="165"/>
      <c r="AM97" s="165"/>
      <c r="AN97" s="178"/>
      <c r="AO97" s="188"/>
      <c r="AP97" s="92"/>
      <c r="AQ97" s="102"/>
      <c r="AR97" s="105" t="s">
        <v>13</v>
      </c>
      <c r="AS97" s="105"/>
      <c r="AT97" s="114"/>
      <c r="AU97" s="120">
        <f>$AU$43</f>
        <v>20</v>
      </c>
      <c r="AV97" s="131"/>
      <c r="AW97" s="143">
        <f>+AZ90</f>
        <v>100</v>
      </c>
      <c r="AX97" s="143"/>
      <c r="AY97" s="143"/>
      <c r="AZ97" s="236">
        <f>LOOKUP(AU97,'単価表(徳之島)'!$D$27:$D$36,'単価表(徳之島)'!$E$27:$E$36)</f>
        <v>900</v>
      </c>
      <c r="BA97" s="236"/>
      <c r="BB97" s="236"/>
      <c r="BC97" s="232">
        <f>ROUND(AZ97*AW97/1000,0)</f>
        <v>90</v>
      </c>
      <c r="BD97" s="232"/>
      <c r="BE97" s="232"/>
      <c r="BF97" s="178"/>
      <c r="BG97" s="74"/>
      <c r="BH97" s="92"/>
      <c r="BI97" s="102"/>
      <c r="BJ97" s="105" t="s">
        <v>13</v>
      </c>
      <c r="BK97" s="105"/>
      <c r="BL97" s="114"/>
      <c r="BM97" s="120">
        <f>$BM$43</f>
        <v>20</v>
      </c>
      <c r="BN97" s="131"/>
      <c r="BO97" s="143">
        <f>+BR90</f>
        <v>100</v>
      </c>
      <c r="BP97" s="143"/>
      <c r="BQ97" s="143"/>
      <c r="BR97" s="236">
        <f>LOOKUP(BM97,'単価表(徳之島)'!$D$27:$D$36,'単価表(徳之島)'!$E$27:$E$36)</f>
        <v>900</v>
      </c>
      <c r="BS97" s="236"/>
      <c r="BT97" s="236"/>
      <c r="BU97" s="232">
        <f>ROUND(BR97*BO97/1000,0)</f>
        <v>90</v>
      </c>
      <c r="BV97" s="232"/>
      <c r="BW97" s="232"/>
      <c r="BX97" s="220"/>
    </row>
    <row r="98" spans="1:76" s="30" customFormat="1" ht="15.95" customHeight="1">
      <c r="A98" s="34"/>
      <c r="B98" s="43"/>
      <c r="C98" s="53"/>
      <c r="D98" s="63"/>
      <c r="E98" s="74"/>
      <c r="F98" s="92"/>
      <c r="G98" s="102"/>
      <c r="H98" s="106" t="s">
        <v>27</v>
      </c>
      <c r="I98" s="106"/>
      <c r="J98" s="115"/>
      <c r="K98" s="120"/>
      <c r="L98" s="131"/>
      <c r="M98" s="138"/>
      <c r="N98" s="138"/>
      <c r="O98" s="138"/>
      <c r="P98" s="236"/>
      <c r="Q98" s="236"/>
      <c r="R98" s="236"/>
      <c r="S98" s="165"/>
      <c r="T98" s="165"/>
      <c r="U98" s="165"/>
      <c r="V98" s="182"/>
      <c r="W98" s="188"/>
      <c r="X98" s="92"/>
      <c r="Y98" s="102"/>
      <c r="Z98" s="106" t="s">
        <v>27</v>
      </c>
      <c r="AA98" s="106"/>
      <c r="AB98" s="115"/>
      <c r="AC98" s="120"/>
      <c r="AD98" s="131"/>
      <c r="AE98" s="138"/>
      <c r="AF98" s="138"/>
      <c r="AG98" s="138"/>
      <c r="AH98" s="236"/>
      <c r="AI98" s="236"/>
      <c r="AJ98" s="236"/>
      <c r="AK98" s="165"/>
      <c r="AL98" s="165"/>
      <c r="AM98" s="165"/>
      <c r="AN98" s="178"/>
      <c r="AO98" s="188"/>
      <c r="AP98" s="92"/>
      <c r="AQ98" s="102"/>
      <c r="AR98" s="106" t="s">
        <v>27</v>
      </c>
      <c r="AS98" s="106"/>
      <c r="AT98" s="115"/>
      <c r="AU98" s="120"/>
      <c r="AV98" s="131"/>
      <c r="AW98" s="143"/>
      <c r="AX98" s="143"/>
      <c r="AY98" s="143"/>
      <c r="AZ98" s="236"/>
      <c r="BA98" s="236"/>
      <c r="BB98" s="236"/>
      <c r="BC98" s="232"/>
      <c r="BD98" s="232"/>
      <c r="BE98" s="232"/>
      <c r="BF98" s="178"/>
      <c r="BG98" s="74"/>
      <c r="BH98" s="92"/>
      <c r="BI98" s="102"/>
      <c r="BJ98" s="106" t="s">
        <v>27</v>
      </c>
      <c r="BK98" s="106"/>
      <c r="BL98" s="115"/>
      <c r="BM98" s="120"/>
      <c r="BN98" s="131"/>
      <c r="BO98" s="143"/>
      <c r="BP98" s="143"/>
      <c r="BQ98" s="143"/>
      <c r="BR98" s="236"/>
      <c r="BS98" s="236"/>
      <c r="BT98" s="236"/>
      <c r="BU98" s="232"/>
      <c r="BV98" s="232"/>
      <c r="BW98" s="232"/>
      <c r="BX98" s="220"/>
    </row>
    <row r="99" spans="1:76" s="30" customFormat="1" ht="15.95" customHeight="1">
      <c r="A99" s="34"/>
      <c r="B99" s="43"/>
      <c r="C99" s="53"/>
      <c r="D99" s="63"/>
      <c r="E99" s="74"/>
      <c r="F99" s="93"/>
      <c r="G99" s="103"/>
      <c r="H99" s="107" t="s">
        <v>47</v>
      </c>
      <c r="I99" s="107"/>
      <c r="J99" s="107"/>
      <c r="K99" s="107"/>
      <c r="L99" s="107"/>
      <c r="M99" s="138" t="s">
        <v>43</v>
      </c>
      <c r="N99" s="138"/>
      <c r="O99" s="138"/>
      <c r="P99" s="153" t="s">
        <v>43</v>
      </c>
      <c r="Q99" s="153"/>
      <c r="R99" s="153"/>
      <c r="S99" s="165">
        <f>SUM(S92:U98)</f>
        <v>592</v>
      </c>
      <c r="T99" s="165"/>
      <c r="U99" s="165"/>
      <c r="V99" s="182"/>
      <c r="W99" s="188"/>
      <c r="X99" s="93"/>
      <c r="Y99" s="103"/>
      <c r="Z99" s="107" t="s">
        <v>47</v>
      </c>
      <c r="AA99" s="107"/>
      <c r="AB99" s="107"/>
      <c r="AC99" s="107"/>
      <c r="AD99" s="107"/>
      <c r="AE99" s="138" t="s">
        <v>43</v>
      </c>
      <c r="AF99" s="138"/>
      <c r="AG99" s="138"/>
      <c r="AH99" s="153" t="s">
        <v>43</v>
      </c>
      <c r="AI99" s="153"/>
      <c r="AJ99" s="153"/>
      <c r="AK99" s="165">
        <f>SUM(AK92:AM98)</f>
        <v>577</v>
      </c>
      <c r="AL99" s="165"/>
      <c r="AM99" s="165"/>
      <c r="AN99" s="178"/>
      <c r="AO99" s="188"/>
      <c r="AP99" s="93"/>
      <c r="AQ99" s="103"/>
      <c r="AR99" s="107" t="s">
        <v>47</v>
      </c>
      <c r="AS99" s="107"/>
      <c r="AT99" s="107"/>
      <c r="AU99" s="107"/>
      <c r="AV99" s="107"/>
      <c r="AW99" s="138" t="s">
        <v>43</v>
      </c>
      <c r="AX99" s="138"/>
      <c r="AY99" s="138"/>
      <c r="AZ99" s="153" t="s">
        <v>43</v>
      </c>
      <c r="BA99" s="153"/>
      <c r="BB99" s="153"/>
      <c r="BC99" s="165">
        <f>SUM(BC92:BE98)</f>
        <v>524</v>
      </c>
      <c r="BD99" s="165"/>
      <c r="BE99" s="165"/>
      <c r="BF99" s="178"/>
      <c r="BG99" s="74"/>
      <c r="BH99" s="93"/>
      <c r="BI99" s="103"/>
      <c r="BJ99" s="107" t="s">
        <v>47</v>
      </c>
      <c r="BK99" s="107"/>
      <c r="BL99" s="107"/>
      <c r="BM99" s="107"/>
      <c r="BN99" s="107"/>
      <c r="BO99" s="138" t="s">
        <v>43</v>
      </c>
      <c r="BP99" s="138"/>
      <c r="BQ99" s="138"/>
      <c r="BR99" s="153" t="s">
        <v>43</v>
      </c>
      <c r="BS99" s="153"/>
      <c r="BT99" s="153"/>
      <c r="BU99" s="165">
        <f>SUM(BU92:BW98)</f>
        <v>502</v>
      </c>
      <c r="BV99" s="165"/>
      <c r="BW99" s="165"/>
      <c r="BX99" s="220"/>
    </row>
    <row r="100" spans="1:76" s="30" customFormat="1" ht="15.95" customHeight="1">
      <c r="A100" s="34"/>
      <c r="B100" s="43"/>
      <c r="C100" s="53"/>
      <c r="D100" s="63"/>
      <c r="E100" s="74"/>
      <c r="F100" s="94" t="s">
        <v>24</v>
      </c>
      <c r="G100" s="94"/>
      <c r="H100" s="108" t="s">
        <v>19</v>
      </c>
      <c r="I100" s="108"/>
      <c r="J100" s="108"/>
      <c r="K100" s="108"/>
      <c r="L100" s="108"/>
      <c r="M100" s="139">
        <f>T67*P90/100</f>
        <v>110</v>
      </c>
      <c r="N100" s="139"/>
      <c r="O100" s="139"/>
      <c r="P100" s="153">
        <f>+'単価表(徳之島)'!$E$39</f>
        <v>256</v>
      </c>
      <c r="Q100" s="153"/>
      <c r="R100" s="153"/>
      <c r="S100" s="165">
        <f>ROUND(P100*M100/1000,0)</f>
        <v>28</v>
      </c>
      <c r="T100" s="165"/>
      <c r="U100" s="165"/>
      <c r="V100" s="182"/>
      <c r="W100" s="188"/>
      <c r="X100" s="94" t="s">
        <v>24</v>
      </c>
      <c r="Y100" s="94"/>
      <c r="Z100" s="108" t="s">
        <v>19</v>
      </c>
      <c r="AA100" s="108"/>
      <c r="AB100" s="108"/>
      <c r="AC100" s="108"/>
      <c r="AD100" s="108"/>
      <c r="AE100" s="139">
        <f>AL67*AH90/100</f>
        <v>110</v>
      </c>
      <c r="AF100" s="139"/>
      <c r="AG100" s="139"/>
      <c r="AH100" s="153">
        <f>+'単価表(徳之島)'!$E$39</f>
        <v>256</v>
      </c>
      <c r="AI100" s="153"/>
      <c r="AJ100" s="153"/>
      <c r="AK100" s="165">
        <f>ROUND(AH100*AE100/1000,0)</f>
        <v>28</v>
      </c>
      <c r="AL100" s="165"/>
      <c r="AM100" s="165"/>
      <c r="AN100" s="178"/>
      <c r="AO100" s="188"/>
      <c r="AP100" s="94" t="s">
        <v>24</v>
      </c>
      <c r="AQ100" s="94"/>
      <c r="AR100" s="108" t="s">
        <v>19</v>
      </c>
      <c r="AS100" s="108"/>
      <c r="AT100" s="108"/>
      <c r="AU100" s="108"/>
      <c r="AV100" s="108"/>
      <c r="AW100" s="139">
        <f>BD67*AZ90/100</f>
        <v>110</v>
      </c>
      <c r="AX100" s="139"/>
      <c r="AY100" s="139"/>
      <c r="AZ100" s="153">
        <f>+'単価表(徳之島)'!$E$39</f>
        <v>256</v>
      </c>
      <c r="BA100" s="153"/>
      <c r="BB100" s="153"/>
      <c r="BC100" s="165">
        <f>ROUND(AZ100*AW100/1000,0)</f>
        <v>28</v>
      </c>
      <c r="BD100" s="165"/>
      <c r="BE100" s="165"/>
      <c r="BF100" s="178"/>
      <c r="BG100" s="74"/>
      <c r="BH100" s="94" t="s">
        <v>24</v>
      </c>
      <c r="BI100" s="94"/>
      <c r="BJ100" s="108" t="s">
        <v>19</v>
      </c>
      <c r="BK100" s="108"/>
      <c r="BL100" s="108"/>
      <c r="BM100" s="108"/>
      <c r="BN100" s="108"/>
      <c r="BO100" s="139">
        <f>BV67*BR90/100</f>
        <v>115</v>
      </c>
      <c r="BP100" s="139"/>
      <c r="BQ100" s="139"/>
      <c r="BR100" s="153">
        <f>+'単価表(徳之島)'!$E$39</f>
        <v>256</v>
      </c>
      <c r="BS100" s="153"/>
      <c r="BT100" s="153"/>
      <c r="BU100" s="165">
        <f>ROUND(BR100*BO100/1000,0)</f>
        <v>29</v>
      </c>
      <c r="BV100" s="165"/>
      <c r="BW100" s="165"/>
      <c r="BX100" s="220"/>
    </row>
    <row r="101" spans="1:76" s="30" customFormat="1" ht="15.95" customHeight="1">
      <c r="A101" s="34"/>
      <c r="B101" s="43"/>
      <c r="C101" s="53"/>
      <c r="D101" s="63"/>
      <c r="E101" s="74"/>
      <c r="F101" s="94"/>
      <c r="G101" s="94"/>
      <c r="H101" s="108" t="s">
        <v>35</v>
      </c>
      <c r="I101" s="108"/>
      <c r="J101" s="108"/>
      <c r="K101" s="108"/>
      <c r="L101" s="108"/>
      <c r="M101" s="139">
        <f>S68*P90/100</f>
        <v>45</v>
      </c>
      <c r="N101" s="139"/>
      <c r="O101" s="139"/>
      <c r="P101" s="153">
        <f>+'単価表(徳之島)'!$E$38</f>
        <v>257</v>
      </c>
      <c r="Q101" s="153"/>
      <c r="R101" s="153"/>
      <c r="S101" s="165">
        <f>ROUND(P101*M101/1000,0)</f>
        <v>12</v>
      </c>
      <c r="T101" s="165"/>
      <c r="U101" s="165"/>
      <c r="V101" s="182"/>
      <c r="W101" s="188"/>
      <c r="X101" s="94"/>
      <c r="Y101" s="94"/>
      <c r="Z101" s="108" t="s">
        <v>35</v>
      </c>
      <c r="AA101" s="108"/>
      <c r="AB101" s="108"/>
      <c r="AC101" s="108"/>
      <c r="AD101" s="108"/>
      <c r="AE101" s="139">
        <f>AK68*AH90/100</f>
        <v>50</v>
      </c>
      <c r="AF101" s="139"/>
      <c r="AG101" s="139"/>
      <c r="AH101" s="153">
        <f>+'単価表(徳之島)'!$E$38</f>
        <v>257</v>
      </c>
      <c r="AI101" s="153"/>
      <c r="AJ101" s="153"/>
      <c r="AK101" s="165">
        <f>ROUND(AH101*AE101/1000,0)</f>
        <v>13</v>
      </c>
      <c r="AL101" s="165"/>
      <c r="AM101" s="165"/>
      <c r="AN101" s="178"/>
      <c r="AO101" s="188"/>
      <c r="AP101" s="94"/>
      <c r="AQ101" s="94"/>
      <c r="AR101" s="108" t="s">
        <v>35</v>
      </c>
      <c r="AS101" s="108"/>
      <c r="AT101" s="108"/>
      <c r="AU101" s="108"/>
      <c r="AV101" s="108"/>
      <c r="AW101" s="139">
        <f>BC68*AZ90/100</f>
        <v>60</v>
      </c>
      <c r="AX101" s="139"/>
      <c r="AY101" s="139"/>
      <c r="AZ101" s="153">
        <f>+'単価表(徳之島)'!$E$38</f>
        <v>257</v>
      </c>
      <c r="BA101" s="153"/>
      <c r="BB101" s="153"/>
      <c r="BC101" s="165">
        <f>ROUND(AZ101*AW101/1000,0)</f>
        <v>15</v>
      </c>
      <c r="BD101" s="165"/>
      <c r="BE101" s="165"/>
      <c r="BF101" s="178"/>
      <c r="BG101" s="74"/>
      <c r="BH101" s="94"/>
      <c r="BI101" s="94"/>
      <c r="BJ101" s="108" t="s">
        <v>35</v>
      </c>
      <c r="BK101" s="108"/>
      <c r="BL101" s="108"/>
      <c r="BM101" s="108"/>
      <c r="BN101" s="108"/>
      <c r="BO101" s="139">
        <f>BU69*BR90/100</f>
        <v>70</v>
      </c>
      <c r="BP101" s="139"/>
      <c r="BQ101" s="139"/>
      <c r="BR101" s="153">
        <f>+'単価表(徳之島)'!$E$38</f>
        <v>257</v>
      </c>
      <c r="BS101" s="153"/>
      <c r="BT101" s="153"/>
      <c r="BU101" s="165">
        <f>ROUND(BR101*BO101/1000,0)</f>
        <v>18</v>
      </c>
      <c r="BV101" s="165"/>
      <c r="BW101" s="165"/>
      <c r="BX101" s="220"/>
    </row>
    <row r="102" spans="1:76" s="30" customFormat="1" ht="15.95" customHeight="1">
      <c r="A102" s="34"/>
      <c r="B102" s="43"/>
      <c r="C102" s="53"/>
      <c r="D102" s="63"/>
      <c r="E102" s="74"/>
      <c r="F102" s="94"/>
      <c r="G102" s="94"/>
      <c r="H102" s="108" t="s">
        <v>92</v>
      </c>
      <c r="I102" s="108"/>
      <c r="J102" s="108"/>
      <c r="K102" s="108"/>
      <c r="L102" s="108"/>
      <c r="M102" s="139">
        <f>+M101</f>
        <v>45</v>
      </c>
      <c r="N102" s="139"/>
      <c r="O102" s="139"/>
      <c r="P102" s="153">
        <f>+'単価表(徳之島)'!$E$37</f>
        <v>2800</v>
      </c>
      <c r="Q102" s="153"/>
      <c r="R102" s="153"/>
      <c r="S102" s="165">
        <f>ROUND(P102*M102/1000,0)</f>
        <v>126</v>
      </c>
      <c r="T102" s="165"/>
      <c r="U102" s="165"/>
      <c r="V102" s="182"/>
      <c r="W102" s="188"/>
      <c r="X102" s="94"/>
      <c r="Y102" s="94"/>
      <c r="Z102" s="108" t="s">
        <v>92</v>
      </c>
      <c r="AA102" s="108"/>
      <c r="AB102" s="108"/>
      <c r="AC102" s="108"/>
      <c r="AD102" s="108"/>
      <c r="AE102" s="139">
        <f>+AE101</f>
        <v>50</v>
      </c>
      <c r="AF102" s="139"/>
      <c r="AG102" s="139"/>
      <c r="AH102" s="153">
        <f>+'単価表(徳之島)'!$E$37</f>
        <v>2800</v>
      </c>
      <c r="AI102" s="153"/>
      <c r="AJ102" s="153"/>
      <c r="AK102" s="165">
        <f>ROUND(AH102*AE102/1000,0)</f>
        <v>140</v>
      </c>
      <c r="AL102" s="165"/>
      <c r="AM102" s="165"/>
      <c r="AN102" s="178"/>
      <c r="AO102" s="188"/>
      <c r="AP102" s="94"/>
      <c r="AQ102" s="94"/>
      <c r="AR102" s="108" t="s">
        <v>92</v>
      </c>
      <c r="AS102" s="108"/>
      <c r="AT102" s="108"/>
      <c r="AU102" s="108"/>
      <c r="AV102" s="108"/>
      <c r="AW102" s="139">
        <f>+AW101</f>
        <v>60</v>
      </c>
      <c r="AX102" s="139"/>
      <c r="AY102" s="139"/>
      <c r="AZ102" s="153">
        <f>+'単価表(徳之島)'!$E$37</f>
        <v>2800</v>
      </c>
      <c r="BA102" s="153"/>
      <c r="BB102" s="153"/>
      <c r="BC102" s="165">
        <f>ROUND(AZ102*AW102/1000,0)</f>
        <v>168</v>
      </c>
      <c r="BD102" s="165"/>
      <c r="BE102" s="165"/>
      <c r="BF102" s="178"/>
      <c r="BG102" s="74"/>
      <c r="BH102" s="94"/>
      <c r="BI102" s="94"/>
      <c r="BJ102" s="108" t="s">
        <v>92</v>
      </c>
      <c r="BK102" s="108"/>
      <c r="BL102" s="108"/>
      <c r="BM102" s="108"/>
      <c r="BN102" s="108"/>
      <c r="BO102" s="139">
        <f>+BO101</f>
        <v>70</v>
      </c>
      <c r="BP102" s="139"/>
      <c r="BQ102" s="139"/>
      <c r="BR102" s="153">
        <f>+'単価表(徳之島)'!$E$37</f>
        <v>2800</v>
      </c>
      <c r="BS102" s="153"/>
      <c r="BT102" s="153"/>
      <c r="BU102" s="165">
        <f>ROUND(BR102*BO102/1000,0)</f>
        <v>196</v>
      </c>
      <c r="BV102" s="165"/>
      <c r="BW102" s="165"/>
      <c r="BX102" s="220"/>
    </row>
    <row r="103" spans="1:76" s="30" customFormat="1" ht="15.95" customHeight="1">
      <c r="A103" s="34"/>
      <c r="B103" s="43"/>
      <c r="C103" s="53"/>
      <c r="D103" s="63"/>
      <c r="E103" s="74"/>
      <c r="F103" s="94"/>
      <c r="G103" s="94"/>
      <c r="H103" s="108" t="s">
        <v>16</v>
      </c>
      <c r="I103" s="108"/>
      <c r="J103" s="108"/>
      <c r="K103" s="108"/>
      <c r="L103" s="108"/>
      <c r="M103" s="139">
        <f>+M100</f>
        <v>110</v>
      </c>
      <c r="N103" s="139"/>
      <c r="O103" s="139"/>
      <c r="P103" s="153">
        <f>+'単価表(徳之島)'!$E$43</f>
        <v>920</v>
      </c>
      <c r="Q103" s="153"/>
      <c r="R103" s="153"/>
      <c r="S103" s="165">
        <f>ROUND(P103*M103/1000,0)</f>
        <v>101</v>
      </c>
      <c r="T103" s="165"/>
      <c r="U103" s="165"/>
      <c r="V103" s="182"/>
      <c r="W103" s="188"/>
      <c r="X103" s="94"/>
      <c r="Y103" s="94"/>
      <c r="Z103" s="108" t="s">
        <v>16</v>
      </c>
      <c r="AA103" s="108"/>
      <c r="AB103" s="108"/>
      <c r="AC103" s="108"/>
      <c r="AD103" s="108"/>
      <c r="AE103" s="139">
        <f>+AE100</f>
        <v>110</v>
      </c>
      <c r="AF103" s="139"/>
      <c r="AG103" s="139"/>
      <c r="AH103" s="153">
        <f>+'単価表(徳之島)'!$E$43</f>
        <v>920</v>
      </c>
      <c r="AI103" s="153"/>
      <c r="AJ103" s="153"/>
      <c r="AK103" s="165">
        <f>ROUND(AH103*AE103/1000,0)</f>
        <v>101</v>
      </c>
      <c r="AL103" s="165"/>
      <c r="AM103" s="165"/>
      <c r="AN103" s="178"/>
      <c r="AO103" s="188"/>
      <c r="AP103" s="94"/>
      <c r="AQ103" s="94"/>
      <c r="AR103" s="108" t="s">
        <v>16</v>
      </c>
      <c r="AS103" s="108"/>
      <c r="AT103" s="108"/>
      <c r="AU103" s="108"/>
      <c r="AV103" s="108"/>
      <c r="AW103" s="139">
        <f>+AW100</f>
        <v>110</v>
      </c>
      <c r="AX103" s="139"/>
      <c r="AY103" s="139"/>
      <c r="AZ103" s="153">
        <f>+'単価表(徳之島)'!$E$43</f>
        <v>920</v>
      </c>
      <c r="BA103" s="153"/>
      <c r="BB103" s="153"/>
      <c r="BC103" s="165">
        <f>ROUND(AZ103*AW103/1000,0)</f>
        <v>101</v>
      </c>
      <c r="BD103" s="165"/>
      <c r="BE103" s="165"/>
      <c r="BF103" s="178"/>
      <c r="BG103" s="74"/>
      <c r="BH103" s="94"/>
      <c r="BI103" s="94"/>
      <c r="BJ103" s="108" t="s">
        <v>16</v>
      </c>
      <c r="BK103" s="108"/>
      <c r="BL103" s="108"/>
      <c r="BM103" s="108"/>
      <c r="BN103" s="108"/>
      <c r="BO103" s="139">
        <f>+BO100</f>
        <v>115</v>
      </c>
      <c r="BP103" s="139"/>
      <c r="BQ103" s="139"/>
      <c r="BR103" s="153">
        <f>+'単価表(徳之島)'!$E$43</f>
        <v>920</v>
      </c>
      <c r="BS103" s="153"/>
      <c r="BT103" s="153"/>
      <c r="BU103" s="165">
        <f>ROUND(BR103*BO103/1000,0)</f>
        <v>106</v>
      </c>
      <c r="BV103" s="165"/>
      <c r="BW103" s="165"/>
      <c r="BX103" s="220"/>
    </row>
    <row r="104" spans="1:76" s="30" customFormat="1" ht="15.95" customHeight="1">
      <c r="A104" s="34"/>
      <c r="B104" s="43"/>
      <c r="C104" s="53"/>
      <c r="D104" s="63"/>
      <c r="E104" s="74"/>
      <c r="F104" s="94"/>
      <c r="G104" s="94"/>
      <c r="H104" s="107" t="s">
        <v>47</v>
      </c>
      <c r="I104" s="107"/>
      <c r="J104" s="107"/>
      <c r="K104" s="107"/>
      <c r="L104" s="107"/>
      <c r="M104" s="138" t="s">
        <v>43</v>
      </c>
      <c r="N104" s="138"/>
      <c r="O104" s="138"/>
      <c r="P104" s="153" t="s">
        <v>43</v>
      </c>
      <c r="Q104" s="153"/>
      <c r="R104" s="153"/>
      <c r="S104" s="165">
        <f>SUM(S100:U103)</f>
        <v>267</v>
      </c>
      <c r="T104" s="165"/>
      <c r="U104" s="165"/>
      <c r="V104" s="182"/>
      <c r="W104" s="188"/>
      <c r="X104" s="94"/>
      <c r="Y104" s="94"/>
      <c r="Z104" s="107" t="s">
        <v>47</v>
      </c>
      <c r="AA104" s="107"/>
      <c r="AB104" s="107"/>
      <c r="AC104" s="107"/>
      <c r="AD104" s="107"/>
      <c r="AE104" s="138" t="s">
        <v>43</v>
      </c>
      <c r="AF104" s="138"/>
      <c r="AG104" s="138"/>
      <c r="AH104" s="153" t="s">
        <v>43</v>
      </c>
      <c r="AI104" s="153"/>
      <c r="AJ104" s="153"/>
      <c r="AK104" s="165">
        <f>SUM(AK100:AM103)</f>
        <v>282</v>
      </c>
      <c r="AL104" s="165"/>
      <c r="AM104" s="165"/>
      <c r="AN104" s="178"/>
      <c r="AO104" s="188"/>
      <c r="AP104" s="94"/>
      <c r="AQ104" s="94"/>
      <c r="AR104" s="107" t="s">
        <v>47</v>
      </c>
      <c r="AS104" s="107"/>
      <c r="AT104" s="107"/>
      <c r="AU104" s="107"/>
      <c r="AV104" s="107"/>
      <c r="AW104" s="138" t="s">
        <v>43</v>
      </c>
      <c r="AX104" s="138"/>
      <c r="AY104" s="138"/>
      <c r="AZ104" s="153" t="s">
        <v>43</v>
      </c>
      <c r="BA104" s="153"/>
      <c r="BB104" s="153"/>
      <c r="BC104" s="165">
        <f>SUM(BC100:BE103)</f>
        <v>312</v>
      </c>
      <c r="BD104" s="165"/>
      <c r="BE104" s="165"/>
      <c r="BF104" s="178"/>
      <c r="BG104" s="74"/>
      <c r="BH104" s="94"/>
      <c r="BI104" s="94"/>
      <c r="BJ104" s="107" t="s">
        <v>47</v>
      </c>
      <c r="BK104" s="107"/>
      <c r="BL104" s="107"/>
      <c r="BM104" s="107"/>
      <c r="BN104" s="107"/>
      <c r="BO104" s="138" t="s">
        <v>43</v>
      </c>
      <c r="BP104" s="138"/>
      <c r="BQ104" s="138"/>
      <c r="BR104" s="153" t="s">
        <v>43</v>
      </c>
      <c r="BS104" s="153"/>
      <c r="BT104" s="153"/>
      <c r="BU104" s="165">
        <f>SUM(BU100:BW103)</f>
        <v>349</v>
      </c>
      <c r="BV104" s="165"/>
      <c r="BW104" s="165"/>
      <c r="BX104" s="220"/>
    </row>
    <row r="105" spans="1:76" s="30" customFormat="1" ht="15.95" customHeight="1">
      <c r="A105" s="34"/>
      <c r="B105" s="43"/>
      <c r="C105" s="53"/>
      <c r="D105" s="63"/>
      <c r="E105" s="74"/>
      <c r="F105" s="95" t="s">
        <v>17</v>
      </c>
      <c r="G105" s="95"/>
      <c r="H105" s="95"/>
      <c r="I105" s="95"/>
      <c r="J105" s="95"/>
      <c r="K105" s="95"/>
      <c r="L105" s="95"/>
      <c r="M105" s="140" t="s">
        <v>43</v>
      </c>
      <c r="N105" s="140"/>
      <c r="O105" s="140"/>
      <c r="P105" s="154" t="s">
        <v>43</v>
      </c>
      <c r="Q105" s="154"/>
      <c r="R105" s="154"/>
      <c r="S105" s="166">
        <f>+S104+S99</f>
        <v>859</v>
      </c>
      <c r="T105" s="166"/>
      <c r="U105" s="166"/>
      <c r="V105" s="182"/>
      <c r="W105" s="188"/>
      <c r="X105" s="95" t="s">
        <v>17</v>
      </c>
      <c r="Y105" s="95"/>
      <c r="Z105" s="95"/>
      <c r="AA105" s="95"/>
      <c r="AB105" s="95"/>
      <c r="AC105" s="95"/>
      <c r="AD105" s="95"/>
      <c r="AE105" s="140" t="s">
        <v>43</v>
      </c>
      <c r="AF105" s="140"/>
      <c r="AG105" s="140"/>
      <c r="AH105" s="154" t="s">
        <v>43</v>
      </c>
      <c r="AI105" s="154"/>
      <c r="AJ105" s="154"/>
      <c r="AK105" s="166">
        <f>+AK104+AK99</f>
        <v>859</v>
      </c>
      <c r="AL105" s="166"/>
      <c r="AM105" s="166"/>
      <c r="AN105" s="178"/>
      <c r="AO105" s="188"/>
      <c r="AP105" s="95" t="s">
        <v>17</v>
      </c>
      <c r="AQ105" s="95"/>
      <c r="AR105" s="95"/>
      <c r="AS105" s="95"/>
      <c r="AT105" s="95"/>
      <c r="AU105" s="95"/>
      <c r="AV105" s="95"/>
      <c r="AW105" s="140" t="s">
        <v>43</v>
      </c>
      <c r="AX105" s="140"/>
      <c r="AY105" s="140"/>
      <c r="AZ105" s="154" t="s">
        <v>43</v>
      </c>
      <c r="BA105" s="154"/>
      <c r="BB105" s="154"/>
      <c r="BC105" s="166">
        <f>+BC104+BC99</f>
        <v>836</v>
      </c>
      <c r="BD105" s="166"/>
      <c r="BE105" s="166"/>
      <c r="BF105" s="178"/>
      <c r="BG105" s="74"/>
      <c r="BH105" s="95" t="s">
        <v>17</v>
      </c>
      <c r="BI105" s="95"/>
      <c r="BJ105" s="95"/>
      <c r="BK105" s="95"/>
      <c r="BL105" s="95"/>
      <c r="BM105" s="95"/>
      <c r="BN105" s="95"/>
      <c r="BO105" s="140" t="s">
        <v>43</v>
      </c>
      <c r="BP105" s="140"/>
      <c r="BQ105" s="140"/>
      <c r="BR105" s="154" t="s">
        <v>43</v>
      </c>
      <c r="BS105" s="154"/>
      <c r="BT105" s="154"/>
      <c r="BU105" s="166">
        <f>+BU104+BU99</f>
        <v>851</v>
      </c>
      <c r="BV105" s="166"/>
      <c r="BW105" s="166"/>
      <c r="BX105" s="220"/>
    </row>
    <row r="106" spans="1:76" s="30" customFormat="1" ht="15.95" customHeight="1">
      <c r="A106" s="34"/>
      <c r="B106" s="44"/>
      <c r="C106" s="54"/>
      <c r="D106" s="64"/>
      <c r="E106" s="75"/>
      <c r="F106" s="96"/>
      <c r="G106" s="96"/>
      <c r="H106" s="96"/>
      <c r="I106" s="96"/>
      <c r="J106" s="96"/>
      <c r="K106" s="96"/>
      <c r="L106" s="96"/>
      <c r="M106" s="141"/>
      <c r="N106" s="141"/>
      <c r="O106" s="141"/>
      <c r="P106" s="155"/>
      <c r="Q106" s="155"/>
      <c r="R106" s="155"/>
      <c r="S106" s="167"/>
      <c r="T106" s="167"/>
      <c r="U106" s="167"/>
      <c r="V106" s="183"/>
      <c r="W106" s="115"/>
      <c r="X106" s="96"/>
      <c r="Y106" s="96"/>
      <c r="Z106" s="96"/>
      <c r="AA106" s="96"/>
      <c r="AB106" s="96"/>
      <c r="AC106" s="96"/>
      <c r="AD106" s="96"/>
      <c r="AE106" s="193"/>
      <c r="AF106" s="193"/>
      <c r="AG106" s="193"/>
      <c r="AH106" s="194"/>
      <c r="AI106" s="194"/>
      <c r="AJ106" s="194"/>
      <c r="AK106" s="167"/>
      <c r="AL106" s="167"/>
      <c r="AM106" s="167"/>
      <c r="AN106" s="202"/>
      <c r="AO106" s="115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2"/>
      <c r="BG106" s="75"/>
      <c r="BH106" s="96"/>
      <c r="BI106" s="96"/>
      <c r="BJ106" s="96"/>
      <c r="BK106" s="96"/>
      <c r="BL106" s="96"/>
      <c r="BM106" s="96"/>
      <c r="BN106" s="96"/>
      <c r="BO106" s="193"/>
      <c r="BP106" s="193"/>
      <c r="BQ106" s="193"/>
      <c r="BR106" s="194"/>
      <c r="BS106" s="194"/>
      <c r="BT106" s="194"/>
      <c r="BU106" s="167"/>
      <c r="BV106" s="167"/>
      <c r="BW106" s="167"/>
      <c r="BX106" s="224"/>
    </row>
    <row r="107" spans="1:76" ht="20.100000000000001" customHeight="1">
      <c r="A107" s="31"/>
      <c r="B107" s="45" t="s">
        <v>48</v>
      </c>
      <c r="C107" s="55"/>
      <c r="D107" s="55"/>
      <c r="E107" s="76" t="str">
        <f>IF(S105=MIN(S105,AK105,BC105,BU105),"○","▲")</f>
        <v>▲</v>
      </c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 t="str">
        <f>IF(AK105=MIN(S105,AK105,BC105,BU105),"○","▲")</f>
        <v>▲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 t="str">
        <f>IF(BC105=MIN(S105,AK105,BC105,BU105),"○","▲")</f>
        <v>○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 t="str">
        <f>IF(BU105=MIN(S105,AK105,BC105,BU105),"○","▲")</f>
        <v>▲</v>
      </c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225"/>
    </row>
    <row r="108" spans="1:76" ht="24.95" customHeight="1">
      <c r="A108" s="31"/>
      <c r="B108" s="46"/>
      <c r="C108" s="56"/>
      <c r="D108" s="56"/>
      <c r="E108" s="77">
        <f>IF(E107="○",M58,IF(W107="○",AE58,IF(AO107="○",AW58,BO58)))</f>
        <v>6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226"/>
    </row>
    <row r="109" spans="1:76" ht="30" customHeight="1">
      <c r="A109" s="31"/>
      <c r="B109" s="36" t="s">
        <v>21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213"/>
    </row>
    <row r="110" spans="1:76" ht="24.95" customHeight="1">
      <c r="A110" s="31"/>
      <c r="B110" s="37" t="s">
        <v>70</v>
      </c>
      <c r="C110" s="47"/>
      <c r="D110" s="57"/>
      <c r="E110" s="65" t="s">
        <v>69</v>
      </c>
      <c r="F110" s="78"/>
      <c r="G110" s="78"/>
      <c r="H110" s="78"/>
      <c r="I110" s="78"/>
      <c r="J110" s="78"/>
      <c r="K110" s="78"/>
      <c r="L110" s="129" t="str">
        <f>+L2</f>
        <v>徳之島</v>
      </c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78" t="s">
        <v>54</v>
      </c>
      <c r="X110" s="78"/>
      <c r="Y110" s="78"/>
      <c r="Z110" s="78"/>
      <c r="AA110" s="78"/>
      <c r="AB110" s="78"/>
      <c r="AC110" s="78"/>
      <c r="AD110" s="78"/>
      <c r="AE110" s="191">
        <v>20</v>
      </c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203" t="s">
        <v>68</v>
      </c>
      <c r="AP110" s="203"/>
      <c r="AQ110" s="203"/>
      <c r="AR110" s="203"/>
      <c r="AS110" s="203"/>
      <c r="AT110" s="203"/>
      <c r="AU110" s="203"/>
      <c r="AV110" s="203"/>
      <c r="AW110" s="206">
        <v>0.9</v>
      </c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14"/>
    </row>
    <row r="111" spans="1:76" ht="24.95" customHeight="1">
      <c r="A111" s="31"/>
      <c r="B111" s="38"/>
      <c r="C111" s="48"/>
      <c r="D111" s="58"/>
      <c r="E111" s="66" t="s">
        <v>66</v>
      </c>
      <c r="F111" s="79"/>
      <c r="G111" s="79"/>
      <c r="H111" s="79"/>
      <c r="I111" s="79"/>
      <c r="J111" s="79"/>
      <c r="K111" s="79"/>
      <c r="L111" s="79" t="s">
        <v>67</v>
      </c>
      <c r="M111" s="79"/>
      <c r="N111" s="144">
        <f>+N3</f>
        <v>4</v>
      </c>
      <c r="O111" s="144"/>
      <c r="P111" s="150" t="str">
        <f>IF(N111=3,"(旧区分:L交通)",IF(N111=4,"(旧区分:A交通)",IF(N111=5,"(旧区分:B交通)","(旧区分:C交通)")))</f>
        <v>(旧区分:A交通)</v>
      </c>
      <c r="Q111" s="150"/>
      <c r="R111" s="150"/>
      <c r="S111" s="150"/>
      <c r="T111" s="150"/>
      <c r="U111" s="150"/>
      <c r="V111" s="150"/>
      <c r="W111" s="79" t="s">
        <v>64</v>
      </c>
      <c r="X111" s="79"/>
      <c r="Y111" s="79"/>
      <c r="Z111" s="79"/>
      <c r="AA111" s="79"/>
      <c r="AB111" s="79"/>
      <c r="AC111" s="79"/>
      <c r="AD111" s="79"/>
      <c r="AE111" s="192" t="s">
        <v>74</v>
      </c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79" t="s">
        <v>71</v>
      </c>
      <c r="AP111" s="79"/>
      <c r="AQ111" s="79"/>
      <c r="AR111" s="79"/>
      <c r="AS111" s="79"/>
      <c r="AT111" s="79"/>
      <c r="AU111" s="79"/>
      <c r="AV111" s="79"/>
      <c r="AW111" s="207">
        <v>2</v>
      </c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79" t="s">
        <v>72</v>
      </c>
      <c r="BH111" s="79"/>
      <c r="BI111" s="79"/>
      <c r="BJ111" s="79"/>
      <c r="BK111" s="79"/>
      <c r="BL111" s="79"/>
      <c r="BM111" s="79"/>
      <c r="BN111" s="79"/>
      <c r="BO111" s="211">
        <f>+BO3</f>
        <v>30</v>
      </c>
      <c r="BP111" s="211"/>
      <c r="BQ111" s="211"/>
      <c r="BR111" s="211"/>
      <c r="BS111" s="211"/>
      <c r="BT111" s="211"/>
      <c r="BU111" s="211"/>
      <c r="BV111" s="211"/>
      <c r="BW111" s="211"/>
      <c r="BX111" s="215"/>
    </row>
    <row r="112" spans="1:76" ht="20.100000000000001" customHeight="1">
      <c r="A112" s="31"/>
      <c r="B112" s="39"/>
      <c r="C112" s="49"/>
      <c r="D112" s="59"/>
      <c r="E112" s="67">
        <v>1</v>
      </c>
      <c r="F112" s="80"/>
      <c r="G112" s="80"/>
      <c r="H112" s="80"/>
      <c r="I112" s="80"/>
      <c r="J112" s="80"/>
      <c r="K112" s="80"/>
      <c r="L112" s="80"/>
      <c r="M112" s="132">
        <f>+L134</f>
        <v>3</v>
      </c>
      <c r="N112" s="132"/>
      <c r="O112" s="132"/>
      <c r="P112" s="132"/>
      <c r="Q112" s="132"/>
      <c r="R112" s="132"/>
      <c r="S112" s="132"/>
      <c r="T112" s="132"/>
      <c r="U112" s="132"/>
      <c r="V112" s="175"/>
      <c r="W112" s="67">
        <v>2</v>
      </c>
      <c r="X112" s="80"/>
      <c r="Y112" s="80"/>
      <c r="Z112" s="80"/>
      <c r="AA112" s="80"/>
      <c r="AB112" s="80"/>
      <c r="AC112" s="80"/>
      <c r="AD112" s="80"/>
      <c r="AE112" s="132">
        <f>+AD134</f>
        <v>4</v>
      </c>
      <c r="AF112" s="132"/>
      <c r="AG112" s="132"/>
      <c r="AH112" s="132"/>
      <c r="AI112" s="132"/>
      <c r="AJ112" s="132"/>
      <c r="AK112" s="132"/>
      <c r="AL112" s="132"/>
      <c r="AM112" s="132"/>
      <c r="AN112" s="175"/>
      <c r="AO112" s="67">
        <v>2</v>
      </c>
      <c r="AP112" s="80"/>
      <c r="AQ112" s="80"/>
      <c r="AR112" s="80"/>
      <c r="AS112" s="80"/>
      <c r="AT112" s="80"/>
      <c r="AU112" s="80"/>
      <c r="AV112" s="80"/>
      <c r="AW112" s="132">
        <f>+AV134</f>
        <v>6</v>
      </c>
      <c r="AX112" s="132"/>
      <c r="AY112" s="132"/>
      <c r="AZ112" s="132"/>
      <c r="BA112" s="132"/>
      <c r="BB112" s="132"/>
      <c r="BC112" s="132"/>
      <c r="BD112" s="132"/>
      <c r="BE112" s="132"/>
      <c r="BF112" s="175"/>
      <c r="BG112" s="67">
        <v>3</v>
      </c>
      <c r="BH112" s="80"/>
      <c r="BI112" s="80"/>
      <c r="BJ112" s="80"/>
      <c r="BK112" s="80"/>
      <c r="BL112" s="80"/>
      <c r="BM112" s="80"/>
      <c r="BN112" s="80"/>
      <c r="BO112" s="132">
        <f>+BN134</f>
        <v>8</v>
      </c>
      <c r="BP112" s="132"/>
      <c r="BQ112" s="132"/>
      <c r="BR112" s="132"/>
      <c r="BS112" s="132"/>
      <c r="BT112" s="132"/>
      <c r="BU112" s="132"/>
      <c r="BV112" s="132"/>
      <c r="BW112" s="132"/>
      <c r="BX112" s="216"/>
    </row>
    <row r="113" spans="1:76" ht="5.0999999999999996" customHeight="1">
      <c r="A113" s="31"/>
      <c r="B113" s="40" t="s">
        <v>3</v>
      </c>
      <c r="C113" s="50"/>
      <c r="D113" s="60"/>
      <c r="E113" s="68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176"/>
      <c r="W113" s="68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176"/>
      <c r="AO113" s="68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176"/>
      <c r="BG113" s="68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217"/>
    </row>
    <row r="114" spans="1:76" s="28" customFormat="1" ht="12" customHeight="1">
      <c r="A114" s="32"/>
      <c r="B114" s="40"/>
      <c r="C114" s="50"/>
      <c r="D114" s="60"/>
      <c r="E114" s="69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32"/>
      <c r="S114" s="82"/>
      <c r="T114" s="168"/>
      <c r="U114" s="168"/>
      <c r="V114" s="32"/>
      <c r="W114" s="69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32"/>
      <c r="AK114" s="82"/>
      <c r="AL114" s="168"/>
      <c r="AM114" s="168"/>
      <c r="AN114" s="198"/>
      <c r="AO114" s="69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32"/>
      <c r="BC114" s="82"/>
      <c r="BD114" s="168"/>
      <c r="BE114" s="168"/>
      <c r="BF114" s="198"/>
      <c r="BG114" s="69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32"/>
      <c r="BU114" s="82"/>
      <c r="BV114" s="168"/>
      <c r="BW114" s="168"/>
      <c r="BX114" s="218"/>
    </row>
    <row r="115" spans="1:76" s="28" customFormat="1" ht="12" customHeight="1">
      <c r="A115" s="32"/>
      <c r="B115" s="40"/>
      <c r="C115" s="50"/>
      <c r="D115" s="60"/>
      <c r="E115" s="69"/>
      <c r="F115" s="82"/>
      <c r="G115" s="82"/>
      <c r="H115" s="82"/>
      <c r="I115" s="109" t="s">
        <v>2</v>
      </c>
      <c r="J115" s="109"/>
      <c r="K115" s="109"/>
      <c r="L115" s="109"/>
      <c r="M115" s="109" t="s">
        <v>24</v>
      </c>
      <c r="N115" s="109"/>
      <c r="O115" s="109"/>
      <c r="P115" s="109"/>
      <c r="Q115" s="82"/>
      <c r="R115" s="32"/>
      <c r="S115" s="163"/>
      <c r="T115" s="168"/>
      <c r="U115" s="168"/>
      <c r="V115" s="32"/>
      <c r="W115" s="69"/>
      <c r="X115" s="82"/>
      <c r="Y115" s="82"/>
      <c r="Z115" s="82"/>
      <c r="AA115" s="109" t="s">
        <v>2</v>
      </c>
      <c r="AB115" s="109"/>
      <c r="AC115" s="109"/>
      <c r="AD115" s="109"/>
      <c r="AE115" s="109" t="s">
        <v>24</v>
      </c>
      <c r="AF115" s="109"/>
      <c r="AG115" s="109"/>
      <c r="AH115" s="109"/>
      <c r="AI115" s="82"/>
      <c r="AJ115" s="32"/>
      <c r="AK115" s="163"/>
      <c r="AL115" s="168"/>
      <c r="AM115" s="168"/>
      <c r="AN115" s="198"/>
      <c r="AO115" s="69"/>
      <c r="AP115" s="82"/>
      <c r="AQ115" s="82"/>
      <c r="AR115" s="82"/>
      <c r="AS115" s="109" t="s">
        <v>2</v>
      </c>
      <c r="AT115" s="109"/>
      <c r="AU115" s="109"/>
      <c r="AV115" s="109"/>
      <c r="AW115" s="109" t="s">
        <v>24</v>
      </c>
      <c r="AX115" s="109"/>
      <c r="AY115" s="109"/>
      <c r="AZ115" s="109"/>
      <c r="BA115" s="82"/>
      <c r="BB115" s="32"/>
      <c r="BC115" s="163"/>
      <c r="BD115" s="168"/>
      <c r="BE115" s="168"/>
      <c r="BF115" s="198"/>
      <c r="BG115" s="69"/>
      <c r="BH115" s="82"/>
      <c r="BI115" s="82"/>
      <c r="BJ115" s="82"/>
      <c r="BK115" s="109" t="s">
        <v>2</v>
      </c>
      <c r="BL115" s="109"/>
      <c r="BM115" s="109"/>
      <c r="BN115" s="109"/>
      <c r="BO115" s="109" t="s">
        <v>24</v>
      </c>
      <c r="BP115" s="109"/>
      <c r="BQ115" s="109"/>
      <c r="BR115" s="109"/>
      <c r="BS115" s="82"/>
      <c r="BT115" s="32"/>
      <c r="BU115" s="163"/>
      <c r="BV115" s="168"/>
      <c r="BW115" s="168"/>
      <c r="BX115" s="218"/>
    </row>
    <row r="116" spans="1:76" s="28" customFormat="1" ht="9.9499999999999993" customHeight="1">
      <c r="A116" s="32"/>
      <c r="B116" s="40"/>
      <c r="C116" s="50"/>
      <c r="D116" s="60"/>
      <c r="E116" s="6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32"/>
      <c r="S116" s="164">
        <f>+K146+K147+K149+K151</f>
        <v>65</v>
      </c>
      <c r="T116" s="169" t="s">
        <v>62</v>
      </c>
      <c r="U116" s="168"/>
      <c r="V116" s="32"/>
      <c r="W116" s="69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32"/>
      <c r="AK116" s="164">
        <f>+AC146+AC147+AC149+AC151</f>
        <v>60</v>
      </c>
      <c r="AL116" s="169" t="s">
        <v>62</v>
      </c>
      <c r="AM116" s="168"/>
      <c r="AN116" s="198"/>
      <c r="AO116" s="69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32"/>
      <c r="BC116" s="164">
        <f>+AU146+AU147+AU149+AU151</f>
        <v>50</v>
      </c>
      <c r="BD116" s="169" t="s">
        <v>62</v>
      </c>
      <c r="BE116" s="168"/>
      <c r="BF116" s="198"/>
      <c r="BG116" s="69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32"/>
      <c r="BU116" s="164">
        <f>+BM146+BM147+BM149+BM151</f>
        <v>45</v>
      </c>
      <c r="BV116" s="169" t="s">
        <v>62</v>
      </c>
      <c r="BW116" s="168"/>
      <c r="BX116" s="218"/>
    </row>
    <row r="117" spans="1:76" s="28" customFormat="1" ht="9.9499999999999993" customHeight="1">
      <c r="A117" s="32"/>
      <c r="B117" s="40"/>
      <c r="C117" s="50"/>
      <c r="D117" s="60"/>
      <c r="E117" s="69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32"/>
      <c r="S117" s="164"/>
      <c r="T117" s="169"/>
      <c r="U117" s="168"/>
      <c r="V117" s="32"/>
      <c r="W117" s="69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32"/>
      <c r="AK117" s="164"/>
      <c r="AL117" s="169"/>
      <c r="AM117" s="168"/>
      <c r="AN117" s="198"/>
      <c r="AO117" s="69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32"/>
      <c r="BC117" s="164"/>
      <c r="BD117" s="169"/>
      <c r="BE117" s="168"/>
      <c r="BF117" s="198"/>
      <c r="BG117" s="69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32"/>
      <c r="BU117" s="164"/>
      <c r="BV117" s="169"/>
      <c r="BW117" s="168"/>
      <c r="BX117" s="218"/>
    </row>
    <row r="118" spans="1:76" s="28" customFormat="1" ht="9.9499999999999993" customHeight="1">
      <c r="A118" s="32"/>
      <c r="B118" s="40"/>
      <c r="C118" s="50"/>
      <c r="D118" s="60"/>
      <c r="E118" s="69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32"/>
      <c r="S118" s="164"/>
      <c r="T118" s="169"/>
      <c r="U118" s="168"/>
      <c r="V118" s="32"/>
      <c r="W118" s="69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32"/>
      <c r="AK118" s="164"/>
      <c r="AL118" s="169"/>
      <c r="AM118" s="168"/>
      <c r="AN118" s="198"/>
      <c r="AO118" s="69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32"/>
      <c r="BC118" s="164"/>
      <c r="BD118" s="169"/>
      <c r="BE118" s="168"/>
      <c r="BF118" s="198"/>
      <c r="BG118" s="69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32"/>
      <c r="BU118" s="164"/>
      <c r="BV118" s="169"/>
      <c r="BW118" s="168"/>
      <c r="BX118" s="218"/>
    </row>
    <row r="119" spans="1:76" s="28" customFormat="1" ht="9.9499999999999993" customHeight="1">
      <c r="A119" s="32"/>
      <c r="B119" s="40"/>
      <c r="C119" s="50"/>
      <c r="D119" s="60"/>
      <c r="E119" s="69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32"/>
      <c r="S119" s="164"/>
      <c r="T119" s="169"/>
      <c r="U119" s="168"/>
      <c r="V119" s="32"/>
      <c r="W119" s="69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32"/>
      <c r="AK119" s="164"/>
      <c r="AL119" s="169"/>
      <c r="AM119" s="168"/>
      <c r="AN119" s="198"/>
      <c r="AO119" s="69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32"/>
      <c r="BC119" s="164"/>
      <c r="BD119" s="169"/>
      <c r="BE119" s="168"/>
      <c r="BF119" s="198"/>
      <c r="BG119" s="69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32"/>
      <c r="BU119" s="164"/>
      <c r="BV119" s="169"/>
      <c r="BW119" s="168"/>
      <c r="BX119" s="218"/>
    </row>
    <row r="120" spans="1:76" s="28" customFormat="1" ht="9.9499999999999993" customHeight="1">
      <c r="A120" s="32"/>
      <c r="B120" s="40"/>
      <c r="C120" s="50"/>
      <c r="D120" s="60"/>
      <c r="E120" s="69"/>
      <c r="F120" s="82"/>
      <c r="G120" s="82"/>
      <c r="H120" s="82"/>
      <c r="I120" s="109"/>
      <c r="J120" s="109"/>
      <c r="K120" s="109"/>
      <c r="L120" s="109"/>
      <c r="M120" s="109"/>
      <c r="N120" s="109"/>
      <c r="O120" s="109"/>
      <c r="P120" s="109"/>
      <c r="Q120" s="82"/>
      <c r="R120" s="32"/>
      <c r="S120" s="164"/>
      <c r="T120" s="169"/>
      <c r="U120" s="168"/>
      <c r="V120" s="32"/>
      <c r="W120" s="69"/>
      <c r="X120" s="82"/>
      <c r="Y120" s="82"/>
      <c r="Z120" s="82"/>
      <c r="AA120" s="109"/>
      <c r="AB120" s="109"/>
      <c r="AC120" s="109"/>
      <c r="AD120" s="109"/>
      <c r="AE120" s="109"/>
      <c r="AF120" s="109"/>
      <c r="AG120" s="109"/>
      <c r="AH120" s="109"/>
      <c r="AI120" s="82"/>
      <c r="AJ120" s="32"/>
      <c r="AK120" s="164"/>
      <c r="AL120" s="169"/>
      <c r="AM120" s="168"/>
      <c r="AN120" s="198"/>
      <c r="AO120" s="69"/>
      <c r="AP120" s="82"/>
      <c r="AQ120" s="82"/>
      <c r="AR120" s="82"/>
      <c r="AS120" s="109"/>
      <c r="AT120" s="109"/>
      <c r="AU120" s="109"/>
      <c r="AV120" s="109"/>
      <c r="AW120" s="109"/>
      <c r="AX120" s="109"/>
      <c r="AY120" s="109"/>
      <c r="AZ120" s="109"/>
      <c r="BA120" s="82"/>
      <c r="BB120" s="32"/>
      <c r="BC120" s="164"/>
      <c r="BD120" s="169"/>
      <c r="BE120" s="168"/>
      <c r="BF120" s="198"/>
      <c r="BG120" s="69"/>
      <c r="BH120" s="82"/>
      <c r="BI120" s="82"/>
      <c r="BJ120" s="82"/>
      <c r="BK120" s="109"/>
      <c r="BL120" s="109"/>
      <c r="BM120" s="109"/>
      <c r="BN120" s="109"/>
      <c r="BO120" s="109"/>
      <c r="BP120" s="109"/>
      <c r="BQ120" s="109"/>
      <c r="BR120" s="109"/>
      <c r="BS120" s="82"/>
      <c r="BT120" s="32"/>
      <c r="BU120" s="164"/>
      <c r="BV120" s="169"/>
      <c r="BW120" s="168"/>
      <c r="BX120" s="218"/>
    </row>
    <row r="121" spans="1:76" s="28" customFormat="1" ht="12" customHeight="1">
      <c r="A121" s="32"/>
      <c r="B121" s="40"/>
      <c r="C121" s="50"/>
      <c r="D121" s="60"/>
      <c r="E121" s="69"/>
      <c r="F121" s="82"/>
      <c r="G121" s="97">
        <v>100</v>
      </c>
      <c r="H121" s="82"/>
      <c r="I121" s="109" t="s">
        <v>1</v>
      </c>
      <c r="J121" s="109"/>
      <c r="K121" s="109"/>
      <c r="L121" s="109"/>
      <c r="M121" s="133"/>
      <c r="N121" s="133"/>
      <c r="O121" s="133"/>
      <c r="P121" s="133"/>
      <c r="Q121" s="156"/>
      <c r="R121" s="161">
        <f>+S122-R125</f>
        <v>10</v>
      </c>
      <c r="S121" s="156"/>
      <c r="T121" s="170">
        <f>+S122+S116</f>
        <v>95</v>
      </c>
      <c r="U121" s="173" t="s">
        <v>63</v>
      </c>
      <c r="V121" s="32"/>
      <c r="W121" s="69"/>
      <c r="X121" s="82"/>
      <c r="Y121" s="97">
        <v>100</v>
      </c>
      <c r="Z121" s="82"/>
      <c r="AA121" s="109" t="s">
        <v>1</v>
      </c>
      <c r="AB121" s="109"/>
      <c r="AC121" s="109"/>
      <c r="AD121" s="109"/>
      <c r="AE121" s="133"/>
      <c r="AF121" s="133"/>
      <c r="AG121" s="133"/>
      <c r="AH121" s="133"/>
      <c r="AI121" s="156"/>
      <c r="AJ121" s="32"/>
      <c r="AK121" s="32"/>
      <c r="AL121" s="170">
        <f>+AK122+AK116</f>
        <v>100</v>
      </c>
      <c r="AM121" s="173" t="s">
        <v>63</v>
      </c>
      <c r="AN121" s="198"/>
      <c r="AO121" s="69"/>
      <c r="AP121" s="82"/>
      <c r="AQ121" s="97">
        <v>100</v>
      </c>
      <c r="AR121" s="82"/>
      <c r="AS121" s="109" t="s">
        <v>1</v>
      </c>
      <c r="AT121" s="109"/>
      <c r="AU121" s="109"/>
      <c r="AV121" s="109"/>
      <c r="AW121" s="133"/>
      <c r="AX121" s="133"/>
      <c r="AY121" s="133"/>
      <c r="AZ121" s="133"/>
      <c r="BA121" s="156"/>
      <c r="BB121" s="32"/>
      <c r="BC121" s="32"/>
      <c r="BD121" s="170">
        <f>+BC122+BC116</f>
        <v>105</v>
      </c>
      <c r="BE121" s="173" t="s">
        <v>63</v>
      </c>
      <c r="BF121" s="198"/>
      <c r="BG121" s="69"/>
      <c r="BH121" s="82"/>
      <c r="BI121" s="97">
        <v>100</v>
      </c>
      <c r="BJ121" s="82"/>
      <c r="BK121" s="109" t="s">
        <v>1</v>
      </c>
      <c r="BL121" s="109"/>
      <c r="BM121" s="109"/>
      <c r="BN121" s="109"/>
      <c r="BO121" s="133"/>
      <c r="BP121" s="133"/>
      <c r="BQ121" s="133"/>
      <c r="BR121" s="133"/>
      <c r="BS121" s="156"/>
      <c r="BT121" s="32"/>
      <c r="BU121" s="32"/>
      <c r="BV121" s="212">
        <f>BU123+BU116</f>
        <v>110</v>
      </c>
      <c r="BW121" s="168"/>
      <c r="BX121" s="218"/>
    </row>
    <row r="122" spans="1:76" s="28" customFormat="1" ht="12" customHeight="1">
      <c r="A122" s="32"/>
      <c r="B122" s="40"/>
      <c r="C122" s="50"/>
      <c r="D122" s="60"/>
      <c r="E122" s="69"/>
      <c r="F122" s="82"/>
      <c r="G122" s="97"/>
      <c r="H122" s="82"/>
      <c r="I122" s="109"/>
      <c r="J122" s="109"/>
      <c r="K122" s="109"/>
      <c r="L122" s="109"/>
      <c r="M122" s="133"/>
      <c r="N122" s="133"/>
      <c r="O122" s="133"/>
      <c r="P122" s="133"/>
      <c r="Q122" s="156"/>
      <c r="R122" s="161"/>
      <c r="S122" s="161">
        <f>+L135</f>
        <v>30</v>
      </c>
      <c r="T122" s="170"/>
      <c r="U122" s="173"/>
      <c r="V122" s="32"/>
      <c r="W122" s="69"/>
      <c r="X122" s="82"/>
      <c r="Y122" s="97"/>
      <c r="Z122" s="82"/>
      <c r="AA122" s="109"/>
      <c r="AB122" s="109"/>
      <c r="AC122" s="109"/>
      <c r="AD122" s="109"/>
      <c r="AE122" s="133"/>
      <c r="AF122" s="133"/>
      <c r="AG122" s="133"/>
      <c r="AH122" s="133"/>
      <c r="AI122" s="156"/>
      <c r="AJ122" s="196">
        <f>+AK122-AJ126</f>
        <v>20</v>
      </c>
      <c r="AK122" s="196">
        <f>+AD135</f>
        <v>40</v>
      </c>
      <c r="AL122" s="170"/>
      <c r="AM122" s="173"/>
      <c r="AN122" s="198"/>
      <c r="AO122" s="69"/>
      <c r="AP122" s="82"/>
      <c r="AQ122" s="97"/>
      <c r="AR122" s="82"/>
      <c r="AS122" s="109"/>
      <c r="AT122" s="109"/>
      <c r="AU122" s="109"/>
      <c r="AV122" s="109"/>
      <c r="AW122" s="133"/>
      <c r="AX122" s="133"/>
      <c r="AY122" s="133"/>
      <c r="AZ122" s="133"/>
      <c r="BA122" s="156"/>
      <c r="BB122" s="196">
        <f>+BC122-BB126</f>
        <v>35</v>
      </c>
      <c r="BC122" s="196">
        <f>+AV135</f>
        <v>55</v>
      </c>
      <c r="BD122" s="170"/>
      <c r="BE122" s="173"/>
      <c r="BF122" s="198"/>
      <c r="BG122" s="69"/>
      <c r="BH122" s="82"/>
      <c r="BI122" s="97"/>
      <c r="BJ122" s="82"/>
      <c r="BK122" s="109"/>
      <c r="BL122" s="109"/>
      <c r="BM122" s="109"/>
      <c r="BN122" s="109"/>
      <c r="BO122" s="133"/>
      <c r="BP122" s="133"/>
      <c r="BQ122" s="133"/>
      <c r="BR122" s="133"/>
      <c r="BS122" s="156"/>
      <c r="BT122" s="196">
        <f>+BU123-BT127</f>
        <v>45</v>
      </c>
      <c r="BU122" s="32"/>
      <c r="BV122" s="212"/>
      <c r="BW122" s="173" t="s">
        <v>63</v>
      </c>
      <c r="BX122" s="218"/>
    </row>
    <row r="123" spans="1:76" s="28" customFormat="1" ht="12" customHeight="1">
      <c r="A123" s="32"/>
      <c r="B123" s="40"/>
      <c r="C123" s="50"/>
      <c r="D123" s="60"/>
      <c r="E123" s="69"/>
      <c r="F123" s="82"/>
      <c r="G123" s="97"/>
      <c r="H123" s="82"/>
      <c r="I123" s="109"/>
      <c r="J123" s="109"/>
      <c r="K123" s="109"/>
      <c r="L123" s="109"/>
      <c r="M123" s="109" t="s">
        <v>5</v>
      </c>
      <c r="N123" s="109"/>
      <c r="O123" s="109"/>
      <c r="P123" s="109"/>
      <c r="Q123" s="156"/>
      <c r="R123" s="161"/>
      <c r="S123" s="161"/>
      <c r="T123" s="170"/>
      <c r="U123" s="173"/>
      <c r="V123" s="32"/>
      <c r="W123" s="69"/>
      <c r="X123" s="82"/>
      <c r="Y123" s="97"/>
      <c r="Z123" s="82"/>
      <c r="AA123" s="109"/>
      <c r="AB123" s="109"/>
      <c r="AC123" s="109"/>
      <c r="AD123" s="109"/>
      <c r="AE123" s="109" t="s">
        <v>5</v>
      </c>
      <c r="AF123" s="109"/>
      <c r="AG123" s="109"/>
      <c r="AH123" s="109"/>
      <c r="AI123" s="156"/>
      <c r="AJ123" s="196"/>
      <c r="AK123" s="196"/>
      <c r="AL123" s="170"/>
      <c r="AM123" s="173"/>
      <c r="AN123" s="198"/>
      <c r="AO123" s="69"/>
      <c r="AP123" s="82"/>
      <c r="AQ123" s="97"/>
      <c r="AR123" s="82"/>
      <c r="AS123" s="109"/>
      <c r="AT123" s="109"/>
      <c r="AU123" s="109"/>
      <c r="AV123" s="109"/>
      <c r="AW123" s="109" t="s">
        <v>5</v>
      </c>
      <c r="AX123" s="109"/>
      <c r="AY123" s="109"/>
      <c r="AZ123" s="109"/>
      <c r="BA123" s="156"/>
      <c r="BB123" s="196"/>
      <c r="BC123" s="196"/>
      <c r="BD123" s="170"/>
      <c r="BE123" s="173"/>
      <c r="BF123" s="198"/>
      <c r="BG123" s="69"/>
      <c r="BH123" s="82"/>
      <c r="BI123" s="97"/>
      <c r="BJ123" s="82"/>
      <c r="BK123" s="109"/>
      <c r="BL123" s="109"/>
      <c r="BM123" s="109"/>
      <c r="BN123" s="109"/>
      <c r="BO123" s="109" t="s">
        <v>5</v>
      </c>
      <c r="BP123" s="109"/>
      <c r="BQ123" s="109"/>
      <c r="BR123" s="109"/>
      <c r="BS123" s="156"/>
      <c r="BT123" s="196"/>
      <c r="BU123" s="196">
        <f>+BN135</f>
        <v>65</v>
      </c>
      <c r="BV123" s="212"/>
      <c r="BW123" s="173"/>
      <c r="BX123" s="218"/>
    </row>
    <row r="124" spans="1:76" s="28" customFormat="1" ht="12" customHeight="1">
      <c r="A124" s="32"/>
      <c r="B124" s="40"/>
      <c r="C124" s="50"/>
      <c r="D124" s="60"/>
      <c r="E124" s="69"/>
      <c r="F124" s="82"/>
      <c r="G124" s="97"/>
      <c r="H124" s="82"/>
      <c r="I124" s="109"/>
      <c r="J124" s="109"/>
      <c r="K124" s="109"/>
      <c r="L124" s="109"/>
      <c r="M124" s="109" t="s">
        <v>26</v>
      </c>
      <c r="N124" s="109"/>
      <c r="O124" s="109"/>
      <c r="P124" s="109"/>
      <c r="Q124" s="157" t="s">
        <v>28</v>
      </c>
      <c r="R124" s="161"/>
      <c r="S124" s="161"/>
      <c r="T124" s="170"/>
      <c r="U124" s="173"/>
      <c r="V124" s="32"/>
      <c r="W124" s="69"/>
      <c r="X124" s="82"/>
      <c r="Y124" s="97"/>
      <c r="Z124" s="82"/>
      <c r="AA124" s="109"/>
      <c r="AB124" s="109"/>
      <c r="AC124" s="109"/>
      <c r="AD124" s="109"/>
      <c r="AE124" s="109" t="s">
        <v>26</v>
      </c>
      <c r="AF124" s="109"/>
      <c r="AG124" s="109"/>
      <c r="AH124" s="109"/>
      <c r="AI124" s="158"/>
      <c r="AJ124" s="196"/>
      <c r="AK124" s="196"/>
      <c r="AL124" s="170"/>
      <c r="AM124" s="173"/>
      <c r="AN124" s="198"/>
      <c r="AO124" s="69"/>
      <c r="AP124" s="82"/>
      <c r="AQ124" s="97"/>
      <c r="AR124" s="82"/>
      <c r="AS124" s="109"/>
      <c r="AT124" s="109"/>
      <c r="AU124" s="109"/>
      <c r="AV124" s="109"/>
      <c r="AW124" s="109" t="s">
        <v>26</v>
      </c>
      <c r="AX124" s="109"/>
      <c r="AY124" s="109"/>
      <c r="AZ124" s="109"/>
      <c r="BA124" s="158"/>
      <c r="BB124" s="196"/>
      <c r="BC124" s="196"/>
      <c r="BD124" s="170"/>
      <c r="BE124" s="173"/>
      <c r="BF124" s="198"/>
      <c r="BG124" s="69"/>
      <c r="BH124" s="82"/>
      <c r="BI124" s="97"/>
      <c r="BJ124" s="82"/>
      <c r="BK124" s="109"/>
      <c r="BL124" s="109"/>
      <c r="BM124" s="109"/>
      <c r="BN124" s="109"/>
      <c r="BO124" s="109" t="s">
        <v>26</v>
      </c>
      <c r="BP124" s="109"/>
      <c r="BQ124" s="109"/>
      <c r="BR124" s="109"/>
      <c r="BS124" s="158"/>
      <c r="BT124" s="196"/>
      <c r="BU124" s="196"/>
      <c r="BV124" s="212"/>
      <c r="BW124" s="173"/>
      <c r="BX124" s="218"/>
    </row>
    <row r="125" spans="1:76" s="28" customFormat="1" ht="12" customHeight="1">
      <c r="A125" s="32"/>
      <c r="B125" s="40"/>
      <c r="C125" s="50"/>
      <c r="D125" s="60"/>
      <c r="E125" s="69"/>
      <c r="F125" s="82"/>
      <c r="G125" s="97"/>
      <c r="H125" s="82"/>
      <c r="I125" s="109"/>
      <c r="J125" s="109"/>
      <c r="K125" s="109"/>
      <c r="L125" s="109"/>
      <c r="M125" s="134">
        <f>+L137</f>
        <v>30</v>
      </c>
      <c r="N125" s="134"/>
      <c r="O125" s="134"/>
      <c r="P125" s="134"/>
      <c r="Q125" s="157"/>
      <c r="R125" s="161">
        <v>20</v>
      </c>
      <c r="S125" s="161"/>
      <c r="T125" s="170"/>
      <c r="U125" s="173"/>
      <c r="V125" s="32"/>
      <c r="W125" s="69"/>
      <c r="X125" s="82"/>
      <c r="Y125" s="97"/>
      <c r="Z125" s="82"/>
      <c r="AA125" s="109"/>
      <c r="AB125" s="109"/>
      <c r="AC125" s="109"/>
      <c r="AD125" s="109"/>
      <c r="AE125" s="134">
        <f>+AD137</f>
        <v>30</v>
      </c>
      <c r="AF125" s="134"/>
      <c r="AG125" s="134"/>
      <c r="AH125" s="134"/>
      <c r="AI125" s="157" t="s">
        <v>28</v>
      </c>
      <c r="AJ125" s="196"/>
      <c r="AK125" s="196"/>
      <c r="AL125" s="170"/>
      <c r="AM125" s="173"/>
      <c r="AN125" s="198"/>
      <c r="AO125" s="69"/>
      <c r="AP125" s="82"/>
      <c r="AQ125" s="97"/>
      <c r="AR125" s="82"/>
      <c r="AS125" s="109"/>
      <c r="AT125" s="109"/>
      <c r="AU125" s="109"/>
      <c r="AV125" s="109"/>
      <c r="AW125" s="134">
        <f>+AV137</f>
        <v>30</v>
      </c>
      <c r="AX125" s="134"/>
      <c r="AY125" s="134"/>
      <c r="AZ125" s="134"/>
      <c r="BA125" s="157" t="s">
        <v>28</v>
      </c>
      <c r="BB125" s="196"/>
      <c r="BC125" s="196"/>
      <c r="BD125" s="170"/>
      <c r="BE125" s="173"/>
      <c r="BF125" s="198"/>
      <c r="BG125" s="69"/>
      <c r="BH125" s="82"/>
      <c r="BI125" s="97"/>
      <c r="BJ125" s="82"/>
      <c r="BK125" s="109"/>
      <c r="BL125" s="109"/>
      <c r="BM125" s="109"/>
      <c r="BN125" s="109"/>
      <c r="BO125" s="134">
        <f>+BN137</f>
        <v>30</v>
      </c>
      <c r="BP125" s="134"/>
      <c r="BQ125" s="134"/>
      <c r="BR125" s="134"/>
      <c r="BS125" s="158"/>
      <c r="BT125" s="196"/>
      <c r="BU125" s="196"/>
      <c r="BV125" s="212"/>
      <c r="BW125" s="173"/>
      <c r="BX125" s="218"/>
    </row>
    <row r="126" spans="1:76" s="28" customFormat="1" ht="12" customHeight="1">
      <c r="A126" s="32"/>
      <c r="B126" s="40"/>
      <c r="C126" s="50"/>
      <c r="D126" s="60"/>
      <c r="E126" s="69"/>
      <c r="F126" s="82"/>
      <c r="G126" s="97"/>
      <c r="H126" s="82"/>
      <c r="I126" s="110">
        <f>+L133</f>
        <v>2</v>
      </c>
      <c r="J126" s="110"/>
      <c r="K126" s="110"/>
      <c r="L126" s="110"/>
      <c r="M126" s="133"/>
      <c r="N126" s="133"/>
      <c r="O126" s="133"/>
      <c r="P126" s="133"/>
      <c r="Q126" s="157"/>
      <c r="R126" s="161"/>
      <c r="S126" s="156"/>
      <c r="T126" s="170"/>
      <c r="U126" s="173"/>
      <c r="V126" s="32"/>
      <c r="W126" s="69"/>
      <c r="X126" s="82"/>
      <c r="Y126" s="97"/>
      <c r="Z126" s="82"/>
      <c r="AA126" s="110">
        <f>+AD133</f>
        <v>2</v>
      </c>
      <c r="AB126" s="110"/>
      <c r="AC126" s="110"/>
      <c r="AD126" s="110"/>
      <c r="AE126" s="133"/>
      <c r="AF126" s="133"/>
      <c r="AG126" s="133"/>
      <c r="AH126" s="133"/>
      <c r="AI126" s="157"/>
      <c r="AJ126" s="161">
        <v>20</v>
      </c>
      <c r="AK126" s="32"/>
      <c r="AL126" s="170"/>
      <c r="AM126" s="173"/>
      <c r="AN126" s="198"/>
      <c r="AO126" s="69"/>
      <c r="AP126" s="82"/>
      <c r="AQ126" s="97"/>
      <c r="AR126" s="82"/>
      <c r="AS126" s="110">
        <f>+AV133</f>
        <v>2</v>
      </c>
      <c r="AT126" s="110"/>
      <c r="AU126" s="110"/>
      <c r="AV126" s="110"/>
      <c r="AW126" s="133"/>
      <c r="AX126" s="133"/>
      <c r="AY126" s="133"/>
      <c r="AZ126" s="133"/>
      <c r="BA126" s="157"/>
      <c r="BB126" s="161">
        <v>20</v>
      </c>
      <c r="BC126" s="32"/>
      <c r="BD126" s="170"/>
      <c r="BE126" s="173"/>
      <c r="BF126" s="198"/>
      <c r="BG126" s="69"/>
      <c r="BH126" s="82"/>
      <c r="BI126" s="97"/>
      <c r="BJ126" s="82"/>
      <c r="BK126" s="110">
        <f>+BN133</f>
        <v>2</v>
      </c>
      <c r="BL126" s="110"/>
      <c r="BM126" s="110"/>
      <c r="BN126" s="110"/>
      <c r="BO126" s="133"/>
      <c r="BP126" s="133"/>
      <c r="BQ126" s="133"/>
      <c r="BR126" s="133"/>
      <c r="BS126" s="157" t="s">
        <v>28</v>
      </c>
      <c r="BT126" s="197"/>
      <c r="BU126" s="196"/>
      <c r="BV126" s="212"/>
      <c r="BW126" s="173"/>
      <c r="BX126" s="218"/>
    </row>
    <row r="127" spans="1:76" s="28" customFormat="1" ht="12" customHeight="1">
      <c r="A127" s="32"/>
      <c r="B127" s="40"/>
      <c r="C127" s="50"/>
      <c r="D127" s="60"/>
      <c r="E127" s="69"/>
      <c r="F127" s="82"/>
      <c r="G127" s="97"/>
      <c r="H127" s="82"/>
      <c r="I127" s="110"/>
      <c r="J127" s="110"/>
      <c r="K127" s="110"/>
      <c r="L127" s="110"/>
      <c r="M127" s="133"/>
      <c r="N127" s="133"/>
      <c r="O127" s="133"/>
      <c r="P127" s="133"/>
      <c r="Q127" s="157"/>
      <c r="R127" s="156"/>
      <c r="S127" s="161"/>
      <c r="T127" s="171"/>
      <c r="U127" s="174"/>
      <c r="V127" s="32"/>
      <c r="W127" s="69"/>
      <c r="X127" s="82"/>
      <c r="Y127" s="97"/>
      <c r="Z127" s="82"/>
      <c r="AA127" s="110"/>
      <c r="AB127" s="110"/>
      <c r="AC127" s="110"/>
      <c r="AD127" s="110"/>
      <c r="AE127" s="133"/>
      <c r="AF127" s="133"/>
      <c r="AG127" s="133"/>
      <c r="AH127" s="133"/>
      <c r="AI127" s="157"/>
      <c r="AJ127" s="161"/>
      <c r="AK127" s="197"/>
      <c r="AL127" s="171"/>
      <c r="AM127" s="174"/>
      <c r="AN127" s="198"/>
      <c r="AO127" s="69"/>
      <c r="AP127" s="82"/>
      <c r="AQ127" s="97"/>
      <c r="AR127" s="82"/>
      <c r="AS127" s="110"/>
      <c r="AT127" s="110"/>
      <c r="AU127" s="110"/>
      <c r="AV127" s="110"/>
      <c r="AW127" s="133"/>
      <c r="AX127" s="133"/>
      <c r="AY127" s="133"/>
      <c r="AZ127" s="133"/>
      <c r="BA127" s="157"/>
      <c r="BB127" s="161"/>
      <c r="BC127" s="197"/>
      <c r="BD127" s="171"/>
      <c r="BE127" s="174"/>
      <c r="BF127" s="198"/>
      <c r="BG127" s="69"/>
      <c r="BH127" s="82"/>
      <c r="BI127" s="97"/>
      <c r="BJ127" s="82"/>
      <c r="BK127" s="110"/>
      <c r="BL127" s="110"/>
      <c r="BM127" s="110"/>
      <c r="BN127" s="110"/>
      <c r="BO127" s="133"/>
      <c r="BP127" s="133"/>
      <c r="BQ127" s="133"/>
      <c r="BR127" s="133"/>
      <c r="BS127" s="157"/>
      <c r="BT127" s="161">
        <v>20</v>
      </c>
      <c r="BU127" s="197"/>
      <c r="BV127" s="212"/>
      <c r="BW127" s="173"/>
      <c r="BX127" s="218"/>
    </row>
    <row r="128" spans="1:76" s="28" customFormat="1" ht="12" customHeight="1">
      <c r="A128" s="32"/>
      <c r="B128" s="40"/>
      <c r="C128" s="50"/>
      <c r="D128" s="60"/>
      <c r="E128" s="69"/>
      <c r="F128" s="82"/>
      <c r="G128" s="97"/>
      <c r="H128" s="82"/>
      <c r="I128" s="110"/>
      <c r="J128" s="110"/>
      <c r="K128" s="110"/>
      <c r="L128" s="110"/>
      <c r="M128" s="135" t="s">
        <v>6</v>
      </c>
      <c r="N128" s="135"/>
      <c r="O128" s="135"/>
      <c r="P128" s="135"/>
      <c r="Q128" s="156"/>
      <c r="R128" s="156"/>
      <c r="S128" s="161">
        <f>+G121-S122</f>
        <v>70</v>
      </c>
      <c r="T128" s="32"/>
      <c r="U128" s="32"/>
      <c r="V128" s="32"/>
      <c r="W128" s="69"/>
      <c r="X128" s="82"/>
      <c r="Y128" s="97"/>
      <c r="Z128" s="82"/>
      <c r="AA128" s="110"/>
      <c r="AB128" s="110"/>
      <c r="AC128" s="110"/>
      <c r="AD128" s="110"/>
      <c r="AE128" s="133"/>
      <c r="AF128" s="133"/>
      <c r="AG128" s="133"/>
      <c r="AH128" s="133"/>
      <c r="AI128" s="195"/>
      <c r="AJ128" s="32"/>
      <c r="AK128" s="161">
        <f>+Y121-AK122</f>
        <v>60</v>
      </c>
      <c r="AL128" s="168"/>
      <c r="AM128" s="32"/>
      <c r="AN128" s="198"/>
      <c r="AO128" s="69"/>
      <c r="AP128" s="82"/>
      <c r="AQ128" s="97"/>
      <c r="AR128" s="82"/>
      <c r="AS128" s="110"/>
      <c r="AT128" s="110"/>
      <c r="AU128" s="110"/>
      <c r="AV128" s="110"/>
      <c r="AW128" s="133"/>
      <c r="AX128" s="133"/>
      <c r="AY128" s="133"/>
      <c r="AZ128" s="133"/>
      <c r="BA128" s="195"/>
      <c r="BB128" s="32"/>
      <c r="BC128" s="161">
        <f>+AQ121-BC122</f>
        <v>45</v>
      </c>
      <c r="BD128" s="168"/>
      <c r="BE128" s="32"/>
      <c r="BF128" s="198"/>
      <c r="BG128" s="69"/>
      <c r="BH128" s="82"/>
      <c r="BI128" s="97"/>
      <c r="BJ128" s="82"/>
      <c r="BK128" s="110"/>
      <c r="BL128" s="110"/>
      <c r="BM128" s="110"/>
      <c r="BN128" s="110"/>
      <c r="BO128" s="133"/>
      <c r="BP128" s="133"/>
      <c r="BQ128" s="133"/>
      <c r="BR128" s="133"/>
      <c r="BS128" s="157"/>
      <c r="BT128" s="161"/>
      <c r="BU128" s="197"/>
      <c r="BV128" s="168"/>
      <c r="BW128" s="168"/>
      <c r="BX128" s="218"/>
    </row>
    <row r="129" spans="1:76" s="28" customFormat="1" ht="12" customHeight="1">
      <c r="A129" s="32"/>
      <c r="B129" s="40"/>
      <c r="C129" s="50"/>
      <c r="D129" s="60"/>
      <c r="E129" s="69"/>
      <c r="F129" s="82"/>
      <c r="G129" s="97"/>
      <c r="H129" s="82"/>
      <c r="I129" s="110"/>
      <c r="J129" s="110"/>
      <c r="K129" s="110"/>
      <c r="L129" s="110"/>
      <c r="M129" s="110">
        <f>+I126</f>
        <v>2</v>
      </c>
      <c r="N129" s="110"/>
      <c r="O129" s="110"/>
      <c r="P129" s="110"/>
      <c r="Q129" s="158"/>
      <c r="R129" s="156"/>
      <c r="S129" s="161"/>
      <c r="T129" s="168"/>
      <c r="U129" s="168"/>
      <c r="V129" s="32"/>
      <c r="W129" s="69"/>
      <c r="X129" s="82"/>
      <c r="Y129" s="97"/>
      <c r="Z129" s="82"/>
      <c r="AA129" s="110"/>
      <c r="AB129" s="110"/>
      <c r="AC129" s="110"/>
      <c r="AD129" s="110"/>
      <c r="AE129" s="135" t="s">
        <v>6</v>
      </c>
      <c r="AF129" s="135"/>
      <c r="AG129" s="135"/>
      <c r="AH129" s="135"/>
      <c r="AI129" s="158"/>
      <c r="AJ129" s="158"/>
      <c r="AK129" s="161"/>
      <c r="AL129" s="168"/>
      <c r="AM129" s="168"/>
      <c r="AN129" s="198"/>
      <c r="AO129" s="69"/>
      <c r="AP129" s="82"/>
      <c r="AQ129" s="97"/>
      <c r="AR129" s="82"/>
      <c r="AS129" s="110"/>
      <c r="AT129" s="110"/>
      <c r="AU129" s="110"/>
      <c r="AV129" s="110"/>
      <c r="AW129" s="135" t="s">
        <v>6</v>
      </c>
      <c r="AX129" s="135"/>
      <c r="AY129" s="135"/>
      <c r="AZ129" s="135"/>
      <c r="BA129" s="158"/>
      <c r="BB129" s="158"/>
      <c r="BC129" s="161"/>
      <c r="BD129" s="168"/>
      <c r="BE129" s="168"/>
      <c r="BF129" s="198"/>
      <c r="BG129" s="69"/>
      <c r="BH129" s="82"/>
      <c r="BI129" s="97"/>
      <c r="BJ129" s="82"/>
      <c r="BK129" s="110"/>
      <c r="BL129" s="110"/>
      <c r="BM129" s="110"/>
      <c r="BN129" s="110"/>
      <c r="BO129" s="135" t="s">
        <v>6</v>
      </c>
      <c r="BP129" s="135"/>
      <c r="BQ129" s="135"/>
      <c r="BR129" s="135"/>
      <c r="BS129" s="158"/>
      <c r="BT129" s="158"/>
      <c r="BU129" s="161">
        <f>+BI121-BU123</f>
        <v>35</v>
      </c>
      <c r="BV129" s="168"/>
      <c r="BW129" s="168"/>
      <c r="BX129" s="218"/>
    </row>
    <row r="130" spans="1:76" s="28" customFormat="1" ht="12" customHeight="1">
      <c r="A130" s="32"/>
      <c r="B130" s="40"/>
      <c r="C130" s="50"/>
      <c r="D130" s="60"/>
      <c r="E130" s="69"/>
      <c r="F130" s="82"/>
      <c r="G130" s="97"/>
      <c r="H130" s="82"/>
      <c r="I130" s="110"/>
      <c r="J130" s="110"/>
      <c r="K130" s="110"/>
      <c r="L130" s="110"/>
      <c r="M130" s="133"/>
      <c r="N130" s="133"/>
      <c r="O130" s="133"/>
      <c r="P130" s="133"/>
      <c r="Q130" s="158"/>
      <c r="R130" s="158"/>
      <c r="S130" s="32"/>
      <c r="T130" s="168"/>
      <c r="U130" s="168"/>
      <c r="V130" s="32"/>
      <c r="W130" s="69"/>
      <c r="X130" s="82"/>
      <c r="Y130" s="97"/>
      <c r="Z130" s="82"/>
      <c r="AA130" s="110"/>
      <c r="AB130" s="110"/>
      <c r="AC130" s="110"/>
      <c r="AD130" s="110"/>
      <c r="AE130" s="110">
        <f>+AA126</f>
        <v>2</v>
      </c>
      <c r="AF130" s="110"/>
      <c r="AG130" s="110"/>
      <c r="AH130" s="110"/>
      <c r="AI130" s="158"/>
      <c r="AJ130" s="158"/>
      <c r="AK130" s="161"/>
      <c r="AL130" s="168"/>
      <c r="AM130" s="168"/>
      <c r="AN130" s="198"/>
      <c r="AO130" s="69"/>
      <c r="AP130" s="82"/>
      <c r="AQ130" s="97"/>
      <c r="AR130" s="82"/>
      <c r="AS130" s="110"/>
      <c r="AT130" s="110"/>
      <c r="AU130" s="110"/>
      <c r="AV130" s="110"/>
      <c r="AW130" s="110">
        <f>+AS126</f>
        <v>2</v>
      </c>
      <c r="AX130" s="110"/>
      <c r="AY130" s="110"/>
      <c r="AZ130" s="110"/>
      <c r="BA130" s="158"/>
      <c r="BB130" s="158"/>
      <c r="BC130" s="161"/>
      <c r="BD130" s="168"/>
      <c r="BE130" s="168"/>
      <c r="BF130" s="198"/>
      <c r="BG130" s="69"/>
      <c r="BH130" s="82"/>
      <c r="BI130" s="97"/>
      <c r="BJ130" s="82"/>
      <c r="BK130" s="110"/>
      <c r="BL130" s="110"/>
      <c r="BM130" s="110"/>
      <c r="BN130" s="110"/>
      <c r="BO130" s="110">
        <f>+BK126</f>
        <v>2</v>
      </c>
      <c r="BP130" s="110"/>
      <c r="BQ130" s="110"/>
      <c r="BR130" s="110"/>
      <c r="BS130" s="158"/>
      <c r="BT130" s="158"/>
      <c r="BU130" s="161"/>
      <c r="BV130" s="168"/>
      <c r="BW130" s="168"/>
      <c r="BX130" s="218"/>
    </row>
    <row r="131" spans="1:76" ht="9" customHeight="1">
      <c r="A131" s="31"/>
      <c r="B131" s="40"/>
      <c r="C131" s="50"/>
      <c r="D131" s="60"/>
      <c r="E131" s="70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31"/>
      <c r="W131" s="70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199"/>
      <c r="AO131" s="70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199"/>
      <c r="BG131" s="70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219"/>
    </row>
    <row r="132" spans="1:76" ht="9.9499999999999993" customHeight="1">
      <c r="A132" s="31"/>
      <c r="B132" s="41" t="s">
        <v>42</v>
      </c>
      <c r="C132" s="51"/>
      <c r="D132" s="61"/>
      <c r="E132" s="68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176"/>
      <c r="W132" s="68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176"/>
      <c r="AO132" s="68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176"/>
      <c r="BG132" s="68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217"/>
    </row>
    <row r="133" spans="1:76" s="29" customFormat="1" ht="18" customHeight="1">
      <c r="A133" s="33"/>
      <c r="B133" s="41"/>
      <c r="C133" s="51"/>
      <c r="D133" s="61"/>
      <c r="E133" s="71"/>
      <c r="F133" s="84"/>
      <c r="G133" s="98" t="s">
        <v>6</v>
      </c>
      <c r="H133" s="98"/>
      <c r="I133" s="98"/>
      <c r="J133" s="98"/>
      <c r="K133" s="116"/>
      <c r="L133" s="104">
        <f>+AW111</f>
        <v>2</v>
      </c>
      <c r="M133" s="104"/>
      <c r="N133" s="116"/>
      <c r="O133" s="116"/>
      <c r="P133" s="116"/>
      <c r="Q133" s="116"/>
      <c r="R133" s="116"/>
      <c r="S133" s="116"/>
      <c r="T133" s="116"/>
      <c r="U133" s="116"/>
      <c r="V133" s="177"/>
      <c r="W133" s="185"/>
      <c r="X133" s="116"/>
      <c r="Y133" s="98" t="s">
        <v>6</v>
      </c>
      <c r="Z133" s="98"/>
      <c r="AA133" s="98"/>
      <c r="AB133" s="98"/>
      <c r="AC133" s="116"/>
      <c r="AD133" s="104">
        <f>+AW111</f>
        <v>2</v>
      </c>
      <c r="AE133" s="104"/>
      <c r="AF133" s="116"/>
      <c r="AG133" s="116"/>
      <c r="AH133" s="116"/>
      <c r="AI133" s="116"/>
      <c r="AJ133" s="116"/>
      <c r="AK133" s="116"/>
      <c r="AL133" s="116"/>
      <c r="AM133" s="116"/>
      <c r="AN133" s="177"/>
      <c r="AO133" s="185"/>
      <c r="AP133" s="116"/>
      <c r="AQ133" s="98" t="s">
        <v>6</v>
      </c>
      <c r="AR133" s="98"/>
      <c r="AS133" s="98"/>
      <c r="AT133" s="98"/>
      <c r="AU133" s="116"/>
      <c r="AV133" s="104">
        <f>+AW111</f>
        <v>2</v>
      </c>
      <c r="AW133" s="104"/>
      <c r="AX133" s="116"/>
      <c r="AY133" s="116"/>
      <c r="AZ133" s="116"/>
      <c r="BA133" s="116"/>
      <c r="BB133" s="116"/>
      <c r="BC133" s="116"/>
      <c r="BD133" s="116"/>
      <c r="BE133" s="116"/>
      <c r="BF133" s="177"/>
      <c r="BG133" s="185"/>
      <c r="BH133" s="116"/>
      <c r="BI133" s="98" t="s">
        <v>6</v>
      </c>
      <c r="BJ133" s="98"/>
      <c r="BK133" s="98"/>
      <c r="BL133" s="98"/>
      <c r="BM133" s="116"/>
      <c r="BN133" s="104">
        <f>+AW111</f>
        <v>2</v>
      </c>
      <c r="BO133" s="104"/>
      <c r="BP133" s="85"/>
      <c r="BQ133" s="85"/>
      <c r="BR133" s="85"/>
      <c r="BS133" s="85"/>
      <c r="BT133" s="85"/>
      <c r="BU133" s="85"/>
      <c r="BV133" s="85"/>
      <c r="BW133" s="85"/>
      <c r="BX133" s="220"/>
    </row>
    <row r="134" spans="1:76" s="29" customFormat="1" ht="18" customHeight="1">
      <c r="A134" s="33"/>
      <c r="B134" s="41"/>
      <c r="C134" s="51"/>
      <c r="D134" s="61"/>
      <c r="E134" s="71"/>
      <c r="F134" s="84"/>
      <c r="G134" s="99" t="s">
        <v>9</v>
      </c>
      <c r="H134" s="99"/>
      <c r="I134" s="99"/>
      <c r="J134" s="99"/>
      <c r="K134" s="116"/>
      <c r="L134" s="122">
        <v>3</v>
      </c>
      <c r="M134" s="122"/>
      <c r="N134" s="116"/>
      <c r="O134" s="116"/>
      <c r="P134" s="116"/>
      <c r="Q134" s="116"/>
      <c r="R134" s="116"/>
      <c r="S134" s="116"/>
      <c r="T134" s="116"/>
      <c r="U134" s="116"/>
      <c r="V134" s="177"/>
      <c r="W134" s="185"/>
      <c r="X134" s="116"/>
      <c r="Y134" s="99" t="s">
        <v>9</v>
      </c>
      <c r="Z134" s="99"/>
      <c r="AA134" s="99"/>
      <c r="AB134" s="99"/>
      <c r="AC134" s="116"/>
      <c r="AD134" s="122">
        <v>4</v>
      </c>
      <c r="AE134" s="122"/>
      <c r="AF134" s="116"/>
      <c r="AG134" s="116"/>
      <c r="AH134" s="116"/>
      <c r="AI134" s="116"/>
      <c r="AJ134" s="116"/>
      <c r="AK134" s="116"/>
      <c r="AL134" s="116"/>
      <c r="AM134" s="116"/>
      <c r="AN134" s="177"/>
      <c r="AO134" s="185"/>
      <c r="AP134" s="116"/>
      <c r="AQ134" s="99" t="s">
        <v>9</v>
      </c>
      <c r="AR134" s="99"/>
      <c r="AS134" s="99"/>
      <c r="AT134" s="99"/>
      <c r="AU134" s="116"/>
      <c r="AV134" s="122">
        <v>6</v>
      </c>
      <c r="AW134" s="122"/>
      <c r="AX134" s="116"/>
      <c r="AY134" s="116"/>
      <c r="AZ134" s="116"/>
      <c r="BA134" s="116"/>
      <c r="BB134" s="116"/>
      <c r="BC134" s="116"/>
      <c r="BD134" s="116"/>
      <c r="BE134" s="116"/>
      <c r="BF134" s="177"/>
      <c r="BG134" s="185"/>
      <c r="BH134" s="116"/>
      <c r="BI134" s="99" t="s">
        <v>9</v>
      </c>
      <c r="BJ134" s="99"/>
      <c r="BK134" s="99"/>
      <c r="BL134" s="99"/>
      <c r="BM134" s="116"/>
      <c r="BN134" s="122">
        <v>8</v>
      </c>
      <c r="BO134" s="122"/>
      <c r="BP134" s="85"/>
      <c r="BQ134" s="85"/>
      <c r="BR134" s="85"/>
      <c r="BS134" s="85"/>
      <c r="BT134" s="85"/>
      <c r="BU134" s="85"/>
      <c r="BV134" s="85"/>
      <c r="BW134" s="85"/>
      <c r="BX134" s="220"/>
    </row>
    <row r="135" spans="1:76" s="29" customFormat="1" ht="18" customHeight="1">
      <c r="A135" s="33"/>
      <c r="B135" s="41"/>
      <c r="C135" s="51"/>
      <c r="D135" s="61"/>
      <c r="E135" s="71"/>
      <c r="F135" s="84"/>
      <c r="G135" s="99" t="s">
        <v>32</v>
      </c>
      <c r="H135" s="99"/>
      <c r="I135" s="99"/>
      <c r="J135" s="99"/>
      <c r="K135" s="116"/>
      <c r="L135" s="123">
        <v>30</v>
      </c>
      <c r="M135" s="123"/>
      <c r="N135" s="116"/>
      <c r="O135" s="116"/>
      <c r="P135" s="116"/>
      <c r="Q135" s="116"/>
      <c r="R135" s="116"/>
      <c r="S135" s="116"/>
      <c r="T135" s="116"/>
      <c r="U135" s="116"/>
      <c r="V135" s="177"/>
      <c r="W135" s="185"/>
      <c r="X135" s="116"/>
      <c r="Y135" s="99" t="s">
        <v>32</v>
      </c>
      <c r="Z135" s="99"/>
      <c r="AA135" s="99"/>
      <c r="AB135" s="99"/>
      <c r="AC135" s="116"/>
      <c r="AD135" s="123">
        <v>40</v>
      </c>
      <c r="AE135" s="123"/>
      <c r="AF135" s="116"/>
      <c r="AG135" s="116"/>
      <c r="AH135" s="116"/>
      <c r="AI135" s="116"/>
      <c r="AJ135" s="116"/>
      <c r="AK135" s="116"/>
      <c r="AL135" s="116"/>
      <c r="AM135" s="116"/>
      <c r="AN135" s="177"/>
      <c r="AO135" s="185"/>
      <c r="AP135" s="116"/>
      <c r="AQ135" s="99" t="s">
        <v>32</v>
      </c>
      <c r="AR135" s="99"/>
      <c r="AS135" s="99"/>
      <c r="AT135" s="99"/>
      <c r="AU135" s="116"/>
      <c r="AV135" s="123">
        <v>55</v>
      </c>
      <c r="AW135" s="123"/>
      <c r="AX135" s="116"/>
      <c r="AY135" s="116"/>
      <c r="AZ135" s="116"/>
      <c r="BA135" s="116"/>
      <c r="BB135" s="116"/>
      <c r="BC135" s="116"/>
      <c r="BD135" s="116"/>
      <c r="BE135" s="116"/>
      <c r="BF135" s="177"/>
      <c r="BG135" s="185"/>
      <c r="BH135" s="116"/>
      <c r="BI135" s="99" t="s">
        <v>32</v>
      </c>
      <c r="BJ135" s="99"/>
      <c r="BK135" s="99"/>
      <c r="BL135" s="99"/>
      <c r="BM135" s="116"/>
      <c r="BN135" s="123">
        <v>65</v>
      </c>
      <c r="BO135" s="123"/>
      <c r="BP135" s="85"/>
      <c r="BQ135" s="85"/>
      <c r="BR135" s="85"/>
      <c r="BS135" s="85"/>
      <c r="BT135" s="85"/>
      <c r="BU135" s="85"/>
      <c r="BV135" s="85"/>
      <c r="BW135" s="85"/>
      <c r="BX135" s="220"/>
    </row>
    <row r="136" spans="1:76" s="29" customFormat="1" ht="18" customHeight="1">
      <c r="A136" s="33"/>
      <c r="B136" s="41"/>
      <c r="C136" s="51"/>
      <c r="D136" s="61"/>
      <c r="E136" s="71"/>
      <c r="F136" s="85" t="s">
        <v>22</v>
      </c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178"/>
      <c r="W136" s="74"/>
      <c r="X136" s="85" t="s">
        <v>22</v>
      </c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178"/>
      <c r="AO136" s="74"/>
      <c r="AP136" s="85" t="s">
        <v>22</v>
      </c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178"/>
      <c r="BG136" s="74"/>
      <c r="BH136" s="85" t="s">
        <v>22</v>
      </c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220"/>
    </row>
    <row r="137" spans="1:76" s="29" customFormat="1" ht="18" customHeight="1">
      <c r="A137" s="33"/>
      <c r="B137" s="41"/>
      <c r="C137" s="51"/>
      <c r="D137" s="61"/>
      <c r="E137" s="71"/>
      <c r="F137" s="86" t="s">
        <v>30</v>
      </c>
      <c r="G137" s="86"/>
      <c r="H137" s="86"/>
      <c r="I137" s="86"/>
      <c r="J137" s="86"/>
      <c r="K137" s="86"/>
      <c r="L137" s="124">
        <f>+BO111</f>
        <v>30</v>
      </c>
      <c r="M137" s="124"/>
      <c r="N137" s="85" t="s">
        <v>11</v>
      </c>
      <c r="O137" s="85"/>
      <c r="P137" s="85"/>
      <c r="Q137" s="85"/>
      <c r="R137" s="85"/>
      <c r="S137" s="85"/>
      <c r="T137" s="85"/>
      <c r="U137" s="85"/>
      <c r="V137" s="178"/>
      <c r="W137" s="74"/>
      <c r="X137" s="86" t="s">
        <v>30</v>
      </c>
      <c r="Y137" s="86"/>
      <c r="Z137" s="86"/>
      <c r="AA137" s="86"/>
      <c r="AB137" s="86"/>
      <c r="AC137" s="86"/>
      <c r="AD137" s="124">
        <f>+BO111</f>
        <v>30</v>
      </c>
      <c r="AE137" s="124"/>
      <c r="AF137" s="85" t="s">
        <v>11</v>
      </c>
      <c r="AG137" s="85"/>
      <c r="AH137" s="85"/>
      <c r="AI137" s="85"/>
      <c r="AJ137" s="85"/>
      <c r="AK137" s="85"/>
      <c r="AL137" s="85"/>
      <c r="AM137" s="85"/>
      <c r="AN137" s="178"/>
      <c r="AO137" s="74"/>
      <c r="AP137" s="86" t="s">
        <v>30</v>
      </c>
      <c r="AQ137" s="86"/>
      <c r="AR137" s="86"/>
      <c r="AS137" s="86"/>
      <c r="AT137" s="86"/>
      <c r="AU137" s="86"/>
      <c r="AV137" s="124">
        <f>+BO111</f>
        <v>30</v>
      </c>
      <c r="AW137" s="124"/>
      <c r="AX137" s="85" t="s">
        <v>11</v>
      </c>
      <c r="AY137" s="85"/>
      <c r="AZ137" s="85"/>
      <c r="BA137" s="85"/>
      <c r="BB137" s="85"/>
      <c r="BC137" s="85"/>
      <c r="BD137" s="85"/>
      <c r="BE137" s="85"/>
      <c r="BF137" s="178"/>
      <c r="BG137" s="74"/>
      <c r="BH137" s="86" t="s">
        <v>30</v>
      </c>
      <c r="BI137" s="86"/>
      <c r="BJ137" s="86"/>
      <c r="BK137" s="86"/>
      <c r="BL137" s="86"/>
      <c r="BM137" s="86"/>
      <c r="BN137" s="124">
        <f>+BO111</f>
        <v>30</v>
      </c>
      <c r="BO137" s="124"/>
      <c r="BP137" s="85" t="s">
        <v>11</v>
      </c>
      <c r="BQ137" s="85"/>
      <c r="BR137" s="85"/>
      <c r="BS137" s="85"/>
      <c r="BT137" s="85"/>
      <c r="BU137" s="85"/>
      <c r="BV137" s="85"/>
      <c r="BW137" s="85"/>
      <c r="BX137" s="220"/>
    </row>
    <row r="138" spans="1:76" s="29" customFormat="1" ht="18" customHeight="1">
      <c r="A138" s="33"/>
      <c r="B138" s="41"/>
      <c r="C138" s="51"/>
      <c r="D138" s="61"/>
      <c r="E138" s="71"/>
      <c r="F138" s="87" t="s">
        <v>12</v>
      </c>
      <c r="G138" s="87"/>
      <c r="H138" s="98" t="s">
        <v>8</v>
      </c>
      <c r="I138" s="111">
        <f>+R121</f>
        <v>10</v>
      </c>
      <c r="J138" s="113" t="s">
        <v>14</v>
      </c>
      <c r="K138" s="111">
        <f>+L137*1</f>
        <v>30</v>
      </c>
      <c r="L138" s="125">
        <v>0.33333333333333298</v>
      </c>
      <c r="M138" s="136" t="s">
        <v>0</v>
      </c>
      <c r="N138" s="145">
        <f>100-R121</f>
        <v>90</v>
      </c>
      <c r="O138" s="145"/>
      <c r="P138" s="111" t="s">
        <v>14</v>
      </c>
      <c r="Q138" s="159">
        <f>+L133*1</f>
        <v>2</v>
      </c>
      <c r="R138" s="159"/>
      <c r="S138" s="125">
        <v>0.33333333333333326</v>
      </c>
      <c r="T138" s="172" t="s">
        <v>53</v>
      </c>
      <c r="U138" s="172"/>
      <c r="V138" s="179"/>
      <c r="W138" s="186"/>
      <c r="X138" s="87" t="s">
        <v>12</v>
      </c>
      <c r="Y138" s="87"/>
      <c r="Z138" s="98" t="s">
        <v>8</v>
      </c>
      <c r="AA138" s="111">
        <f>+AJ122*1</f>
        <v>20</v>
      </c>
      <c r="AB138" s="113" t="s">
        <v>14</v>
      </c>
      <c r="AC138" s="111">
        <f>+AD137*1</f>
        <v>30</v>
      </c>
      <c r="AD138" s="125">
        <v>0.33333333333333298</v>
      </c>
      <c r="AE138" s="136" t="s">
        <v>0</v>
      </c>
      <c r="AF138" s="145">
        <f>100-AJ122</f>
        <v>80</v>
      </c>
      <c r="AG138" s="145"/>
      <c r="AH138" s="111" t="s">
        <v>14</v>
      </c>
      <c r="AI138" s="159">
        <f>+AD133*1</f>
        <v>2</v>
      </c>
      <c r="AJ138" s="159"/>
      <c r="AK138" s="125">
        <v>0.33333333333333326</v>
      </c>
      <c r="AL138" s="172" t="s">
        <v>53</v>
      </c>
      <c r="AM138" s="172"/>
      <c r="AN138" s="179"/>
      <c r="AO138" s="186"/>
      <c r="AP138" s="87" t="s">
        <v>12</v>
      </c>
      <c r="AQ138" s="87"/>
      <c r="AR138" s="98" t="s">
        <v>8</v>
      </c>
      <c r="AS138" s="111">
        <f>+BB122*1</f>
        <v>35</v>
      </c>
      <c r="AT138" s="113" t="s">
        <v>14</v>
      </c>
      <c r="AU138" s="111">
        <f>+AV137*1</f>
        <v>30</v>
      </c>
      <c r="AV138" s="125">
        <v>0.33333333333333298</v>
      </c>
      <c r="AW138" s="136" t="s">
        <v>0</v>
      </c>
      <c r="AX138" s="145">
        <f>100-BB122</f>
        <v>65</v>
      </c>
      <c r="AY138" s="145"/>
      <c r="AZ138" s="111" t="s">
        <v>14</v>
      </c>
      <c r="BA138" s="159">
        <f>+AV133*1</f>
        <v>2</v>
      </c>
      <c r="BB138" s="159"/>
      <c r="BC138" s="125">
        <v>0.33333333333333326</v>
      </c>
      <c r="BD138" s="172" t="s">
        <v>53</v>
      </c>
      <c r="BE138" s="172"/>
      <c r="BF138" s="179"/>
      <c r="BG138" s="186"/>
      <c r="BH138" s="87" t="s">
        <v>12</v>
      </c>
      <c r="BI138" s="87"/>
      <c r="BJ138" s="98" t="s">
        <v>8</v>
      </c>
      <c r="BK138" s="111">
        <f>+BT122*1</f>
        <v>45</v>
      </c>
      <c r="BL138" s="113" t="s">
        <v>14</v>
      </c>
      <c r="BM138" s="111">
        <f>+BN137*1</f>
        <v>30</v>
      </c>
      <c r="BN138" s="125">
        <v>0.33333333333333298</v>
      </c>
      <c r="BO138" s="136" t="s">
        <v>0</v>
      </c>
      <c r="BP138" s="145">
        <f>100-BT122</f>
        <v>55</v>
      </c>
      <c r="BQ138" s="145"/>
      <c r="BR138" s="111" t="s">
        <v>14</v>
      </c>
      <c r="BS138" s="159">
        <f>+BN133*1</f>
        <v>2</v>
      </c>
      <c r="BT138" s="159"/>
      <c r="BU138" s="125">
        <v>0.33333333333333326</v>
      </c>
      <c r="BV138" s="172" t="s">
        <v>53</v>
      </c>
      <c r="BW138" s="172"/>
      <c r="BX138" s="220"/>
    </row>
    <row r="139" spans="1:76" s="29" customFormat="1" ht="18" customHeight="1">
      <c r="A139" s="33"/>
      <c r="B139" s="41"/>
      <c r="C139" s="51"/>
      <c r="D139" s="61"/>
      <c r="E139" s="71"/>
      <c r="F139" s="87"/>
      <c r="G139" s="87"/>
      <c r="H139" s="98"/>
      <c r="I139" s="112">
        <v>100</v>
      </c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72"/>
      <c r="U139" s="172"/>
      <c r="V139" s="179"/>
      <c r="W139" s="186"/>
      <c r="X139" s="87"/>
      <c r="Y139" s="87"/>
      <c r="Z139" s="98"/>
      <c r="AA139" s="112">
        <v>100</v>
      </c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72"/>
      <c r="AM139" s="172"/>
      <c r="AN139" s="179"/>
      <c r="AO139" s="186"/>
      <c r="AP139" s="87"/>
      <c r="AQ139" s="87"/>
      <c r="AR139" s="98"/>
      <c r="AS139" s="112">
        <v>100</v>
      </c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72"/>
      <c r="BE139" s="172"/>
      <c r="BF139" s="179"/>
      <c r="BG139" s="186"/>
      <c r="BH139" s="87"/>
      <c r="BI139" s="87"/>
      <c r="BJ139" s="98"/>
      <c r="BK139" s="112">
        <v>100</v>
      </c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72"/>
      <c r="BW139" s="172"/>
      <c r="BX139" s="220"/>
    </row>
    <row r="140" spans="1:76" s="29" customFormat="1" ht="15" customHeight="1">
      <c r="A140" s="33"/>
      <c r="B140" s="41"/>
      <c r="C140" s="51"/>
      <c r="D140" s="61"/>
      <c r="E140" s="71"/>
      <c r="F140" s="87" t="s">
        <v>15</v>
      </c>
      <c r="G140" s="87"/>
      <c r="H140" s="104">
        <f>ROUND(((I138*K138^L138+N138*Q138^S138)/100)^3,2)</f>
        <v>3.02</v>
      </c>
      <c r="I140" s="104"/>
      <c r="J140" s="104"/>
      <c r="K140" s="98" t="str">
        <f>IF(H140&gt;L140,"&gt;","&lt;")</f>
        <v>&gt;</v>
      </c>
      <c r="L140" s="126">
        <f>+L134</f>
        <v>3</v>
      </c>
      <c r="M140" s="126"/>
      <c r="N140" s="116"/>
      <c r="O140" s="116"/>
      <c r="P140" s="116"/>
      <c r="Q140" s="116"/>
      <c r="R140" s="116"/>
      <c r="S140" s="116"/>
      <c r="T140" s="116"/>
      <c r="U140" s="116"/>
      <c r="V140" s="178"/>
      <c r="W140" s="74"/>
      <c r="X140" s="87" t="s">
        <v>15</v>
      </c>
      <c r="Y140" s="87"/>
      <c r="Z140" s="189">
        <f>ROUND(((AA138*AC138^AD138+AF138*AI138^AK138)/100)^3,2)</f>
        <v>4.33</v>
      </c>
      <c r="AA140" s="189"/>
      <c r="AB140" s="189"/>
      <c r="AC140" s="86" t="str">
        <f>IF(Z140&gt;AD140,"&gt;","&lt;")</f>
        <v>&gt;</v>
      </c>
      <c r="AD140" s="190">
        <f>+AD134</f>
        <v>4</v>
      </c>
      <c r="AE140" s="190"/>
      <c r="AF140" s="85"/>
      <c r="AG140" s="85"/>
      <c r="AH140" s="85"/>
      <c r="AI140" s="85"/>
      <c r="AJ140" s="85"/>
      <c r="AK140" s="85"/>
      <c r="AL140" s="85"/>
      <c r="AM140" s="85"/>
      <c r="AN140" s="178"/>
      <c r="AO140" s="74"/>
      <c r="AP140" s="87" t="s">
        <v>15</v>
      </c>
      <c r="AQ140" s="87"/>
      <c r="AR140" s="189">
        <f>ROUND(((AS138*AU138^AV138+AX138*BA138^BC138)/100)^3,2)</f>
        <v>6.93</v>
      </c>
      <c r="AS140" s="189"/>
      <c r="AT140" s="189"/>
      <c r="AU140" s="86" t="str">
        <f>IF(AR140&gt;AV140,"&gt;","&lt;")</f>
        <v>&gt;</v>
      </c>
      <c r="AV140" s="190">
        <f>+AV134</f>
        <v>6</v>
      </c>
      <c r="AW140" s="190"/>
      <c r="AX140" s="85"/>
      <c r="AY140" s="85"/>
      <c r="AZ140" s="85"/>
      <c r="BA140" s="85"/>
      <c r="BB140" s="85"/>
      <c r="BC140" s="85"/>
      <c r="BD140" s="85"/>
      <c r="BE140" s="85"/>
      <c r="BF140" s="178"/>
      <c r="BG140" s="74"/>
      <c r="BH140" s="87" t="s">
        <v>15</v>
      </c>
      <c r="BI140" s="87"/>
      <c r="BJ140" s="189">
        <f>ROUND(((BK138*BM138^BN138+BP138*BS138^BU138)/100)^3,2)</f>
        <v>9.15</v>
      </c>
      <c r="BK140" s="189"/>
      <c r="BL140" s="189"/>
      <c r="BM140" s="86" t="str">
        <f>IF(BJ140&gt;BN140,"&gt;","&lt;")</f>
        <v>&gt;</v>
      </c>
      <c r="BN140" s="190">
        <f>+BN134</f>
        <v>8</v>
      </c>
      <c r="BO140" s="190"/>
      <c r="BP140" s="85"/>
      <c r="BQ140" s="85"/>
      <c r="BR140" s="85"/>
      <c r="BS140" s="85"/>
      <c r="BT140" s="85"/>
      <c r="BU140" s="85"/>
      <c r="BV140" s="85"/>
      <c r="BW140" s="85"/>
      <c r="BX140" s="220"/>
    </row>
    <row r="141" spans="1:76" s="29" customFormat="1" ht="15" customHeight="1">
      <c r="A141" s="33"/>
      <c r="B141" s="41"/>
      <c r="C141" s="51"/>
      <c r="D141" s="61"/>
      <c r="E141" s="71"/>
      <c r="F141" s="87"/>
      <c r="G141" s="87"/>
      <c r="H141" s="104"/>
      <c r="I141" s="104"/>
      <c r="J141" s="104"/>
      <c r="K141" s="98"/>
      <c r="L141" s="126"/>
      <c r="M141" s="126"/>
      <c r="N141" s="116"/>
      <c r="O141" s="116"/>
      <c r="P141" s="116"/>
      <c r="Q141" s="116"/>
      <c r="R141" s="116"/>
      <c r="S141" s="116"/>
      <c r="T141" s="116"/>
      <c r="U141" s="116"/>
      <c r="V141" s="178"/>
      <c r="W141" s="74"/>
      <c r="X141" s="87"/>
      <c r="Y141" s="87"/>
      <c r="Z141" s="189"/>
      <c r="AA141" s="189"/>
      <c r="AB141" s="189"/>
      <c r="AC141" s="86"/>
      <c r="AD141" s="190"/>
      <c r="AE141" s="190"/>
      <c r="AF141" s="85"/>
      <c r="AG141" s="85"/>
      <c r="AH141" s="85"/>
      <c r="AI141" s="85"/>
      <c r="AJ141" s="85"/>
      <c r="AK141" s="85"/>
      <c r="AL141" s="85"/>
      <c r="AM141" s="85"/>
      <c r="AN141" s="178"/>
      <c r="AO141" s="74"/>
      <c r="AP141" s="87"/>
      <c r="AQ141" s="87"/>
      <c r="AR141" s="189"/>
      <c r="AS141" s="189"/>
      <c r="AT141" s="189"/>
      <c r="AU141" s="86"/>
      <c r="AV141" s="190"/>
      <c r="AW141" s="190"/>
      <c r="AX141" s="85"/>
      <c r="AY141" s="85"/>
      <c r="AZ141" s="85"/>
      <c r="BA141" s="85"/>
      <c r="BB141" s="85"/>
      <c r="BC141" s="85"/>
      <c r="BD141" s="85"/>
      <c r="BE141" s="85"/>
      <c r="BF141" s="178"/>
      <c r="BG141" s="74"/>
      <c r="BH141" s="87"/>
      <c r="BI141" s="87"/>
      <c r="BJ141" s="189"/>
      <c r="BK141" s="189"/>
      <c r="BL141" s="189"/>
      <c r="BM141" s="86"/>
      <c r="BN141" s="190"/>
      <c r="BO141" s="190"/>
      <c r="BP141" s="85"/>
      <c r="BQ141" s="85"/>
      <c r="BR141" s="85"/>
      <c r="BS141" s="85"/>
      <c r="BT141" s="85"/>
      <c r="BU141" s="85"/>
      <c r="BV141" s="85"/>
      <c r="BW141" s="85"/>
      <c r="BX141" s="220"/>
    </row>
    <row r="142" spans="1:76" s="29" customFormat="1" ht="18" customHeight="1">
      <c r="A142" s="33"/>
      <c r="B142" s="41"/>
      <c r="C142" s="51"/>
      <c r="D142" s="61"/>
      <c r="E142" s="71"/>
      <c r="F142" s="85"/>
      <c r="G142" s="100" t="str">
        <f>IF(H140&gt;L140,"OK,目標CBR"&amp;L134&amp;"%の場合置換層厚"&amp;L135&amp;"cmとなる。","NG,目標CBR"&amp;L134&amp;"%の場合置換層厚"&amp;L135&amp;"cmでは満足しない。")</f>
        <v>OK,目標CBR3%の場合置換層厚30cmとなる。</v>
      </c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178"/>
      <c r="W142" s="74"/>
      <c r="X142" s="85"/>
      <c r="Y142" s="100" t="str">
        <f>IF(Z140&gt;AD140,"OK,目標CBR"&amp;AD134&amp;"%の場合置換層厚"&amp;AD135&amp;"cmとなる。","NG,目標CBR"&amp;AD134&amp;"%の場合置換層厚"&amp;AD135&amp;"cmでは満足しない。")</f>
        <v>OK,目標CBR4%の場合置換層厚40cmとなる。</v>
      </c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178"/>
      <c r="AO142" s="74"/>
      <c r="AP142" s="85"/>
      <c r="AQ142" s="100" t="str">
        <f>IF(AR140&gt;AV140,"OK,目標CBR"&amp;AV134&amp;"%の場合置換層厚"&amp;AV135&amp;"cmとなる。","NG,目標CBR"&amp;AV134&amp;"%の場合置換層厚"&amp;AV135&amp;"cmでは満足しない。")</f>
        <v>OK,目標CBR6%の場合置換層厚55cmとなる。</v>
      </c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178"/>
      <c r="BG142" s="74"/>
      <c r="BH142" s="85"/>
      <c r="BI142" s="100" t="str">
        <f>IF(BJ140&gt;BN140,"OK,目標CBR"&amp;BN134&amp;"%の場合置換層厚"&amp;BN135&amp;"cmとなる。","NG,目標CBR"&amp;BN134&amp;"%の場合置換層厚"&amp;BN135&amp;"cmでは満足しない。")</f>
        <v>OK,目標CBR8%の場合置換層厚65cmとなる。</v>
      </c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220"/>
    </row>
    <row r="143" spans="1:76" s="29" customFormat="1" ht="9.9499999999999993" customHeight="1">
      <c r="A143" s="33"/>
      <c r="B143" s="41"/>
      <c r="C143" s="51"/>
      <c r="D143" s="61"/>
      <c r="E143" s="72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180"/>
      <c r="W143" s="72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180"/>
      <c r="AO143" s="72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180"/>
      <c r="BG143" s="72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221"/>
    </row>
    <row r="144" spans="1:76" s="29" customFormat="1" ht="15.95" customHeight="1">
      <c r="A144" s="33"/>
      <c r="B144" s="42" t="s">
        <v>20</v>
      </c>
      <c r="C144" s="52"/>
      <c r="D144" s="62"/>
      <c r="E144" s="73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51">
        <v>100</v>
      </c>
      <c r="Q144" s="151"/>
      <c r="R144" s="151"/>
      <c r="S144" s="151"/>
      <c r="T144" s="151"/>
      <c r="U144" s="151"/>
      <c r="V144" s="181"/>
      <c r="W144" s="187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151">
        <v>100</v>
      </c>
      <c r="AI144" s="151"/>
      <c r="AJ144" s="151"/>
      <c r="AK144" s="151"/>
      <c r="AL144" s="151"/>
      <c r="AM144" s="151"/>
      <c r="AN144" s="200"/>
      <c r="AO144" s="187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151">
        <v>100</v>
      </c>
      <c r="BA144" s="151"/>
      <c r="BB144" s="151"/>
      <c r="BC144" s="151"/>
      <c r="BD144" s="151"/>
      <c r="BE144" s="151"/>
      <c r="BF144" s="200"/>
      <c r="BG144" s="73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151">
        <v>100</v>
      </c>
      <c r="BS144" s="151"/>
      <c r="BT144" s="151"/>
      <c r="BU144" s="151"/>
      <c r="BV144" s="151"/>
      <c r="BW144" s="151"/>
      <c r="BX144" s="222"/>
    </row>
    <row r="145" spans="1:76" s="29" customFormat="1" ht="15.95" customHeight="1">
      <c r="A145" s="33"/>
      <c r="B145" s="43"/>
      <c r="C145" s="53"/>
      <c r="D145" s="63"/>
      <c r="E145" s="71"/>
      <c r="F145" s="90" t="s">
        <v>41</v>
      </c>
      <c r="G145" s="90"/>
      <c r="H145" s="90"/>
      <c r="I145" s="90"/>
      <c r="J145" s="90"/>
      <c r="K145" s="90"/>
      <c r="L145" s="90"/>
      <c r="M145" s="90" t="s">
        <v>36</v>
      </c>
      <c r="N145" s="90"/>
      <c r="O145" s="90"/>
      <c r="P145" s="94" t="s">
        <v>46</v>
      </c>
      <c r="Q145" s="94"/>
      <c r="R145" s="94"/>
      <c r="S145" s="94" t="s">
        <v>44</v>
      </c>
      <c r="T145" s="94"/>
      <c r="U145" s="94"/>
      <c r="V145" s="182"/>
      <c r="W145" s="188"/>
      <c r="X145" s="90" t="s">
        <v>41</v>
      </c>
      <c r="Y145" s="90"/>
      <c r="Z145" s="90"/>
      <c r="AA145" s="90"/>
      <c r="AB145" s="90"/>
      <c r="AC145" s="90"/>
      <c r="AD145" s="90"/>
      <c r="AE145" s="90" t="s">
        <v>36</v>
      </c>
      <c r="AF145" s="90"/>
      <c r="AG145" s="90"/>
      <c r="AH145" s="94" t="s">
        <v>46</v>
      </c>
      <c r="AI145" s="94"/>
      <c r="AJ145" s="94"/>
      <c r="AK145" s="94" t="s">
        <v>44</v>
      </c>
      <c r="AL145" s="94"/>
      <c r="AM145" s="94"/>
      <c r="AN145" s="201"/>
      <c r="AO145" s="188"/>
      <c r="AP145" s="90" t="s">
        <v>41</v>
      </c>
      <c r="AQ145" s="90"/>
      <c r="AR145" s="90"/>
      <c r="AS145" s="90"/>
      <c r="AT145" s="90"/>
      <c r="AU145" s="90"/>
      <c r="AV145" s="90"/>
      <c r="AW145" s="90" t="s">
        <v>36</v>
      </c>
      <c r="AX145" s="90"/>
      <c r="AY145" s="90"/>
      <c r="AZ145" s="94" t="s">
        <v>46</v>
      </c>
      <c r="BA145" s="94"/>
      <c r="BB145" s="94"/>
      <c r="BC145" s="94" t="s">
        <v>44</v>
      </c>
      <c r="BD145" s="94"/>
      <c r="BE145" s="94"/>
      <c r="BF145" s="201"/>
      <c r="BG145" s="210"/>
      <c r="BH145" s="90" t="s">
        <v>41</v>
      </c>
      <c r="BI145" s="90"/>
      <c r="BJ145" s="90"/>
      <c r="BK145" s="90"/>
      <c r="BL145" s="90"/>
      <c r="BM145" s="90"/>
      <c r="BN145" s="90"/>
      <c r="BO145" s="90" t="s">
        <v>36</v>
      </c>
      <c r="BP145" s="90"/>
      <c r="BQ145" s="90"/>
      <c r="BR145" s="94" t="s">
        <v>46</v>
      </c>
      <c r="BS145" s="94"/>
      <c r="BT145" s="94"/>
      <c r="BU145" s="94" t="s">
        <v>44</v>
      </c>
      <c r="BV145" s="94"/>
      <c r="BW145" s="94"/>
      <c r="BX145" s="223"/>
    </row>
    <row r="146" spans="1:76" s="29" customFormat="1" ht="15.95" customHeight="1">
      <c r="A146" s="33"/>
      <c r="B146" s="43"/>
      <c r="C146" s="53"/>
      <c r="D146" s="63"/>
      <c r="E146" s="71"/>
      <c r="F146" s="91" t="s">
        <v>34</v>
      </c>
      <c r="G146" s="101"/>
      <c r="H146" s="105" t="s">
        <v>50</v>
      </c>
      <c r="I146" s="105"/>
      <c r="J146" s="114"/>
      <c r="K146" s="119">
        <f>$K$38</f>
        <v>5</v>
      </c>
      <c r="L146" s="130"/>
      <c r="M146" s="137">
        <f>+P144</f>
        <v>100</v>
      </c>
      <c r="N146" s="146"/>
      <c r="O146" s="148"/>
      <c r="P146" s="235">
        <f>+'単価表(徳之島)'!$E$6</f>
        <v>2639</v>
      </c>
      <c r="Q146" s="237"/>
      <c r="R146" s="238"/>
      <c r="S146" s="165">
        <f>ROUND(P146*M146/1000,0)</f>
        <v>264</v>
      </c>
      <c r="T146" s="165"/>
      <c r="U146" s="165"/>
      <c r="V146" s="182"/>
      <c r="W146" s="188"/>
      <c r="X146" s="91" t="s">
        <v>34</v>
      </c>
      <c r="Y146" s="101"/>
      <c r="Z146" s="105" t="s">
        <v>50</v>
      </c>
      <c r="AA146" s="105"/>
      <c r="AB146" s="114"/>
      <c r="AC146" s="119">
        <f>$AC$38</f>
        <v>5</v>
      </c>
      <c r="AD146" s="130"/>
      <c r="AE146" s="137">
        <f>+AH144</f>
        <v>100</v>
      </c>
      <c r="AF146" s="146"/>
      <c r="AG146" s="148"/>
      <c r="AH146" s="235">
        <f>+'単価表(徳之島)'!$E$6</f>
        <v>2639</v>
      </c>
      <c r="AI146" s="237"/>
      <c r="AJ146" s="238"/>
      <c r="AK146" s="165">
        <f>ROUND(AH146*AE146/1000,0)</f>
        <v>264</v>
      </c>
      <c r="AL146" s="165"/>
      <c r="AM146" s="165"/>
      <c r="AN146" s="201"/>
      <c r="AO146" s="188"/>
      <c r="AP146" s="91" t="s">
        <v>34</v>
      </c>
      <c r="AQ146" s="101"/>
      <c r="AR146" s="105" t="s">
        <v>50</v>
      </c>
      <c r="AS146" s="105"/>
      <c r="AT146" s="114"/>
      <c r="AU146" s="119">
        <f>$AU$38</f>
        <v>5</v>
      </c>
      <c r="AV146" s="130"/>
      <c r="AW146" s="142">
        <f>+AZ144</f>
        <v>100</v>
      </c>
      <c r="AX146" s="147"/>
      <c r="AY146" s="149"/>
      <c r="AZ146" s="235">
        <f>+'単価表(徳之島)'!$E$6</f>
        <v>2639</v>
      </c>
      <c r="BA146" s="237"/>
      <c r="BB146" s="238"/>
      <c r="BC146" s="232">
        <f>ROUND(AZ146*AW146/1000,0)</f>
        <v>264</v>
      </c>
      <c r="BD146" s="232"/>
      <c r="BE146" s="232"/>
      <c r="BF146" s="201"/>
      <c r="BG146" s="210"/>
      <c r="BH146" s="91" t="s">
        <v>34</v>
      </c>
      <c r="BI146" s="101"/>
      <c r="BJ146" s="105" t="s">
        <v>50</v>
      </c>
      <c r="BK146" s="105"/>
      <c r="BL146" s="114"/>
      <c r="BM146" s="119">
        <f>$BM$38</f>
        <v>5</v>
      </c>
      <c r="BN146" s="130"/>
      <c r="BO146" s="142">
        <f>+BR144</f>
        <v>100</v>
      </c>
      <c r="BP146" s="147"/>
      <c r="BQ146" s="149"/>
      <c r="BR146" s="235">
        <f>+'単価表(徳之島)'!$E$6</f>
        <v>2639</v>
      </c>
      <c r="BS146" s="237"/>
      <c r="BT146" s="238"/>
      <c r="BU146" s="232">
        <f>ROUND(BR146*BO146/1000,0)</f>
        <v>264</v>
      </c>
      <c r="BV146" s="232"/>
      <c r="BW146" s="232"/>
      <c r="BX146" s="223"/>
    </row>
    <row r="147" spans="1:76" s="30" customFormat="1" ht="15.95" customHeight="1">
      <c r="A147" s="34"/>
      <c r="B147" s="43"/>
      <c r="C147" s="53"/>
      <c r="D147" s="63"/>
      <c r="E147" s="74"/>
      <c r="F147" s="92"/>
      <c r="G147" s="102"/>
      <c r="H147" s="105" t="s">
        <v>33</v>
      </c>
      <c r="I147" s="105"/>
      <c r="J147" s="114"/>
      <c r="K147" s="120">
        <f>$K$39</f>
        <v>10</v>
      </c>
      <c r="L147" s="131"/>
      <c r="M147" s="138">
        <f>+P144</f>
        <v>100</v>
      </c>
      <c r="N147" s="138"/>
      <c r="O147" s="138"/>
      <c r="P147" s="236">
        <f>LOOKUP(K147,'単価表(徳之島)'!$D$8:$D$16,'単価表(徳之島)'!$E$8:$E$16)</f>
        <v>857</v>
      </c>
      <c r="Q147" s="236"/>
      <c r="R147" s="236"/>
      <c r="S147" s="165">
        <f>ROUND(P147*M147/1000,0)</f>
        <v>86</v>
      </c>
      <c r="T147" s="165"/>
      <c r="U147" s="165"/>
      <c r="V147" s="182"/>
      <c r="W147" s="188"/>
      <c r="X147" s="92"/>
      <c r="Y147" s="102"/>
      <c r="Z147" s="105" t="s">
        <v>33</v>
      </c>
      <c r="AA147" s="105"/>
      <c r="AB147" s="114"/>
      <c r="AC147" s="120">
        <f>$AC$39</f>
        <v>15</v>
      </c>
      <c r="AD147" s="131"/>
      <c r="AE147" s="138">
        <f>+AH144</f>
        <v>100</v>
      </c>
      <c r="AF147" s="138"/>
      <c r="AG147" s="138"/>
      <c r="AH147" s="236">
        <f>LOOKUP(AC147,'単価表(徳之島)'!$D$8:$D$16,'単価表(徳之島)'!$E$8:$E$16)</f>
        <v>1183</v>
      </c>
      <c r="AI147" s="236"/>
      <c r="AJ147" s="236"/>
      <c r="AK147" s="165">
        <f>ROUND(AH147*AE147/1000,0)</f>
        <v>118</v>
      </c>
      <c r="AL147" s="165"/>
      <c r="AM147" s="165"/>
      <c r="AN147" s="178"/>
      <c r="AO147" s="188"/>
      <c r="AP147" s="92"/>
      <c r="AQ147" s="102"/>
      <c r="AR147" s="105" t="s">
        <v>33</v>
      </c>
      <c r="AS147" s="105"/>
      <c r="AT147" s="114"/>
      <c r="AU147" s="120">
        <f>$AU$39</f>
        <v>10</v>
      </c>
      <c r="AV147" s="131"/>
      <c r="AW147" s="143">
        <f>+AZ144</f>
        <v>100</v>
      </c>
      <c r="AX147" s="143"/>
      <c r="AY147" s="143"/>
      <c r="AZ147" s="236">
        <f>LOOKUP(AU147,'単価表(徳之島)'!$D$8:$D$16,'単価表(徳之島)'!$E$8:$E$16)</f>
        <v>857</v>
      </c>
      <c r="BA147" s="236"/>
      <c r="BB147" s="236"/>
      <c r="BC147" s="232">
        <f>ROUND(AZ147*AW147/1000,0)</f>
        <v>86</v>
      </c>
      <c r="BD147" s="232"/>
      <c r="BE147" s="232"/>
      <c r="BF147" s="178"/>
      <c r="BG147" s="74"/>
      <c r="BH147" s="92"/>
      <c r="BI147" s="102"/>
      <c r="BJ147" s="105" t="s">
        <v>33</v>
      </c>
      <c r="BK147" s="105"/>
      <c r="BL147" s="114"/>
      <c r="BM147" s="120">
        <f>$BM$39</f>
        <v>10</v>
      </c>
      <c r="BN147" s="131"/>
      <c r="BO147" s="143">
        <f>+BR144</f>
        <v>100</v>
      </c>
      <c r="BP147" s="143"/>
      <c r="BQ147" s="143"/>
      <c r="BR147" s="236">
        <f>LOOKUP(BM147,'単価表(徳之島)'!$D$8:$D$16,'単価表(徳之島)'!$E$8:$E$16)</f>
        <v>857</v>
      </c>
      <c r="BS147" s="236"/>
      <c r="BT147" s="236"/>
      <c r="BU147" s="232">
        <f>ROUND(BR147*BO147/1000,0)</f>
        <v>86</v>
      </c>
      <c r="BV147" s="232"/>
      <c r="BW147" s="232"/>
      <c r="BX147" s="220"/>
    </row>
    <row r="148" spans="1:76" s="30" customFormat="1" ht="15.95" customHeight="1">
      <c r="A148" s="34"/>
      <c r="B148" s="43"/>
      <c r="C148" s="53"/>
      <c r="D148" s="63"/>
      <c r="E148" s="74"/>
      <c r="F148" s="92"/>
      <c r="G148" s="102"/>
      <c r="H148" s="106" t="s">
        <v>38</v>
      </c>
      <c r="I148" s="106"/>
      <c r="J148" s="115"/>
      <c r="K148" s="120"/>
      <c r="L148" s="131"/>
      <c r="M148" s="138"/>
      <c r="N148" s="138"/>
      <c r="O148" s="138"/>
      <c r="P148" s="236"/>
      <c r="Q148" s="236"/>
      <c r="R148" s="236"/>
      <c r="S148" s="165"/>
      <c r="T148" s="165"/>
      <c r="U148" s="165"/>
      <c r="V148" s="182"/>
      <c r="W148" s="188"/>
      <c r="X148" s="92"/>
      <c r="Y148" s="102"/>
      <c r="Z148" s="106" t="s">
        <v>38</v>
      </c>
      <c r="AA148" s="106"/>
      <c r="AB148" s="115"/>
      <c r="AC148" s="120"/>
      <c r="AD148" s="131"/>
      <c r="AE148" s="138"/>
      <c r="AF148" s="138"/>
      <c r="AG148" s="138"/>
      <c r="AH148" s="236"/>
      <c r="AI148" s="236"/>
      <c r="AJ148" s="236"/>
      <c r="AK148" s="165"/>
      <c r="AL148" s="165"/>
      <c r="AM148" s="165"/>
      <c r="AN148" s="178"/>
      <c r="AO148" s="188"/>
      <c r="AP148" s="92"/>
      <c r="AQ148" s="102"/>
      <c r="AR148" s="106" t="s">
        <v>38</v>
      </c>
      <c r="AS148" s="106"/>
      <c r="AT148" s="115"/>
      <c r="AU148" s="120"/>
      <c r="AV148" s="131"/>
      <c r="AW148" s="143"/>
      <c r="AX148" s="143"/>
      <c r="AY148" s="143"/>
      <c r="AZ148" s="236"/>
      <c r="BA148" s="236"/>
      <c r="BB148" s="236"/>
      <c r="BC148" s="232"/>
      <c r="BD148" s="232"/>
      <c r="BE148" s="232"/>
      <c r="BF148" s="178"/>
      <c r="BG148" s="74"/>
      <c r="BH148" s="92"/>
      <c r="BI148" s="102"/>
      <c r="BJ148" s="106" t="s">
        <v>38</v>
      </c>
      <c r="BK148" s="106"/>
      <c r="BL148" s="115"/>
      <c r="BM148" s="120"/>
      <c r="BN148" s="131"/>
      <c r="BO148" s="143"/>
      <c r="BP148" s="143"/>
      <c r="BQ148" s="143"/>
      <c r="BR148" s="236"/>
      <c r="BS148" s="236"/>
      <c r="BT148" s="236"/>
      <c r="BU148" s="232"/>
      <c r="BV148" s="232"/>
      <c r="BW148" s="232"/>
      <c r="BX148" s="220"/>
    </row>
    <row r="149" spans="1:76" s="30" customFormat="1" ht="15.95" customHeight="1">
      <c r="A149" s="34"/>
      <c r="B149" s="43"/>
      <c r="C149" s="53"/>
      <c r="D149" s="63"/>
      <c r="E149" s="74"/>
      <c r="F149" s="92"/>
      <c r="G149" s="102"/>
      <c r="H149" s="105" t="s">
        <v>13</v>
      </c>
      <c r="I149" s="105"/>
      <c r="J149" s="114"/>
      <c r="K149" s="120">
        <f>$K$41</f>
        <v>10</v>
      </c>
      <c r="L149" s="131"/>
      <c r="M149" s="138">
        <f>+P144</f>
        <v>100</v>
      </c>
      <c r="N149" s="138"/>
      <c r="O149" s="138"/>
      <c r="P149" s="236">
        <f>LOOKUP(K149,'単価表(徳之島)'!$D$17:$D$26,'単価表(徳之島)'!$E$17:$E$26)</f>
        <v>620</v>
      </c>
      <c r="Q149" s="236"/>
      <c r="R149" s="236"/>
      <c r="S149" s="165">
        <f>ROUND(P149*M149/1000,0)</f>
        <v>62</v>
      </c>
      <c r="T149" s="165"/>
      <c r="U149" s="165"/>
      <c r="V149" s="182"/>
      <c r="W149" s="188"/>
      <c r="X149" s="92"/>
      <c r="Y149" s="102"/>
      <c r="Z149" s="105" t="s">
        <v>13</v>
      </c>
      <c r="AA149" s="105"/>
      <c r="AB149" s="114"/>
      <c r="AC149" s="120">
        <f>$AC$41</f>
        <v>20</v>
      </c>
      <c r="AD149" s="131"/>
      <c r="AE149" s="138">
        <f>+AH144</f>
        <v>100</v>
      </c>
      <c r="AF149" s="138"/>
      <c r="AG149" s="138"/>
      <c r="AH149" s="236">
        <f>LOOKUP(AC149,'単価表(徳之島)'!$D$17:$D$26,'単価表(徳之島)'!$E$17:$E$26)</f>
        <v>1053</v>
      </c>
      <c r="AI149" s="236"/>
      <c r="AJ149" s="236"/>
      <c r="AK149" s="165">
        <f>ROUND(AH149*AE149/1000,0)</f>
        <v>105</v>
      </c>
      <c r="AL149" s="165"/>
      <c r="AM149" s="165"/>
      <c r="AN149" s="178"/>
      <c r="AO149" s="188"/>
      <c r="AP149" s="92"/>
      <c r="AQ149" s="102"/>
      <c r="AR149" s="105" t="s">
        <v>13</v>
      </c>
      <c r="AS149" s="105"/>
      <c r="AT149" s="114"/>
      <c r="AU149" s="120">
        <f>$AU$41</f>
        <v>15</v>
      </c>
      <c r="AV149" s="131"/>
      <c r="AW149" s="143">
        <f>+AZ144</f>
        <v>100</v>
      </c>
      <c r="AX149" s="143"/>
      <c r="AY149" s="143"/>
      <c r="AZ149" s="236">
        <f>LOOKUP(AU149,'単価表(徳之島)'!$D$17:$D$26,'単価表(徳之島)'!$E$17:$E$26)</f>
        <v>836</v>
      </c>
      <c r="BA149" s="236"/>
      <c r="BB149" s="236"/>
      <c r="BC149" s="232">
        <f>ROUND(AZ149*AW149/1000,0)</f>
        <v>84</v>
      </c>
      <c r="BD149" s="232"/>
      <c r="BE149" s="232"/>
      <c r="BF149" s="178"/>
      <c r="BG149" s="74"/>
      <c r="BH149" s="92"/>
      <c r="BI149" s="102"/>
      <c r="BJ149" s="105" t="s">
        <v>13</v>
      </c>
      <c r="BK149" s="105"/>
      <c r="BL149" s="114"/>
      <c r="BM149" s="120">
        <f>$BM$41</f>
        <v>10</v>
      </c>
      <c r="BN149" s="131"/>
      <c r="BO149" s="143">
        <f>+BR144</f>
        <v>100</v>
      </c>
      <c r="BP149" s="143"/>
      <c r="BQ149" s="143"/>
      <c r="BR149" s="236">
        <f>LOOKUP(BM149,'単価表(徳之島)'!$D$17:$D$26,'単価表(徳之島)'!$E$17:$E$26)</f>
        <v>620</v>
      </c>
      <c r="BS149" s="236"/>
      <c r="BT149" s="236"/>
      <c r="BU149" s="232">
        <f>ROUND(BR149*BO149/1000,0)</f>
        <v>62</v>
      </c>
      <c r="BV149" s="232"/>
      <c r="BW149" s="232"/>
      <c r="BX149" s="220"/>
    </row>
    <row r="150" spans="1:76" s="30" customFormat="1" ht="15.95" customHeight="1">
      <c r="A150" s="34"/>
      <c r="B150" s="43"/>
      <c r="C150" s="53"/>
      <c r="D150" s="63"/>
      <c r="E150" s="74"/>
      <c r="F150" s="92"/>
      <c r="G150" s="102"/>
      <c r="H150" s="106" t="s">
        <v>39</v>
      </c>
      <c r="I150" s="106"/>
      <c r="J150" s="115"/>
      <c r="K150" s="120"/>
      <c r="L150" s="131"/>
      <c r="M150" s="138"/>
      <c r="N150" s="138"/>
      <c r="O150" s="138"/>
      <c r="P150" s="236"/>
      <c r="Q150" s="236"/>
      <c r="R150" s="236"/>
      <c r="S150" s="165"/>
      <c r="T150" s="165"/>
      <c r="U150" s="165"/>
      <c r="V150" s="182"/>
      <c r="W150" s="188"/>
      <c r="X150" s="92"/>
      <c r="Y150" s="102"/>
      <c r="Z150" s="106" t="s">
        <v>39</v>
      </c>
      <c r="AA150" s="106"/>
      <c r="AB150" s="115"/>
      <c r="AC150" s="120"/>
      <c r="AD150" s="131"/>
      <c r="AE150" s="138"/>
      <c r="AF150" s="138"/>
      <c r="AG150" s="138"/>
      <c r="AH150" s="236"/>
      <c r="AI150" s="236"/>
      <c r="AJ150" s="236"/>
      <c r="AK150" s="165"/>
      <c r="AL150" s="165"/>
      <c r="AM150" s="165"/>
      <c r="AN150" s="178"/>
      <c r="AO150" s="188"/>
      <c r="AP150" s="92"/>
      <c r="AQ150" s="102"/>
      <c r="AR150" s="106" t="s">
        <v>39</v>
      </c>
      <c r="AS150" s="106"/>
      <c r="AT150" s="115"/>
      <c r="AU150" s="120"/>
      <c r="AV150" s="131"/>
      <c r="AW150" s="143"/>
      <c r="AX150" s="143"/>
      <c r="AY150" s="143"/>
      <c r="AZ150" s="236"/>
      <c r="BA150" s="236"/>
      <c r="BB150" s="236"/>
      <c r="BC150" s="232"/>
      <c r="BD150" s="232"/>
      <c r="BE150" s="232"/>
      <c r="BF150" s="178"/>
      <c r="BG150" s="74"/>
      <c r="BH150" s="92"/>
      <c r="BI150" s="102"/>
      <c r="BJ150" s="106" t="s">
        <v>39</v>
      </c>
      <c r="BK150" s="106"/>
      <c r="BL150" s="115"/>
      <c r="BM150" s="120"/>
      <c r="BN150" s="131"/>
      <c r="BO150" s="143"/>
      <c r="BP150" s="143"/>
      <c r="BQ150" s="143"/>
      <c r="BR150" s="236"/>
      <c r="BS150" s="236"/>
      <c r="BT150" s="236"/>
      <c r="BU150" s="232"/>
      <c r="BV150" s="232"/>
      <c r="BW150" s="232"/>
      <c r="BX150" s="220"/>
    </row>
    <row r="151" spans="1:76" s="30" customFormat="1" ht="15.95" customHeight="1">
      <c r="A151" s="34"/>
      <c r="B151" s="43"/>
      <c r="C151" s="53"/>
      <c r="D151" s="63"/>
      <c r="E151" s="74"/>
      <c r="F151" s="92"/>
      <c r="G151" s="102"/>
      <c r="H151" s="105" t="s">
        <v>13</v>
      </c>
      <c r="I151" s="105"/>
      <c r="J151" s="114"/>
      <c r="K151" s="120">
        <f>$K$43</f>
        <v>40</v>
      </c>
      <c r="L151" s="131"/>
      <c r="M151" s="138">
        <f>+P144</f>
        <v>100</v>
      </c>
      <c r="N151" s="138"/>
      <c r="O151" s="138"/>
      <c r="P151" s="236">
        <f>LOOKUP(K151,'単価表(徳之島)'!$D$27:$D$36,'単価表(徳之島)'!$E$27:$E$36)</f>
        <v>1801</v>
      </c>
      <c r="Q151" s="236"/>
      <c r="R151" s="236"/>
      <c r="S151" s="165">
        <f>ROUND(P151*M151/1000,0)</f>
        <v>180</v>
      </c>
      <c r="T151" s="165"/>
      <c r="U151" s="165"/>
      <c r="V151" s="182"/>
      <c r="W151" s="188"/>
      <c r="X151" s="92"/>
      <c r="Y151" s="102"/>
      <c r="Z151" s="105" t="s">
        <v>13</v>
      </c>
      <c r="AA151" s="105"/>
      <c r="AB151" s="114"/>
      <c r="AC151" s="120">
        <f>$AC$43</f>
        <v>20</v>
      </c>
      <c r="AD151" s="131"/>
      <c r="AE151" s="138">
        <f>+AH144</f>
        <v>100</v>
      </c>
      <c r="AF151" s="138"/>
      <c r="AG151" s="138"/>
      <c r="AH151" s="236">
        <f>LOOKUP(AC151,'単価表(徳之島)'!$D$27:$D$36,'単価表(徳之島)'!$E$27:$E$36)</f>
        <v>900</v>
      </c>
      <c r="AI151" s="236"/>
      <c r="AJ151" s="236"/>
      <c r="AK151" s="165">
        <f>ROUND(AH151*AE151/1000,0)</f>
        <v>90</v>
      </c>
      <c r="AL151" s="165"/>
      <c r="AM151" s="165"/>
      <c r="AN151" s="178"/>
      <c r="AO151" s="188"/>
      <c r="AP151" s="92"/>
      <c r="AQ151" s="102"/>
      <c r="AR151" s="105" t="s">
        <v>13</v>
      </c>
      <c r="AS151" s="105"/>
      <c r="AT151" s="114"/>
      <c r="AU151" s="120">
        <f>$AU$43</f>
        <v>20</v>
      </c>
      <c r="AV151" s="131"/>
      <c r="AW151" s="143">
        <f>+AZ144</f>
        <v>100</v>
      </c>
      <c r="AX151" s="143"/>
      <c r="AY151" s="143"/>
      <c r="AZ151" s="236">
        <f>LOOKUP(AU151,'単価表(徳之島)'!$D$27:$D$36,'単価表(徳之島)'!$E$27:$E$36)</f>
        <v>900</v>
      </c>
      <c r="BA151" s="236"/>
      <c r="BB151" s="236"/>
      <c r="BC151" s="232">
        <f>ROUND(AZ151*AW151/1000,0)</f>
        <v>90</v>
      </c>
      <c r="BD151" s="232"/>
      <c r="BE151" s="232"/>
      <c r="BF151" s="178"/>
      <c r="BG151" s="74"/>
      <c r="BH151" s="92"/>
      <c r="BI151" s="102"/>
      <c r="BJ151" s="105" t="s">
        <v>13</v>
      </c>
      <c r="BK151" s="105"/>
      <c r="BL151" s="114"/>
      <c r="BM151" s="120">
        <f>$BM$43</f>
        <v>20</v>
      </c>
      <c r="BN151" s="131"/>
      <c r="BO151" s="143">
        <f>+BR144</f>
        <v>100</v>
      </c>
      <c r="BP151" s="143"/>
      <c r="BQ151" s="143"/>
      <c r="BR151" s="236">
        <f>LOOKUP(BM151,'単価表(徳之島)'!$D$27:$D$36,'単価表(徳之島)'!$E$27:$E$36)</f>
        <v>900</v>
      </c>
      <c r="BS151" s="236"/>
      <c r="BT151" s="236"/>
      <c r="BU151" s="232">
        <f>ROUND(BR151*BO151/1000,0)</f>
        <v>90</v>
      </c>
      <c r="BV151" s="232"/>
      <c r="BW151" s="232"/>
      <c r="BX151" s="220"/>
    </row>
    <row r="152" spans="1:76" s="30" customFormat="1" ht="15.95" customHeight="1">
      <c r="A152" s="34"/>
      <c r="B152" s="43"/>
      <c r="C152" s="53"/>
      <c r="D152" s="63"/>
      <c r="E152" s="74"/>
      <c r="F152" s="92"/>
      <c r="G152" s="102"/>
      <c r="H152" s="106" t="s">
        <v>27</v>
      </c>
      <c r="I152" s="106"/>
      <c r="J152" s="115"/>
      <c r="K152" s="120"/>
      <c r="L152" s="131"/>
      <c r="M152" s="138"/>
      <c r="N152" s="138"/>
      <c r="O152" s="138"/>
      <c r="P152" s="236"/>
      <c r="Q152" s="236"/>
      <c r="R152" s="236"/>
      <c r="S152" s="165"/>
      <c r="T152" s="165"/>
      <c r="U152" s="165"/>
      <c r="V152" s="182"/>
      <c r="W152" s="188"/>
      <c r="X152" s="92"/>
      <c r="Y152" s="102"/>
      <c r="Z152" s="106" t="s">
        <v>27</v>
      </c>
      <c r="AA152" s="106"/>
      <c r="AB152" s="115"/>
      <c r="AC152" s="120"/>
      <c r="AD152" s="131"/>
      <c r="AE152" s="138"/>
      <c r="AF152" s="138"/>
      <c r="AG152" s="138"/>
      <c r="AH152" s="236"/>
      <c r="AI152" s="236"/>
      <c r="AJ152" s="236"/>
      <c r="AK152" s="165"/>
      <c r="AL152" s="165"/>
      <c r="AM152" s="165"/>
      <c r="AN152" s="178"/>
      <c r="AO152" s="188"/>
      <c r="AP152" s="92"/>
      <c r="AQ152" s="102"/>
      <c r="AR152" s="106" t="s">
        <v>27</v>
      </c>
      <c r="AS152" s="106"/>
      <c r="AT152" s="115"/>
      <c r="AU152" s="120"/>
      <c r="AV152" s="131"/>
      <c r="AW152" s="143"/>
      <c r="AX152" s="143"/>
      <c r="AY152" s="143"/>
      <c r="AZ152" s="236"/>
      <c r="BA152" s="236"/>
      <c r="BB152" s="236"/>
      <c r="BC152" s="232"/>
      <c r="BD152" s="232"/>
      <c r="BE152" s="232"/>
      <c r="BF152" s="178"/>
      <c r="BG152" s="74"/>
      <c r="BH152" s="92"/>
      <c r="BI152" s="102"/>
      <c r="BJ152" s="106" t="s">
        <v>27</v>
      </c>
      <c r="BK152" s="106"/>
      <c r="BL152" s="115"/>
      <c r="BM152" s="120"/>
      <c r="BN152" s="131"/>
      <c r="BO152" s="143"/>
      <c r="BP152" s="143"/>
      <c r="BQ152" s="143"/>
      <c r="BR152" s="236"/>
      <c r="BS152" s="236"/>
      <c r="BT152" s="236"/>
      <c r="BU152" s="232"/>
      <c r="BV152" s="232"/>
      <c r="BW152" s="232"/>
      <c r="BX152" s="220"/>
    </row>
    <row r="153" spans="1:76" s="30" customFormat="1" ht="15.95" customHeight="1">
      <c r="A153" s="34"/>
      <c r="B153" s="43"/>
      <c r="C153" s="53"/>
      <c r="D153" s="63"/>
      <c r="E153" s="74"/>
      <c r="F153" s="93"/>
      <c r="G153" s="103"/>
      <c r="H153" s="107" t="s">
        <v>47</v>
      </c>
      <c r="I153" s="107"/>
      <c r="J153" s="107"/>
      <c r="K153" s="107"/>
      <c r="L153" s="107"/>
      <c r="M153" s="138" t="s">
        <v>43</v>
      </c>
      <c r="N153" s="138"/>
      <c r="O153" s="138"/>
      <c r="P153" s="153" t="s">
        <v>43</v>
      </c>
      <c r="Q153" s="153"/>
      <c r="R153" s="153"/>
      <c r="S153" s="165">
        <f>SUM(S146:U152)</f>
        <v>592</v>
      </c>
      <c r="T153" s="165"/>
      <c r="U153" s="165"/>
      <c r="V153" s="182"/>
      <c r="W153" s="188"/>
      <c r="X153" s="93"/>
      <c r="Y153" s="103"/>
      <c r="Z153" s="107" t="s">
        <v>47</v>
      </c>
      <c r="AA153" s="107"/>
      <c r="AB153" s="107"/>
      <c r="AC153" s="107"/>
      <c r="AD153" s="107"/>
      <c r="AE153" s="138" t="s">
        <v>43</v>
      </c>
      <c r="AF153" s="138"/>
      <c r="AG153" s="138"/>
      <c r="AH153" s="153" t="s">
        <v>43</v>
      </c>
      <c r="AI153" s="153"/>
      <c r="AJ153" s="153"/>
      <c r="AK153" s="165">
        <f>SUM(AK146:AM152)</f>
        <v>577</v>
      </c>
      <c r="AL153" s="165"/>
      <c r="AM153" s="165"/>
      <c r="AN153" s="178"/>
      <c r="AO153" s="188"/>
      <c r="AP153" s="93"/>
      <c r="AQ153" s="103"/>
      <c r="AR153" s="107" t="s">
        <v>47</v>
      </c>
      <c r="AS153" s="107"/>
      <c r="AT153" s="107"/>
      <c r="AU153" s="107"/>
      <c r="AV153" s="107"/>
      <c r="AW153" s="138" t="s">
        <v>43</v>
      </c>
      <c r="AX153" s="138"/>
      <c r="AY153" s="138"/>
      <c r="AZ153" s="153" t="s">
        <v>43</v>
      </c>
      <c r="BA153" s="153"/>
      <c r="BB153" s="153"/>
      <c r="BC153" s="165">
        <f>SUM(BC146:BE152)</f>
        <v>524</v>
      </c>
      <c r="BD153" s="165"/>
      <c r="BE153" s="165"/>
      <c r="BF153" s="178"/>
      <c r="BG153" s="74"/>
      <c r="BH153" s="93"/>
      <c r="BI153" s="103"/>
      <c r="BJ153" s="107" t="s">
        <v>47</v>
      </c>
      <c r="BK153" s="107"/>
      <c r="BL153" s="107"/>
      <c r="BM153" s="107"/>
      <c r="BN153" s="107"/>
      <c r="BO153" s="138" t="s">
        <v>43</v>
      </c>
      <c r="BP153" s="138"/>
      <c r="BQ153" s="138"/>
      <c r="BR153" s="153" t="s">
        <v>43</v>
      </c>
      <c r="BS153" s="153"/>
      <c r="BT153" s="153"/>
      <c r="BU153" s="165">
        <f>SUM(BU146:BW152)</f>
        <v>502</v>
      </c>
      <c r="BV153" s="165"/>
      <c r="BW153" s="165"/>
      <c r="BX153" s="220"/>
    </row>
    <row r="154" spans="1:76" s="30" customFormat="1" ht="15.95" customHeight="1">
      <c r="A154" s="34"/>
      <c r="B154" s="43"/>
      <c r="C154" s="53"/>
      <c r="D154" s="63"/>
      <c r="E154" s="74"/>
      <c r="F154" s="94" t="s">
        <v>24</v>
      </c>
      <c r="G154" s="94"/>
      <c r="H154" s="108" t="s">
        <v>19</v>
      </c>
      <c r="I154" s="108"/>
      <c r="J154" s="108"/>
      <c r="K154" s="108"/>
      <c r="L154" s="108"/>
      <c r="M154" s="139">
        <f>T121*P144/100</f>
        <v>95</v>
      </c>
      <c r="N154" s="139"/>
      <c r="O154" s="139"/>
      <c r="P154" s="153">
        <f>+'単価表(徳之島)'!$E$39</f>
        <v>256</v>
      </c>
      <c r="Q154" s="153"/>
      <c r="R154" s="153"/>
      <c r="S154" s="165">
        <f>ROUND(P154*M154/1000,0)</f>
        <v>24</v>
      </c>
      <c r="T154" s="165"/>
      <c r="U154" s="165"/>
      <c r="V154" s="182"/>
      <c r="W154" s="188"/>
      <c r="X154" s="94" t="s">
        <v>24</v>
      </c>
      <c r="Y154" s="94"/>
      <c r="Z154" s="108" t="s">
        <v>19</v>
      </c>
      <c r="AA154" s="108"/>
      <c r="AB154" s="108"/>
      <c r="AC154" s="108"/>
      <c r="AD154" s="108"/>
      <c r="AE154" s="139">
        <f>AL121*AH144/100</f>
        <v>100</v>
      </c>
      <c r="AF154" s="139"/>
      <c r="AG154" s="139"/>
      <c r="AH154" s="153">
        <f>+'単価表(徳之島)'!$E$39</f>
        <v>256</v>
      </c>
      <c r="AI154" s="153"/>
      <c r="AJ154" s="153"/>
      <c r="AK154" s="165">
        <f>ROUND(AH154*AE154/1000,0)</f>
        <v>26</v>
      </c>
      <c r="AL154" s="165"/>
      <c r="AM154" s="165"/>
      <c r="AN154" s="178"/>
      <c r="AO154" s="188"/>
      <c r="AP154" s="94" t="s">
        <v>24</v>
      </c>
      <c r="AQ154" s="94"/>
      <c r="AR154" s="108" t="s">
        <v>19</v>
      </c>
      <c r="AS154" s="108"/>
      <c r="AT154" s="108"/>
      <c r="AU154" s="108"/>
      <c r="AV154" s="108"/>
      <c r="AW154" s="139">
        <f>BD121*AZ144/100</f>
        <v>105</v>
      </c>
      <c r="AX154" s="139"/>
      <c r="AY154" s="139"/>
      <c r="AZ154" s="153">
        <f>+'単価表(徳之島)'!$E$39</f>
        <v>256</v>
      </c>
      <c r="BA154" s="153"/>
      <c r="BB154" s="153"/>
      <c r="BC154" s="165">
        <f>ROUND(AZ154*AW154/1000,0)</f>
        <v>27</v>
      </c>
      <c r="BD154" s="165"/>
      <c r="BE154" s="165"/>
      <c r="BF154" s="178"/>
      <c r="BG154" s="74"/>
      <c r="BH154" s="94" t="s">
        <v>24</v>
      </c>
      <c r="BI154" s="94"/>
      <c r="BJ154" s="108" t="s">
        <v>19</v>
      </c>
      <c r="BK154" s="108"/>
      <c r="BL154" s="108"/>
      <c r="BM154" s="108"/>
      <c r="BN154" s="108"/>
      <c r="BO154" s="139">
        <f>BV121*BR144/100</f>
        <v>110</v>
      </c>
      <c r="BP154" s="139"/>
      <c r="BQ154" s="139"/>
      <c r="BR154" s="153">
        <f>+'単価表(徳之島)'!$E$39</f>
        <v>256</v>
      </c>
      <c r="BS154" s="153"/>
      <c r="BT154" s="153"/>
      <c r="BU154" s="165">
        <f>ROUND(BR154*BO154/1000,0)</f>
        <v>28</v>
      </c>
      <c r="BV154" s="165"/>
      <c r="BW154" s="165"/>
      <c r="BX154" s="220"/>
    </row>
    <row r="155" spans="1:76" s="30" customFormat="1" ht="15.95" customHeight="1">
      <c r="A155" s="34"/>
      <c r="B155" s="43"/>
      <c r="C155" s="53"/>
      <c r="D155" s="63"/>
      <c r="E155" s="74"/>
      <c r="F155" s="94"/>
      <c r="G155" s="94"/>
      <c r="H155" s="108" t="s">
        <v>35</v>
      </c>
      <c r="I155" s="108"/>
      <c r="J155" s="108"/>
      <c r="K155" s="108"/>
      <c r="L155" s="108"/>
      <c r="M155" s="139">
        <f>S122*P144/100</f>
        <v>30</v>
      </c>
      <c r="N155" s="139"/>
      <c r="O155" s="139"/>
      <c r="P155" s="153">
        <f>+'単価表(徳之島)'!$E$38</f>
        <v>257</v>
      </c>
      <c r="Q155" s="153"/>
      <c r="R155" s="153"/>
      <c r="S155" s="165">
        <f>ROUND(P155*M155/1000,0)</f>
        <v>8</v>
      </c>
      <c r="T155" s="165"/>
      <c r="U155" s="165"/>
      <c r="V155" s="182"/>
      <c r="W155" s="188"/>
      <c r="X155" s="94"/>
      <c r="Y155" s="94"/>
      <c r="Z155" s="108" t="s">
        <v>35</v>
      </c>
      <c r="AA155" s="108"/>
      <c r="AB155" s="108"/>
      <c r="AC155" s="108"/>
      <c r="AD155" s="108"/>
      <c r="AE155" s="139">
        <f>AK122*AH144/100</f>
        <v>40</v>
      </c>
      <c r="AF155" s="139"/>
      <c r="AG155" s="139"/>
      <c r="AH155" s="153">
        <f>+'単価表(徳之島)'!$E$38</f>
        <v>257</v>
      </c>
      <c r="AI155" s="153"/>
      <c r="AJ155" s="153"/>
      <c r="AK155" s="165">
        <f>ROUND(AH155*AE155/1000,0)</f>
        <v>10</v>
      </c>
      <c r="AL155" s="165"/>
      <c r="AM155" s="165"/>
      <c r="AN155" s="178"/>
      <c r="AO155" s="188"/>
      <c r="AP155" s="94"/>
      <c r="AQ155" s="94"/>
      <c r="AR155" s="108" t="s">
        <v>35</v>
      </c>
      <c r="AS155" s="108"/>
      <c r="AT155" s="108"/>
      <c r="AU155" s="108"/>
      <c r="AV155" s="108"/>
      <c r="AW155" s="139">
        <f>BC122*AZ144/100</f>
        <v>55</v>
      </c>
      <c r="AX155" s="139"/>
      <c r="AY155" s="139"/>
      <c r="AZ155" s="153">
        <f>+'単価表(徳之島)'!$E$38</f>
        <v>257</v>
      </c>
      <c r="BA155" s="153"/>
      <c r="BB155" s="153"/>
      <c r="BC155" s="165">
        <f>ROUND(AZ155*AW155/1000,0)</f>
        <v>14</v>
      </c>
      <c r="BD155" s="165"/>
      <c r="BE155" s="165"/>
      <c r="BF155" s="178"/>
      <c r="BG155" s="74"/>
      <c r="BH155" s="94"/>
      <c r="BI155" s="94"/>
      <c r="BJ155" s="108" t="s">
        <v>35</v>
      </c>
      <c r="BK155" s="108"/>
      <c r="BL155" s="108"/>
      <c r="BM155" s="108"/>
      <c r="BN155" s="108"/>
      <c r="BO155" s="139">
        <f>BU123*BR144/100</f>
        <v>65</v>
      </c>
      <c r="BP155" s="139"/>
      <c r="BQ155" s="139"/>
      <c r="BR155" s="153">
        <f>+'単価表(徳之島)'!$E$38</f>
        <v>257</v>
      </c>
      <c r="BS155" s="153"/>
      <c r="BT155" s="153"/>
      <c r="BU155" s="165">
        <f>ROUND(BR155*BO155/1000,0)</f>
        <v>17</v>
      </c>
      <c r="BV155" s="165"/>
      <c r="BW155" s="165"/>
      <c r="BX155" s="220"/>
    </row>
    <row r="156" spans="1:76" s="30" customFormat="1" ht="15.95" customHeight="1">
      <c r="A156" s="34"/>
      <c r="B156" s="43"/>
      <c r="C156" s="53"/>
      <c r="D156" s="63"/>
      <c r="E156" s="74"/>
      <c r="F156" s="94"/>
      <c r="G156" s="94"/>
      <c r="H156" s="108" t="s">
        <v>92</v>
      </c>
      <c r="I156" s="108"/>
      <c r="J156" s="108"/>
      <c r="K156" s="108"/>
      <c r="L156" s="108"/>
      <c r="M156" s="139">
        <f>+M155</f>
        <v>30</v>
      </c>
      <c r="N156" s="139"/>
      <c r="O156" s="139"/>
      <c r="P156" s="153">
        <f>+'単価表(徳之島)'!$E$37</f>
        <v>2800</v>
      </c>
      <c r="Q156" s="153"/>
      <c r="R156" s="153"/>
      <c r="S156" s="165">
        <f>ROUND(P156*M156/1000,0)</f>
        <v>84</v>
      </c>
      <c r="T156" s="165"/>
      <c r="U156" s="165"/>
      <c r="V156" s="182"/>
      <c r="W156" s="188"/>
      <c r="X156" s="94"/>
      <c r="Y156" s="94"/>
      <c r="Z156" s="108" t="s">
        <v>92</v>
      </c>
      <c r="AA156" s="108"/>
      <c r="AB156" s="108"/>
      <c r="AC156" s="108"/>
      <c r="AD156" s="108"/>
      <c r="AE156" s="139">
        <f>+AE155</f>
        <v>40</v>
      </c>
      <c r="AF156" s="139"/>
      <c r="AG156" s="139"/>
      <c r="AH156" s="153">
        <f>+'単価表(徳之島)'!$E$37</f>
        <v>2800</v>
      </c>
      <c r="AI156" s="153"/>
      <c r="AJ156" s="153"/>
      <c r="AK156" s="165">
        <f>ROUND(AH156*AE156/1000,0)</f>
        <v>112</v>
      </c>
      <c r="AL156" s="165"/>
      <c r="AM156" s="165"/>
      <c r="AN156" s="178"/>
      <c r="AO156" s="188"/>
      <c r="AP156" s="94"/>
      <c r="AQ156" s="94"/>
      <c r="AR156" s="108" t="s">
        <v>92</v>
      </c>
      <c r="AS156" s="108"/>
      <c r="AT156" s="108"/>
      <c r="AU156" s="108"/>
      <c r="AV156" s="108"/>
      <c r="AW156" s="139">
        <f>+AW155</f>
        <v>55</v>
      </c>
      <c r="AX156" s="139"/>
      <c r="AY156" s="139"/>
      <c r="AZ156" s="153">
        <f>+'単価表(徳之島)'!$E$37</f>
        <v>2800</v>
      </c>
      <c r="BA156" s="153"/>
      <c r="BB156" s="153"/>
      <c r="BC156" s="165">
        <f>ROUND(AZ156*AW156/1000,0)</f>
        <v>154</v>
      </c>
      <c r="BD156" s="165"/>
      <c r="BE156" s="165"/>
      <c r="BF156" s="178"/>
      <c r="BG156" s="74"/>
      <c r="BH156" s="94"/>
      <c r="BI156" s="94"/>
      <c r="BJ156" s="108" t="s">
        <v>92</v>
      </c>
      <c r="BK156" s="108"/>
      <c r="BL156" s="108"/>
      <c r="BM156" s="108"/>
      <c r="BN156" s="108"/>
      <c r="BO156" s="139">
        <f>+BO155</f>
        <v>65</v>
      </c>
      <c r="BP156" s="139"/>
      <c r="BQ156" s="139"/>
      <c r="BR156" s="153">
        <f>+'単価表(徳之島)'!$E$37</f>
        <v>2800</v>
      </c>
      <c r="BS156" s="153"/>
      <c r="BT156" s="153"/>
      <c r="BU156" s="165">
        <f>ROUND(BR156*BO156/1000,0)</f>
        <v>182</v>
      </c>
      <c r="BV156" s="165"/>
      <c r="BW156" s="165"/>
      <c r="BX156" s="220"/>
    </row>
    <row r="157" spans="1:76" s="30" customFormat="1" ht="15.95" customHeight="1">
      <c r="A157" s="34"/>
      <c r="B157" s="43"/>
      <c r="C157" s="53"/>
      <c r="D157" s="63"/>
      <c r="E157" s="74"/>
      <c r="F157" s="94"/>
      <c r="G157" s="94"/>
      <c r="H157" s="108" t="s">
        <v>16</v>
      </c>
      <c r="I157" s="108"/>
      <c r="J157" s="108"/>
      <c r="K157" s="108"/>
      <c r="L157" s="108"/>
      <c r="M157" s="139">
        <f>+M154</f>
        <v>95</v>
      </c>
      <c r="N157" s="139"/>
      <c r="O157" s="139"/>
      <c r="P157" s="153">
        <f>+'単価表(徳之島)'!$E$43</f>
        <v>920</v>
      </c>
      <c r="Q157" s="153"/>
      <c r="R157" s="153"/>
      <c r="S157" s="165">
        <f>ROUND(P157*M157/1000,0)</f>
        <v>87</v>
      </c>
      <c r="T157" s="165"/>
      <c r="U157" s="165"/>
      <c r="V157" s="182"/>
      <c r="W157" s="188"/>
      <c r="X157" s="94"/>
      <c r="Y157" s="94"/>
      <c r="Z157" s="108" t="s">
        <v>16</v>
      </c>
      <c r="AA157" s="108"/>
      <c r="AB157" s="108"/>
      <c r="AC157" s="108"/>
      <c r="AD157" s="108"/>
      <c r="AE157" s="139">
        <f>+AE154</f>
        <v>100</v>
      </c>
      <c r="AF157" s="139"/>
      <c r="AG157" s="139"/>
      <c r="AH157" s="153">
        <f>+'単価表(徳之島)'!$E$43</f>
        <v>920</v>
      </c>
      <c r="AI157" s="153"/>
      <c r="AJ157" s="153"/>
      <c r="AK157" s="165">
        <f>ROUND(AH157*AE157/1000,0)</f>
        <v>92</v>
      </c>
      <c r="AL157" s="165"/>
      <c r="AM157" s="165"/>
      <c r="AN157" s="178"/>
      <c r="AO157" s="188"/>
      <c r="AP157" s="94"/>
      <c r="AQ157" s="94"/>
      <c r="AR157" s="108" t="s">
        <v>16</v>
      </c>
      <c r="AS157" s="108"/>
      <c r="AT157" s="108"/>
      <c r="AU157" s="108"/>
      <c r="AV157" s="108"/>
      <c r="AW157" s="139">
        <f>+AW154</f>
        <v>105</v>
      </c>
      <c r="AX157" s="139"/>
      <c r="AY157" s="139"/>
      <c r="AZ157" s="153">
        <f>+'単価表(徳之島)'!$E$43</f>
        <v>920</v>
      </c>
      <c r="BA157" s="153"/>
      <c r="BB157" s="153"/>
      <c r="BC157" s="165">
        <f>ROUND(AZ157*AW157/1000,0)</f>
        <v>97</v>
      </c>
      <c r="BD157" s="165"/>
      <c r="BE157" s="165"/>
      <c r="BF157" s="178"/>
      <c r="BG157" s="74"/>
      <c r="BH157" s="94"/>
      <c r="BI157" s="94"/>
      <c r="BJ157" s="108" t="s">
        <v>16</v>
      </c>
      <c r="BK157" s="108"/>
      <c r="BL157" s="108"/>
      <c r="BM157" s="108"/>
      <c r="BN157" s="108"/>
      <c r="BO157" s="139">
        <f>+BO154</f>
        <v>110</v>
      </c>
      <c r="BP157" s="139"/>
      <c r="BQ157" s="139"/>
      <c r="BR157" s="153">
        <f>+'単価表(徳之島)'!$E$43</f>
        <v>920</v>
      </c>
      <c r="BS157" s="153"/>
      <c r="BT157" s="153"/>
      <c r="BU157" s="165">
        <f>ROUND(BR157*BO157/1000,0)</f>
        <v>101</v>
      </c>
      <c r="BV157" s="165"/>
      <c r="BW157" s="165"/>
      <c r="BX157" s="220"/>
    </row>
    <row r="158" spans="1:76" s="30" customFormat="1" ht="15.95" customHeight="1">
      <c r="A158" s="34"/>
      <c r="B158" s="43"/>
      <c r="C158" s="53"/>
      <c r="D158" s="63"/>
      <c r="E158" s="74"/>
      <c r="F158" s="94"/>
      <c r="G158" s="94"/>
      <c r="H158" s="107" t="s">
        <v>47</v>
      </c>
      <c r="I158" s="107"/>
      <c r="J158" s="107"/>
      <c r="K158" s="107"/>
      <c r="L158" s="107"/>
      <c r="M158" s="138" t="s">
        <v>43</v>
      </c>
      <c r="N158" s="138"/>
      <c r="O158" s="138"/>
      <c r="P158" s="153" t="s">
        <v>43</v>
      </c>
      <c r="Q158" s="153"/>
      <c r="R158" s="153"/>
      <c r="S158" s="165">
        <f>SUM(S154:U157)</f>
        <v>203</v>
      </c>
      <c r="T158" s="165"/>
      <c r="U158" s="165"/>
      <c r="V158" s="182"/>
      <c r="W158" s="188"/>
      <c r="X158" s="94"/>
      <c r="Y158" s="94"/>
      <c r="Z158" s="107" t="s">
        <v>47</v>
      </c>
      <c r="AA158" s="107"/>
      <c r="AB158" s="107"/>
      <c r="AC158" s="107"/>
      <c r="AD158" s="107"/>
      <c r="AE158" s="138" t="s">
        <v>43</v>
      </c>
      <c r="AF158" s="138"/>
      <c r="AG158" s="138"/>
      <c r="AH158" s="153" t="s">
        <v>43</v>
      </c>
      <c r="AI158" s="153"/>
      <c r="AJ158" s="153"/>
      <c r="AK158" s="165">
        <f>SUM(AK154:AM157)</f>
        <v>240</v>
      </c>
      <c r="AL158" s="165"/>
      <c r="AM158" s="165"/>
      <c r="AN158" s="178"/>
      <c r="AO158" s="188"/>
      <c r="AP158" s="94"/>
      <c r="AQ158" s="94"/>
      <c r="AR158" s="107" t="s">
        <v>47</v>
      </c>
      <c r="AS158" s="107"/>
      <c r="AT158" s="107"/>
      <c r="AU158" s="107"/>
      <c r="AV158" s="107"/>
      <c r="AW158" s="138" t="s">
        <v>43</v>
      </c>
      <c r="AX158" s="138"/>
      <c r="AY158" s="138"/>
      <c r="AZ158" s="153" t="s">
        <v>43</v>
      </c>
      <c r="BA158" s="153"/>
      <c r="BB158" s="153"/>
      <c r="BC158" s="165">
        <f>SUM(BC154:BE157)</f>
        <v>292</v>
      </c>
      <c r="BD158" s="165"/>
      <c r="BE158" s="165"/>
      <c r="BF158" s="178"/>
      <c r="BG158" s="74"/>
      <c r="BH158" s="94"/>
      <c r="BI158" s="94"/>
      <c r="BJ158" s="107" t="s">
        <v>47</v>
      </c>
      <c r="BK158" s="107"/>
      <c r="BL158" s="107"/>
      <c r="BM158" s="107"/>
      <c r="BN158" s="107"/>
      <c r="BO158" s="138" t="s">
        <v>43</v>
      </c>
      <c r="BP158" s="138"/>
      <c r="BQ158" s="138"/>
      <c r="BR158" s="153" t="s">
        <v>43</v>
      </c>
      <c r="BS158" s="153"/>
      <c r="BT158" s="153"/>
      <c r="BU158" s="165">
        <f>SUM(BU154:BW157)</f>
        <v>328</v>
      </c>
      <c r="BV158" s="165"/>
      <c r="BW158" s="165"/>
      <c r="BX158" s="220"/>
    </row>
    <row r="159" spans="1:76" s="30" customFormat="1" ht="15.95" customHeight="1">
      <c r="A159" s="34"/>
      <c r="B159" s="43"/>
      <c r="C159" s="53"/>
      <c r="D159" s="63"/>
      <c r="E159" s="74"/>
      <c r="F159" s="95" t="s">
        <v>17</v>
      </c>
      <c r="G159" s="95"/>
      <c r="H159" s="95"/>
      <c r="I159" s="95"/>
      <c r="J159" s="95"/>
      <c r="K159" s="95"/>
      <c r="L159" s="95"/>
      <c r="M159" s="140" t="s">
        <v>43</v>
      </c>
      <c r="N159" s="140"/>
      <c r="O159" s="140"/>
      <c r="P159" s="154" t="s">
        <v>43</v>
      </c>
      <c r="Q159" s="154"/>
      <c r="R159" s="154"/>
      <c r="S159" s="166">
        <f>+S158+S153</f>
        <v>795</v>
      </c>
      <c r="T159" s="166"/>
      <c r="U159" s="166"/>
      <c r="V159" s="182"/>
      <c r="W159" s="188"/>
      <c r="X159" s="95" t="s">
        <v>17</v>
      </c>
      <c r="Y159" s="95"/>
      <c r="Z159" s="95"/>
      <c r="AA159" s="95"/>
      <c r="AB159" s="95"/>
      <c r="AC159" s="95"/>
      <c r="AD159" s="95"/>
      <c r="AE159" s="140" t="s">
        <v>43</v>
      </c>
      <c r="AF159" s="140"/>
      <c r="AG159" s="140"/>
      <c r="AH159" s="154" t="s">
        <v>43</v>
      </c>
      <c r="AI159" s="154"/>
      <c r="AJ159" s="154"/>
      <c r="AK159" s="166">
        <f>+AK158+AK153</f>
        <v>817</v>
      </c>
      <c r="AL159" s="166"/>
      <c r="AM159" s="166"/>
      <c r="AN159" s="178"/>
      <c r="AO159" s="188"/>
      <c r="AP159" s="95" t="s">
        <v>17</v>
      </c>
      <c r="AQ159" s="95"/>
      <c r="AR159" s="95"/>
      <c r="AS159" s="95"/>
      <c r="AT159" s="95"/>
      <c r="AU159" s="95"/>
      <c r="AV159" s="95"/>
      <c r="AW159" s="140" t="s">
        <v>43</v>
      </c>
      <c r="AX159" s="140"/>
      <c r="AY159" s="140"/>
      <c r="AZ159" s="154" t="s">
        <v>43</v>
      </c>
      <c r="BA159" s="154"/>
      <c r="BB159" s="154"/>
      <c r="BC159" s="166">
        <f>+BC158+BC153</f>
        <v>816</v>
      </c>
      <c r="BD159" s="166"/>
      <c r="BE159" s="166"/>
      <c r="BF159" s="178"/>
      <c r="BG159" s="74"/>
      <c r="BH159" s="95" t="s">
        <v>17</v>
      </c>
      <c r="BI159" s="95"/>
      <c r="BJ159" s="95"/>
      <c r="BK159" s="95"/>
      <c r="BL159" s="95"/>
      <c r="BM159" s="95"/>
      <c r="BN159" s="95"/>
      <c r="BO159" s="140" t="s">
        <v>43</v>
      </c>
      <c r="BP159" s="140"/>
      <c r="BQ159" s="140"/>
      <c r="BR159" s="154" t="s">
        <v>43</v>
      </c>
      <c r="BS159" s="154"/>
      <c r="BT159" s="154"/>
      <c r="BU159" s="166">
        <f>+BU158+BU153</f>
        <v>830</v>
      </c>
      <c r="BV159" s="166"/>
      <c r="BW159" s="166"/>
      <c r="BX159" s="220"/>
    </row>
    <row r="160" spans="1:76" s="30" customFormat="1" ht="15.95" customHeight="1">
      <c r="A160" s="34"/>
      <c r="B160" s="44"/>
      <c r="C160" s="54"/>
      <c r="D160" s="64"/>
      <c r="E160" s="75"/>
      <c r="F160" s="96"/>
      <c r="G160" s="96"/>
      <c r="H160" s="96"/>
      <c r="I160" s="96"/>
      <c r="J160" s="96"/>
      <c r="K160" s="96"/>
      <c r="L160" s="96"/>
      <c r="M160" s="141"/>
      <c r="N160" s="141"/>
      <c r="O160" s="141"/>
      <c r="P160" s="155"/>
      <c r="Q160" s="155"/>
      <c r="R160" s="155"/>
      <c r="S160" s="167"/>
      <c r="T160" s="167"/>
      <c r="U160" s="167"/>
      <c r="V160" s="183"/>
      <c r="W160" s="115"/>
      <c r="X160" s="96"/>
      <c r="Y160" s="96"/>
      <c r="Z160" s="96"/>
      <c r="AA160" s="96"/>
      <c r="AB160" s="96"/>
      <c r="AC160" s="96"/>
      <c r="AD160" s="96"/>
      <c r="AE160" s="193"/>
      <c r="AF160" s="193"/>
      <c r="AG160" s="193"/>
      <c r="AH160" s="194"/>
      <c r="AI160" s="194"/>
      <c r="AJ160" s="194"/>
      <c r="AK160" s="167"/>
      <c r="AL160" s="167"/>
      <c r="AM160" s="167"/>
      <c r="AN160" s="202"/>
      <c r="AO160" s="115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2"/>
      <c r="BG160" s="75"/>
      <c r="BH160" s="96"/>
      <c r="BI160" s="96"/>
      <c r="BJ160" s="96"/>
      <c r="BK160" s="96"/>
      <c r="BL160" s="96"/>
      <c r="BM160" s="96"/>
      <c r="BN160" s="96"/>
      <c r="BO160" s="193"/>
      <c r="BP160" s="193"/>
      <c r="BQ160" s="193"/>
      <c r="BR160" s="194"/>
      <c r="BS160" s="194"/>
      <c r="BT160" s="194"/>
      <c r="BU160" s="167"/>
      <c r="BV160" s="167"/>
      <c r="BW160" s="167"/>
      <c r="BX160" s="224"/>
    </row>
    <row r="161" spans="1:76" ht="20.100000000000001" customHeight="1">
      <c r="A161" s="31"/>
      <c r="B161" s="45" t="s">
        <v>48</v>
      </c>
      <c r="C161" s="55"/>
      <c r="D161" s="55"/>
      <c r="E161" s="76" t="str">
        <f>IF(S159=MIN(S159,AK159,BC159,BU159),"○","▲")</f>
        <v>○</v>
      </c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 t="str">
        <f>IF(AK159=MIN(S159,AK159,BC159,BU159),"○","▲")</f>
        <v>▲</v>
      </c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 t="str">
        <f>IF(BC159=MIN(S159,AK159,BC159,BU159),"○","▲")</f>
        <v>▲</v>
      </c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 t="str">
        <f>IF(BU159=MIN(S159,AK159,BC159,BU159),"○","▲")</f>
        <v>▲</v>
      </c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225"/>
    </row>
    <row r="162" spans="1:76" ht="24.95" customHeight="1">
      <c r="A162" s="31"/>
      <c r="B162" s="46"/>
      <c r="C162" s="56"/>
      <c r="D162" s="56"/>
      <c r="E162" s="77">
        <f>IF(E161="○",M112,IF(W161="○",AE112,IF(AO161="○",AW112,BO112)))</f>
        <v>3</v>
      </c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226"/>
    </row>
    <row r="163" spans="1:76" ht="15.95" customHeight="1"/>
  </sheetData>
  <mergeCells count="1335">
    <mergeCell ref="B1:V1"/>
    <mergeCell ref="E2:K2"/>
    <mergeCell ref="L2:V2"/>
    <mergeCell ref="W2:AD2"/>
    <mergeCell ref="AE2:AN2"/>
    <mergeCell ref="AO2:AV2"/>
    <mergeCell ref="AW2:BF2"/>
    <mergeCell ref="BG2:BX2"/>
    <mergeCell ref="E3:K3"/>
    <mergeCell ref="L3:M3"/>
    <mergeCell ref="N3:O3"/>
    <mergeCell ref="P3:V3"/>
    <mergeCell ref="W3:AD3"/>
    <mergeCell ref="AE3:AN3"/>
    <mergeCell ref="AO3:AV3"/>
    <mergeCell ref="AW3:BF3"/>
    <mergeCell ref="BG3:BN3"/>
    <mergeCell ref="BO3:BX3"/>
    <mergeCell ref="B4:D4"/>
    <mergeCell ref="E4:L4"/>
    <mergeCell ref="M4:V4"/>
    <mergeCell ref="W4:AD4"/>
    <mergeCell ref="AE4:AN4"/>
    <mergeCell ref="AO4:AV4"/>
    <mergeCell ref="AW4:BF4"/>
    <mergeCell ref="BG4:BN4"/>
    <mergeCell ref="BO4:BX4"/>
    <mergeCell ref="I7:L7"/>
    <mergeCell ref="M7:P7"/>
    <mergeCell ref="AA7:AD7"/>
    <mergeCell ref="AE7:AH7"/>
    <mergeCell ref="AS7:AV7"/>
    <mergeCell ref="AW7:AZ7"/>
    <mergeCell ref="BK7:BN7"/>
    <mergeCell ref="BO7:BR7"/>
    <mergeCell ref="I12:L12"/>
    <mergeCell ref="M12:P12"/>
    <mergeCell ref="AA12:AD12"/>
    <mergeCell ref="AE12:AH12"/>
    <mergeCell ref="AS12:AV12"/>
    <mergeCell ref="AW12:AZ12"/>
    <mergeCell ref="BK12:BN12"/>
    <mergeCell ref="BO12:BR12"/>
    <mergeCell ref="M13:P13"/>
    <mergeCell ref="AE13:AH13"/>
    <mergeCell ref="AW13:AZ13"/>
    <mergeCell ref="BO13:BR13"/>
    <mergeCell ref="M14:P14"/>
    <mergeCell ref="AE14:AH14"/>
    <mergeCell ref="AW14:AZ14"/>
    <mergeCell ref="BO14:BR14"/>
    <mergeCell ref="M15:P15"/>
    <mergeCell ref="AE15:AH15"/>
    <mergeCell ref="AW15:AZ15"/>
    <mergeCell ref="BO15:BR15"/>
    <mergeCell ref="M16:P16"/>
    <mergeCell ref="AE16:AH16"/>
    <mergeCell ref="AW16:AZ16"/>
    <mergeCell ref="BO16:BR16"/>
    <mergeCell ref="M17:P17"/>
    <mergeCell ref="AE17:AH17"/>
    <mergeCell ref="AW17:AZ17"/>
    <mergeCell ref="BO17:BR17"/>
    <mergeCell ref="M18:P18"/>
    <mergeCell ref="AE18:AH18"/>
    <mergeCell ref="AW18:AZ18"/>
    <mergeCell ref="BO18:BR18"/>
    <mergeCell ref="M19:P19"/>
    <mergeCell ref="AE19:AH19"/>
    <mergeCell ref="AW19:AZ19"/>
    <mergeCell ref="BO19:BR19"/>
    <mergeCell ref="M20:P20"/>
    <mergeCell ref="AE20:AH20"/>
    <mergeCell ref="AW20:AZ20"/>
    <mergeCell ref="BO20:BR20"/>
    <mergeCell ref="M21:P21"/>
    <mergeCell ref="AE21:AH21"/>
    <mergeCell ref="AW21:AZ21"/>
    <mergeCell ref="BO21:BR21"/>
    <mergeCell ref="M22:P22"/>
    <mergeCell ref="AE22:AH22"/>
    <mergeCell ref="AW22:AZ22"/>
    <mergeCell ref="BO22:BR22"/>
    <mergeCell ref="G25:J25"/>
    <mergeCell ref="L25:M25"/>
    <mergeCell ref="Y25:AB25"/>
    <mergeCell ref="AD25:AE25"/>
    <mergeCell ref="AQ25:AT25"/>
    <mergeCell ref="AV25:AW25"/>
    <mergeCell ref="BI25:BL25"/>
    <mergeCell ref="BN25:BO25"/>
    <mergeCell ref="G26:J26"/>
    <mergeCell ref="L26:M26"/>
    <mergeCell ref="Y26:AB26"/>
    <mergeCell ref="AD26:AE26"/>
    <mergeCell ref="AQ26:AT26"/>
    <mergeCell ref="AV26:AW26"/>
    <mergeCell ref="BI26:BL26"/>
    <mergeCell ref="BN26:BO26"/>
    <mergeCell ref="G27:J27"/>
    <mergeCell ref="L27:M27"/>
    <mergeCell ref="Y27:AB27"/>
    <mergeCell ref="AD27:AE27"/>
    <mergeCell ref="AQ27:AT27"/>
    <mergeCell ref="AV27:AW27"/>
    <mergeCell ref="BI27:BL27"/>
    <mergeCell ref="BN27:BO27"/>
    <mergeCell ref="F29:K29"/>
    <mergeCell ref="L29:M29"/>
    <mergeCell ref="X29:AC29"/>
    <mergeCell ref="AD29:AE29"/>
    <mergeCell ref="AP29:AU29"/>
    <mergeCell ref="AV29:AW29"/>
    <mergeCell ref="BH29:BM29"/>
    <mergeCell ref="BN29:BO29"/>
    <mergeCell ref="N30:O30"/>
    <mergeCell ref="Q30:R30"/>
    <mergeCell ref="AF30:AG30"/>
    <mergeCell ref="AI30:AJ30"/>
    <mergeCell ref="AX30:AY30"/>
    <mergeCell ref="BA30:BB30"/>
    <mergeCell ref="BP30:BQ30"/>
    <mergeCell ref="BS30:BT30"/>
    <mergeCell ref="I31:S31"/>
    <mergeCell ref="AA31:AK31"/>
    <mergeCell ref="AS31:BC31"/>
    <mergeCell ref="BK31:BU31"/>
    <mergeCell ref="P36:U36"/>
    <mergeCell ref="AH36:AM36"/>
    <mergeCell ref="AZ36:BE36"/>
    <mergeCell ref="BR36:BW36"/>
    <mergeCell ref="F37:L37"/>
    <mergeCell ref="M37:O37"/>
    <mergeCell ref="P37:R37"/>
    <mergeCell ref="S37:U37"/>
    <mergeCell ref="X37:AD37"/>
    <mergeCell ref="AE37:AG37"/>
    <mergeCell ref="AH37:AJ37"/>
    <mergeCell ref="AK37:AM37"/>
    <mergeCell ref="AP37:AV37"/>
    <mergeCell ref="AW37:AY37"/>
    <mergeCell ref="AZ37:BB37"/>
    <mergeCell ref="BC37:BE37"/>
    <mergeCell ref="BH37:BN37"/>
    <mergeCell ref="BO37:BQ37"/>
    <mergeCell ref="BR37:BT37"/>
    <mergeCell ref="BU37:BW37"/>
    <mergeCell ref="H38:J38"/>
    <mergeCell ref="K38:L38"/>
    <mergeCell ref="M38:O38"/>
    <mergeCell ref="P38:R38"/>
    <mergeCell ref="S38:U38"/>
    <mergeCell ref="Z38:AB38"/>
    <mergeCell ref="AC38:AD38"/>
    <mergeCell ref="AE38:AG38"/>
    <mergeCell ref="AH38:AJ38"/>
    <mergeCell ref="AK38:AM38"/>
    <mergeCell ref="AR38:AT38"/>
    <mergeCell ref="AU38:AV38"/>
    <mergeCell ref="AW38:AY38"/>
    <mergeCell ref="AZ38:BB38"/>
    <mergeCell ref="BC38:BE38"/>
    <mergeCell ref="BJ38:BL38"/>
    <mergeCell ref="BM38:BN38"/>
    <mergeCell ref="BO38:BQ38"/>
    <mergeCell ref="BR38:BT38"/>
    <mergeCell ref="BU38:BW38"/>
    <mergeCell ref="H39:J39"/>
    <mergeCell ref="Z39:AB39"/>
    <mergeCell ref="AR39:AT39"/>
    <mergeCell ref="BJ39:BL39"/>
    <mergeCell ref="H40:J40"/>
    <mergeCell ref="Z40:AB40"/>
    <mergeCell ref="AR40:AT40"/>
    <mergeCell ref="BJ40:BL40"/>
    <mergeCell ref="H41:J41"/>
    <mergeCell ref="Z41:AB41"/>
    <mergeCell ref="AR41:AT41"/>
    <mergeCell ref="BJ41:BL41"/>
    <mergeCell ref="H42:J42"/>
    <mergeCell ref="Z42:AB42"/>
    <mergeCell ref="AR42:AT42"/>
    <mergeCell ref="BJ42:BL42"/>
    <mergeCell ref="H43:J43"/>
    <mergeCell ref="Z43:AB43"/>
    <mergeCell ref="AR43:AT43"/>
    <mergeCell ref="BJ43:BL43"/>
    <mergeCell ref="H44:J44"/>
    <mergeCell ref="Z44:AB44"/>
    <mergeCell ref="AR44:AT44"/>
    <mergeCell ref="BJ44:BL44"/>
    <mergeCell ref="H45:L45"/>
    <mergeCell ref="M45:O45"/>
    <mergeCell ref="P45:R45"/>
    <mergeCell ref="S45:U45"/>
    <mergeCell ref="Z45:AD45"/>
    <mergeCell ref="AE45:AG45"/>
    <mergeCell ref="AH45:AJ45"/>
    <mergeCell ref="AK45:AM45"/>
    <mergeCell ref="AR45:AV45"/>
    <mergeCell ref="AW45:AY45"/>
    <mergeCell ref="AZ45:BB45"/>
    <mergeCell ref="BC45:BE45"/>
    <mergeCell ref="BJ45:BN45"/>
    <mergeCell ref="BO45:BQ45"/>
    <mergeCell ref="BR45:BT45"/>
    <mergeCell ref="BU45:BW45"/>
    <mergeCell ref="H46:L46"/>
    <mergeCell ref="M46:O46"/>
    <mergeCell ref="P46:R46"/>
    <mergeCell ref="S46:U46"/>
    <mergeCell ref="Z46:AD46"/>
    <mergeCell ref="AE46:AG46"/>
    <mergeCell ref="AH46:AJ46"/>
    <mergeCell ref="AK46:AM46"/>
    <mergeCell ref="AR46:AV46"/>
    <mergeCell ref="AW46:AY46"/>
    <mergeCell ref="AZ46:BB46"/>
    <mergeCell ref="BC46:BE46"/>
    <mergeCell ref="BJ46:BN46"/>
    <mergeCell ref="BO46:BQ46"/>
    <mergeCell ref="BR46:BT46"/>
    <mergeCell ref="BU46:BW46"/>
    <mergeCell ref="H47:L47"/>
    <mergeCell ref="M47:O47"/>
    <mergeCell ref="P47:R47"/>
    <mergeCell ref="S47:U47"/>
    <mergeCell ref="Z47:AD47"/>
    <mergeCell ref="AE47:AG47"/>
    <mergeCell ref="AH47:AJ47"/>
    <mergeCell ref="AK47:AM47"/>
    <mergeCell ref="AR47:AV47"/>
    <mergeCell ref="AW47:AY47"/>
    <mergeCell ref="AZ47:BB47"/>
    <mergeCell ref="BC47:BE47"/>
    <mergeCell ref="BJ47:BN47"/>
    <mergeCell ref="BO47:BQ47"/>
    <mergeCell ref="BR47:BT47"/>
    <mergeCell ref="BU47:BW47"/>
    <mergeCell ref="H48:L48"/>
    <mergeCell ref="M48:O48"/>
    <mergeCell ref="P48:R48"/>
    <mergeCell ref="S48:U48"/>
    <mergeCell ref="Z48:AD48"/>
    <mergeCell ref="AE48:AG48"/>
    <mergeCell ref="AH48:AJ48"/>
    <mergeCell ref="AK48:AM48"/>
    <mergeCell ref="AR48:AV48"/>
    <mergeCell ref="AW48:AY48"/>
    <mergeCell ref="AZ48:BB48"/>
    <mergeCell ref="BC48:BE48"/>
    <mergeCell ref="BJ48:BN48"/>
    <mergeCell ref="BO48:BQ48"/>
    <mergeCell ref="BR48:BT48"/>
    <mergeCell ref="BU48:BW48"/>
    <mergeCell ref="H49:L49"/>
    <mergeCell ref="M49:O49"/>
    <mergeCell ref="P49:R49"/>
    <mergeCell ref="S49:U49"/>
    <mergeCell ref="Z49:AD49"/>
    <mergeCell ref="AE49:AG49"/>
    <mergeCell ref="AH49:AJ49"/>
    <mergeCell ref="AK49:AM49"/>
    <mergeCell ref="AR49:AV49"/>
    <mergeCell ref="AW49:AY49"/>
    <mergeCell ref="AZ49:BB49"/>
    <mergeCell ref="BC49:BE49"/>
    <mergeCell ref="BJ49:BN49"/>
    <mergeCell ref="BO49:BQ49"/>
    <mergeCell ref="BR49:BT49"/>
    <mergeCell ref="BU49:BW49"/>
    <mergeCell ref="H50:L50"/>
    <mergeCell ref="M50:O50"/>
    <mergeCell ref="P50:R50"/>
    <mergeCell ref="S50:U50"/>
    <mergeCell ref="Z50:AD50"/>
    <mergeCell ref="AE50:AG50"/>
    <mergeCell ref="AH50:AJ50"/>
    <mergeCell ref="AK50:AM50"/>
    <mergeCell ref="AR50:AV50"/>
    <mergeCell ref="AW50:AY50"/>
    <mergeCell ref="AZ50:BB50"/>
    <mergeCell ref="BC50:BE50"/>
    <mergeCell ref="BJ50:BN50"/>
    <mergeCell ref="BO50:BQ50"/>
    <mergeCell ref="BR50:BT50"/>
    <mergeCell ref="BU50:BW50"/>
    <mergeCell ref="F51:L51"/>
    <mergeCell ref="M51:O51"/>
    <mergeCell ref="P51:R51"/>
    <mergeCell ref="S51:U51"/>
    <mergeCell ref="X51:AD51"/>
    <mergeCell ref="AE51:AG51"/>
    <mergeCell ref="AH51:AJ51"/>
    <mergeCell ref="AK51:AM51"/>
    <mergeCell ref="AP51:AV51"/>
    <mergeCell ref="AW51:AY51"/>
    <mergeCell ref="AZ51:BB51"/>
    <mergeCell ref="BC51:BE51"/>
    <mergeCell ref="BH51:BN51"/>
    <mergeCell ref="BO51:BQ51"/>
    <mergeCell ref="BR51:BT51"/>
    <mergeCell ref="BU51:BW51"/>
    <mergeCell ref="E53:V53"/>
    <mergeCell ref="W53:AN53"/>
    <mergeCell ref="AO53:BF53"/>
    <mergeCell ref="BG53:BX53"/>
    <mergeCell ref="E54:BX54"/>
    <mergeCell ref="B55:V55"/>
    <mergeCell ref="E56:K56"/>
    <mergeCell ref="L56:V56"/>
    <mergeCell ref="W56:AD56"/>
    <mergeCell ref="AE56:AN56"/>
    <mergeCell ref="AO56:AV56"/>
    <mergeCell ref="AW56:BF56"/>
    <mergeCell ref="BG56:BX56"/>
    <mergeCell ref="E57:K57"/>
    <mergeCell ref="L57:M57"/>
    <mergeCell ref="N57:O57"/>
    <mergeCell ref="P57:V57"/>
    <mergeCell ref="W57:AD57"/>
    <mergeCell ref="AE57:AN57"/>
    <mergeCell ref="AO57:AV57"/>
    <mergeCell ref="AW57:BF57"/>
    <mergeCell ref="BG57:BN57"/>
    <mergeCell ref="BO57:BX57"/>
    <mergeCell ref="B58:D58"/>
    <mergeCell ref="E58:L58"/>
    <mergeCell ref="M58:V58"/>
    <mergeCell ref="W58:AD58"/>
    <mergeCell ref="AE58:AN58"/>
    <mergeCell ref="AO58:AV58"/>
    <mergeCell ref="AW58:BF58"/>
    <mergeCell ref="BG58:BN58"/>
    <mergeCell ref="BO58:BX58"/>
    <mergeCell ref="I61:L61"/>
    <mergeCell ref="M61:P61"/>
    <mergeCell ref="AA61:AD61"/>
    <mergeCell ref="AE61:AH61"/>
    <mergeCell ref="AS61:AV61"/>
    <mergeCell ref="AW61:AZ61"/>
    <mergeCell ref="BK61:BN61"/>
    <mergeCell ref="BO61:BR61"/>
    <mergeCell ref="I66:L66"/>
    <mergeCell ref="M66:P66"/>
    <mergeCell ref="AA66:AD66"/>
    <mergeCell ref="AE66:AH66"/>
    <mergeCell ref="AS66:AV66"/>
    <mergeCell ref="AW66:AZ66"/>
    <mergeCell ref="BK66:BN66"/>
    <mergeCell ref="BO66:BR66"/>
    <mergeCell ref="M67:P67"/>
    <mergeCell ref="AE67:AH67"/>
    <mergeCell ref="AW67:AZ67"/>
    <mergeCell ref="BO67:BR67"/>
    <mergeCell ref="M68:P68"/>
    <mergeCell ref="AE68:AH68"/>
    <mergeCell ref="AW68:AZ68"/>
    <mergeCell ref="BO68:BR68"/>
    <mergeCell ref="M69:P69"/>
    <mergeCell ref="AE69:AH69"/>
    <mergeCell ref="AW69:AZ69"/>
    <mergeCell ref="BO69:BR69"/>
    <mergeCell ref="M70:P70"/>
    <mergeCell ref="AE70:AH70"/>
    <mergeCell ref="AW70:AZ70"/>
    <mergeCell ref="BO70:BR70"/>
    <mergeCell ref="M71:P71"/>
    <mergeCell ref="AE71:AH71"/>
    <mergeCell ref="AW71:AZ71"/>
    <mergeCell ref="BO71:BR71"/>
    <mergeCell ref="M72:P72"/>
    <mergeCell ref="AE72:AH72"/>
    <mergeCell ref="AW72:AZ72"/>
    <mergeCell ref="BO72:BR72"/>
    <mergeCell ref="M73:P73"/>
    <mergeCell ref="AE73:AH73"/>
    <mergeCell ref="AW73:AZ73"/>
    <mergeCell ref="BO73:BR73"/>
    <mergeCell ref="M74:P74"/>
    <mergeCell ref="AE74:AH74"/>
    <mergeCell ref="AW74:AZ74"/>
    <mergeCell ref="BO74:BR74"/>
    <mergeCell ref="M75:P75"/>
    <mergeCell ref="AE75:AH75"/>
    <mergeCell ref="AW75:AZ75"/>
    <mergeCell ref="BO75:BR75"/>
    <mergeCell ref="M76:P76"/>
    <mergeCell ref="AE76:AH76"/>
    <mergeCell ref="AW76:AZ76"/>
    <mergeCell ref="BO76:BR76"/>
    <mergeCell ref="G79:J79"/>
    <mergeCell ref="L79:M79"/>
    <mergeCell ref="Y79:AB79"/>
    <mergeCell ref="AD79:AE79"/>
    <mergeCell ref="AQ79:AT79"/>
    <mergeCell ref="AV79:AW79"/>
    <mergeCell ref="BI79:BL79"/>
    <mergeCell ref="BN79:BO79"/>
    <mergeCell ref="G80:J80"/>
    <mergeCell ref="L80:M80"/>
    <mergeCell ref="Y80:AB80"/>
    <mergeCell ref="AD80:AE80"/>
    <mergeCell ref="AQ80:AT80"/>
    <mergeCell ref="AV80:AW80"/>
    <mergeCell ref="BI80:BL80"/>
    <mergeCell ref="BN80:BO80"/>
    <mergeCell ref="G81:J81"/>
    <mergeCell ref="L81:M81"/>
    <mergeCell ref="Y81:AB81"/>
    <mergeCell ref="AD81:AE81"/>
    <mergeCell ref="AQ81:AT81"/>
    <mergeCell ref="AV81:AW81"/>
    <mergeCell ref="BI81:BL81"/>
    <mergeCell ref="BN81:BO81"/>
    <mergeCell ref="F83:K83"/>
    <mergeCell ref="L83:M83"/>
    <mergeCell ref="X83:AC83"/>
    <mergeCell ref="AD83:AE83"/>
    <mergeCell ref="AP83:AU83"/>
    <mergeCell ref="AV83:AW83"/>
    <mergeCell ref="BH83:BM83"/>
    <mergeCell ref="BN83:BO83"/>
    <mergeCell ref="N84:O84"/>
    <mergeCell ref="Q84:R84"/>
    <mergeCell ref="AF84:AG84"/>
    <mergeCell ref="AI84:AJ84"/>
    <mergeCell ref="AX84:AY84"/>
    <mergeCell ref="BA84:BB84"/>
    <mergeCell ref="BP84:BQ84"/>
    <mergeCell ref="BS84:BT84"/>
    <mergeCell ref="I85:S85"/>
    <mergeCell ref="AA85:AK85"/>
    <mergeCell ref="AS85:BC85"/>
    <mergeCell ref="BK85:BU85"/>
    <mergeCell ref="P90:U90"/>
    <mergeCell ref="AH90:AM90"/>
    <mergeCell ref="AZ90:BE90"/>
    <mergeCell ref="BR90:BW90"/>
    <mergeCell ref="F91:L91"/>
    <mergeCell ref="M91:O91"/>
    <mergeCell ref="P91:R91"/>
    <mergeCell ref="S91:U91"/>
    <mergeCell ref="X91:AD91"/>
    <mergeCell ref="AE91:AG91"/>
    <mergeCell ref="AH91:AJ91"/>
    <mergeCell ref="AK91:AM91"/>
    <mergeCell ref="AP91:AV91"/>
    <mergeCell ref="AW91:AY91"/>
    <mergeCell ref="AZ91:BB91"/>
    <mergeCell ref="BC91:BE91"/>
    <mergeCell ref="BH91:BN91"/>
    <mergeCell ref="BO91:BQ91"/>
    <mergeCell ref="BR91:BT91"/>
    <mergeCell ref="BU91:BW91"/>
    <mergeCell ref="H92:J92"/>
    <mergeCell ref="K92:L92"/>
    <mergeCell ref="M92:O92"/>
    <mergeCell ref="P92:R92"/>
    <mergeCell ref="S92:U92"/>
    <mergeCell ref="Z92:AB92"/>
    <mergeCell ref="AC92:AD92"/>
    <mergeCell ref="AE92:AG92"/>
    <mergeCell ref="AH92:AJ92"/>
    <mergeCell ref="AK92:AM92"/>
    <mergeCell ref="AR92:AT92"/>
    <mergeCell ref="AU92:AV92"/>
    <mergeCell ref="AW92:AY92"/>
    <mergeCell ref="AZ92:BB92"/>
    <mergeCell ref="BC92:BE92"/>
    <mergeCell ref="BJ92:BL92"/>
    <mergeCell ref="BM92:BN92"/>
    <mergeCell ref="BO92:BQ92"/>
    <mergeCell ref="BR92:BT92"/>
    <mergeCell ref="BU92:BW92"/>
    <mergeCell ref="H93:J93"/>
    <mergeCell ref="Z93:AB93"/>
    <mergeCell ref="AR93:AT93"/>
    <mergeCell ref="BJ93:BL93"/>
    <mergeCell ref="H94:J94"/>
    <mergeCell ref="Z94:AB94"/>
    <mergeCell ref="AR94:AT94"/>
    <mergeCell ref="BJ94:BL94"/>
    <mergeCell ref="H95:J95"/>
    <mergeCell ref="Z95:AB95"/>
    <mergeCell ref="AR95:AT95"/>
    <mergeCell ref="BJ95:BL95"/>
    <mergeCell ref="H96:J96"/>
    <mergeCell ref="Z96:AB96"/>
    <mergeCell ref="AR96:AT96"/>
    <mergeCell ref="BJ96:BL96"/>
    <mergeCell ref="H97:J97"/>
    <mergeCell ref="Z97:AB97"/>
    <mergeCell ref="AR97:AT97"/>
    <mergeCell ref="BJ97:BL97"/>
    <mergeCell ref="H98:J98"/>
    <mergeCell ref="Z98:AB98"/>
    <mergeCell ref="AR98:AT98"/>
    <mergeCell ref="BJ98:BL98"/>
    <mergeCell ref="H99:L99"/>
    <mergeCell ref="M99:O99"/>
    <mergeCell ref="P99:R99"/>
    <mergeCell ref="S99:U99"/>
    <mergeCell ref="Z99:AD99"/>
    <mergeCell ref="AE99:AG99"/>
    <mergeCell ref="AH99:AJ99"/>
    <mergeCell ref="AK99:AM99"/>
    <mergeCell ref="AR99:AV99"/>
    <mergeCell ref="AW99:AY99"/>
    <mergeCell ref="AZ99:BB99"/>
    <mergeCell ref="BC99:BE99"/>
    <mergeCell ref="BJ99:BN99"/>
    <mergeCell ref="BO99:BQ99"/>
    <mergeCell ref="BR99:BT99"/>
    <mergeCell ref="BU99:BW99"/>
    <mergeCell ref="H100:L100"/>
    <mergeCell ref="M100:O100"/>
    <mergeCell ref="P100:R100"/>
    <mergeCell ref="S100:U100"/>
    <mergeCell ref="Z100:AD100"/>
    <mergeCell ref="AE100:AG100"/>
    <mergeCell ref="AH100:AJ100"/>
    <mergeCell ref="AK100:AM100"/>
    <mergeCell ref="AR100:AV100"/>
    <mergeCell ref="AW100:AY100"/>
    <mergeCell ref="AZ100:BB100"/>
    <mergeCell ref="BC100:BE100"/>
    <mergeCell ref="BJ100:BN100"/>
    <mergeCell ref="BO100:BQ100"/>
    <mergeCell ref="BR100:BT100"/>
    <mergeCell ref="BU100:BW100"/>
    <mergeCell ref="H101:L101"/>
    <mergeCell ref="M101:O101"/>
    <mergeCell ref="P101:R101"/>
    <mergeCell ref="S101:U101"/>
    <mergeCell ref="Z101:AD101"/>
    <mergeCell ref="AE101:AG101"/>
    <mergeCell ref="AH101:AJ101"/>
    <mergeCell ref="AK101:AM101"/>
    <mergeCell ref="AR101:AV101"/>
    <mergeCell ref="AW101:AY101"/>
    <mergeCell ref="AZ101:BB101"/>
    <mergeCell ref="BC101:BE101"/>
    <mergeCell ref="BJ101:BN101"/>
    <mergeCell ref="BO101:BQ101"/>
    <mergeCell ref="BR101:BT101"/>
    <mergeCell ref="BU101:BW101"/>
    <mergeCell ref="H102:L102"/>
    <mergeCell ref="M102:O102"/>
    <mergeCell ref="P102:R102"/>
    <mergeCell ref="S102:U102"/>
    <mergeCell ref="Z102:AD102"/>
    <mergeCell ref="AE102:AG102"/>
    <mergeCell ref="AH102:AJ102"/>
    <mergeCell ref="AK102:AM102"/>
    <mergeCell ref="AR102:AV102"/>
    <mergeCell ref="AW102:AY102"/>
    <mergeCell ref="AZ102:BB102"/>
    <mergeCell ref="BC102:BE102"/>
    <mergeCell ref="BJ102:BN102"/>
    <mergeCell ref="BO102:BQ102"/>
    <mergeCell ref="BR102:BT102"/>
    <mergeCell ref="BU102:BW102"/>
    <mergeCell ref="H103:L103"/>
    <mergeCell ref="M103:O103"/>
    <mergeCell ref="P103:R103"/>
    <mergeCell ref="S103:U103"/>
    <mergeCell ref="Z103:AD103"/>
    <mergeCell ref="AE103:AG103"/>
    <mergeCell ref="AH103:AJ103"/>
    <mergeCell ref="AK103:AM103"/>
    <mergeCell ref="AR103:AV103"/>
    <mergeCell ref="AW103:AY103"/>
    <mergeCell ref="AZ103:BB103"/>
    <mergeCell ref="BC103:BE103"/>
    <mergeCell ref="BJ103:BN103"/>
    <mergeCell ref="BO103:BQ103"/>
    <mergeCell ref="BR103:BT103"/>
    <mergeCell ref="BU103:BW103"/>
    <mergeCell ref="H104:L104"/>
    <mergeCell ref="M104:O104"/>
    <mergeCell ref="P104:R104"/>
    <mergeCell ref="S104:U104"/>
    <mergeCell ref="Z104:AD104"/>
    <mergeCell ref="AE104:AG104"/>
    <mergeCell ref="AH104:AJ104"/>
    <mergeCell ref="AK104:AM104"/>
    <mergeCell ref="AR104:AV104"/>
    <mergeCell ref="AW104:AY104"/>
    <mergeCell ref="AZ104:BB104"/>
    <mergeCell ref="BC104:BE104"/>
    <mergeCell ref="BJ104:BN104"/>
    <mergeCell ref="BO104:BQ104"/>
    <mergeCell ref="BR104:BT104"/>
    <mergeCell ref="BU104:BW104"/>
    <mergeCell ref="F105:L105"/>
    <mergeCell ref="M105:O105"/>
    <mergeCell ref="P105:R105"/>
    <mergeCell ref="S105:U105"/>
    <mergeCell ref="X105:AD105"/>
    <mergeCell ref="AE105:AG105"/>
    <mergeCell ref="AH105:AJ105"/>
    <mergeCell ref="AK105:AM105"/>
    <mergeCell ref="AP105:AV105"/>
    <mergeCell ref="AW105:AY105"/>
    <mergeCell ref="AZ105:BB105"/>
    <mergeCell ref="BC105:BE105"/>
    <mergeCell ref="BH105:BN105"/>
    <mergeCell ref="BO105:BQ105"/>
    <mergeCell ref="BR105:BT105"/>
    <mergeCell ref="BU105:BW105"/>
    <mergeCell ref="E107:V107"/>
    <mergeCell ref="W107:AN107"/>
    <mergeCell ref="AO107:BF107"/>
    <mergeCell ref="BG107:BX107"/>
    <mergeCell ref="E108:BX108"/>
    <mergeCell ref="B109:V109"/>
    <mergeCell ref="E110:K110"/>
    <mergeCell ref="L110:V110"/>
    <mergeCell ref="W110:AD110"/>
    <mergeCell ref="AE110:AN110"/>
    <mergeCell ref="AO110:AV110"/>
    <mergeCell ref="AW110:BF110"/>
    <mergeCell ref="BG110:BX110"/>
    <mergeCell ref="E111:K111"/>
    <mergeCell ref="L111:M111"/>
    <mergeCell ref="N111:O111"/>
    <mergeCell ref="P111:V111"/>
    <mergeCell ref="W111:AD111"/>
    <mergeCell ref="AE111:AN111"/>
    <mergeCell ref="AO111:AV111"/>
    <mergeCell ref="AW111:BF111"/>
    <mergeCell ref="BG111:BN111"/>
    <mergeCell ref="BO111:BX111"/>
    <mergeCell ref="B112:D112"/>
    <mergeCell ref="E112:L112"/>
    <mergeCell ref="M112:V112"/>
    <mergeCell ref="W112:AD112"/>
    <mergeCell ref="AE112:AN112"/>
    <mergeCell ref="AO112:AV112"/>
    <mergeCell ref="AW112:BF112"/>
    <mergeCell ref="BG112:BN112"/>
    <mergeCell ref="BO112:BX112"/>
    <mergeCell ref="I115:L115"/>
    <mergeCell ref="M115:P115"/>
    <mergeCell ref="AA115:AD115"/>
    <mergeCell ref="AE115:AH115"/>
    <mergeCell ref="AS115:AV115"/>
    <mergeCell ref="AW115:AZ115"/>
    <mergeCell ref="BK115:BN115"/>
    <mergeCell ref="BO115:BR115"/>
    <mergeCell ref="I120:L120"/>
    <mergeCell ref="M120:P120"/>
    <mergeCell ref="AA120:AD120"/>
    <mergeCell ref="AE120:AH120"/>
    <mergeCell ref="AS120:AV120"/>
    <mergeCell ref="AW120:AZ120"/>
    <mergeCell ref="BK120:BN120"/>
    <mergeCell ref="BO120:BR120"/>
    <mergeCell ref="M121:P121"/>
    <mergeCell ref="AE121:AH121"/>
    <mergeCell ref="AW121:AZ121"/>
    <mergeCell ref="BO121:BR121"/>
    <mergeCell ref="M122:P122"/>
    <mergeCell ref="AE122:AH122"/>
    <mergeCell ref="AW122:AZ122"/>
    <mergeCell ref="BO122:BR122"/>
    <mergeCell ref="M123:P123"/>
    <mergeCell ref="AE123:AH123"/>
    <mergeCell ref="AW123:AZ123"/>
    <mergeCell ref="BO123:BR123"/>
    <mergeCell ref="M124:P124"/>
    <mergeCell ref="AE124:AH124"/>
    <mergeCell ref="AW124:AZ124"/>
    <mergeCell ref="BO124:BR124"/>
    <mergeCell ref="M125:P125"/>
    <mergeCell ref="AE125:AH125"/>
    <mergeCell ref="AW125:AZ125"/>
    <mergeCell ref="BO125:BR125"/>
    <mergeCell ref="M126:P126"/>
    <mergeCell ref="AE126:AH126"/>
    <mergeCell ref="AW126:AZ126"/>
    <mergeCell ref="BO126:BR126"/>
    <mergeCell ref="M127:P127"/>
    <mergeCell ref="AE127:AH127"/>
    <mergeCell ref="AW127:AZ127"/>
    <mergeCell ref="BO127:BR127"/>
    <mergeCell ref="M128:P128"/>
    <mergeCell ref="AE128:AH128"/>
    <mergeCell ref="AW128:AZ128"/>
    <mergeCell ref="BO128:BR128"/>
    <mergeCell ref="M129:P129"/>
    <mergeCell ref="AE129:AH129"/>
    <mergeCell ref="AW129:AZ129"/>
    <mergeCell ref="BO129:BR129"/>
    <mergeCell ref="M130:P130"/>
    <mergeCell ref="AE130:AH130"/>
    <mergeCell ref="AW130:AZ130"/>
    <mergeCell ref="BO130:BR130"/>
    <mergeCell ref="G133:J133"/>
    <mergeCell ref="L133:M133"/>
    <mergeCell ref="Y133:AB133"/>
    <mergeCell ref="AD133:AE133"/>
    <mergeCell ref="AQ133:AT133"/>
    <mergeCell ref="AV133:AW133"/>
    <mergeCell ref="BI133:BL133"/>
    <mergeCell ref="BN133:BO133"/>
    <mergeCell ref="G134:J134"/>
    <mergeCell ref="L134:M134"/>
    <mergeCell ref="Y134:AB134"/>
    <mergeCell ref="AD134:AE134"/>
    <mergeCell ref="AQ134:AT134"/>
    <mergeCell ref="AV134:AW134"/>
    <mergeCell ref="BI134:BL134"/>
    <mergeCell ref="BN134:BO134"/>
    <mergeCell ref="G135:J135"/>
    <mergeCell ref="L135:M135"/>
    <mergeCell ref="Y135:AB135"/>
    <mergeCell ref="AD135:AE135"/>
    <mergeCell ref="AQ135:AT135"/>
    <mergeCell ref="AV135:AW135"/>
    <mergeCell ref="BI135:BL135"/>
    <mergeCell ref="BN135:BO135"/>
    <mergeCell ref="F137:K137"/>
    <mergeCell ref="L137:M137"/>
    <mergeCell ref="X137:AC137"/>
    <mergeCell ref="AD137:AE137"/>
    <mergeCell ref="AP137:AU137"/>
    <mergeCell ref="AV137:AW137"/>
    <mergeCell ref="BH137:BM137"/>
    <mergeCell ref="BN137:BO137"/>
    <mergeCell ref="N138:O138"/>
    <mergeCell ref="Q138:R138"/>
    <mergeCell ref="AF138:AG138"/>
    <mergeCell ref="AI138:AJ138"/>
    <mergeCell ref="AX138:AY138"/>
    <mergeCell ref="BA138:BB138"/>
    <mergeCell ref="BP138:BQ138"/>
    <mergeCell ref="BS138:BT138"/>
    <mergeCell ref="I139:S139"/>
    <mergeCell ref="AA139:AK139"/>
    <mergeCell ref="AS139:BC139"/>
    <mergeCell ref="BK139:BU139"/>
    <mergeCell ref="P144:U144"/>
    <mergeCell ref="AH144:AM144"/>
    <mergeCell ref="AZ144:BE144"/>
    <mergeCell ref="BR144:BW144"/>
    <mergeCell ref="F145:L145"/>
    <mergeCell ref="M145:O145"/>
    <mergeCell ref="P145:R145"/>
    <mergeCell ref="S145:U145"/>
    <mergeCell ref="X145:AD145"/>
    <mergeCell ref="AE145:AG145"/>
    <mergeCell ref="AH145:AJ145"/>
    <mergeCell ref="AK145:AM145"/>
    <mergeCell ref="AP145:AV145"/>
    <mergeCell ref="AW145:AY145"/>
    <mergeCell ref="AZ145:BB145"/>
    <mergeCell ref="BC145:BE145"/>
    <mergeCell ref="BH145:BN145"/>
    <mergeCell ref="BO145:BQ145"/>
    <mergeCell ref="BR145:BT145"/>
    <mergeCell ref="BU145:BW145"/>
    <mergeCell ref="H146:J146"/>
    <mergeCell ref="K146:L146"/>
    <mergeCell ref="M146:O146"/>
    <mergeCell ref="P146:R146"/>
    <mergeCell ref="S146:U146"/>
    <mergeCell ref="Z146:AB146"/>
    <mergeCell ref="AC146:AD146"/>
    <mergeCell ref="AE146:AG146"/>
    <mergeCell ref="AH146:AJ146"/>
    <mergeCell ref="AK146:AM146"/>
    <mergeCell ref="AR146:AT146"/>
    <mergeCell ref="AU146:AV146"/>
    <mergeCell ref="AW146:AY146"/>
    <mergeCell ref="AZ146:BB146"/>
    <mergeCell ref="BC146:BE146"/>
    <mergeCell ref="BJ146:BL146"/>
    <mergeCell ref="BM146:BN146"/>
    <mergeCell ref="BO146:BQ146"/>
    <mergeCell ref="BR146:BT146"/>
    <mergeCell ref="BU146:BW146"/>
    <mergeCell ref="H147:J147"/>
    <mergeCell ref="Z147:AB147"/>
    <mergeCell ref="AR147:AT147"/>
    <mergeCell ref="BJ147:BL147"/>
    <mergeCell ref="H148:J148"/>
    <mergeCell ref="Z148:AB148"/>
    <mergeCell ref="AR148:AT148"/>
    <mergeCell ref="BJ148:BL148"/>
    <mergeCell ref="H149:J149"/>
    <mergeCell ref="Z149:AB149"/>
    <mergeCell ref="AR149:AT149"/>
    <mergeCell ref="BJ149:BL149"/>
    <mergeCell ref="H150:J150"/>
    <mergeCell ref="Z150:AB150"/>
    <mergeCell ref="AR150:AT150"/>
    <mergeCell ref="BJ150:BL150"/>
    <mergeCell ref="H151:J151"/>
    <mergeCell ref="Z151:AB151"/>
    <mergeCell ref="AR151:AT151"/>
    <mergeCell ref="BJ151:BL151"/>
    <mergeCell ref="H152:J152"/>
    <mergeCell ref="Z152:AB152"/>
    <mergeCell ref="AR152:AT152"/>
    <mergeCell ref="BJ152:BL152"/>
    <mergeCell ref="H153:L153"/>
    <mergeCell ref="M153:O153"/>
    <mergeCell ref="P153:R153"/>
    <mergeCell ref="S153:U153"/>
    <mergeCell ref="Z153:AD153"/>
    <mergeCell ref="AE153:AG153"/>
    <mergeCell ref="AH153:AJ153"/>
    <mergeCell ref="AK153:AM153"/>
    <mergeCell ref="AR153:AV153"/>
    <mergeCell ref="AW153:AY153"/>
    <mergeCell ref="AZ153:BB153"/>
    <mergeCell ref="BC153:BE153"/>
    <mergeCell ref="BJ153:BN153"/>
    <mergeCell ref="BO153:BQ153"/>
    <mergeCell ref="BR153:BT153"/>
    <mergeCell ref="BU153:BW153"/>
    <mergeCell ref="H154:L154"/>
    <mergeCell ref="M154:O154"/>
    <mergeCell ref="P154:R154"/>
    <mergeCell ref="S154:U154"/>
    <mergeCell ref="Z154:AD154"/>
    <mergeCell ref="AE154:AG154"/>
    <mergeCell ref="AH154:AJ154"/>
    <mergeCell ref="AK154:AM154"/>
    <mergeCell ref="AR154:AV154"/>
    <mergeCell ref="AW154:AY154"/>
    <mergeCell ref="AZ154:BB154"/>
    <mergeCell ref="BC154:BE154"/>
    <mergeCell ref="BJ154:BN154"/>
    <mergeCell ref="BO154:BQ154"/>
    <mergeCell ref="BR154:BT154"/>
    <mergeCell ref="BU154:BW154"/>
    <mergeCell ref="H155:L155"/>
    <mergeCell ref="M155:O155"/>
    <mergeCell ref="P155:R155"/>
    <mergeCell ref="S155:U155"/>
    <mergeCell ref="Z155:AD155"/>
    <mergeCell ref="AE155:AG155"/>
    <mergeCell ref="AH155:AJ155"/>
    <mergeCell ref="AK155:AM155"/>
    <mergeCell ref="AR155:AV155"/>
    <mergeCell ref="AW155:AY155"/>
    <mergeCell ref="AZ155:BB155"/>
    <mergeCell ref="BC155:BE155"/>
    <mergeCell ref="BJ155:BN155"/>
    <mergeCell ref="BO155:BQ155"/>
    <mergeCell ref="BR155:BT155"/>
    <mergeCell ref="BU155:BW155"/>
    <mergeCell ref="H156:L156"/>
    <mergeCell ref="M156:O156"/>
    <mergeCell ref="P156:R156"/>
    <mergeCell ref="S156:U156"/>
    <mergeCell ref="Z156:AD156"/>
    <mergeCell ref="AE156:AG156"/>
    <mergeCell ref="AH156:AJ156"/>
    <mergeCell ref="AK156:AM156"/>
    <mergeCell ref="AR156:AV156"/>
    <mergeCell ref="AW156:AY156"/>
    <mergeCell ref="AZ156:BB156"/>
    <mergeCell ref="BC156:BE156"/>
    <mergeCell ref="BJ156:BN156"/>
    <mergeCell ref="BO156:BQ156"/>
    <mergeCell ref="BR156:BT156"/>
    <mergeCell ref="BU156:BW156"/>
    <mergeCell ref="H157:L157"/>
    <mergeCell ref="M157:O157"/>
    <mergeCell ref="P157:R157"/>
    <mergeCell ref="S157:U157"/>
    <mergeCell ref="Z157:AD157"/>
    <mergeCell ref="AE157:AG157"/>
    <mergeCell ref="AH157:AJ157"/>
    <mergeCell ref="AK157:AM157"/>
    <mergeCell ref="AR157:AV157"/>
    <mergeCell ref="AW157:AY157"/>
    <mergeCell ref="AZ157:BB157"/>
    <mergeCell ref="BC157:BE157"/>
    <mergeCell ref="BJ157:BN157"/>
    <mergeCell ref="BO157:BQ157"/>
    <mergeCell ref="BR157:BT157"/>
    <mergeCell ref="BU157:BW157"/>
    <mergeCell ref="H158:L158"/>
    <mergeCell ref="M158:O158"/>
    <mergeCell ref="P158:R158"/>
    <mergeCell ref="S158:U158"/>
    <mergeCell ref="Z158:AD158"/>
    <mergeCell ref="AE158:AG158"/>
    <mergeCell ref="AH158:AJ158"/>
    <mergeCell ref="AK158:AM158"/>
    <mergeCell ref="AR158:AV158"/>
    <mergeCell ref="AW158:AY158"/>
    <mergeCell ref="AZ158:BB158"/>
    <mergeCell ref="BC158:BE158"/>
    <mergeCell ref="BJ158:BN158"/>
    <mergeCell ref="BO158:BQ158"/>
    <mergeCell ref="BR158:BT158"/>
    <mergeCell ref="BU158:BW158"/>
    <mergeCell ref="F159:L159"/>
    <mergeCell ref="M159:O159"/>
    <mergeCell ref="P159:R159"/>
    <mergeCell ref="S159:U159"/>
    <mergeCell ref="X159:AD159"/>
    <mergeCell ref="AE159:AG159"/>
    <mergeCell ref="AH159:AJ159"/>
    <mergeCell ref="AK159:AM159"/>
    <mergeCell ref="AP159:AV159"/>
    <mergeCell ref="AW159:AY159"/>
    <mergeCell ref="AZ159:BB159"/>
    <mergeCell ref="BC159:BE159"/>
    <mergeCell ref="BH159:BN159"/>
    <mergeCell ref="BO159:BQ159"/>
    <mergeCell ref="BR159:BT159"/>
    <mergeCell ref="BU159:BW159"/>
    <mergeCell ref="E161:V161"/>
    <mergeCell ref="W161:AN161"/>
    <mergeCell ref="AO161:BF161"/>
    <mergeCell ref="BG161:BX161"/>
    <mergeCell ref="E162:BX162"/>
    <mergeCell ref="B2:D3"/>
    <mergeCell ref="S8:S12"/>
    <mergeCell ref="T8:T12"/>
    <mergeCell ref="AK8:AK12"/>
    <mergeCell ref="AL8:AL12"/>
    <mergeCell ref="BC8:BC12"/>
    <mergeCell ref="BD8:BD12"/>
    <mergeCell ref="BU8:BU12"/>
    <mergeCell ref="BV8:BV12"/>
    <mergeCell ref="I13:L17"/>
    <mergeCell ref="R13:R16"/>
    <mergeCell ref="T13:T18"/>
    <mergeCell ref="U13:U18"/>
    <mergeCell ref="AA13:AD17"/>
    <mergeCell ref="AL13:AL18"/>
    <mergeCell ref="AM13:AM18"/>
    <mergeCell ref="AS13:AV17"/>
    <mergeCell ref="BD13:BD18"/>
    <mergeCell ref="BE13:BE18"/>
    <mergeCell ref="BK13:BN17"/>
    <mergeCell ref="S14:S17"/>
    <mergeCell ref="AJ14:AJ17"/>
    <mergeCell ref="AK14:AK17"/>
    <mergeCell ref="BB14:BB17"/>
    <mergeCell ref="BC14:BC17"/>
    <mergeCell ref="BT14:BT17"/>
    <mergeCell ref="BW14:BW19"/>
    <mergeCell ref="BU15:BU18"/>
    <mergeCell ref="Q16:Q18"/>
    <mergeCell ref="R17:R18"/>
    <mergeCell ref="AI17:AI19"/>
    <mergeCell ref="BA17:BA19"/>
    <mergeCell ref="I18:L22"/>
    <mergeCell ref="AA18:AD22"/>
    <mergeCell ref="AJ18:AJ19"/>
    <mergeCell ref="AS18:AV22"/>
    <mergeCell ref="BB18:BB19"/>
    <mergeCell ref="BK18:BN22"/>
    <mergeCell ref="BS18:BS20"/>
    <mergeCell ref="BT19:BT20"/>
    <mergeCell ref="S20:S21"/>
    <mergeCell ref="AK20:AK22"/>
    <mergeCell ref="BC20:BC22"/>
    <mergeCell ref="BU21:BU22"/>
    <mergeCell ref="F30:G31"/>
    <mergeCell ref="H30:H31"/>
    <mergeCell ref="T30:U31"/>
    <mergeCell ref="X30:Y31"/>
    <mergeCell ref="Z30:Z31"/>
    <mergeCell ref="AL30:AM31"/>
    <mergeCell ref="AP30:AQ31"/>
    <mergeCell ref="AR30:AR31"/>
    <mergeCell ref="BD30:BE31"/>
    <mergeCell ref="BH30:BI31"/>
    <mergeCell ref="BJ30:BJ31"/>
    <mergeCell ref="BV30:BW31"/>
    <mergeCell ref="F32:G33"/>
    <mergeCell ref="H32:J33"/>
    <mergeCell ref="K32:K33"/>
    <mergeCell ref="L32:M33"/>
    <mergeCell ref="X32:Y33"/>
    <mergeCell ref="Z32:AB33"/>
    <mergeCell ref="AC32:AC33"/>
    <mergeCell ref="AD32:AE33"/>
    <mergeCell ref="AP32:AQ33"/>
    <mergeCell ref="AR32:AT33"/>
    <mergeCell ref="AU32:AU33"/>
    <mergeCell ref="AV32:AW33"/>
    <mergeCell ref="BH32:BI33"/>
    <mergeCell ref="BJ32:BL33"/>
    <mergeCell ref="BM32:BM33"/>
    <mergeCell ref="BN32:BO33"/>
    <mergeCell ref="K39:L40"/>
    <mergeCell ref="M39:O40"/>
    <mergeCell ref="P39:R40"/>
    <mergeCell ref="S39:U40"/>
    <mergeCell ref="AC39:AD40"/>
    <mergeCell ref="AE39:AG40"/>
    <mergeCell ref="AH39:AJ40"/>
    <mergeCell ref="AK39:AM40"/>
    <mergeCell ref="AU39:AV40"/>
    <mergeCell ref="AW39:AY40"/>
    <mergeCell ref="AZ39:BB40"/>
    <mergeCell ref="BC39:BE40"/>
    <mergeCell ref="BM39:BN40"/>
    <mergeCell ref="BO39:BQ40"/>
    <mergeCell ref="BR39:BT40"/>
    <mergeCell ref="BU39:BW40"/>
    <mergeCell ref="K41:L42"/>
    <mergeCell ref="M41:O42"/>
    <mergeCell ref="P41:R42"/>
    <mergeCell ref="S41:U42"/>
    <mergeCell ref="AC41:AD42"/>
    <mergeCell ref="AE41:AG42"/>
    <mergeCell ref="AH41:AJ42"/>
    <mergeCell ref="AK41:AM42"/>
    <mergeCell ref="AU41:AV42"/>
    <mergeCell ref="AW41:AY42"/>
    <mergeCell ref="AZ41:BB42"/>
    <mergeCell ref="BC41:BE42"/>
    <mergeCell ref="BM41:BN42"/>
    <mergeCell ref="BO41:BQ42"/>
    <mergeCell ref="BR41:BT42"/>
    <mergeCell ref="BU41:BW42"/>
    <mergeCell ref="K43:L44"/>
    <mergeCell ref="M43:O44"/>
    <mergeCell ref="P43:R44"/>
    <mergeCell ref="S43:U44"/>
    <mergeCell ref="AC43:AD44"/>
    <mergeCell ref="AE43:AG44"/>
    <mergeCell ref="AH43:AJ44"/>
    <mergeCell ref="AK43:AM44"/>
    <mergeCell ref="AU43:AV44"/>
    <mergeCell ref="AW43:AY44"/>
    <mergeCell ref="AZ43:BB44"/>
    <mergeCell ref="BC43:BE44"/>
    <mergeCell ref="BM43:BN44"/>
    <mergeCell ref="BO43:BQ44"/>
    <mergeCell ref="BR43:BT44"/>
    <mergeCell ref="BU43:BW44"/>
    <mergeCell ref="F46:G50"/>
    <mergeCell ref="X46:Y50"/>
    <mergeCell ref="AP46:AQ50"/>
    <mergeCell ref="BH46:BI50"/>
    <mergeCell ref="B53:D54"/>
    <mergeCell ref="B56:D57"/>
    <mergeCell ref="S62:S66"/>
    <mergeCell ref="T62:T66"/>
    <mergeCell ref="AK62:AK66"/>
    <mergeCell ref="AL62:AL66"/>
    <mergeCell ref="BC62:BC66"/>
    <mergeCell ref="BD62:BD66"/>
    <mergeCell ref="BU62:BU66"/>
    <mergeCell ref="BV62:BV66"/>
    <mergeCell ref="I67:L71"/>
    <mergeCell ref="R67:R70"/>
    <mergeCell ref="T67:T72"/>
    <mergeCell ref="U67:U72"/>
    <mergeCell ref="AA67:AD71"/>
    <mergeCell ref="AL67:AL72"/>
    <mergeCell ref="AM67:AM72"/>
    <mergeCell ref="AS67:AV71"/>
    <mergeCell ref="BD67:BD72"/>
    <mergeCell ref="BE67:BE72"/>
    <mergeCell ref="BK67:BN71"/>
    <mergeCell ref="S68:S71"/>
    <mergeCell ref="AJ68:AJ71"/>
    <mergeCell ref="AK68:AK71"/>
    <mergeCell ref="BB68:BB71"/>
    <mergeCell ref="BC68:BC71"/>
    <mergeCell ref="BT68:BT71"/>
    <mergeCell ref="BW68:BW73"/>
    <mergeCell ref="BU69:BU72"/>
    <mergeCell ref="Q70:Q72"/>
    <mergeCell ref="R71:R72"/>
    <mergeCell ref="AI71:AI73"/>
    <mergeCell ref="BA71:BA73"/>
    <mergeCell ref="I72:L76"/>
    <mergeCell ref="AA72:AD76"/>
    <mergeCell ref="AJ72:AJ73"/>
    <mergeCell ref="AS72:AV76"/>
    <mergeCell ref="BB72:BB73"/>
    <mergeCell ref="BK72:BN76"/>
    <mergeCell ref="BS72:BS74"/>
    <mergeCell ref="BT73:BT74"/>
    <mergeCell ref="S74:S75"/>
    <mergeCell ref="AK74:AK76"/>
    <mergeCell ref="BC74:BC76"/>
    <mergeCell ref="BU75:BU76"/>
    <mergeCell ref="F84:G85"/>
    <mergeCell ref="H84:H85"/>
    <mergeCell ref="T84:U85"/>
    <mergeCell ref="X84:Y85"/>
    <mergeCell ref="Z84:Z85"/>
    <mergeCell ref="AL84:AM85"/>
    <mergeCell ref="AP84:AQ85"/>
    <mergeCell ref="AR84:AR85"/>
    <mergeCell ref="BD84:BE85"/>
    <mergeCell ref="BH84:BI85"/>
    <mergeCell ref="BJ84:BJ85"/>
    <mergeCell ref="BV84:BW85"/>
    <mergeCell ref="F86:G87"/>
    <mergeCell ref="H86:J87"/>
    <mergeCell ref="K86:K87"/>
    <mergeCell ref="L86:M87"/>
    <mergeCell ref="X86:Y87"/>
    <mergeCell ref="Z86:AB87"/>
    <mergeCell ref="AC86:AC87"/>
    <mergeCell ref="AD86:AE87"/>
    <mergeCell ref="AP86:AQ87"/>
    <mergeCell ref="AR86:AT87"/>
    <mergeCell ref="AU86:AU87"/>
    <mergeCell ref="AV86:AW87"/>
    <mergeCell ref="BH86:BI87"/>
    <mergeCell ref="BJ86:BL87"/>
    <mergeCell ref="BM86:BM87"/>
    <mergeCell ref="BN86:BO87"/>
    <mergeCell ref="K93:L94"/>
    <mergeCell ref="M93:O94"/>
    <mergeCell ref="P93:R94"/>
    <mergeCell ref="S93:U94"/>
    <mergeCell ref="AC93:AD94"/>
    <mergeCell ref="AE93:AG94"/>
    <mergeCell ref="AH93:AJ94"/>
    <mergeCell ref="AK93:AM94"/>
    <mergeCell ref="AU93:AV94"/>
    <mergeCell ref="AW93:AY94"/>
    <mergeCell ref="AZ93:BB94"/>
    <mergeCell ref="BC93:BE94"/>
    <mergeCell ref="BM93:BN94"/>
    <mergeCell ref="BO93:BQ94"/>
    <mergeCell ref="BR93:BT94"/>
    <mergeCell ref="BU93:BW94"/>
    <mergeCell ref="K95:L96"/>
    <mergeCell ref="M95:O96"/>
    <mergeCell ref="P95:R96"/>
    <mergeCell ref="S95:U96"/>
    <mergeCell ref="AC95:AD96"/>
    <mergeCell ref="AE95:AG96"/>
    <mergeCell ref="AH95:AJ96"/>
    <mergeCell ref="AK95:AM96"/>
    <mergeCell ref="AU95:AV96"/>
    <mergeCell ref="AW95:AY96"/>
    <mergeCell ref="AZ95:BB96"/>
    <mergeCell ref="BC95:BE96"/>
    <mergeCell ref="BM95:BN96"/>
    <mergeCell ref="BO95:BQ96"/>
    <mergeCell ref="BR95:BT96"/>
    <mergeCell ref="BU95:BW96"/>
    <mergeCell ref="K97:L98"/>
    <mergeCell ref="M97:O98"/>
    <mergeCell ref="P97:R98"/>
    <mergeCell ref="S97:U98"/>
    <mergeCell ref="AC97:AD98"/>
    <mergeCell ref="AE97:AG98"/>
    <mergeCell ref="AH97:AJ98"/>
    <mergeCell ref="AK97:AM98"/>
    <mergeCell ref="AU97:AV98"/>
    <mergeCell ref="AW97:AY98"/>
    <mergeCell ref="AZ97:BB98"/>
    <mergeCell ref="BC97:BE98"/>
    <mergeCell ref="BM97:BN98"/>
    <mergeCell ref="BO97:BQ98"/>
    <mergeCell ref="BR97:BT98"/>
    <mergeCell ref="BU97:BW98"/>
    <mergeCell ref="F100:G104"/>
    <mergeCell ref="X100:Y104"/>
    <mergeCell ref="AP100:AQ104"/>
    <mergeCell ref="BH100:BI104"/>
    <mergeCell ref="B107:D108"/>
    <mergeCell ref="B110:D111"/>
    <mergeCell ref="S116:S120"/>
    <mergeCell ref="T116:T120"/>
    <mergeCell ref="AK116:AK120"/>
    <mergeCell ref="AL116:AL120"/>
    <mergeCell ref="BC116:BC120"/>
    <mergeCell ref="BD116:BD120"/>
    <mergeCell ref="BU116:BU120"/>
    <mergeCell ref="BV116:BV120"/>
    <mergeCell ref="I121:L125"/>
    <mergeCell ref="R121:R124"/>
    <mergeCell ref="T121:T126"/>
    <mergeCell ref="U121:U126"/>
    <mergeCell ref="AA121:AD125"/>
    <mergeCell ref="AL121:AL126"/>
    <mergeCell ref="AM121:AM126"/>
    <mergeCell ref="AS121:AV125"/>
    <mergeCell ref="BD121:BD126"/>
    <mergeCell ref="BE121:BE126"/>
    <mergeCell ref="BK121:BN125"/>
    <mergeCell ref="S122:S125"/>
    <mergeCell ref="AJ122:AJ125"/>
    <mergeCell ref="AK122:AK125"/>
    <mergeCell ref="BB122:BB125"/>
    <mergeCell ref="BC122:BC125"/>
    <mergeCell ref="BT122:BT125"/>
    <mergeCell ref="BW122:BW127"/>
    <mergeCell ref="BU123:BU126"/>
    <mergeCell ref="Q124:Q126"/>
    <mergeCell ref="R125:R126"/>
    <mergeCell ref="AI125:AI127"/>
    <mergeCell ref="BA125:BA127"/>
    <mergeCell ref="I126:L130"/>
    <mergeCell ref="AA126:AD130"/>
    <mergeCell ref="AJ126:AJ127"/>
    <mergeCell ref="AS126:AV130"/>
    <mergeCell ref="BB126:BB127"/>
    <mergeCell ref="BK126:BN130"/>
    <mergeCell ref="BS126:BS128"/>
    <mergeCell ref="BT127:BT128"/>
    <mergeCell ref="S128:S129"/>
    <mergeCell ref="AK128:AK130"/>
    <mergeCell ref="BC128:BC130"/>
    <mergeCell ref="BU129:BU130"/>
    <mergeCell ref="F138:G139"/>
    <mergeCell ref="H138:H139"/>
    <mergeCell ref="T138:U139"/>
    <mergeCell ref="X138:Y139"/>
    <mergeCell ref="Z138:Z139"/>
    <mergeCell ref="AL138:AM139"/>
    <mergeCell ref="AP138:AQ139"/>
    <mergeCell ref="AR138:AR139"/>
    <mergeCell ref="BD138:BE139"/>
    <mergeCell ref="BH138:BI139"/>
    <mergeCell ref="BJ138:BJ139"/>
    <mergeCell ref="BV138:BW139"/>
    <mergeCell ref="F140:G141"/>
    <mergeCell ref="H140:J141"/>
    <mergeCell ref="K140:K141"/>
    <mergeCell ref="L140:M141"/>
    <mergeCell ref="X140:Y141"/>
    <mergeCell ref="Z140:AB141"/>
    <mergeCell ref="AC140:AC141"/>
    <mergeCell ref="AD140:AE141"/>
    <mergeCell ref="AP140:AQ141"/>
    <mergeCell ref="AR140:AT141"/>
    <mergeCell ref="AU140:AU141"/>
    <mergeCell ref="AV140:AW141"/>
    <mergeCell ref="BH140:BI141"/>
    <mergeCell ref="BJ140:BL141"/>
    <mergeCell ref="BM140:BM141"/>
    <mergeCell ref="BN140:BO141"/>
    <mergeCell ref="K147:L148"/>
    <mergeCell ref="M147:O148"/>
    <mergeCell ref="P147:R148"/>
    <mergeCell ref="S147:U148"/>
    <mergeCell ref="AC147:AD148"/>
    <mergeCell ref="AE147:AG148"/>
    <mergeCell ref="AH147:AJ148"/>
    <mergeCell ref="AK147:AM148"/>
    <mergeCell ref="AU147:AV148"/>
    <mergeCell ref="AW147:AY148"/>
    <mergeCell ref="AZ147:BB148"/>
    <mergeCell ref="BC147:BE148"/>
    <mergeCell ref="BM147:BN148"/>
    <mergeCell ref="BO147:BQ148"/>
    <mergeCell ref="BR147:BT148"/>
    <mergeCell ref="BU147:BW148"/>
    <mergeCell ref="K149:L150"/>
    <mergeCell ref="M149:O150"/>
    <mergeCell ref="P149:R150"/>
    <mergeCell ref="S149:U150"/>
    <mergeCell ref="AC149:AD150"/>
    <mergeCell ref="AE149:AG150"/>
    <mergeCell ref="AH149:AJ150"/>
    <mergeCell ref="AK149:AM150"/>
    <mergeCell ref="AU149:AV150"/>
    <mergeCell ref="AW149:AY150"/>
    <mergeCell ref="AZ149:BB150"/>
    <mergeCell ref="BC149:BE150"/>
    <mergeCell ref="BM149:BN150"/>
    <mergeCell ref="BO149:BQ150"/>
    <mergeCell ref="BR149:BT150"/>
    <mergeCell ref="BU149:BW150"/>
    <mergeCell ref="K151:L152"/>
    <mergeCell ref="M151:O152"/>
    <mergeCell ref="P151:R152"/>
    <mergeCell ref="S151:U152"/>
    <mergeCell ref="AC151:AD152"/>
    <mergeCell ref="AE151:AG152"/>
    <mergeCell ref="AH151:AJ152"/>
    <mergeCell ref="AK151:AM152"/>
    <mergeCell ref="AU151:AV152"/>
    <mergeCell ref="AW151:AY152"/>
    <mergeCell ref="AZ151:BB152"/>
    <mergeCell ref="BC151:BE152"/>
    <mergeCell ref="BM151:BN152"/>
    <mergeCell ref="BO151:BQ152"/>
    <mergeCell ref="BR151:BT152"/>
    <mergeCell ref="BU151:BW152"/>
    <mergeCell ref="F154:G158"/>
    <mergeCell ref="X154:Y158"/>
    <mergeCell ref="AP154:AQ158"/>
    <mergeCell ref="BH154:BI158"/>
    <mergeCell ref="B161:D162"/>
    <mergeCell ref="B5:D23"/>
    <mergeCell ref="G13:G22"/>
    <mergeCell ref="Y13:Y22"/>
    <mergeCell ref="AQ13:AQ22"/>
    <mergeCell ref="BI13:BI22"/>
    <mergeCell ref="BV13:BV19"/>
    <mergeCell ref="B24:D35"/>
    <mergeCell ref="B36:D52"/>
    <mergeCell ref="F38:G45"/>
    <mergeCell ref="X38:Y45"/>
    <mergeCell ref="AP38:AQ45"/>
    <mergeCell ref="BH38:BI45"/>
    <mergeCell ref="B59:D77"/>
    <mergeCell ref="G67:G76"/>
    <mergeCell ref="Y67:Y76"/>
    <mergeCell ref="AQ67:AQ76"/>
    <mergeCell ref="BI67:BI76"/>
    <mergeCell ref="BV67:BV73"/>
    <mergeCell ref="B78:D89"/>
    <mergeCell ref="B90:D106"/>
    <mergeCell ref="F92:G99"/>
    <mergeCell ref="X92:Y99"/>
    <mergeCell ref="AP92:AQ99"/>
    <mergeCell ref="BH92:BI99"/>
    <mergeCell ref="B113:D131"/>
    <mergeCell ref="G121:G130"/>
    <mergeCell ref="Y121:Y130"/>
    <mergeCell ref="AQ121:AQ130"/>
    <mergeCell ref="BI121:BI130"/>
    <mergeCell ref="BV121:BV127"/>
    <mergeCell ref="B132:D143"/>
    <mergeCell ref="B144:D160"/>
    <mergeCell ref="F146:G153"/>
    <mergeCell ref="X146:Y153"/>
    <mergeCell ref="AP146:AQ153"/>
    <mergeCell ref="BH146:BI153"/>
  </mergeCells>
  <phoneticPr fontId="1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68" fitToWidth="1" fitToHeight="1" orientation="landscape" usePrinterDefaults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BX162"/>
  <sheetViews>
    <sheetView zoomScale="85" zoomScaleNormal="85" workbookViewId="0">
      <selection activeCell="AH39" sqref="AH39:AJ40"/>
    </sheetView>
  </sheetViews>
  <sheetFormatPr defaultColWidth="3.125" defaultRowHeight="18" customHeight="1"/>
  <cols>
    <col min="1" max="1" width="1.625" style="1" customWidth="1"/>
    <col min="2" max="4" width="2.625" style="1" customWidth="1"/>
    <col min="5" max="5" width="0.875" style="1" customWidth="1"/>
    <col min="6" max="21" width="2.625" style="1" customWidth="1"/>
    <col min="22" max="23" width="0.875" style="1" customWidth="1"/>
    <col min="24" max="39" width="2.625" style="1" customWidth="1"/>
    <col min="40" max="41" width="0.875" style="1" customWidth="1"/>
    <col min="42" max="57" width="2.625" style="1" customWidth="1"/>
    <col min="58" max="59" width="0.875" style="1" customWidth="1"/>
    <col min="60" max="75" width="2.625" style="1" customWidth="1"/>
    <col min="76" max="76" width="0.875" style="1" customWidth="1"/>
    <col min="77" max="77" width="1.625" style="1" customWidth="1"/>
    <col min="78" max="80" width="2.625" style="1" customWidth="1"/>
    <col min="81" max="81" width="0.875" style="1" customWidth="1"/>
    <col min="82" max="96" width="2.625" style="1" customWidth="1"/>
    <col min="97" max="98" width="0.875" style="1" customWidth="1"/>
    <col min="99" max="114" width="2.625" style="1" customWidth="1"/>
    <col min="115" max="116" width="0.875" style="1" customWidth="1"/>
    <col min="117" max="132" width="2.625" style="1" customWidth="1"/>
    <col min="133" max="133" width="0.875" style="1" customWidth="1"/>
    <col min="134" max="16384" width="3.125" style="1"/>
  </cols>
  <sheetData>
    <row r="1" spans="1:76" ht="30" customHeight="1">
      <c r="A1" s="3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213"/>
    </row>
    <row r="2" spans="1:76" ht="24.95" customHeight="1">
      <c r="A2" s="31"/>
      <c r="B2" s="37" t="s">
        <v>70</v>
      </c>
      <c r="C2" s="47"/>
      <c r="D2" s="57"/>
      <c r="E2" s="65" t="s">
        <v>69</v>
      </c>
      <c r="F2" s="78"/>
      <c r="G2" s="78"/>
      <c r="H2" s="78"/>
      <c r="I2" s="78"/>
      <c r="J2" s="78"/>
      <c r="K2" s="78"/>
      <c r="L2" s="121" t="s">
        <v>91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78" t="s">
        <v>54</v>
      </c>
      <c r="X2" s="78"/>
      <c r="Y2" s="78"/>
      <c r="Z2" s="78"/>
      <c r="AA2" s="78"/>
      <c r="AB2" s="78"/>
      <c r="AC2" s="78"/>
      <c r="AD2" s="78"/>
      <c r="AE2" s="191">
        <v>20</v>
      </c>
      <c r="AF2" s="191"/>
      <c r="AG2" s="191"/>
      <c r="AH2" s="191"/>
      <c r="AI2" s="191"/>
      <c r="AJ2" s="191"/>
      <c r="AK2" s="191"/>
      <c r="AL2" s="191"/>
      <c r="AM2" s="191"/>
      <c r="AN2" s="191"/>
      <c r="AO2" s="203" t="s">
        <v>68</v>
      </c>
      <c r="AP2" s="203"/>
      <c r="AQ2" s="203"/>
      <c r="AR2" s="203"/>
      <c r="AS2" s="203"/>
      <c r="AT2" s="203"/>
      <c r="AU2" s="203"/>
      <c r="AV2" s="203"/>
      <c r="AW2" s="206">
        <v>0.9</v>
      </c>
      <c r="AX2" s="208"/>
      <c r="AY2" s="208"/>
      <c r="AZ2" s="208"/>
      <c r="BA2" s="208"/>
      <c r="BB2" s="208"/>
      <c r="BC2" s="208"/>
      <c r="BD2" s="208"/>
      <c r="BE2" s="208"/>
      <c r="BF2" s="208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14"/>
    </row>
    <row r="3" spans="1:76" ht="24.95" customHeight="1">
      <c r="A3" s="31"/>
      <c r="B3" s="38"/>
      <c r="C3" s="48"/>
      <c r="D3" s="58"/>
      <c r="E3" s="66" t="s">
        <v>66</v>
      </c>
      <c r="F3" s="79"/>
      <c r="G3" s="79"/>
      <c r="H3" s="79"/>
      <c r="I3" s="79"/>
      <c r="J3" s="79"/>
      <c r="K3" s="79"/>
      <c r="L3" s="79" t="s">
        <v>67</v>
      </c>
      <c r="M3" s="79"/>
      <c r="N3" s="144">
        <v>5</v>
      </c>
      <c r="O3" s="144"/>
      <c r="P3" s="150" t="str">
        <f>IF(N3=3,"(旧区分:L交通)",IF(N3=4,"(旧区分:A交通)",IF(N3=5,"(旧区分:B交通)","(旧区分:C交通)")))</f>
        <v>(旧区分:B交通)</v>
      </c>
      <c r="Q3" s="150"/>
      <c r="R3" s="150"/>
      <c r="S3" s="150"/>
      <c r="T3" s="150"/>
      <c r="U3" s="150"/>
      <c r="V3" s="150"/>
      <c r="W3" s="79" t="s">
        <v>64</v>
      </c>
      <c r="X3" s="79"/>
      <c r="Y3" s="79"/>
      <c r="Z3" s="79"/>
      <c r="AA3" s="79"/>
      <c r="AB3" s="79"/>
      <c r="AC3" s="79"/>
      <c r="AD3" s="79"/>
      <c r="AE3" s="192" t="s">
        <v>65</v>
      </c>
      <c r="AF3" s="192"/>
      <c r="AG3" s="192"/>
      <c r="AH3" s="192"/>
      <c r="AI3" s="192"/>
      <c r="AJ3" s="192"/>
      <c r="AK3" s="192"/>
      <c r="AL3" s="192"/>
      <c r="AM3" s="192"/>
      <c r="AN3" s="192"/>
      <c r="AO3" s="79" t="s">
        <v>71</v>
      </c>
      <c r="AP3" s="79"/>
      <c r="AQ3" s="79"/>
      <c r="AR3" s="79"/>
      <c r="AS3" s="79"/>
      <c r="AT3" s="79"/>
      <c r="AU3" s="79"/>
      <c r="AV3" s="79"/>
      <c r="AW3" s="207">
        <v>0.1</v>
      </c>
      <c r="AX3" s="207"/>
      <c r="AY3" s="207"/>
      <c r="AZ3" s="207"/>
      <c r="BA3" s="207"/>
      <c r="BB3" s="207"/>
      <c r="BC3" s="207"/>
      <c r="BD3" s="207"/>
      <c r="BE3" s="207"/>
      <c r="BF3" s="207"/>
      <c r="BG3" s="79" t="s">
        <v>72</v>
      </c>
      <c r="BH3" s="79"/>
      <c r="BI3" s="79"/>
      <c r="BJ3" s="79"/>
      <c r="BK3" s="79"/>
      <c r="BL3" s="79"/>
      <c r="BM3" s="79"/>
      <c r="BN3" s="79"/>
      <c r="BO3" s="211">
        <v>30</v>
      </c>
      <c r="BP3" s="211"/>
      <c r="BQ3" s="211"/>
      <c r="BR3" s="211"/>
      <c r="BS3" s="211"/>
      <c r="BT3" s="211"/>
      <c r="BU3" s="211"/>
      <c r="BV3" s="211"/>
      <c r="BW3" s="211"/>
      <c r="BX3" s="215"/>
    </row>
    <row r="4" spans="1:76" ht="20.100000000000001" customHeight="1">
      <c r="A4" s="31"/>
      <c r="B4" s="39"/>
      <c r="C4" s="49"/>
      <c r="D4" s="59"/>
      <c r="E4" s="67">
        <v>1</v>
      </c>
      <c r="F4" s="80"/>
      <c r="G4" s="80"/>
      <c r="H4" s="80"/>
      <c r="I4" s="80"/>
      <c r="J4" s="80"/>
      <c r="K4" s="80"/>
      <c r="L4" s="80"/>
      <c r="M4" s="132">
        <f>+L26</f>
        <v>3</v>
      </c>
      <c r="N4" s="132"/>
      <c r="O4" s="132"/>
      <c r="P4" s="132"/>
      <c r="Q4" s="132"/>
      <c r="R4" s="132"/>
      <c r="S4" s="132"/>
      <c r="T4" s="132"/>
      <c r="U4" s="132"/>
      <c r="V4" s="175"/>
      <c r="W4" s="67">
        <v>2</v>
      </c>
      <c r="X4" s="80"/>
      <c r="Y4" s="80"/>
      <c r="Z4" s="80"/>
      <c r="AA4" s="80"/>
      <c r="AB4" s="80"/>
      <c r="AC4" s="80"/>
      <c r="AD4" s="80"/>
      <c r="AE4" s="132">
        <f>+AD26</f>
        <v>4</v>
      </c>
      <c r="AF4" s="132"/>
      <c r="AG4" s="132"/>
      <c r="AH4" s="132"/>
      <c r="AI4" s="132"/>
      <c r="AJ4" s="132"/>
      <c r="AK4" s="132"/>
      <c r="AL4" s="132"/>
      <c r="AM4" s="132"/>
      <c r="AN4" s="175"/>
      <c r="AO4" s="67">
        <v>2</v>
      </c>
      <c r="AP4" s="80"/>
      <c r="AQ4" s="80"/>
      <c r="AR4" s="80"/>
      <c r="AS4" s="80"/>
      <c r="AT4" s="80"/>
      <c r="AU4" s="80"/>
      <c r="AV4" s="80"/>
      <c r="AW4" s="132">
        <f>+AV26</f>
        <v>6</v>
      </c>
      <c r="AX4" s="132"/>
      <c r="AY4" s="132"/>
      <c r="AZ4" s="132"/>
      <c r="BA4" s="132"/>
      <c r="BB4" s="132"/>
      <c r="BC4" s="132"/>
      <c r="BD4" s="132"/>
      <c r="BE4" s="132"/>
      <c r="BF4" s="175"/>
      <c r="BG4" s="67">
        <v>3</v>
      </c>
      <c r="BH4" s="80"/>
      <c r="BI4" s="80"/>
      <c r="BJ4" s="80"/>
      <c r="BK4" s="80"/>
      <c r="BL4" s="80"/>
      <c r="BM4" s="80"/>
      <c r="BN4" s="80"/>
      <c r="BO4" s="132">
        <f>+BN26</f>
        <v>8</v>
      </c>
      <c r="BP4" s="132"/>
      <c r="BQ4" s="132"/>
      <c r="BR4" s="132"/>
      <c r="BS4" s="132"/>
      <c r="BT4" s="132"/>
      <c r="BU4" s="132"/>
      <c r="BV4" s="132"/>
      <c r="BW4" s="132"/>
      <c r="BX4" s="216"/>
    </row>
    <row r="5" spans="1:76" ht="5.0999999999999996" customHeight="1">
      <c r="A5" s="31"/>
      <c r="B5" s="40" t="s">
        <v>3</v>
      </c>
      <c r="C5" s="50"/>
      <c r="D5" s="60"/>
      <c r="E5" s="6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76"/>
      <c r="W5" s="68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176"/>
      <c r="AO5" s="68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176"/>
      <c r="BG5" s="68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17"/>
    </row>
    <row r="6" spans="1:76" s="28" customFormat="1" ht="12" customHeight="1">
      <c r="A6" s="32"/>
      <c r="B6" s="40"/>
      <c r="C6" s="50"/>
      <c r="D6" s="60"/>
      <c r="E6" s="69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"/>
      <c r="S6" s="82"/>
      <c r="T6" s="168"/>
      <c r="U6" s="168"/>
      <c r="V6" s="32"/>
      <c r="W6" s="69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2"/>
      <c r="AK6" s="82"/>
      <c r="AL6" s="168"/>
      <c r="AM6" s="168"/>
      <c r="AN6" s="198"/>
      <c r="AO6" s="69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32"/>
      <c r="BC6" s="82"/>
      <c r="BD6" s="168"/>
      <c r="BE6" s="168"/>
      <c r="BF6" s="198"/>
      <c r="BG6" s="69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32"/>
      <c r="BU6" s="82"/>
      <c r="BV6" s="168"/>
      <c r="BW6" s="168"/>
      <c r="BX6" s="218"/>
    </row>
    <row r="7" spans="1:76" s="28" customFormat="1" ht="12" customHeight="1">
      <c r="A7" s="32"/>
      <c r="B7" s="40"/>
      <c r="C7" s="50"/>
      <c r="D7" s="60"/>
      <c r="E7" s="69"/>
      <c r="F7" s="82"/>
      <c r="G7" s="82"/>
      <c r="H7" s="82"/>
      <c r="I7" s="109" t="s">
        <v>2</v>
      </c>
      <c r="J7" s="109"/>
      <c r="K7" s="109"/>
      <c r="L7" s="109"/>
      <c r="M7" s="109" t="s">
        <v>24</v>
      </c>
      <c r="N7" s="109"/>
      <c r="O7" s="109"/>
      <c r="P7" s="109"/>
      <c r="Q7" s="82"/>
      <c r="R7" s="32"/>
      <c r="S7" s="163"/>
      <c r="T7" s="168"/>
      <c r="U7" s="168"/>
      <c r="V7" s="32"/>
      <c r="W7" s="69"/>
      <c r="X7" s="82"/>
      <c r="Y7" s="82"/>
      <c r="Z7" s="82"/>
      <c r="AA7" s="109" t="s">
        <v>2</v>
      </c>
      <c r="AB7" s="109"/>
      <c r="AC7" s="109"/>
      <c r="AD7" s="109"/>
      <c r="AE7" s="109" t="s">
        <v>24</v>
      </c>
      <c r="AF7" s="109"/>
      <c r="AG7" s="109"/>
      <c r="AH7" s="109"/>
      <c r="AI7" s="82"/>
      <c r="AJ7" s="32"/>
      <c r="AK7" s="163"/>
      <c r="AL7" s="168"/>
      <c r="AM7" s="168"/>
      <c r="AN7" s="198"/>
      <c r="AO7" s="69"/>
      <c r="AP7" s="82"/>
      <c r="AQ7" s="82"/>
      <c r="AR7" s="82"/>
      <c r="AS7" s="109" t="s">
        <v>2</v>
      </c>
      <c r="AT7" s="109"/>
      <c r="AU7" s="109"/>
      <c r="AV7" s="109"/>
      <c r="AW7" s="109" t="s">
        <v>24</v>
      </c>
      <c r="AX7" s="109"/>
      <c r="AY7" s="109"/>
      <c r="AZ7" s="109"/>
      <c r="BA7" s="82"/>
      <c r="BB7" s="32"/>
      <c r="BC7" s="163"/>
      <c r="BD7" s="168"/>
      <c r="BE7" s="168"/>
      <c r="BF7" s="198"/>
      <c r="BG7" s="69"/>
      <c r="BH7" s="82"/>
      <c r="BI7" s="82"/>
      <c r="BJ7" s="82"/>
      <c r="BK7" s="109" t="s">
        <v>2</v>
      </c>
      <c r="BL7" s="109"/>
      <c r="BM7" s="109"/>
      <c r="BN7" s="109"/>
      <c r="BO7" s="109" t="s">
        <v>24</v>
      </c>
      <c r="BP7" s="109"/>
      <c r="BQ7" s="109"/>
      <c r="BR7" s="109"/>
      <c r="BS7" s="82"/>
      <c r="BT7" s="32"/>
      <c r="BU7" s="163"/>
      <c r="BV7" s="168"/>
      <c r="BW7" s="168"/>
      <c r="BX7" s="218"/>
    </row>
    <row r="8" spans="1:76" s="28" customFormat="1" ht="9.9499999999999993" customHeight="1">
      <c r="A8" s="32"/>
      <c r="B8" s="40"/>
      <c r="C8" s="50"/>
      <c r="D8" s="60"/>
      <c r="E8" s="6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2"/>
      <c r="S8" s="164">
        <f>+K38+K39+K41+K43</f>
        <v>80</v>
      </c>
      <c r="T8" s="169" t="s">
        <v>62</v>
      </c>
      <c r="U8" s="168"/>
      <c r="V8" s="32"/>
      <c r="W8" s="69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32"/>
      <c r="AK8" s="164">
        <f>+AC38+AC39+AC41+AC43</f>
        <v>70</v>
      </c>
      <c r="AL8" s="169" t="s">
        <v>62</v>
      </c>
      <c r="AM8" s="168"/>
      <c r="AN8" s="198"/>
      <c r="AO8" s="69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32"/>
      <c r="BC8" s="164">
        <f>+AU38+AU39+AU41+AU43</f>
        <v>60</v>
      </c>
      <c r="BD8" s="169" t="s">
        <v>62</v>
      </c>
      <c r="BE8" s="168"/>
      <c r="BF8" s="198"/>
      <c r="BG8" s="69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32"/>
      <c r="BU8" s="164">
        <f>+BM38+BM39+BM41+BM43</f>
        <v>50</v>
      </c>
      <c r="BV8" s="169" t="s">
        <v>62</v>
      </c>
      <c r="BW8" s="168"/>
      <c r="BX8" s="218"/>
    </row>
    <row r="9" spans="1:76" s="28" customFormat="1" ht="9.9499999999999993" customHeight="1">
      <c r="A9" s="32"/>
      <c r="B9" s="40"/>
      <c r="C9" s="50"/>
      <c r="D9" s="60"/>
      <c r="E9" s="69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32"/>
      <c r="S9" s="164"/>
      <c r="T9" s="169"/>
      <c r="U9" s="168"/>
      <c r="V9" s="32"/>
      <c r="W9" s="69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32"/>
      <c r="AK9" s="164"/>
      <c r="AL9" s="169"/>
      <c r="AM9" s="168"/>
      <c r="AN9" s="198"/>
      <c r="AO9" s="6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32"/>
      <c r="BC9" s="164"/>
      <c r="BD9" s="169"/>
      <c r="BE9" s="168"/>
      <c r="BF9" s="198"/>
      <c r="BG9" s="69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32"/>
      <c r="BU9" s="164"/>
      <c r="BV9" s="169"/>
      <c r="BW9" s="168"/>
      <c r="BX9" s="218"/>
    </row>
    <row r="10" spans="1:76" s="28" customFormat="1" ht="9.9499999999999993" customHeight="1">
      <c r="A10" s="32"/>
      <c r="B10" s="40"/>
      <c r="C10" s="50"/>
      <c r="D10" s="60"/>
      <c r="E10" s="6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32"/>
      <c r="S10" s="164"/>
      <c r="T10" s="169"/>
      <c r="U10" s="168"/>
      <c r="V10" s="32"/>
      <c r="W10" s="6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32"/>
      <c r="AK10" s="164"/>
      <c r="AL10" s="169"/>
      <c r="AM10" s="168"/>
      <c r="AN10" s="198"/>
      <c r="AO10" s="69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32"/>
      <c r="BC10" s="164"/>
      <c r="BD10" s="169"/>
      <c r="BE10" s="168"/>
      <c r="BF10" s="198"/>
      <c r="BG10" s="69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32"/>
      <c r="BU10" s="164"/>
      <c r="BV10" s="169"/>
      <c r="BW10" s="168"/>
      <c r="BX10" s="218"/>
    </row>
    <row r="11" spans="1:76" s="28" customFormat="1" ht="9.9499999999999993" customHeight="1">
      <c r="A11" s="32"/>
      <c r="B11" s="40"/>
      <c r="C11" s="50"/>
      <c r="D11" s="60"/>
      <c r="E11" s="6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32"/>
      <c r="S11" s="164"/>
      <c r="T11" s="169"/>
      <c r="U11" s="168"/>
      <c r="V11" s="32"/>
      <c r="W11" s="6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32"/>
      <c r="AK11" s="164"/>
      <c r="AL11" s="169"/>
      <c r="AM11" s="168"/>
      <c r="AN11" s="198"/>
      <c r="AO11" s="69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2"/>
      <c r="BC11" s="164"/>
      <c r="BD11" s="169"/>
      <c r="BE11" s="168"/>
      <c r="BF11" s="198"/>
      <c r="BG11" s="69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32"/>
      <c r="BU11" s="164"/>
      <c r="BV11" s="169"/>
      <c r="BW11" s="168"/>
      <c r="BX11" s="218"/>
    </row>
    <row r="12" spans="1:76" s="28" customFormat="1" ht="9.9499999999999993" customHeight="1">
      <c r="A12" s="32"/>
      <c r="B12" s="40"/>
      <c r="C12" s="50"/>
      <c r="D12" s="60"/>
      <c r="E12" s="69"/>
      <c r="F12" s="82"/>
      <c r="G12" s="82"/>
      <c r="H12" s="82"/>
      <c r="I12" s="109"/>
      <c r="J12" s="109"/>
      <c r="K12" s="109"/>
      <c r="L12" s="109"/>
      <c r="M12" s="109"/>
      <c r="N12" s="109"/>
      <c r="O12" s="109"/>
      <c r="P12" s="109"/>
      <c r="Q12" s="82"/>
      <c r="R12" s="32"/>
      <c r="S12" s="164"/>
      <c r="T12" s="169"/>
      <c r="U12" s="168"/>
      <c r="V12" s="32"/>
      <c r="W12" s="69"/>
      <c r="X12" s="82"/>
      <c r="Y12" s="82"/>
      <c r="Z12" s="82"/>
      <c r="AA12" s="109"/>
      <c r="AB12" s="109"/>
      <c r="AC12" s="109"/>
      <c r="AD12" s="109"/>
      <c r="AE12" s="109"/>
      <c r="AF12" s="109"/>
      <c r="AG12" s="109"/>
      <c r="AH12" s="109"/>
      <c r="AI12" s="82"/>
      <c r="AJ12" s="32"/>
      <c r="AK12" s="164"/>
      <c r="AL12" s="169"/>
      <c r="AM12" s="168"/>
      <c r="AN12" s="198"/>
      <c r="AO12" s="69"/>
      <c r="AP12" s="82"/>
      <c r="AQ12" s="82"/>
      <c r="AR12" s="82"/>
      <c r="AS12" s="109"/>
      <c r="AT12" s="109"/>
      <c r="AU12" s="109"/>
      <c r="AV12" s="109"/>
      <c r="AW12" s="109"/>
      <c r="AX12" s="109"/>
      <c r="AY12" s="109"/>
      <c r="AZ12" s="109"/>
      <c r="BA12" s="82"/>
      <c r="BB12" s="32"/>
      <c r="BC12" s="164"/>
      <c r="BD12" s="169"/>
      <c r="BE12" s="168"/>
      <c r="BF12" s="198"/>
      <c r="BG12" s="69"/>
      <c r="BH12" s="82"/>
      <c r="BI12" s="82"/>
      <c r="BJ12" s="82"/>
      <c r="BK12" s="109"/>
      <c r="BL12" s="109"/>
      <c r="BM12" s="109"/>
      <c r="BN12" s="109"/>
      <c r="BO12" s="109"/>
      <c r="BP12" s="109"/>
      <c r="BQ12" s="109"/>
      <c r="BR12" s="109"/>
      <c r="BS12" s="82"/>
      <c r="BT12" s="32"/>
      <c r="BU12" s="164"/>
      <c r="BV12" s="169"/>
      <c r="BW12" s="168"/>
      <c r="BX12" s="218"/>
    </row>
    <row r="13" spans="1:76" s="28" customFormat="1" ht="12" customHeight="1">
      <c r="A13" s="32"/>
      <c r="B13" s="40"/>
      <c r="C13" s="50"/>
      <c r="D13" s="60"/>
      <c r="E13" s="69"/>
      <c r="F13" s="82"/>
      <c r="G13" s="97">
        <v>100</v>
      </c>
      <c r="H13" s="82"/>
      <c r="I13" s="109" t="s">
        <v>1</v>
      </c>
      <c r="J13" s="109"/>
      <c r="K13" s="109"/>
      <c r="L13" s="109"/>
      <c r="M13" s="133"/>
      <c r="N13" s="133"/>
      <c r="O13" s="133"/>
      <c r="P13" s="133"/>
      <c r="Q13" s="156"/>
      <c r="R13" s="161">
        <f>+S14-R17</f>
        <v>40</v>
      </c>
      <c r="S13" s="156"/>
      <c r="T13" s="170">
        <f>+S14+S8</f>
        <v>140</v>
      </c>
      <c r="U13" s="173" t="s">
        <v>63</v>
      </c>
      <c r="V13" s="32"/>
      <c r="W13" s="69"/>
      <c r="X13" s="82"/>
      <c r="Y13" s="97">
        <v>100</v>
      </c>
      <c r="Z13" s="82"/>
      <c r="AA13" s="109" t="s">
        <v>1</v>
      </c>
      <c r="AB13" s="109"/>
      <c r="AC13" s="109"/>
      <c r="AD13" s="109"/>
      <c r="AE13" s="133"/>
      <c r="AF13" s="133"/>
      <c r="AG13" s="133"/>
      <c r="AH13" s="133"/>
      <c r="AI13" s="156"/>
      <c r="AJ13" s="32"/>
      <c r="AK13" s="32"/>
      <c r="AL13" s="170">
        <f>+AK14+AK8</f>
        <v>135</v>
      </c>
      <c r="AM13" s="173" t="s">
        <v>63</v>
      </c>
      <c r="AN13" s="198"/>
      <c r="AO13" s="69"/>
      <c r="AP13" s="82"/>
      <c r="AQ13" s="97">
        <v>100</v>
      </c>
      <c r="AR13" s="82"/>
      <c r="AS13" s="109" t="s">
        <v>1</v>
      </c>
      <c r="AT13" s="109"/>
      <c r="AU13" s="109"/>
      <c r="AV13" s="109"/>
      <c r="AW13" s="133"/>
      <c r="AX13" s="133"/>
      <c r="AY13" s="133"/>
      <c r="AZ13" s="133"/>
      <c r="BA13" s="156"/>
      <c r="BB13" s="32"/>
      <c r="BC13" s="32"/>
      <c r="BD13" s="170">
        <f>+BC14+BC8</f>
        <v>135</v>
      </c>
      <c r="BE13" s="173" t="s">
        <v>63</v>
      </c>
      <c r="BF13" s="198"/>
      <c r="BG13" s="69"/>
      <c r="BH13" s="82"/>
      <c r="BI13" s="97">
        <v>100</v>
      </c>
      <c r="BJ13" s="82"/>
      <c r="BK13" s="109" t="s">
        <v>1</v>
      </c>
      <c r="BL13" s="109"/>
      <c r="BM13" s="109"/>
      <c r="BN13" s="109"/>
      <c r="BO13" s="133"/>
      <c r="BP13" s="133"/>
      <c r="BQ13" s="133"/>
      <c r="BR13" s="133"/>
      <c r="BS13" s="156"/>
      <c r="BT13" s="32"/>
      <c r="BU13" s="32"/>
      <c r="BV13" s="212">
        <f>BU15+BU8</f>
        <v>130</v>
      </c>
      <c r="BW13" s="168"/>
      <c r="BX13" s="218"/>
    </row>
    <row r="14" spans="1:76" s="28" customFormat="1" ht="12" customHeight="1">
      <c r="A14" s="32"/>
      <c r="B14" s="40"/>
      <c r="C14" s="50"/>
      <c r="D14" s="60"/>
      <c r="E14" s="69"/>
      <c r="F14" s="82"/>
      <c r="G14" s="97"/>
      <c r="H14" s="82"/>
      <c r="I14" s="109"/>
      <c r="J14" s="109"/>
      <c r="K14" s="109"/>
      <c r="L14" s="109"/>
      <c r="M14" s="133"/>
      <c r="N14" s="133"/>
      <c r="O14" s="133"/>
      <c r="P14" s="133"/>
      <c r="Q14" s="156"/>
      <c r="R14" s="161"/>
      <c r="S14" s="161">
        <f>+L27</f>
        <v>60</v>
      </c>
      <c r="T14" s="170"/>
      <c r="U14" s="173"/>
      <c r="V14" s="32"/>
      <c r="W14" s="69"/>
      <c r="X14" s="82"/>
      <c r="Y14" s="97"/>
      <c r="Z14" s="82"/>
      <c r="AA14" s="109"/>
      <c r="AB14" s="109"/>
      <c r="AC14" s="109"/>
      <c r="AD14" s="109"/>
      <c r="AE14" s="133"/>
      <c r="AF14" s="133"/>
      <c r="AG14" s="133"/>
      <c r="AH14" s="133"/>
      <c r="AI14" s="156"/>
      <c r="AJ14" s="196">
        <f>+AK14-AJ18</f>
        <v>45</v>
      </c>
      <c r="AK14" s="196">
        <f>+AD27</f>
        <v>65</v>
      </c>
      <c r="AL14" s="170"/>
      <c r="AM14" s="173"/>
      <c r="AN14" s="198"/>
      <c r="AO14" s="69"/>
      <c r="AP14" s="82"/>
      <c r="AQ14" s="97"/>
      <c r="AR14" s="82"/>
      <c r="AS14" s="109"/>
      <c r="AT14" s="109"/>
      <c r="AU14" s="109"/>
      <c r="AV14" s="109"/>
      <c r="AW14" s="133"/>
      <c r="AX14" s="133"/>
      <c r="AY14" s="133"/>
      <c r="AZ14" s="133"/>
      <c r="BA14" s="156"/>
      <c r="BB14" s="196">
        <f>+BC14-BB18</f>
        <v>55</v>
      </c>
      <c r="BC14" s="196">
        <f>+AV27</f>
        <v>75</v>
      </c>
      <c r="BD14" s="170"/>
      <c r="BE14" s="173"/>
      <c r="BF14" s="198"/>
      <c r="BG14" s="69"/>
      <c r="BH14" s="82"/>
      <c r="BI14" s="97"/>
      <c r="BJ14" s="82"/>
      <c r="BK14" s="109"/>
      <c r="BL14" s="109"/>
      <c r="BM14" s="109"/>
      <c r="BN14" s="109"/>
      <c r="BO14" s="133"/>
      <c r="BP14" s="133"/>
      <c r="BQ14" s="133"/>
      <c r="BR14" s="133"/>
      <c r="BS14" s="156"/>
      <c r="BT14" s="196">
        <f>+BU15-BT19</f>
        <v>60</v>
      </c>
      <c r="BU14" s="32"/>
      <c r="BV14" s="212"/>
      <c r="BW14" s="173" t="s">
        <v>63</v>
      </c>
      <c r="BX14" s="218"/>
    </row>
    <row r="15" spans="1:76" s="28" customFormat="1" ht="12" customHeight="1">
      <c r="A15" s="32"/>
      <c r="B15" s="40"/>
      <c r="C15" s="50"/>
      <c r="D15" s="60"/>
      <c r="E15" s="69"/>
      <c r="F15" s="82"/>
      <c r="G15" s="97"/>
      <c r="H15" s="82"/>
      <c r="I15" s="109"/>
      <c r="J15" s="109"/>
      <c r="K15" s="109"/>
      <c r="L15" s="109"/>
      <c r="M15" s="109" t="s">
        <v>5</v>
      </c>
      <c r="N15" s="109"/>
      <c r="O15" s="109"/>
      <c r="P15" s="109"/>
      <c r="Q15" s="156"/>
      <c r="R15" s="161"/>
      <c r="S15" s="161"/>
      <c r="T15" s="170"/>
      <c r="U15" s="173"/>
      <c r="V15" s="32"/>
      <c r="W15" s="69"/>
      <c r="X15" s="82"/>
      <c r="Y15" s="97"/>
      <c r="Z15" s="82"/>
      <c r="AA15" s="109"/>
      <c r="AB15" s="109"/>
      <c r="AC15" s="109"/>
      <c r="AD15" s="109"/>
      <c r="AE15" s="109" t="s">
        <v>5</v>
      </c>
      <c r="AF15" s="109"/>
      <c r="AG15" s="109"/>
      <c r="AH15" s="109"/>
      <c r="AI15" s="156"/>
      <c r="AJ15" s="196"/>
      <c r="AK15" s="196"/>
      <c r="AL15" s="170"/>
      <c r="AM15" s="173"/>
      <c r="AN15" s="198"/>
      <c r="AO15" s="69"/>
      <c r="AP15" s="82"/>
      <c r="AQ15" s="97"/>
      <c r="AR15" s="82"/>
      <c r="AS15" s="109"/>
      <c r="AT15" s="109"/>
      <c r="AU15" s="109"/>
      <c r="AV15" s="109"/>
      <c r="AW15" s="109" t="s">
        <v>5</v>
      </c>
      <c r="AX15" s="109"/>
      <c r="AY15" s="109"/>
      <c r="AZ15" s="109"/>
      <c r="BA15" s="156"/>
      <c r="BB15" s="196"/>
      <c r="BC15" s="196"/>
      <c r="BD15" s="170"/>
      <c r="BE15" s="173"/>
      <c r="BF15" s="198"/>
      <c r="BG15" s="69"/>
      <c r="BH15" s="82"/>
      <c r="BI15" s="97"/>
      <c r="BJ15" s="82"/>
      <c r="BK15" s="109"/>
      <c r="BL15" s="109"/>
      <c r="BM15" s="109"/>
      <c r="BN15" s="109"/>
      <c r="BO15" s="109" t="s">
        <v>5</v>
      </c>
      <c r="BP15" s="109"/>
      <c r="BQ15" s="109"/>
      <c r="BR15" s="109"/>
      <c r="BS15" s="156"/>
      <c r="BT15" s="196"/>
      <c r="BU15" s="196">
        <f>+BN27</f>
        <v>80</v>
      </c>
      <c r="BV15" s="212"/>
      <c r="BW15" s="173"/>
      <c r="BX15" s="218"/>
    </row>
    <row r="16" spans="1:76" s="28" customFormat="1" ht="12" customHeight="1">
      <c r="A16" s="32"/>
      <c r="B16" s="40"/>
      <c r="C16" s="50"/>
      <c r="D16" s="60"/>
      <c r="E16" s="69"/>
      <c r="F16" s="82"/>
      <c r="G16" s="97"/>
      <c r="H16" s="82"/>
      <c r="I16" s="109"/>
      <c r="J16" s="109"/>
      <c r="K16" s="109"/>
      <c r="L16" s="109"/>
      <c r="M16" s="109" t="s">
        <v>26</v>
      </c>
      <c r="N16" s="109"/>
      <c r="O16" s="109"/>
      <c r="P16" s="109"/>
      <c r="Q16" s="157" t="s">
        <v>28</v>
      </c>
      <c r="R16" s="161"/>
      <c r="S16" s="161"/>
      <c r="T16" s="170"/>
      <c r="U16" s="173"/>
      <c r="V16" s="32"/>
      <c r="W16" s="69"/>
      <c r="X16" s="82"/>
      <c r="Y16" s="97"/>
      <c r="Z16" s="82"/>
      <c r="AA16" s="109"/>
      <c r="AB16" s="109"/>
      <c r="AC16" s="109"/>
      <c r="AD16" s="109"/>
      <c r="AE16" s="109" t="s">
        <v>26</v>
      </c>
      <c r="AF16" s="109"/>
      <c r="AG16" s="109"/>
      <c r="AH16" s="109"/>
      <c r="AI16" s="158"/>
      <c r="AJ16" s="196"/>
      <c r="AK16" s="196"/>
      <c r="AL16" s="170"/>
      <c r="AM16" s="173"/>
      <c r="AN16" s="198"/>
      <c r="AO16" s="69"/>
      <c r="AP16" s="82"/>
      <c r="AQ16" s="97"/>
      <c r="AR16" s="82"/>
      <c r="AS16" s="109"/>
      <c r="AT16" s="109"/>
      <c r="AU16" s="109"/>
      <c r="AV16" s="109"/>
      <c r="AW16" s="109" t="s">
        <v>26</v>
      </c>
      <c r="AX16" s="109"/>
      <c r="AY16" s="109"/>
      <c r="AZ16" s="109"/>
      <c r="BA16" s="158"/>
      <c r="BB16" s="196"/>
      <c r="BC16" s="196"/>
      <c r="BD16" s="170"/>
      <c r="BE16" s="173"/>
      <c r="BF16" s="198"/>
      <c r="BG16" s="69"/>
      <c r="BH16" s="82"/>
      <c r="BI16" s="97"/>
      <c r="BJ16" s="82"/>
      <c r="BK16" s="109"/>
      <c r="BL16" s="109"/>
      <c r="BM16" s="109"/>
      <c r="BN16" s="109"/>
      <c r="BO16" s="109" t="s">
        <v>26</v>
      </c>
      <c r="BP16" s="109"/>
      <c r="BQ16" s="109"/>
      <c r="BR16" s="109"/>
      <c r="BS16" s="158"/>
      <c r="BT16" s="196"/>
      <c r="BU16" s="196"/>
      <c r="BV16" s="212"/>
      <c r="BW16" s="173"/>
      <c r="BX16" s="218"/>
    </row>
    <row r="17" spans="1:76" s="28" customFormat="1" ht="12" customHeight="1">
      <c r="A17" s="32"/>
      <c r="B17" s="40"/>
      <c r="C17" s="50"/>
      <c r="D17" s="60"/>
      <c r="E17" s="69"/>
      <c r="F17" s="82"/>
      <c r="G17" s="97"/>
      <c r="H17" s="82"/>
      <c r="I17" s="109"/>
      <c r="J17" s="109"/>
      <c r="K17" s="109"/>
      <c r="L17" s="109"/>
      <c r="M17" s="134">
        <f>+L29</f>
        <v>30</v>
      </c>
      <c r="N17" s="134"/>
      <c r="O17" s="134"/>
      <c r="P17" s="134"/>
      <c r="Q17" s="157"/>
      <c r="R17" s="161">
        <v>20</v>
      </c>
      <c r="S17" s="161"/>
      <c r="T17" s="170"/>
      <c r="U17" s="173"/>
      <c r="V17" s="32"/>
      <c r="W17" s="69"/>
      <c r="X17" s="82"/>
      <c r="Y17" s="97"/>
      <c r="Z17" s="82"/>
      <c r="AA17" s="109"/>
      <c r="AB17" s="109"/>
      <c r="AC17" s="109"/>
      <c r="AD17" s="109"/>
      <c r="AE17" s="134">
        <f>+AD29</f>
        <v>30</v>
      </c>
      <c r="AF17" s="134"/>
      <c r="AG17" s="134"/>
      <c r="AH17" s="134"/>
      <c r="AI17" s="157" t="s">
        <v>28</v>
      </c>
      <c r="AJ17" s="196"/>
      <c r="AK17" s="196"/>
      <c r="AL17" s="170"/>
      <c r="AM17" s="173"/>
      <c r="AN17" s="198"/>
      <c r="AO17" s="69"/>
      <c r="AP17" s="82"/>
      <c r="AQ17" s="97"/>
      <c r="AR17" s="82"/>
      <c r="AS17" s="109"/>
      <c r="AT17" s="109"/>
      <c r="AU17" s="109"/>
      <c r="AV17" s="109"/>
      <c r="AW17" s="134">
        <f>+AV29</f>
        <v>30</v>
      </c>
      <c r="AX17" s="134"/>
      <c r="AY17" s="134"/>
      <c r="AZ17" s="134"/>
      <c r="BA17" s="157" t="s">
        <v>28</v>
      </c>
      <c r="BB17" s="196"/>
      <c r="BC17" s="196"/>
      <c r="BD17" s="170"/>
      <c r="BE17" s="173"/>
      <c r="BF17" s="198"/>
      <c r="BG17" s="69"/>
      <c r="BH17" s="82"/>
      <c r="BI17" s="97"/>
      <c r="BJ17" s="82"/>
      <c r="BK17" s="109"/>
      <c r="BL17" s="109"/>
      <c r="BM17" s="109"/>
      <c r="BN17" s="109"/>
      <c r="BO17" s="134">
        <f>+BN29</f>
        <v>30</v>
      </c>
      <c r="BP17" s="134"/>
      <c r="BQ17" s="134"/>
      <c r="BR17" s="134"/>
      <c r="BS17" s="158"/>
      <c r="BT17" s="196"/>
      <c r="BU17" s="196"/>
      <c r="BV17" s="212"/>
      <c r="BW17" s="173"/>
      <c r="BX17" s="218"/>
    </row>
    <row r="18" spans="1:76" s="28" customFormat="1" ht="12" customHeight="1">
      <c r="A18" s="32"/>
      <c r="B18" s="40"/>
      <c r="C18" s="50"/>
      <c r="D18" s="60"/>
      <c r="E18" s="69"/>
      <c r="F18" s="82"/>
      <c r="G18" s="97"/>
      <c r="H18" s="82"/>
      <c r="I18" s="110">
        <f>+L25</f>
        <v>0.1</v>
      </c>
      <c r="J18" s="110"/>
      <c r="K18" s="110"/>
      <c r="L18" s="110"/>
      <c r="M18" s="133"/>
      <c r="N18" s="133"/>
      <c r="O18" s="133"/>
      <c r="P18" s="133"/>
      <c r="Q18" s="157"/>
      <c r="R18" s="161"/>
      <c r="S18" s="156"/>
      <c r="T18" s="170"/>
      <c r="U18" s="173"/>
      <c r="V18" s="32"/>
      <c r="W18" s="69"/>
      <c r="X18" s="82"/>
      <c r="Y18" s="97"/>
      <c r="Z18" s="82"/>
      <c r="AA18" s="110">
        <f>+AD25</f>
        <v>0.1</v>
      </c>
      <c r="AB18" s="110"/>
      <c r="AC18" s="110"/>
      <c r="AD18" s="110"/>
      <c r="AE18" s="133"/>
      <c r="AF18" s="133"/>
      <c r="AG18" s="133"/>
      <c r="AH18" s="133"/>
      <c r="AI18" s="157"/>
      <c r="AJ18" s="161">
        <v>20</v>
      </c>
      <c r="AK18" s="32"/>
      <c r="AL18" s="170"/>
      <c r="AM18" s="173"/>
      <c r="AN18" s="198"/>
      <c r="AO18" s="69"/>
      <c r="AP18" s="82"/>
      <c r="AQ18" s="97"/>
      <c r="AR18" s="82"/>
      <c r="AS18" s="110">
        <f>+AV25</f>
        <v>0.1</v>
      </c>
      <c r="AT18" s="110"/>
      <c r="AU18" s="110"/>
      <c r="AV18" s="110"/>
      <c r="AW18" s="133"/>
      <c r="AX18" s="133"/>
      <c r="AY18" s="133"/>
      <c r="AZ18" s="133"/>
      <c r="BA18" s="157"/>
      <c r="BB18" s="161">
        <v>20</v>
      </c>
      <c r="BC18" s="32"/>
      <c r="BD18" s="170"/>
      <c r="BE18" s="173"/>
      <c r="BF18" s="198"/>
      <c r="BG18" s="69"/>
      <c r="BH18" s="82"/>
      <c r="BI18" s="97"/>
      <c r="BJ18" s="82"/>
      <c r="BK18" s="110">
        <f>+BN25</f>
        <v>0.1</v>
      </c>
      <c r="BL18" s="110"/>
      <c r="BM18" s="110"/>
      <c r="BN18" s="110"/>
      <c r="BO18" s="133"/>
      <c r="BP18" s="133"/>
      <c r="BQ18" s="133"/>
      <c r="BR18" s="133"/>
      <c r="BS18" s="157" t="s">
        <v>28</v>
      </c>
      <c r="BT18" s="197"/>
      <c r="BU18" s="196"/>
      <c r="BV18" s="212"/>
      <c r="BW18" s="173"/>
      <c r="BX18" s="218"/>
    </row>
    <row r="19" spans="1:76" s="28" customFormat="1" ht="12" customHeight="1">
      <c r="A19" s="32"/>
      <c r="B19" s="40"/>
      <c r="C19" s="50"/>
      <c r="D19" s="60"/>
      <c r="E19" s="69"/>
      <c r="F19" s="82"/>
      <c r="G19" s="97"/>
      <c r="H19" s="82"/>
      <c r="I19" s="110"/>
      <c r="J19" s="110"/>
      <c r="K19" s="110"/>
      <c r="L19" s="110"/>
      <c r="M19" s="133"/>
      <c r="N19" s="133"/>
      <c r="O19" s="133"/>
      <c r="P19" s="133"/>
      <c r="Q19" s="157"/>
      <c r="R19" s="156"/>
      <c r="S19" s="161"/>
      <c r="T19" s="171"/>
      <c r="U19" s="174"/>
      <c r="V19" s="32"/>
      <c r="W19" s="69"/>
      <c r="X19" s="82"/>
      <c r="Y19" s="97"/>
      <c r="Z19" s="82"/>
      <c r="AA19" s="110"/>
      <c r="AB19" s="110"/>
      <c r="AC19" s="110"/>
      <c r="AD19" s="110"/>
      <c r="AE19" s="133"/>
      <c r="AF19" s="133"/>
      <c r="AG19" s="133"/>
      <c r="AH19" s="133"/>
      <c r="AI19" s="157"/>
      <c r="AJ19" s="161"/>
      <c r="AK19" s="197"/>
      <c r="AL19" s="171"/>
      <c r="AM19" s="174"/>
      <c r="AN19" s="198"/>
      <c r="AO19" s="69"/>
      <c r="AP19" s="82"/>
      <c r="AQ19" s="97"/>
      <c r="AR19" s="82"/>
      <c r="AS19" s="110"/>
      <c r="AT19" s="110"/>
      <c r="AU19" s="110"/>
      <c r="AV19" s="110"/>
      <c r="AW19" s="133"/>
      <c r="AX19" s="133"/>
      <c r="AY19" s="133"/>
      <c r="AZ19" s="133"/>
      <c r="BA19" s="157"/>
      <c r="BB19" s="161"/>
      <c r="BC19" s="197"/>
      <c r="BD19" s="171"/>
      <c r="BE19" s="174"/>
      <c r="BF19" s="198"/>
      <c r="BG19" s="69"/>
      <c r="BH19" s="82"/>
      <c r="BI19" s="97"/>
      <c r="BJ19" s="82"/>
      <c r="BK19" s="110"/>
      <c r="BL19" s="110"/>
      <c r="BM19" s="110"/>
      <c r="BN19" s="110"/>
      <c r="BO19" s="133"/>
      <c r="BP19" s="133"/>
      <c r="BQ19" s="133"/>
      <c r="BR19" s="133"/>
      <c r="BS19" s="157"/>
      <c r="BT19" s="161">
        <v>20</v>
      </c>
      <c r="BU19" s="197"/>
      <c r="BV19" s="212"/>
      <c r="BW19" s="173"/>
      <c r="BX19" s="218"/>
    </row>
    <row r="20" spans="1:76" s="28" customFormat="1" ht="12" customHeight="1">
      <c r="A20" s="32"/>
      <c r="B20" s="40"/>
      <c r="C20" s="50"/>
      <c r="D20" s="60"/>
      <c r="E20" s="69"/>
      <c r="F20" s="82"/>
      <c r="G20" s="97"/>
      <c r="H20" s="82"/>
      <c r="I20" s="110"/>
      <c r="J20" s="110"/>
      <c r="K20" s="110"/>
      <c r="L20" s="110"/>
      <c r="M20" s="135" t="s">
        <v>6</v>
      </c>
      <c r="N20" s="135"/>
      <c r="O20" s="135"/>
      <c r="P20" s="135"/>
      <c r="Q20" s="156"/>
      <c r="R20" s="156"/>
      <c r="S20" s="161">
        <f>+G13-S14</f>
        <v>40</v>
      </c>
      <c r="T20" s="32"/>
      <c r="U20" s="32"/>
      <c r="V20" s="32"/>
      <c r="W20" s="69"/>
      <c r="X20" s="82"/>
      <c r="Y20" s="97"/>
      <c r="Z20" s="82"/>
      <c r="AA20" s="110"/>
      <c r="AB20" s="110"/>
      <c r="AC20" s="110"/>
      <c r="AD20" s="110"/>
      <c r="AE20" s="133"/>
      <c r="AF20" s="133"/>
      <c r="AG20" s="133"/>
      <c r="AH20" s="133"/>
      <c r="AI20" s="195"/>
      <c r="AJ20" s="32"/>
      <c r="AK20" s="161">
        <f>+Y13-AK14</f>
        <v>35</v>
      </c>
      <c r="AL20" s="168"/>
      <c r="AM20" s="32"/>
      <c r="AN20" s="198"/>
      <c r="AO20" s="69"/>
      <c r="AP20" s="82"/>
      <c r="AQ20" s="97"/>
      <c r="AR20" s="82"/>
      <c r="AS20" s="110"/>
      <c r="AT20" s="110"/>
      <c r="AU20" s="110"/>
      <c r="AV20" s="110"/>
      <c r="AW20" s="133"/>
      <c r="AX20" s="133"/>
      <c r="AY20" s="133"/>
      <c r="AZ20" s="133"/>
      <c r="BA20" s="195"/>
      <c r="BB20" s="32"/>
      <c r="BC20" s="161">
        <f>+AQ13-BC14</f>
        <v>25</v>
      </c>
      <c r="BD20" s="168"/>
      <c r="BE20" s="32"/>
      <c r="BF20" s="198"/>
      <c r="BG20" s="69"/>
      <c r="BH20" s="82"/>
      <c r="BI20" s="97"/>
      <c r="BJ20" s="82"/>
      <c r="BK20" s="110"/>
      <c r="BL20" s="110"/>
      <c r="BM20" s="110"/>
      <c r="BN20" s="110"/>
      <c r="BO20" s="133"/>
      <c r="BP20" s="133"/>
      <c r="BQ20" s="133"/>
      <c r="BR20" s="133"/>
      <c r="BS20" s="157"/>
      <c r="BT20" s="161"/>
      <c r="BU20" s="197"/>
      <c r="BV20" s="168"/>
      <c r="BW20" s="168"/>
      <c r="BX20" s="218"/>
    </row>
    <row r="21" spans="1:76" s="28" customFormat="1" ht="12" customHeight="1">
      <c r="A21" s="32"/>
      <c r="B21" s="40"/>
      <c r="C21" s="50"/>
      <c r="D21" s="60"/>
      <c r="E21" s="69"/>
      <c r="F21" s="82"/>
      <c r="G21" s="97"/>
      <c r="H21" s="82"/>
      <c r="I21" s="110"/>
      <c r="J21" s="110"/>
      <c r="K21" s="110"/>
      <c r="L21" s="110"/>
      <c r="M21" s="110">
        <f>+I18</f>
        <v>0.1</v>
      </c>
      <c r="N21" s="110"/>
      <c r="O21" s="110"/>
      <c r="P21" s="110"/>
      <c r="Q21" s="158"/>
      <c r="R21" s="156"/>
      <c r="S21" s="161"/>
      <c r="T21" s="168"/>
      <c r="U21" s="168"/>
      <c r="V21" s="32"/>
      <c r="W21" s="69"/>
      <c r="X21" s="82"/>
      <c r="Y21" s="97"/>
      <c r="Z21" s="82"/>
      <c r="AA21" s="110"/>
      <c r="AB21" s="110"/>
      <c r="AC21" s="110"/>
      <c r="AD21" s="110"/>
      <c r="AE21" s="135" t="s">
        <v>6</v>
      </c>
      <c r="AF21" s="135"/>
      <c r="AG21" s="135"/>
      <c r="AH21" s="135"/>
      <c r="AI21" s="158"/>
      <c r="AJ21" s="158"/>
      <c r="AK21" s="161"/>
      <c r="AL21" s="168"/>
      <c r="AM21" s="168"/>
      <c r="AN21" s="198"/>
      <c r="AO21" s="69"/>
      <c r="AP21" s="82"/>
      <c r="AQ21" s="97"/>
      <c r="AR21" s="82"/>
      <c r="AS21" s="110"/>
      <c r="AT21" s="110"/>
      <c r="AU21" s="110"/>
      <c r="AV21" s="110"/>
      <c r="AW21" s="135" t="s">
        <v>6</v>
      </c>
      <c r="AX21" s="135"/>
      <c r="AY21" s="135"/>
      <c r="AZ21" s="135"/>
      <c r="BA21" s="158"/>
      <c r="BB21" s="158"/>
      <c r="BC21" s="161"/>
      <c r="BD21" s="168"/>
      <c r="BE21" s="168"/>
      <c r="BF21" s="198"/>
      <c r="BG21" s="69"/>
      <c r="BH21" s="82"/>
      <c r="BI21" s="97"/>
      <c r="BJ21" s="82"/>
      <c r="BK21" s="110"/>
      <c r="BL21" s="110"/>
      <c r="BM21" s="110"/>
      <c r="BN21" s="110"/>
      <c r="BO21" s="135" t="s">
        <v>6</v>
      </c>
      <c r="BP21" s="135"/>
      <c r="BQ21" s="135"/>
      <c r="BR21" s="135"/>
      <c r="BS21" s="158"/>
      <c r="BT21" s="158"/>
      <c r="BU21" s="161">
        <f>+BI13-BU15</f>
        <v>20</v>
      </c>
      <c r="BV21" s="168"/>
      <c r="BW21" s="168"/>
      <c r="BX21" s="218"/>
    </row>
    <row r="22" spans="1:76" s="28" customFormat="1" ht="12" customHeight="1">
      <c r="A22" s="32"/>
      <c r="B22" s="40"/>
      <c r="C22" s="50"/>
      <c r="D22" s="60"/>
      <c r="E22" s="69"/>
      <c r="F22" s="82"/>
      <c r="G22" s="97"/>
      <c r="H22" s="82"/>
      <c r="I22" s="110"/>
      <c r="J22" s="110"/>
      <c r="K22" s="110"/>
      <c r="L22" s="110"/>
      <c r="M22" s="133"/>
      <c r="N22" s="133"/>
      <c r="O22" s="133"/>
      <c r="P22" s="133"/>
      <c r="Q22" s="158"/>
      <c r="R22" s="158"/>
      <c r="S22" s="32"/>
      <c r="T22" s="168"/>
      <c r="U22" s="168"/>
      <c r="V22" s="32"/>
      <c r="W22" s="69"/>
      <c r="X22" s="82"/>
      <c r="Y22" s="97"/>
      <c r="Z22" s="82"/>
      <c r="AA22" s="110"/>
      <c r="AB22" s="110"/>
      <c r="AC22" s="110"/>
      <c r="AD22" s="110"/>
      <c r="AE22" s="110">
        <f>+AA18</f>
        <v>0.1</v>
      </c>
      <c r="AF22" s="110"/>
      <c r="AG22" s="110"/>
      <c r="AH22" s="110"/>
      <c r="AI22" s="158"/>
      <c r="AJ22" s="158"/>
      <c r="AK22" s="161"/>
      <c r="AL22" s="168"/>
      <c r="AM22" s="168"/>
      <c r="AN22" s="198"/>
      <c r="AO22" s="69"/>
      <c r="AP22" s="82"/>
      <c r="AQ22" s="97"/>
      <c r="AR22" s="82"/>
      <c r="AS22" s="110"/>
      <c r="AT22" s="110"/>
      <c r="AU22" s="110"/>
      <c r="AV22" s="110"/>
      <c r="AW22" s="110">
        <f>+AS18</f>
        <v>0.1</v>
      </c>
      <c r="AX22" s="110"/>
      <c r="AY22" s="110"/>
      <c r="AZ22" s="110"/>
      <c r="BA22" s="158"/>
      <c r="BB22" s="158"/>
      <c r="BC22" s="161"/>
      <c r="BD22" s="168"/>
      <c r="BE22" s="168"/>
      <c r="BF22" s="198"/>
      <c r="BG22" s="69"/>
      <c r="BH22" s="82"/>
      <c r="BI22" s="97"/>
      <c r="BJ22" s="82"/>
      <c r="BK22" s="110"/>
      <c r="BL22" s="110"/>
      <c r="BM22" s="110"/>
      <c r="BN22" s="110"/>
      <c r="BO22" s="110">
        <f>+BK18</f>
        <v>0.1</v>
      </c>
      <c r="BP22" s="110"/>
      <c r="BQ22" s="110"/>
      <c r="BR22" s="110"/>
      <c r="BS22" s="158"/>
      <c r="BT22" s="158"/>
      <c r="BU22" s="161"/>
      <c r="BV22" s="168"/>
      <c r="BW22" s="168"/>
      <c r="BX22" s="218"/>
    </row>
    <row r="23" spans="1:76" ht="9" customHeight="1">
      <c r="A23" s="31"/>
      <c r="B23" s="40"/>
      <c r="C23" s="50"/>
      <c r="D23" s="60"/>
      <c r="E23" s="70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31"/>
      <c r="W23" s="70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99"/>
      <c r="AO23" s="70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199"/>
      <c r="BG23" s="70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219"/>
    </row>
    <row r="24" spans="1:76" ht="9.9499999999999993" customHeight="1">
      <c r="A24" s="31"/>
      <c r="B24" s="41" t="s">
        <v>42</v>
      </c>
      <c r="C24" s="51"/>
      <c r="D24" s="61"/>
      <c r="E24" s="6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6"/>
      <c r="W24" s="68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176"/>
      <c r="AO24" s="68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176"/>
      <c r="BG24" s="68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217"/>
    </row>
    <row r="25" spans="1:76" s="29" customFormat="1" ht="18" customHeight="1">
      <c r="A25" s="33"/>
      <c r="B25" s="41"/>
      <c r="C25" s="51"/>
      <c r="D25" s="61"/>
      <c r="E25" s="71"/>
      <c r="F25" s="84"/>
      <c r="G25" s="98" t="s">
        <v>6</v>
      </c>
      <c r="H25" s="98"/>
      <c r="I25" s="98"/>
      <c r="J25" s="98"/>
      <c r="K25" s="116"/>
      <c r="L25" s="104">
        <f>+AW3</f>
        <v>0.1</v>
      </c>
      <c r="M25" s="104"/>
      <c r="N25" s="116"/>
      <c r="O25" s="116"/>
      <c r="P25" s="116"/>
      <c r="Q25" s="116"/>
      <c r="R25" s="116"/>
      <c r="S25" s="116"/>
      <c r="T25" s="116"/>
      <c r="U25" s="116"/>
      <c r="V25" s="177"/>
      <c r="W25" s="185"/>
      <c r="X25" s="116"/>
      <c r="Y25" s="98" t="s">
        <v>6</v>
      </c>
      <c r="Z25" s="98"/>
      <c r="AA25" s="98"/>
      <c r="AB25" s="98"/>
      <c r="AC25" s="116"/>
      <c r="AD25" s="104">
        <f>+AW3</f>
        <v>0.1</v>
      </c>
      <c r="AE25" s="104"/>
      <c r="AF25" s="116"/>
      <c r="AG25" s="116"/>
      <c r="AH25" s="116"/>
      <c r="AI25" s="116"/>
      <c r="AJ25" s="116"/>
      <c r="AK25" s="116"/>
      <c r="AL25" s="116"/>
      <c r="AM25" s="116"/>
      <c r="AN25" s="177"/>
      <c r="AO25" s="185"/>
      <c r="AP25" s="116"/>
      <c r="AQ25" s="98" t="s">
        <v>6</v>
      </c>
      <c r="AR25" s="98"/>
      <c r="AS25" s="98"/>
      <c r="AT25" s="98"/>
      <c r="AU25" s="116"/>
      <c r="AV25" s="104">
        <f>+AW3</f>
        <v>0.1</v>
      </c>
      <c r="AW25" s="104"/>
      <c r="AX25" s="116"/>
      <c r="AY25" s="116"/>
      <c r="AZ25" s="116"/>
      <c r="BA25" s="116"/>
      <c r="BB25" s="116"/>
      <c r="BC25" s="116"/>
      <c r="BD25" s="116"/>
      <c r="BE25" s="116"/>
      <c r="BF25" s="177"/>
      <c r="BG25" s="185"/>
      <c r="BH25" s="116"/>
      <c r="BI25" s="98" t="s">
        <v>6</v>
      </c>
      <c r="BJ25" s="98"/>
      <c r="BK25" s="98"/>
      <c r="BL25" s="98"/>
      <c r="BM25" s="116"/>
      <c r="BN25" s="104">
        <f>+AW3</f>
        <v>0.1</v>
      </c>
      <c r="BO25" s="104"/>
      <c r="BP25" s="85"/>
      <c r="BQ25" s="85"/>
      <c r="BR25" s="85"/>
      <c r="BS25" s="85"/>
      <c r="BT25" s="85"/>
      <c r="BU25" s="85"/>
      <c r="BV25" s="85"/>
      <c r="BW25" s="85"/>
      <c r="BX25" s="220"/>
    </row>
    <row r="26" spans="1:76" s="29" customFormat="1" ht="18" customHeight="1">
      <c r="A26" s="33"/>
      <c r="B26" s="41"/>
      <c r="C26" s="51"/>
      <c r="D26" s="61"/>
      <c r="E26" s="71"/>
      <c r="F26" s="84"/>
      <c r="G26" s="99" t="s">
        <v>9</v>
      </c>
      <c r="H26" s="99"/>
      <c r="I26" s="99"/>
      <c r="J26" s="99"/>
      <c r="K26" s="116"/>
      <c r="L26" s="122">
        <v>3</v>
      </c>
      <c r="M26" s="122"/>
      <c r="N26" s="116"/>
      <c r="O26" s="116"/>
      <c r="P26" s="116"/>
      <c r="Q26" s="116"/>
      <c r="R26" s="116"/>
      <c r="S26" s="116"/>
      <c r="T26" s="116"/>
      <c r="U26" s="116"/>
      <c r="V26" s="177"/>
      <c r="W26" s="185"/>
      <c r="X26" s="116"/>
      <c r="Y26" s="99" t="s">
        <v>9</v>
      </c>
      <c r="Z26" s="99"/>
      <c r="AA26" s="99"/>
      <c r="AB26" s="99"/>
      <c r="AC26" s="116"/>
      <c r="AD26" s="122">
        <v>4</v>
      </c>
      <c r="AE26" s="122"/>
      <c r="AF26" s="116"/>
      <c r="AG26" s="116"/>
      <c r="AH26" s="116"/>
      <c r="AI26" s="116"/>
      <c r="AJ26" s="116"/>
      <c r="AK26" s="116"/>
      <c r="AL26" s="116"/>
      <c r="AM26" s="116"/>
      <c r="AN26" s="177"/>
      <c r="AO26" s="185"/>
      <c r="AP26" s="116"/>
      <c r="AQ26" s="99" t="s">
        <v>9</v>
      </c>
      <c r="AR26" s="99"/>
      <c r="AS26" s="99"/>
      <c r="AT26" s="99"/>
      <c r="AU26" s="116"/>
      <c r="AV26" s="122">
        <v>6</v>
      </c>
      <c r="AW26" s="122"/>
      <c r="AX26" s="116"/>
      <c r="AY26" s="116"/>
      <c r="AZ26" s="116"/>
      <c r="BA26" s="116"/>
      <c r="BB26" s="116"/>
      <c r="BC26" s="116"/>
      <c r="BD26" s="116"/>
      <c r="BE26" s="116"/>
      <c r="BF26" s="177"/>
      <c r="BG26" s="185"/>
      <c r="BH26" s="116"/>
      <c r="BI26" s="99" t="s">
        <v>9</v>
      </c>
      <c r="BJ26" s="99"/>
      <c r="BK26" s="99"/>
      <c r="BL26" s="99"/>
      <c r="BM26" s="116"/>
      <c r="BN26" s="122">
        <v>8</v>
      </c>
      <c r="BO26" s="122"/>
      <c r="BP26" s="85"/>
      <c r="BQ26" s="85"/>
      <c r="BR26" s="85"/>
      <c r="BS26" s="85"/>
      <c r="BT26" s="85"/>
      <c r="BU26" s="85"/>
      <c r="BV26" s="85"/>
      <c r="BW26" s="85"/>
      <c r="BX26" s="220"/>
    </row>
    <row r="27" spans="1:76" s="29" customFormat="1" ht="18" customHeight="1">
      <c r="A27" s="33"/>
      <c r="B27" s="41"/>
      <c r="C27" s="51"/>
      <c r="D27" s="61"/>
      <c r="E27" s="71"/>
      <c r="F27" s="84"/>
      <c r="G27" s="99" t="s">
        <v>32</v>
      </c>
      <c r="H27" s="99"/>
      <c r="I27" s="99"/>
      <c r="J27" s="99"/>
      <c r="K27" s="116"/>
      <c r="L27" s="123">
        <v>60</v>
      </c>
      <c r="M27" s="123"/>
      <c r="N27" s="116"/>
      <c r="O27" s="116"/>
      <c r="P27" s="116"/>
      <c r="Q27" s="116"/>
      <c r="R27" s="116"/>
      <c r="S27" s="116"/>
      <c r="T27" s="116"/>
      <c r="U27" s="116"/>
      <c r="V27" s="177"/>
      <c r="W27" s="185"/>
      <c r="X27" s="116"/>
      <c r="Y27" s="99" t="s">
        <v>32</v>
      </c>
      <c r="Z27" s="99"/>
      <c r="AA27" s="99"/>
      <c r="AB27" s="99"/>
      <c r="AC27" s="116"/>
      <c r="AD27" s="123">
        <v>65</v>
      </c>
      <c r="AE27" s="123"/>
      <c r="AF27" s="116"/>
      <c r="AG27" s="116"/>
      <c r="AH27" s="116"/>
      <c r="AI27" s="116"/>
      <c r="AJ27" s="116"/>
      <c r="AK27" s="116"/>
      <c r="AL27" s="116"/>
      <c r="AM27" s="116"/>
      <c r="AN27" s="177"/>
      <c r="AO27" s="185"/>
      <c r="AP27" s="116"/>
      <c r="AQ27" s="99" t="s">
        <v>32</v>
      </c>
      <c r="AR27" s="99"/>
      <c r="AS27" s="99"/>
      <c r="AT27" s="99"/>
      <c r="AU27" s="116"/>
      <c r="AV27" s="123">
        <v>75</v>
      </c>
      <c r="AW27" s="123"/>
      <c r="AX27" s="116"/>
      <c r="AY27" s="116"/>
      <c r="AZ27" s="116"/>
      <c r="BA27" s="116"/>
      <c r="BB27" s="116"/>
      <c r="BC27" s="116"/>
      <c r="BD27" s="116"/>
      <c r="BE27" s="116"/>
      <c r="BF27" s="177"/>
      <c r="BG27" s="185"/>
      <c r="BH27" s="116"/>
      <c r="BI27" s="99" t="s">
        <v>32</v>
      </c>
      <c r="BJ27" s="99"/>
      <c r="BK27" s="99"/>
      <c r="BL27" s="99"/>
      <c r="BM27" s="116"/>
      <c r="BN27" s="123">
        <v>80</v>
      </c>
      <c r="BO27" s="123"/>
      <c r="BP27" s="85"/>
      <c r="BQ27" s="85"/>
      <c r="BR27" s="85"/>
      <c r="BS27" s="85"/>
      <c r="BT27" s="85"/>
      <c r="BU27" s="85"/>
      <c r="BV27" s="85"/>
      <c r="BW27" s="85"/>
      <c r="BX27" s="220"/>
    </row>
    <row r="28" spans="1:76" s="29" customFormat="1" ht="18" customHeight="1">
      <c r="A28" s="33"/>
      <c r="B28" s="41"/>
      <c r="C28" s="51"/>
      <c r="D28" s="61"/>
      <c r="E28" s="71"/>
      <c r="F28" s="85" t="s">
        <v>22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78"/>
      <c r="W28" s="74"/>
      <c r="X28" s="85" t="s">
        <v>22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178"/>
      <c r="AO28" s="74"/>
      <c r="AP28" s="85" t="s">
        <v>22</v>
      </c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178"/>
      <c r="BG28" s="74"/>
      <c r="BH28" s="85" t="s">
        <v>22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220"/>
    </row>
    <row r="29" spans="1:76" s="29" customFormat="1" ht="18" customHeight="1">
      <c r="A29" s="33"/>
      <c r="B29" s="41"/>
      <c r="C29" s="51"/>
      <c r="D29" s="61"/>
      <c r="E29" s="71"/>
      <c r="F29" s="86" t="s">
        <v>30</v>
      </c>
      <c r="G29" s="86"/>
      <c r="H29" s="86"/>
      <c r="I29" s="86"/>
      <c r="J29" s="86"/>
      <c r="K29" s="86"/>
      <c r="L29" s="124">
        <f>+BO3</f>
        <v>30</v>
      </c>
      <c r="M29" s="124"/>
      <c r="N29" s="85" t="s">
        <v>11</v>
      </c>
      <c r="O29" s="85"/>
      <c r="P29" s="85"/>
      <c r="Q29" s="85"/>
      <c r="R29" s="85"/>
      <c r="S29" s="85"/>
      <c r="T29" s="85"/>
      <c r="U29" s="85"/>
      <c r="V29" s="178"/>
      <c r="W29" s="74"/>
      <c r="X29" s="86" t="s">
        <v>30</v>
      </c>
      <c r="Y29" s="86"/>
      <c r="Z29" s="86"/>
      <c r="AA29" s="86"/>
      <c r="AB29" s="86"/>
      <c r="AC29" s="86"/>
      <c r="AD29" s="124">
        <f>+BO3</f>
        <v>30</v>
      </c>
      <c r="AE29" s="124"/>
      <c r="AF29" s="85" t="s">
        <v>11</v>
      </c>
      <c r="AG29" s="85"/>
      <c r="AH29" s="85"/>
      <c r="AI29" s="85"/>
      <c r="AJ29" s="85"/>
      <c r="AK29" s="85"/>
      <c r="AL29" s="85"/>
      <c r="AM29" s="85"/>
      <c r="AN29" s="178"/>
      <c r="AO29" s="74"/>
      <c r="AP29" s="86" t="s">
        <v>30</v>
      </c>
      <c r="AQ29" s="86"/>
      <c r="AR29" s="86"/>
      <c r="AS29" s="86"/>
      <c r="AT29" s="86"/>
      <c r="AU29" s="86"/>
      <c r="AV29" s="124">
        <f>+BO3</f>
        <v>30</v>
      </c>
      <c r="AW29" s="124"/>
      <c r="AX29" s="85" t="s">
        <v>11</v>
      </c>
      <c r="AY29" s="85"/>
      <c r="AZ29" s="85"/>
      <c r="BA29" s="85"/>
      <c r="BB29" s="85"/>
      <c r="BC29" s="85"/>
      <c r="BD29" s="85"/>
      <c r="BE29" s="85"/>
      <c r="BF29" s="178"/>
      <c r="BG29" s="74"/>
      <c r="BH29" s="86" t="s">
        <v>30</v>
      </c>
      <c r="BI29" s="86"/>
      <c r="BJ29" s="86"/>
      <c r="BK29" s="86"/>
      <c r="BL29" s="86"/>
      <c r="BM29" s="86"/>
      <c r="BN29" s="124">
        <f>+BO3</f>
        <v>30</v>
      </c>
      <c r="BO29" s="124"/>
      <c r="BP29" s="85" t="s">
        <v>11</v>
      </c>
      <c r="BQ29" s="85"/>
      <c r="BR29" s="85"/>
      <c r="BS29" s="85"/>
      <c r="BT29" s="85"/>
      <c r="BU29" s="85"/>
      <c r="BV29" s="85"/>
      <c r="BW29" s="85"/>
      <c r="BX29" s="220"/>
    </row>
    <row r="30" spans="1:76" s="29" customFormat="1" ht="18" customHeight="1">
      <c r="A30" s="33"/>
      <c r="B30" s="41"/>
      <c r="C30" s="51"/>
      <c r="D30" s="61"/>
      <c r="E30" s="71"/>
      <c r="F30" s="87" t="s">
        <v>12</v>
      </c>
      <c r="G30" s="87"/>
      <c r="H30" s="98" t="s">
        <v>8</v>
      </c>
      <c r="I30" s="111">
        <f>+R13</f>
        <v>40</v>
      </c>
      <c r="J30" s="113" t="s">
        <v>14</v>
      </c>
      <c r="K30" s="111">
        <f>+L29*1</f>
        <v>30</v>
      </c>
      <c r="L30" s="125">
        <v>0.33333333333333298</v>
      </c>
      <c r="M30" s="136" t="s">
        <v>0</v>
      </c>
      <c r="N30" s="145">
        <f>100-R13</f>
        <v>60</v>
      </c>
      <c r="O30" s="145"/>
      <c r="P30" s="111" t="s">
        <v>14</v>
      </c>
      <c r="Q30" s="159">
        <f>+L25*1</f>
        <v>0.1</v>
      </c>
      <c r="R30" s="159"/>
      <c r="S30" s="125">
        <v>0.33333333333333326</v>
      </c>
      <c r="T30" s="172" t="s">
        <v>53</v>
      </c>
      <c r="U30" s="172"/>
      <c r="V30" s="179"/>
      <c r="W30" s="186"/>
      <c r="X30" s="87" t="s">
        <v>12</v>
      </c>
      <c r="Y30" s="87"/>
      <c r="Z30" s="98" t="s">
        <v>8</v>
      </c>
      <c r="AA30" s="111">
        <f>+AJ14*1</f>
        <v>45</v>
      </c>
      <c r="AB30" s="113" t="s">
        <v>14</v>
      </c>
      <c r="AC30" s="111">
        <f>+AD29*1</f>
        <v>30</v>
      </c>
      <c r="AD30" s="125">
        <v>0.33333333333333298</v>
      </c>
      <c r="AE30" s="136" t="s">
        <v>0</v>
      </c>
      <c r="AF30" s="145">
        <f>100-AJ14</f>
        <v>55</v>
      </c>
      <c r="AG30" s="145"/>
      <c r="AH30" s="111" t="s">
        <v>14</v>
      </c>
      <c r="AI30" s="159">
        <f>+AD25*1</f>
        <v>0.1</v>
      </c>
      <c r="AJ30" s="159"/>
      <c r="AK30" s="125">
        <v>0.33333333333333326</v>
      </c>
      <c r="AL30" s="172" t="s">
        <v>53</v>
      </c>
      <c r="AM30" s="172"/>
      <c r="AN30" s="179"/>
      <c r="AO30" s="186"/>
      <c r="AP30" s="87" t="s">
        <v>12</v>
      </c>
      <c r="AQ30" s="87"/>
      <c r="AR30" s="98" t="s">
        <v>8</v>
      </c>
      <c r="AS30" s="111">
        <f>+BB14*1</f>
        <v>55</v>
      </c>
      <c r="AT30" s="113" t="s">
        <v>14</v>
      </c>
      <c r="AU30" s="111">
        <f>+AV29*1</f>
        <v>30</v>
      </c>
      <c r="AV30" s="125">
        <v>0.33333333333333298</v>
      </c>
      <c r="AW30" s="136" t="s">
        <v>0</v>
      </c>
      <c r="AX30" s="145">
        <f>100-BB14</f>
        <v>45</v>
      </c>
      <c r="AY30" s="145"/>
      <c r="AZ30" s="111" t="s">
        <v>14</v>
      </c>
      <c r="BA30" s="159">
        <f>+AV25*1</f>
        <v>0.1</v>
      </c>
      <c r="BB30" s="159"/>
      <c r="BC30" s="125">
        <v>0.33333333333333326</v>
      </c>
      <c r="BD30" s="172" t="s">
        <v>53</v>
      </c>
      <c r="BE30" s="172"/>
      <c r="BF30" s="179"/>
      <c r="BG30" s="186"/>
      <c r="BH30" s="87" t="s">
        <v>12</v>
      </c>
      <c r="BI30" s="87"/>
      <c r="BJ30" s="98" t="s">
        <v>8</v>
      </c>
      <c r="BK30" s="111">
        <f>+BT14*1</f>
        <v>60</v>
      </c>
      <c r="BL30" s="113" t="s">
        <v>14</v>
      </c>
      <c r="BM30" s="111">
        <f>+BN29*1</f>
        <v>30</v>
      </c>
      <c r="BN30" s="125">
        <v>0.33333333333333298</v>
      </c>
      <c r="BO30" s="136" t="s">
        <v>0</v>
      </c>
      <c r="BP30" s="145">
        <f>100-BT14</f>
        <v>40</v>
      </c>
      <c r="BQ30" s="145"/>
      <c r="BR30" s="111" t="s">
        <v>14</v>
      </c>
      <c r="BS30" s="159">
        <f>+BN25*1</f>
        <v>0.1</v>
      </c>
      <c r="BT30" s="159"/>
      <c r="BU30" s="125">
        <v>0.33333333333333326</v>
      </c>
      <c r="BV30" s="172" t="s">
        <v>53</v>
      </c>
      <c r="BW30" s="172"/>
      <c r="BX30" s="220"/>
    </row>
    <row r="31" spans="1:76" s="29" customFormat="1" ht="18" customHeight="1">
      <c r="A31" s="33"/>
      <c r="B31" s="41"/>
      <c r="C31" s="51"/>
      <c r="D31" s="61"/>
      <c r="E31" s="71"/>
      <c r="F31" s="87"/>
      <c r="G31" s="87"/>
      <c r="H31" s="98"/>
      <c r="I31" s="112">
        <v>100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72"/>
      <c r="U31" s="172"/>
      <c r="V31" s="179"/>
      <c r="W31" s="186"/>
      <c r="X31" s="87"/>
      <c r="Y31" s="87"/>
      <c r="Z31" s="98"/>
      <c r="AA31" s="112">
        <v>100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72"/>
      <c r="AM31" s="172"/>
      <c r="AN31" s="179"/>
      <c r="AO31" s="186"/>
      <c r="AP31" s="87"/>
      <c r="AQ31" s="87"/>
      <c r="AR31" s="98"/>
      <c r="AS31" s="112">
        <v>100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72"/>
      <c r="BE31" s="172"/>
      <c r="BF31" s="179"/>
      <c r="BG31" s="186"/>
      <c r="BH31" s="87"/>
      <c r="BI31" s="87"/>
      <c r="BJ31" s="98"/>
      <c r="BK31" s="112">
        <v>100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72"/>
      <c r="BW31" s="172"/>
      <c r="BX31" s="220"/>
    </row>
    <row r="32" spans="1:76" s="29" customFormat="1" ht="15" customHeight="1">
      <c r="A32" s="33"/>
      <c r="B32" s="41"/>
      <c r="C32" s="51"/>
      <c r="D32" s="61"/>
      <c r="E32" s="71"/>
      <c r="F32" s="87" t="s">
        <v>15</v>
      </c>
      <c r="G32" s="87"/>
      <c r="H32" s="104">
        <f>ROUND(((I30*K30^L30+N30*Q30^S30)/100)^3,2)</f>
        <v>3.52</v>
      </c>
      <c r="I32" s="104"/>
      <c r="J32" s="104"/>
      <c r="K32" s="98" t="str">
        <f>IF(H32&gt;L32,"&gt;","&lt;")</f>
        <v>&gt;</v>
      </c>
      <c r="L32" s="126">
        <f>+L26</f>
        <v>3</v>
      </c>
      <c r="M32" s="126"/>
      <c r="N32" s="116"/>
      <c r="O32" s="116"/>
      <c r="P32" s="116"/>
      <c r="Q32" s="116"/>
      <c r="R32" s="116"/>
      <c r="S32" s="116"/>
      <c r="T32" s="116"/>
      <c r="U32" s="116"/>
      <c r="V32" s="178"/>
      <c r="W32" s="74"/>
      <c r="X32" s="87" t="s">
        <v>15</v>
      </c>
      <c r="Y32" s="87"/>
      <c r="Z32" s="189">
        <f>ROUND(((AA30*AC30^AD30+AF30*AI30^AK30)/100)^3,2)</f>
        <v>4.5199999999999996</v>
      </c>
      <c r="AA32" s="189"/>
      <c r="AB32" s="189"/>
      <c r="AC32" s="86" t="str">
        <f>IF(Z32&gt;AD32,"&gt;","&lt;")</f>
        <v>&gt;</v>
      </c>
      <c r="AD32" s="190">
        <f>+AD26</f>
        <v>4</v>
      </c>
      <c r="AE32" s="190"/>
      <c r="AF32" s="85"/>
      <c r="AG32" s="85"/>
      <c r="AH32" s="85"/>
      <c r="AI32" s="85"/>
      <c r="AJ32" s="85"/>
      <c r="AK32" s="85"/>
      <c r="AL32" s="85"/>
      <c r="AM32" s="85"/>
      <c r="AN32" s="178"/>
      <c r="AO32" s="74"/>
      <c r="AP32" s="87" t="s">
        <v>15</v>
      </c>
      <c r="AQ32" s="87"/>
      <c r="AR32" s="189">
        <f>ROUND(((AS30*AU30^AV30+AX30*BA30^BC30)/100)^3,2)</f>
        <v>7.05</v>
      </c>
      <c r="AS32" s="189"/>
      <c r="AT32" s="189"/>
      <c r="AU32" s="86" t="str">
        <f>IF(AR32&gt;AV32,"&gt;","&lt;")</f>
        <v>&gt;</v>
      </c>
      <c r="AV32" s="190">
        <f>+AV26</f>
        <v>6</v>
      </c>
      <c r="AW32" s="190"/>
      <c r="AX32" s="85"/>
      <c r="AY32" s="85"/>
      <c r="AZ32" s="85"/>
      <c r="BA32" s="85"/>
      <c r="BB32" s="85"/>
      <c r="BC32" s="85"/>
      <c r="BD32" s="85"/>
      <c r="BE32" s="85"/>
      <c r="BF32" s="178"/>
      <c r="BG32" s="74"/>
      <c r="BH32" s="87" t="s">
        <v>15</v>
      </c>
      <c r="BI32" s="87"/>
      <c r="BJ32" s="189">
        <f>ROUND(((BK30*BM30^BN30+BP30*BS30^BU30)/100)^3,2)</f>
        <v>8.6199999999999992</v>
      </c>
      <c r="BK32" s="189"/>
      <c r="BL32" s="189"/>
      <c r="BM32" s="86" t="str">
        <f>IF(BJ32&gt;BN32,"&gt;","&lt;")</f>
        <v>&gt;</v>
      </c>
      <c r="BN32" s="190">
        <f>+BN26</f>
        <v>8</v>
      </c>
      <c r="BO32" s="190"/>
      <c r="BP32" s="85"/>
      <c r="BQ32" s="85"/>
      <c r="BR32" s="85"/>
      <c r="BS32" s="85"/>
      <c r="BT32" s="85"/>
      <c r="BU32" s="85"/>
      <c r="BV32" s="85"/>
      <c r="BW32" s="85"/>
      <c r="BX32" s="220"/>
    </row>
    <row r="33" spans="1:76" s="29" customFormat="1" ht="15" customHeight="1">
      <c r="A33" s="33"/>
      <c r="B33" s="41"/>
      <c r="C33" s="51"/>
      <c r="D33" s="61"/>
      <c r="E33" s="71"/>
      <c r="F33" s="87"/>
      <c r="G33" s="87"/>
      <c r="H33" s="104"/>
      <c r="I33" s="104"/>
      <c r="J33" s="104"/>
      <c r="K33" s="98"/>
      <c r="L33" s="126"/>
      <c r="M33" s="126"/>
      <c r="N33" s="116"/>
      <c r="O33" s="116"/>
      <c r="P33" s="116"/>
      <c r="Q33" s="116"/>
      <c r="R33" s="116"/>
      <c r="S33" s="116"/>
      <c r="T33" s="116"/>
      <c r="U33" s="116"/>
      <c r="V33" s="178"/>
      <c r="W33" s="74"/>
      <c r="X33" s="87"/>
      <c r="Y33" s="87"/>
      <c r="Z33" s="189"/>
      <c r="AA33" s="189"/>
      <c r="AB33" s="189"/>
      <c r="AC33" s="86"/>
      <c r="AD33" s="190"/>
      <c r="AE33" s="190"/>
      <c r="AF33" s="85"/>
      <c r="AG33" s="85"/>
      <c r="AH33" s="85"/>
      <c r="AI33" s="85"/>
      <c r="AJ33" s="85"/>
      <c r="AK33" s="85"/>
      <c r="AL33" s="85"/>
      <c r="AM33" s="85"/>
      <c r="AN33" s="178"/>
      <c r="AO33" s="74"/>
      <c r="AP33" s="87"/>
      <c r="AQ33" s="87"/>
      <c r="AR33" s="189"/>
      <c r="AS33" s="189"/>
      <c r="AT33" s="189"/>
      <c r="AU33" s="86"/>
      <c r="AV33" s="190"/>
      <c r="AW33" s="190"/>
      <c r="AX33" s="85"/>
      <c r="AY33" s="85"/>
      <c r="AZ33" s="85"/>
      <c r="BA33" s="85"/>
      <c r="BB33" s="85"/>
      <c r="BC33" s="85"/>
      <c r="BD33" s="85"/>
      <c r="BE33" s="85"/>
      <c r="BF33" s="178"/>
      <c r="BG33" s="74"/>
      <c r="BH33" s="87"/>
      <c r="BI33" s="87"/>
      <c r="BJ33" s="189"/>
      <c r="BK33" s="189"/>
      <c r="BL33" s="189"/>
      <c r="BM33" s="86"/>
      <c r="BN33" s="190"/>
      <c r="BO33" s="190"/>
      <c r="BP33" s="85"/>
      <c r="BQ33" s="85"/>
      <c r="BR33" s="85"/>
      <c r="BS33" s="85"/>
      <c r="BT33" s="85"/>
      <c r="BU33" s="85"/>
      <c r="BV33" s="85"/>
      <c r="BW33" s="85"/>
      <c r="BX33" s="220"/>
    </row>
    <row r="34" spans="1:76" s="29" customFormat="1" ht="18" customHeight="1">
      <c r="A34" s="33"/>
      <c r="B34" s="41"/>
      <c r="C34" s="51"/>
      <c r="D34" s="61"/>
      <c r="E34" s="71"/>
      <c r="F34" s="85"/>
      <c r="G34" s="100" t="str">
        <f>IF(H32&gt;L32,"OK,目標CBR"&amp;L26&amp;"%の場合置換層厚"&amp;L27&amp;"cmとなる。","NG,目標CBR"&amp;L26&amp;"%の場合置換層厚"&amp;L27&amp;"cmでは満足しない。")</f>
        <v>OK,目標CBR3%の場合置換層厚60cmとなる。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78"/>
      <c r="W34" s="74"/>
      <c r="X34" s="85"/>
      <c r="Y34" s="100" t="str">
        <f>IF(Z32&gt;AD32,"OK,目標CBR"&amp;AD26&amp;"%の場合置換層厚"&amp;AD27&amp;"cmとなる。","NG,目標CBR"&amp;AD26&amp;"%の場合置換層厚"&amp;AD27&amp;"cmでは満足しない。")</f>
        <v>OK,目標CBR4%の場合置換層厚65cmとなる。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178"/>
      <c r="AO34" s="74"/>
      <c r="AP34" s="85"/>
      <c r="AQ34" s="100" t="str">
        <f>IF(AR32&gt;AV32,"OK,目標CBR"&amp;AV26&amp;"%の場合置換層厚"&amp;AV27&amp;"cmとなる。","NG,目標CBR"&amp;AV26&amp;"%の場合置換層厚"&amp;AV27&amp;"cmでは満足しない。")</f>
        <v>OK,目標CBR6%の場合置換層厚75cmとなる。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178"/>
      <c r="BG34" s="74"/>
      <c r="BH34" s="85"/>
      <c r="BI34" s="100" t="str">
        <f>IF(BJ32&gt;BN32,"OK,目標CBR"&amp;BN26&amp;"%の場合置換層厚"&amp;BN27&amp;"cmとなる。","NG,目標CBR"&amp;BN26&amp;"%の場合置換層厚"&amp;BN27&amp;"cmでは満足しない。")</f>
        <v>OK,目標CBR8%の場合置換層厚80cmとなる。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220"/>
    </row>
    <row r="35" spans="1:76" s="29" customFormat="1" ht="9.9499999999999993" customHeight="1">
      <c r="A35" s="33"/>
      <c r="B35" s="41"/>
      <c r="C35" s="51"/>
      <c r="D35" s="61"/>
      <c r="E35" s="72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80"/>
      <c r="W35" s="72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180"/>
      <c r="AO35" s="72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80"/>
      <c r="BG35" s="72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221"/>
    </row>
    <row r="36" spans="1:76" s="29" customFormat="1" ht="15.95" customHeight="1">
      <c r="A36" s="33"/>
      <c r="B36" s="42" t="s">
        <v>20</v>
      </c>
      <c r="C36" s="52"/>
      <c r="D36" s="62"/>
      <c r="E36" s="73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51">
        <v>100</v>
      </c>
      <c r="Q36" s="151"/>
      <c r="R36" s="151"/>
      <c r="S36" s="151"/>
      <c r="T36" s="151"/>
      <c r="U36" s="151"/>
      <c r="V36" s="181"/>
      <c r="W36" s="187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51">
        <v>100</v>
      </c>
      <c r="AI36" s="151"/>
      <c r="AJ36" s="151"/>
      <c r="AK36" s="151"/>
      <c r="AL36" s="151"/>
      <c r="AM36" s="151"/>
      <c r="AN36" s="200"/>
      <c r="AO36" s="187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51">
        <v>100</v>
      </c>
      <c r="BA36" s="151"/>
      <c r="BB36" s="151"/>
      <c r="BC36" s="151"/>
      <c r="BD36" s="151"/>
      <c r="BE36" s="151"/>
      <c r="BF36" s="200"/>
      <c r="BG36" s="73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151">
        <v>100</v>
      </c>
      <c r="BS36" s="151"/>
      <c r="BT36" s="151"/>
      <c r="BU36" s="151"/>
      <c r="BV36" s="151"/>
      <c r="BW36" s="151"/>
      <c r="BX36" s="222"/>
    </row>
    <row r="37" spans="1:76" s="29" customFormat="1" ht="15.95" customHeight="1">
      <c r="A37" s="33"/>
      <c r="B37" s="43"/>
      <c r="C37" s="53"/>
      <c r="D37" s="63"/>
      <c r="E37" s="71"/>
      <c r="F37" s="90" t="s">
        <v>41</v>
      </c>
      <c r="G37" s="90"/>
      <c r="H37" s="90"/>
      <c r="I37" s="90"/>
      <c r="J37" s="90"/>
      <c r="K37" s="90"/>
      <c r="L37" s="90"/>
      <c r="M37" s="90" t="s">
        <v>36</v>
      </c>
      <c r="N37" s="90"/>
      <c r="O37" s="90"/>
      <c r="P37" s="94" t="s">
        <v>46</v>
      </c>
      <c r="Q37" s="94"/>
      <c r="R37" s="94"/>
      <c r="S37" s="94" t="s">
        <v>44</v>
      </c>
      <c r="T37" s="94"/>
      <c r="U37" s="94"/>
      <c r="V37" s="182"/>
      <c r="W37" s="188"/>
      <c r="X37" s="90" t="s">
        <v>41</v>
      </c>
      <c r="Y37" s="90"/>
      <c r="Z37" s="90"/>
      <c r="AA37" s="90"/>
      <c r="AB37" s="90"/>
      <c r="AC37" s="90"/>
      <c r="AD37" s="90"/>
      <c r="AE37" s="90" t="s">
        <v>36</v>
      </c>
      <c r="AF37" s="90"/>
      <c r="AG37" s="90"/>
      <c r="AH37" s="94" t="s">
        <v>46</v>
      </c>
      <c r="AI37" s="94"/>
      <c r="AJ37" s="94"/>
      <c r="AK37" s="94" t="s">
        <v>44</v>
      </c>
      <c r="AL37" s="94"/>
      <c r="AM37" s="94"/>
      <c r="AN37" s="201"/>
      <c r="AO37" s="188"/>
      <c r="AP37" s="90" t="s">
        <v>41</v>
      </c>
      <c r="AQ37" s="90"/>
      <c r="AR37" s="90"/>
      <c r="AS37" s="90"/>
      <c r="AT37" s="90"/>
      <c r="AU37" s="90"/>
      <c r="AV37" s="90"/>
      <c r="AW37" s="90" t="s">
        <v>36</v>
      </c>
      <c r="AX37" s="90"/>
      <c r="AY37" s="90"/>
      <c r="AZ37" s="94" t="s">
        <v>46</v>
      </c>
      <c r="BA37" s="94"/>
      <c r="BB37" s="94"/>
      <c r="BC37" s="94" t="s">
        <v>44</v>
      </c>
      <c r="BD37" s="94"/>
      <c r="BE37" s="94"/>
      <c r="BF37" s="201"/>
      <c r="BG37" s="210"/>
      <c r="BH37" s="90" t="s">
        <v>41</v>
      </c>
      <c r="BI37" s="90"/>
      <c r="BJ37" s="90"/>
      <c r="BK37" s="90"/>
      <c r="BL37" s="90"/>
      <c r="BM37" s="90"/>
      <c r="BN37" s="90"/>
      <c r="BO37" s="90" t="s">
        <v>36</v>
      </c>
      <c r="BP37" s="90"/>
      <c r="BQ37" s="90"/>
      <c r="BR37" s="94" t="s">
        <v>46</v>
      </c>
      <c r="BS37" s="94"/>
      <c r="BT37" s="94"/>
      <c r="BU37" s="94" t="s">
        <v>44</v>
      </c>
      <c r="BV37" s="94"/>
      <c r="BW37" s="94"/>
      <c r="BX37" s="223"/>
    </row>
    <row r="38" spans="1:76" s="29" customFormat="1" ht="15.95" customHeight="1">
      <c r="A38" s="33"/>
      <c r="B38" s="43"/>
      <c r="C38" s="53"/>
      <c r="D38" s="63"/>
      <c r="E38" s="71"/>
      <c r="F38" s="91" t="s">
        <v>34</v>
      </c>
      <c r="G38" s="101"/>
      <c r="H38" s="105" t="s">
        <v>75</v>
      </c>
      <c r="I38" s="105"/>
      <c r="J38" s="114"/>
      <c r="K38" s="119">
        <v>10</v>
      </c>
      <c r="L38" s="130"/>
      <c r="M38" s="137">
        <f>+P36</f>
        <v>100</v>
      </c>
      <c r="N38" s="146"/>
      <c r="O38" s="148"/>
      <c r="P38" s="152">
        <f>+'単価表(徳之島)'!$E$7</f>
        <v>5146</v>
      </c>
      <c r="Q38" s="160"/>
      <c r="R38" s="162"/>
      <c r="S38" s="165">
        <f>ROUND(P38*M38/1000,0)</f>
        <v>515</v>
      </c>
      <c r="T38" s="165"/>
      <c r="U38" s="165"/>
      <c r="V38" s="182"/>
      <c r="W38" s="188"/>
      <c r="X38" s="91" t="s">
        <v>34</v>
      </c>
      <c r="Y38" s="101"/>
      <c r="Z38" s="105" t="s">
        <v>75</v>
      </c>
      <c r="AA38" s="105"/>
      <c r="AB38" s="114"/>
      <c r="AC38" s="119">
        <v>10</v>
      </c>
      <c r="AD38" s="130"/>
      <c r="AE38" s="142">
        <f>+AH36</f>
        <v>100</v>
      </c>
      <c r="AF38" s="147"/>
      <c r="AG38" s="149"/>
      <c r="AH38" s="152">
        <f>+'単価表(徳之島)'!$E$7</f>
        <v>5146</v>
      </c>
      <c r="AI38" s="160"/>
      <c r="AJ38" s="162"/>
      <c r="AK38" s="165">
        <f>ROUND(AH38*AE38/1000,0)</f>
        <v>515</v>
      </c>
      <c r="AL38" s="165"/>
      <c r="AM38" s="165"/>
      <c r="AN38" s="201"/>
      <c r="AO38" s="188"/>
      <c r="AP38" s="91" t="s">
        <v>34</v>
      </c>
      <c r="AQ38" s="101"/>
      <c r="AR38" s="105" t="s">
        <v>75</v>
      </c>
      <c r="AS38" s="105"/>
      <c r="AT38" s="114"/>
      <c r="AU38" s="119">
        <v>10</v>
      </c>
      <c r="AV38" s="130"/>
      <c r="AW38" s="142">
        <f>+AZ36</f>
        <v>100</v>
      </c>
      <c r="AX38" s="147"/>
      <c r="AY38" s="149"/>
      <c r="AZ38" s="152">
        <f>+'単価表(徳之島)'!$E$7</f>
        <v>5146</v>
      </c>
      <c r="BA38" s="160"/>
      <c r="BB38" s="162"/>
      <c r="BC38" s="232">
        <f>ROUND(AZ38*AW38/1000,0)</f>
        <v>515</v>
      </c>
      <c r="BD38" s="232"/>
      <c r="BE38" s="232"/>
      <c r="BF38" s="201"/>
      <c r="BG38" s="210"/>
      <c r="BH38" s="91" t="s">
        <v>34</v>
      </c>
      <c r="BI38" s="101"/>
      <c r="BJ38" s="105" t="s">
        <v>75</v>
      </c>
      <c r="BK38" s="105"/>
      <c r="BL38" s="114"/>
      <c r="BM38" s="119">
        <v>10</v>
      </c>
      <c r="BN38" s="130"/>
      <c r="BO38" s="142">
        <f>+BR36</f>
        <v>100</v>
      </c>
      <c r="BP38" s="147"/>
      <c r="BQ38" s="149"/>
      <c r="BR38" s="152">
        <f>+'単価表(徳之島)'!$E$7</f>
        <v>5146</v>
      </c>
      <c r="BS38" s="160"/>
      <c r="BT38" s="162"/>
      <c r="BU38" s="232">
        <f>ROUND(BR38*BO38/1000,0)</f>
        <v>515</v>
      </c>
      <c r="BV38" s="232"/>
      <c r="BW38" s="232"/>
      <c r="BX38" s="223"/>
    </row>
    <row r="39" spans="1:76" s="30" customFormat="1" ht="15.95" customHeight="1">
      <c r="A39" s="34"/>
      <c r="B39" s="43"/>
      <c r="C39" s="53"/>
      <c r="D39" s="63"/>
      <c r="E39" s="74"/>
      <c r="F39" s="92"/>
      <c r="G39" s="102"/>
      <c r="H39" s="105" t="s">
        <v>33</v>
      </c>
      <c r="I39" s="105"/>
      <c r="J39" s="114"/>
      <c r="K39" s="120">
        <v>15</v>
      </c>
      <c r="L39" s="131"/>
      <c r="M39" s="138">
        <f>+P36</f>
        <v>100</v>
      </c>
      <c r="N39" s="138"/>
      <c r="O39" s="138"/>
      <c r="P39" s="236">
        <f>LOOKUP(K39,'単価表(徳之島)'!$D$8:$D$16,'単価表(徳之島)'!$E$8:$E$16)</f>
        <v>1183</v>
      </c>
      <c r="Q39" s="236"/>
      <c r="R39" s="236"/>
      <c r="S39" s="165">
        <f>ROUND(P39*M39/1000,0)</f>
        <v>118</v>
      </c>
      <c r="T39" s="165"/>
      <c r="U39" s="165"/>
      <c r="V39" s="182"/>
      <c r="W39" s="188"/>
      <c r="X39" s="92"/>
      <c r="Y39" s="102"/>
      <c r="Z39" s="105" t="s">
        <v>33</v>
      </c>
      <c r="AA39" s="105"/>
      <c r="AB39" s="114"/>
      <c r="AC39" s="120">
        <v>10</v>
      </c>
      <c r="AD39" s="131"/>
      <c r="AE39" s="143">
        <f>+AH36</f>
        <v>100</v>
      </c>
      <c r="AF39" s="143"/>
      <c r="AG39" s="143"/>
      <c r="AH39" s="236">
        <f>LOOKUP(AC39,'単価表(徳之島)'!$D$8:$D$16,'単価表(徳之島)'!$E$8:$E$16)</f>
        <v>857</v>
      </c>
      <c r="AI39" s="236"/>
      <c r="AJ39" s="236"/>
      <c r="AK39" s="165">
        <f>ROUND(AH39*AE39/1000,0)</f>
        <v>86</v>
      </c>
      <c r="AL39" s="165"/>
      <c r="AM39" s="165"/>
      <c r="AN39" s="178"/>
      <c r="AO39" s="188"/>
      <c r="AP39" s="92"/>
      <c r="AQ39" s="102"/>
      <c r="AR39" s="105" t="s">
        <v>33</v>
      </c>
      <c r="AS39" s="105"/>
      <c r="AT39" s="114"/>
      <c r="AU39" s="120">
        <v>10</v>
      </c>
      <c r="AV39" s="131"/>
      <c r="AW39" s="143">
        <f>+AZ36</f>
        <v>100</v>
      </c>
      <c r="AX39" s="143"/>
      <c r="AY39" s="143"/>
      <c r="AZ39" s="236">
        <f>LOOKUP(AU39,'単価表(徳之島)'!$D$8:$D$16,'単価表(徳之島)'!$E$8:$E$16)</f>
        <v>857</v>
      </c>
      <c r="BA39" s="236"/>
      <c r="BB39" s="236"/>
      <c r="BC39" s="232">
        <f>ROUND(AZ39*AW39/1000,0)</f>
        <v>86</v>
      </c>
      <c r="BD39" s="232"/>
      <c r="BE39" s="232"/>
      <c r="BF39" s="178"/>
      <c r="BG39" s="74"/>
      <c r="BH39" s="92"/>
      <c r="BI39" s="102"/>
      <c r="BJ39" s="105" t="s">
        <v>33</v>
      </c>
      <c r="BK39" s="105"/>
      <c r="BL39" s="114"/>
      <c r="BM39" s="120">
        <v>10</v>
      </c>
      <c r="BN39" s="131"/>
      <c r="BO39" s="143">
        <f>+BR36</f>
        <v>100</v>
      </c>
      <c r="BP39" s="143"/>
      <c r="BQ39" s="143"/>
      <c r="BR39" s="236">
        <f>LOOKUP(BM39,'単価表(徳之島)'!$D$8:$D$16,'単価表(徳之島)'!$E$8:$E$16)</f>
        <v>857</v>
      </c>
      <c r="BS39" s="236"/>
      <c r="BT39" s="236"/>
      <c r="BU39" s="232">
        <f>ROUND(BR39*BO39/1000,0)</f>
        <v>86</v>
      </c>
      <c r="BV39" s="232"/>
      <c r="BW39" s="232"/>
      <c r="BX39" s="220"/>
    </row>
    <row r="40" spans="1:76" s="30" customFormat="1" ht="15.95" customHeight="1">
      <c r="A40" s="34"/>
      <c r="B40" s="43"/>
      <c r="C40" s="53"/>
      <c r="D40" s="63"/>
      <c r="E40" s="74"/>
      <c r="F40" s="92"/>
      <c r="G40" s="102"/>
      <c r="H40" s="106" t="s">
        <v>38</v>
      </c>
      <c r="I40" s="106"/>
      <c r="J40" s="115"/>
      <c r="K40" s="120"/>
      <c r="L40" s="131"/>
      <c r="M40" s="138"/>
      <c r="N40" s="138"/>
      <c r="O40" s="138"/>
      <c r="P40" s="236"/>
      <c r="Q40" s="236"/>
      <c r="R40" s="236"/>
      <c r="S40" s="165"/>
      <c r="T40" s="165"/>
      <c r="U40" s="165"/>
      <c r="V40" s="182"/>
      <c r="W40" s="188"/>
      <c r="X40" s="92"/>
      <c r="Y40" s="102"/>
      <c r="Z40" s="106" t="s">
        <v>38</v>
      </c>
      <c r="AA40" s="106"/>
      <c r="AB40" s="115"/>
      <c r="AC40" s="120"/>
      <c r="AD40" s="131"/>
      <c r="AE40" s="143"/>
      <c r="AF40" s="143"/>
      <c r="AG40" s="143"/>
      <c r="AH40" s="236"/>
      <c r="AI40" s="236"/>
      <c r="AJ40" s="236"/>
      <c r="AK40" s="165"/>
      <c r="AL40" s="165"/>
      <c r="AM40" s="165"/>
      <c r="AN40" s="178"/>
      <c r="AO40" s="188"/>
      <c r="AP40" s="92"/>
      <c r="AQ40" s="102"/>
      <c r="AR40" s="106" t="s">
        <v>38</v>
      </c>
      <c r="AS40" s="106"/>
      <c r="AT40" s="115"/>
      <c r="AU40" s="120"/>
      <c r="AV40" s="131"/>
      <c r="AW40" s="143"/>
      <c r="AX40" s="143"/>
      <c r="AY40" s="143"/>
      <c r="AZ40" s="236"/>
      <c r="BA40" s="236"/>
      <c r="BB40" s="236"/>
      <c r="BC40" s="232"/>
      <c r="BD40" s="232"/>
      <c r="BE40" s="232"/>
      <c r="BF40" s="178"/>
      <c r="BG40" s="74"/>
      <c r="BH40" s="92"/>
      <c r="BI40" s="102"/>
      <c r="BJ40" s="106" t="s">
        <v>38</v>
      </c>
      <c r="BK40" s="106"/>
      <c r="BL40" s="115"/>
      <c r="BM40" s="120"/>
      <c r="BN40" s="131"/>
      <c r="BO40" s="143"/>
      <c r="BP40" s="143"/>
      <c r="BQ40" s="143"/>
      <c r="BR40" s="236"/>
      <c r="BS40" s="236"/>
      <c r="BT40" s="236"/>
      <c r="BU40" s="232"/>
      <c r="BV40" s="232"/>
      <c r="BW40" s="232"/>
      <c r="BX40" s="220"/>
    </row>
    <row r="41" spans="1:76" s="30" customFormat="1" ht="15.95" customHeight="1">
      <c r="A41" s="34"/>
      <c r="B41" s="43"/>
      <c r="C41" s="53"/>
      <c r="D41" s="63"/>
      <c r="E41" s="74"/>
      <c r="F41" s="92"/>
      <c r="G41" s="102"/>
      <c r="H41" s="105" t="s">
        <v>13</v>
      </c>
      <c r="I41" s="105"/>
      <c r="J41" s="114"/>
      <c r="K41" s="120">
        <v>15</v>
      </c>
      <c r="L41" s="131"/>
      <c r="M41" s="138">
        <f>+P36</f>
        <v>100</v>
      </c>
      <c r="N41" s="138"/>
      <c r="O41" s="138"/>
      <c r="P41" s="236">
        <f>LOOKUP(K41,'単価表(徳之島)'!$D$17:$D$26,'単価表(徳之島)'!$E$17:$E$26)</f>
        <v>836</v>
      </c>
      <c r="Q41" s="236"/>
      <c r="R41" s="236"/>
      <c r="S41" s="165">
        <f>ROUND(P41*M41/1000,0)</f>
        <v>84</v>
      </c>
      <c r="T41" s="165"/>
      <c r="U41" s="165"/>
      <c r="V41" s="182"/>
      <c r="W41" s="188"/>
      <c r="X41" s="92"/>
      <c r="Y41" s="102"/>
      <c r="Z41" s="105" t="s">
        <v>13</v>
      </c>
      <c r="AA41" s="105"/>
      <c r="AB41" s="114"/>
      <c r="AC41" s="120">
        <v>10</v>
      </c>
      <c r="AD41" s="131"/>
      <c r="AE41" s="143">
        <f>+AH36</f>
        <v>100</v>
      </c>
      <c r="AF41" s="143"/>
      <c r="AG41" s="143"/>
      <c r="AH41" s="236">
        <f>LOOKUP(AC41,'単価表(徳之島)'!$D$17:$D$26,'単価表(徳之島)'!$E$17:$E$26)</f>
        <v>620</v>
      </c>
      <c r="AI41" s="236"/>
      <c r="AJ41" s="236"/>
      <c r="AK41" s="165">
        <f>ROUND(AH41*AE41/1000,0)</f>
        <v>62</v>
      </c>
      <c r="AL41" s="165"/>
      <c r="AM41" s="165"/>
      <c r="AN41" s="178"/>
      <c r="AO41" s="188"/>
      <c r="AP41" s="92"/>
      <c r="AQ41" s="102"/>
      <c r="AR41" s="105" t="s">
        <v>13</v>
      </c>
      <c r="AS41" s="105"/>
      <c r="AT41" s="114"/>
      <c r="AU41" s="120">
        <v>20</v>
      </c>
      <c r="AV41" s="131"/>
      <c r="AW41" s="143">
        <f>+AZ36</f>
        <v>100</v>
      </c>
      <c r="AX41" s="143"/>
      <c r="AY41" s="143"/>
      <c r="AZ41" s="236">
        <f>LOOKUP(AU41,'単価表(徳之島)'!$D$17:$D$26,'単価表(徳之島)'!$E$17:$E$26)</f>
        <v>1053</v>
      </c>
      <c r="BA41" s="236"/>
      <c r="BB41" s="236"/>
      <c r="BC41" s="232">
        <f>ROUND(AZ41*AW41/1000,0)</f>
        <v>105</v>
      </c>
      <c r="BD41" s="232"/>
      <c r="BE41" s="232"/>
      <c r="BF41" s="178"/>
      <c r="BG41" s="74"/>
      <c r="BH41" s="92"/>
      <c r="BI41" s="102"/>
      <c r="BJ41" s="105" t="s">
        <v>13</v>
      </c>
      <c r="BK41" s="105"/>
      <c r="BL41" s="114"/>
      <c r="BM41" s="120">
        <v>10</v>
      </c>
      <c r="BN41" s="131"/>
      <c r="BO41" s="143">
        <f>+BR36</f>
        <v>100</v>
      </c>
      <c r="BP41" s="143"/>
      <c r="BQ41" s="143"/>
      <c r="BR41" s="236">
        <f>LOOKUP(BM41,'単価表(徳之島)'!$D$17:$D$26,'単価表(徳之島)'!$E$17:$E$26)</f>
        <v>620</v>
      </c>
      <c r="BS41" s="236"/>
      <c r="BT41" s="236"/>
      <c r="BU41" s="232">
        <f>ROUND(BR41*BO41/1000,0)</f>
        <v>62</v>
      </c>
      <c r="BV41" s="232"/>
      <c r="BW41" s="232"/>
      <c r="BX41" s="220"/>
    </row>
    <row r="42" spans="1:76" s="30" customFormat="1" ht="15.95" customHeight="1">
      <c r="A42" s="34"/>
      <c r="B42" s="43"/>
      <c r="C42" s="53"/>
      <c r="D42" s="63"/>
      <c r="E42" s="74"/>
      <c r="F42" s="92"/>
      <c r="G42" s="102"/>
      <c r="H42" s="106" t="s">
        <v>39</v>
      </c>
      <c r="I42" s="106"/>
      <c r="J42" s="115"/>
      <c r="K42" s="120"/>
      <c r="L42" s="131"/>
      <c r="M42" s="138"/>
      <c r="N42" s="138"/>
      <c r="O42" s="138"/>
      <c r="P42" s="236"/>
      <c r="Q42" s="236"/>
      <c r="R42" s="236"/>
      <c r="S42" s="165"/>
      <c r="T42" s="165"/>
      <c r="U42" s="165"/>
      <c r="V42" s="182"/>
      <c r="W42" s="188"/>
      <c r="X42" s="92"/>
      <c r="Y42" s="102"/>
      <c r="Z42" s="106" t="s">
        <v>39</v>
      </c>
      <c r="AA42" s="106"/>
      <c r="AB42" s="115"/>
      <c r="AC42" s="120"/>
      <c r="AD42" s="131"/>
      <c r="AE42" s="143"/>
      <c r="AF42" s="143"/>
      <c r="AG42" s="143"/>
      <c r="AH42" s="236"/>
      <c r="AI42" s="236"/>
      <c r="AJ42" s="236"/>
      <c r="AK42" s="165"/>
      <c r="AL42" s="165"/>
      <c r="AM42" s="165"/>
      <c r="AN42" s="178"/>
      <c r="AO42" s="188"/>
      <c r="AP42" s="92"/>
      <c r="AQ42" s="102"/>
      <c r="AR42" s="106" t="s">
        <v>39</v>
      </c>
      <c r="AS42" s="106"/>
      <c r="AT42" s="115"/>
      <c r="AU42" s="120"/>
      <c r="AV42" s="131"/>
      <c r="AW42" s="143"/>
      <c r="AX42" s="143"/>
      <c r="AY42" s="143"/>
      <c r="AZ42" s="236"/>
      <c r="BA42" s="236"/>
      <c r="BB42" s="236"/>
      <c r="BC42" s="232"/>
      <c r="BD42" s="232"/>
      <c r="BE42" s="232"/>
      <c r="BF42" s="178"/>
      <c r="BG42" s="74"/>
      <c r="BH42" s="92"/>
      <c r="BI42" s="102"/>
      <c r="BJ42" s="106" t="s">
        <v>39</v>
      </c>
      <c r="BK42" s="106"/>
      <c r="BL42" s="115"/>
      <c r="BM42" s="120"/>
      <c r="BN42" s="131"/>
      <c r="BO42" s="143"/>
      <c r="BP42" s="143"/>
      <c r="BQ42" s="143"/>
      <c r="BR42" s="236"/>
      <c r="BS42" s="236"/>
      <c r="BT42" s="236"/>
      <c r="BU42" s="232"/>
      <c r="BV42" s="232"/>
      <c r="BW42" s="232"/>
      <c r="BX42" s="220"/>
    </row>
    <row r="43" spans="1:76" s="30" customFormat="1" ht="15.95" customHeight="1">
      <c r="A43" s="34"/>
      <c r="B43" s="43"/>
      <c r="C43" s="53"/>
      <c r="D43" s="63"/>
      <c r="E43" s="74"/>
      <c r="F43" s="92"/>
      <c r="G43" s="102"/>
      <c r="H43" s="105" t="s">
        <v>13</v>
      </c>
      <c r="I43" s="105"/>
      <c r="J43" s="114"/>
      <c r="K43" s="120">
        <v>40</v>
      </c>
      <c r="L43" s="131"/>
      <c r="M43" s="138">
        <f>+P36</f>
        <v>100</v>
      </c>
      <c r="N43" s="138"/>
      <c r="O43" s="138"/>
      <c r="P43" s="236">
        <f>LOOKUP(K43,'単価表(徳之島)'!$D$27:$D$36,'単価表(徳之島)'!$E$27:$E$36)</f>
        <v>1801</v>
      </c>
      <c r="Q43" s="236"/>
      <c r="R43" s="236"/>
      <c r="S43" s="165">
        <f>ROUND(P43*M43/1000,0)</f>
        <v>180</v>
      </c>
      <c r="T43" s="165"/>
      <c r="U43" s="165"/>
      <c r="V43" s="182"/>
      <c r="W43" s="188"/>
      <c r="X43" s="92"/>
      <c r="Y43" s="102"/>
      <c r="Z43" s="105" t="s">
        <v>13</v>
      </c>
      <c r="AA43" s="105"/>
      <c r="AB43" s="114"/>
      <c r="AC43" s="120">
        <v>40</v>
      </c>
      <c r="AD43" s="131"/>
      <c r="AE43" s="143">
        <f>+AH36</f>
        <v>100</v>
      </c>
      <c r="AF43" s="143"/>
      <c r="AG43" s="143"/>
      <c r="AH43" s="236">
        <f>LOOKUP(AC43,'単価表(徳之島)'!$D$27:$D$36,'単価表(徳之島)'!$E$27:$E$36)</f>
        <v>1801</v>
      </c>
      <c r="AI43" s="236"/>
      <c r="AJ43" s="236"/>
      <c r="AK43" s="165">
        <f>ROUND(AH43*AE43/1000,0)</f>
        <v>180</v>
      </c>
      <c r="AL43" s="165"/>
      <c r="AM43" s="165"/>
      <c r="AN43" s="178"/>
      <c r="AO43" s="188"/>
      <c r="AP43" s="92"/>
      <c r="AQ43" s="102"/>
      <c r="AR43" s="105" t="s">
        <v>13</v>
      </c>
      <c r="AS43" s="105"/>
      <c r="AT43" s="114"/>
      <c r="AU43" s="120">
        <v>20</v>
      </c>
      <c r="AV43" s="131"/>
      <c r="AW43" s="143">
        <f>+AZ36</f>
        <v>100</v>
      </c>
      <c r="AX43" s="143"/>
      <c r="AY43" s="143"/>
      <c r="AZ43" s="236">
        <f>LOOKUP(AU43,'単価表(徳之島)'!$D$27:$D$36,'単価表(徳之島)'!$E$27:$E$36)</f>
        <v>900</v>
      </c>
      <c r="BA43" s="236"/>
      <c r="BB43" s="236"/>
      <c r="BC43" s="232">
        <f>ROUND(AZ43*AW43/1000,0)</f>
        <v>90</v>
      </c>
      <c r="BD43" s="232"/>
      <c r="BE43" s="232"/>
      <c r="BF43" s="178"/>
      <c r="BG43" s="74"/>
      <c r="BH43" s="92"/>
      <c r="BI43" s="102"/>
      <c r="BJ43" s="105" t="s">
        <v>13</v>
      </c>
      <c r="BK43" s="105"/>
      <c r="BL43" s="114"/>
      <c r="BM43" s="120">
        <v>20</v>
      </c>
      <c r="BN43" s="131"/>
      <c r="BO43" s="143">
        <f>+BR36</f>
        <v>100</v>
      </c>
      <c r="BP43" s="143"/>
      <c r="BQ43" s="143"/>
      <c r="BR43" s="236">
        <f>LOOKUP(BM43,'単価表(徳之島)'!$D$27:$D$36,'単価表(徳之島)'!$E$27:$E$36)</f>
        <v>900</v>
      </c>
      <c r="BS43" s="236"/>
      <c r="BT43" s="236"/>
      <c r="BU43" s="232">
        <f>ROUND(BR43*BO43/1000,0)</f>
        <v>90</v>
      </c>
      <c r="BV43" s="232"/>
      <c r="BW43" s="232"/>
      <c r="BX43" s="220"/>
    </row>
    <row r="44" spans="1:76" s="30" customFormat="1" ht="15.95" customHeight="1">
      <c r="A44" s="34"/>
      <c r="B44" s="43"/>
      <c r="C44" s="53"/>
      <c r="D44" s="63"/>
      <c r="E44" s="74"/>
      <c r="F44" s="92"/>
      <c r="G44" s="102"/>
      <c r="H44" s="106" t="s">
        <v>27</v>
      </c>
      <c r="I44" s="106"/>
      <c r="J44" s="115"/>
      <c r="K44" s="120"/>
      <c r="L44" s="131"/>
      <c r="M44" s="138"/>
      <c r="N44" s="138"/>
      <c r="O44" s="138"/>
      <c r="P44" s="236"/>
      <c r="Q44" s="236"/>
      <c r="R44" s="236"/>
      <c r="S44" s="165"/>
      <c r="T44" s="165"/>
      <c r="U44" s="165"/>
      <c r="V44" s="182"/>
      <c r="W44" s="188"/>
      <c r="X44" s="92"/>
      <c r="Y44" s="102"/>
      <c r="Z44" s="106" t="s">
        <v>27</v>
      </c>
      <c r="AA44" s="106"/>
      <c r="AB44" s="115"/>
      <c r="AC44" s="120"/>
      <c r="AD44" s="131"/>
      <c r="AE44" s="143"/>
      <c r="AF44" s="143"/>
      <c r="AG44" s="143"/>
      <c r="AH44" s="236"/>
      <c r="AI44" s="236"/>
      <c r="AJ44" s="236"/>
      <c r="AK44" s="165"/>
      <c r="AL44" s="165"/>
      <c r="AM44" s="165"/>
      <c r="AN44" s="178"/>
      <c r="AO44" s="188"/>
      <c r="AP44" s="92"/>
      <c r="AQ44" s="102"/>
      <c r="AR44" s="106" t="s">
        <v>27</v>
      </c>
      <c r="AS44" s="106"/>
      <c r="AT44" s="115"/>
      <c r="AU44" s="120"/>
      <c r="AV44" s="131"/>
      <c r="AW44" s="143"/>
      <c r="AX44" s="143"/>
      <c r="AY44" s="143"/>
      <c r="AZ44" s="236"/>
      <c r="BA44" s="236"/>
      <c r="BB44" s="236"/>
      <c r="BC44" s="232"/>
      <c r="BD44" s="232"/>
      <c r="BE44" s="232"/>
      <c r="BF44" s="178"/>
      <c r="BG44" s="74"/>
      <c r="BH44" s="92"/>
      <c r="BI44" s="102"/>
      <c r="BJ44" s="106" t="s">
        <v>27</v>
      </c>
      <c r="BK44" s="106"/>
      <c r="BL44" s="115"/>
      <c r="BM44" s="120"/>
      <c r="BN44" s="131"/>
      <c r="BO44" s="143"/>
      <c r="BP44" s="143"/>
      <c r="BQ44" s="143"/>
      <c r="BR44" s="236"/>
      <c r="BS44" s="236"/>
      <c r="BT44" s="236"/>
      <c r="BU44" s="232"/>
      <c r="BV44" s="232"/>
      <c r="BW44" s="232"/>
      <c r="BX44" s="220"/>
    </row>
    <row r="45" spans="1:76" s="30" customFormat="1" ht="15.95" customHeight="1">
      <c r="A45" s="34"/>
      <c r="B45" s="43"/>
      <c r="C45" s="53"/>
      <c r="D45" s="63"/>
      <c r="E45" s="74"/>
      <c r="F45" s="93"/>
      <c r="G45" s="103"/>
      <c r="H45" s="107" t="s">
        <v>47</v>
      </c>
      <c r="I45" s="107"/>
      <c r="J45" s="107"/>
      <c r="K45" s="107"/>
      <c r="L45" s="107"/>
      <c r="M45" s="138" t="s">
        <v>43</v>
      </c>
      <c r="N45" s="138"/>
      <c r="O45" s="138"/>
      <c r="P45" s="153" t="s">
        <v>43</v>
      </c>
      <c r="Q45" s="153"/>
      <c r="R45" s="153"/>
      <c r="S45" s="165">
        <f>SUM(S38:U44)</f>
        <v>897</v>
      </c>
      <c r="T45" s="165"/>
      <c r="U45" s="165"/>
      <c r="V45" s="182"/>
      <c r="W45" s="188"/>
      <c r="X45" s="93"/>
      <c r="Y45" s="103"/>
      <c r="Z45" s="107" t="s">
        <v>47</v>
      </c>
      <c r="AA45" s="107"/>
      <c r="AB45" s="107"/>
      <c r="AC45" s="107"/>
      <c r="AD45" s="107"/>
      <c r="AE45" s="138" t="s">
        <v>43</v>
      </c>
      <c r="AF45" s="138"/>
      <c r="AG45" s="138"/>
      <c r="AH45" s="153" t="s">
        <v>43</v>
      </c>
      <c r="AI45" s="153"/>
      <c r="AJ45" s="153"/>
      <c r="AK45" s="165">
        <f>SUM(AK38:AM44)</f>
        <v>843</v>
      </c>
      <c r="AL45" s="165"/>
      <c r="AM45" s="165"/>
      <c r="AN45" s="178"/>
      <c r="AO45" s="188"/>
      <c r="AP45" s="93"/>
      <c r="AQ45" s="103"/>
      <c r="AR45" s="107" t="s">
        <v>47</v>
      </c>
      <c r="AS45" s="107"/>
      <c r="AT45" s="107"/>
      <c r="AU45" s="107"/>
      <c r="AV45" s="107"/>
      <c r="AW45" s="138" t="s">
        <v>43</v>
      </c>
      <c r="AX45" s="138"/>
      <c r="AY45" s="138"/>
      <c r="AZ45" s="153" t="s">
        <v>43</v>
      </c>
      <c r="BA45" s="153"/>
      <c r="BB45" s="153"/>
      <c r="BC45" s="165">
        <f>SUM(BC38:BE44)</f>
        <v>796</v>
      </c>
      <c r="BD45" s="165"/>
      <c r="BE45" s="165"/>
      <c r="BF45" s="178"/>
      <c r="BG45" s="74"/>
      <c r="BH45" s="93"/>
      <c r="BI45" s="103"/>
      <c r="BJ45" s="107" t="s">
        <v>47</v>
      </c>
      <c r="BK45" s="107"/>
      <c r="BL45" s="107"/>
      <c r="BM45" s="107"/>
      <c r="BN45" s="107"/>
      <c r="BO45" s="138" t="s">
        <v>43</v>
      </c>
      <c r="BP45" s="138"/>
      <c r="BQ45" s="138"/>
      <c r="BR45" s="153" t="s">
        <v>43</v>
      </c>
      <c r="BS45" s="153"/>
      <c r="BT45" s="153"/>
      <c r="BU45" s="165">
        <f>SUM(BU38:BW44)</f>
        <v>753</v>
      </c>
      <c r="BV45" s="165"/>
      <c r="BW45" s="165"/>
      <c r="BX45" s="220"/>
    </row>
    <row r="46" spans="1:76" s="30" customFormat="1" ht="15.95" customHeight="1">
      <c r="A46" s="34"/>
      <c r="B46" s="43"/>
      <c r="C46" s="53"/>
      <c r="D46" s="63"/>
      <c r="E46" s="74"/>
      <c r="F46" s="94" t="s">
        <v>24</v>
      </c>
      <c r="G46" s="94"/>
      <c r="H46" s="108" t="s">
        <v>19</v>
      </c>
      <c r="I46" s="108"/>
      <c r="J46" s="108"/>
      <c r="K46" s="108"/>
      <c r="L46" s="108"/>
      <c r="M46" s="139">
        <f>T13*P36/100</f>
        <v>140</v>
      </c>
      <c r="N46" s="139"/>
      <c r="O46" s="139"/>
      <c r="P46" s="153">
        <f>+'単価表(徳之島)'!$E$39</f>
        <v>256</v>
      </c>
      <c r="Q46" s="153"/>
      <c r="R46" s="153"/>
      <c r="S46" s="165">
        <f>ROUND(P46*M46/1000,0)</f>
        <v>36</v>
      </c>
      <c r="T46" s="165"/>
      <c r="U46" s="165"/>
      <c r="V46" s="182"/>
      <c r="W46" s="188"/>
      <c r="X46" s="94" t="s">
        <v>24</v>
      </c>
      <c r="Y46" s="94"/>
      <c r="Z46" s="108" t="s">
        <v>19</v>
      </c>
      <c r="AA46" s="108"/>
      <c r="AB46" s="108"/>
      <c r="AC46" s="108"/>
      <c r="AD46" s="108"/>
      <c r="AE46" s="139">
        <f>AL13*AH36/100</f>
        <v>135</v>
      </c>
      <c r="AF46" s="139"/>
      <c r="AG46" s="139"/>
      <c r="AH46" s="153">
        <f>+'単価表(徳之島)'!$E$39</f>
        <v>256</v>
      </c>
      <c r="AI46" s="153"/>
      <c r="AJ46" s="153"/>
      <c r="AK46" s="165">
        <f>ROUND(AH46*AE46/1000,0)</f>
        <v>35</v>
      </c>
      <c r="AL46" s="165"/>
      <c r="AM46" s="165"/>
      <c r="AN46" s="178"/>
      <c r="AO46" s="188"/>
      <c r="AP46" s="94" t="s">
        <v>24</v>
      </c>
      <c r="AQ46" s="94"/>
      <c r="AR46" s="108" t="s">
        <v>19</v>
      </c>
      <c r="AS46" s="108"/>
      <c r="AT46" s="108"/>
      <c r="AU46" s="108"/>
      <c r="AV46" s="108"/>
      <c r="AW46" s="139">
        <f>BD13*AZ36/100</f>
        <v>135</v>
      </c>
      <c r="AX46" s="139"/>
      <c r="AY46" s="139"/>
      <c r="AZ46" s="153">
        <f>+'単価表(徳之島)'!$E$39</f>
        <v>256</v>
      </c>
      <c r="BA46" s="153"/>
      <c r="BB46" s="153"/>
      <c r="BC46" s="165">
        <f>ROUND(AZ46*AW46/1000,0)</f>
        <v>35</v>
      </c>
      <c r="BD46" s="165"/>
      <c r="BE46" s="165"/>
      <c r="BF46" s="178"/>
      <c r="BG46" s="74"/>
      <c r="BH46" s="94" t="s">
        <v>24</v>
      </c>
      <c r="BI46" s="94"/>
      <c r="BJ46" s="108" t="s">
        <v>19</v>
      </c>
      <c r="BK46" s="108"/>
      <c r="BL46" s="108"/>
      <c r="BM46" s="108"/>
      <c r="BN46" s="108"/>
      <c r="BO46" s="139">
        <f>BV13*BR36/100</f>
        <v>130</v>
      </c>
      <c r="BP46" s="139"/>
      <c r="BQ46" s="139"/>
      <c r="BR46" s="153">
        <f>+'単価表(徳之島)'!$E$39</f>
        <v>256</v>
      </c>
      <c r="BS46" s="153"/>
      <c r="BT46" s="153"/>
      <c r="BU46" s="165">
        <f>ROUND(BR46*BO46/1000,0)</f>
        <v>33</v>
      </c>
      <c r="BV46" s="165"/>
      <c r="BW46" s="165"/>
      <c r="BX46" s="220"/>
    </row>
    <row r="47" spans="1:76" s="30" customFormat="1" ht="15.95" customHeight="1">
      <c r="A47" s="34"/>
      <c r="B47" s="43"/>
      <c r="C47" s="53"/>
      <c r="D47" s="63"/>
      <c r="E47" s="74"/>
      <c r="F47" s="94"/>
      <c r="G47" s="94"/>
      <c r="H47" s="108" t="s">
        <v>35</v>
      </c>
      <c r="I47" s="108"/>
      <c r="J47" s="108"/>
      <c r="K47" s="108"/>
      <c r="L47" s="108"/>
      <c r="M47" s="139">
        <f>S14*P36/100</f>
        <v>60</v>
      </c>
      <c r="N47" s="139"/>
      <c r="O47" s="139"/>
      <c r="P47" s="153">
        <f>+'単価表(徳之島)'!$E$38</f>
        <v>257</v>
      </c>
      <c r="Q47" s="153"/>
      <c r="R47" s="153"/>
      <c r="S47" s="165">
        <f>ROUND(P47*M47/1000,0)</f>
        <v>15</v>
      </c>
      <c r="T47" s="165"/>
      <c r="U47" s="165"/>
      <c r="V47" s="182"/>
      <c r="W47" s="188"/>
      <c r="X47" s="94"/>
      <c r="Y47" s="94"/>
      <c r="Z47" s="108" t="s">
        <v>35</v>
      </c>
      <c r="AA47" s="108"/>
      <c r="AB47" s="108"/>
      <c r="AC47" s="108"/>
      <c r="AD47" s="108"/>
      <c r="AE47" s="139">
        <f>AK14*AH36/100</f>
        <v>65</v>
      </c>
      <c r="AF47" s="139"/>
      <c r="AG47" s="139"/>
      <c r="AH47" s="153">
        <f>+'単価表(徳之島)'!$E$38</f>
        <v>257</v>
      </c>
      <c r="AI47" s="153"/>
      <c r="AJ47" s="153"/>
      <c r="AK47" s="165">
        <f>ROUND(AH47*AE47/1000,0)</f>
        <v>17</v>
      </c>
      <c r="AL47" s="165"/>
      <c r="AM47" s="165"/>
      <c r="AN47" s="178"/>
      <c r="AO47" s="188"/>
      <c r="AP47" s="94"/>
      <c r="AQ47" s="94"/>
      <c r="AR47" s="108" t="s">
        <v>35</v>
      </c>
      <c r="AS47" s="108"/>
      <c r="AT47" s="108"/>
      <c r="AU47" s="108"/>
      <c r="AV47" s="108"/>
      <c r="AW47" s="139">
        <f>BC14*AZ36/100</f>
        <v>75</v>
      </c>
      <c r="AX47" s="139"/>
      <c r="AY47" s="139"/>
      <c r="AZ47" s="153">
        <f>+'単価表(徳之島)'!$E$38</f>
        <v>257</v>
      </c>
      <c r="BA47" s="153"/>
      <c r="BB47" s="153"/>
      <c r="BC47" s="165">
        <f>ROUND(AZ47*AW47/1000,0)</f>
        <v>19</v>
      </c>
      <c r="BD47" s="165"/>
      <c r="BE47" s="165"/>
      <c r="BF47" s="178"/>
      <c r="BG47" s="74"/>
      <c r="BH47" s="94"/>
      <c r="BI47" s="94"/>
      <c r="BJ47" s="108" t="s">
        <v>35</v>
      </c>
      <c r="BK47" s="108"/>
      <c r="BL47" s="108"/>
      <c r="BM47" s="108"/>
      <c r="BN47" s="108"/>
      <c r="BO47" s="139">
        <f>BU15*BR36/100</f>
        <v>80</v>
      </c>
      <c r="BP47" s="139"/>
      <c r="BQ47" s="139"/>
      <c r="BR47" s="153">
        <f>+'単価表(徳之島)'!$E$38</f>
        <v>257</v>
      </c>
      <c r="BS47" s="153"/>
      <c r="BT47" s="153"/>
      <c r="BU47" s="165">
        <f>ROUND(BR47*BO47/1000,0)</f>
        <v>21</v>
      </c>
      <c r="BV47" s="165"/>
      <c r="BW47" s="165"/>
      <c r="BX47" s="220"/>
    </row>
    <row r="48" spans="1:76" s="30" customFormat="1" ht="15.95" customHeight="1">
      <c r="A48" s="34"/>
      <c r="B48" s="43"/>
      <c r="C48" s="53"/>
      <c r="D48" s="63"/>
      <c r="E48" s="74"/>
      <c r="F48" s="94"/>
      <c r="G48" s="94"/>
      <c r="H48" s="108" t="s">
        <v>92</v>
      </c>
      <c r="I48" s="108"/>
      <c r="J48" s="108"/>
      <c r="K48" s="108"/>
      <c r="L48" s="108"/>
      <c r="M48" s="139">
        <f>+M47</f>
        <v>60</v>
      </c>
      <c r="N48" s="139"/>
      <c r="O48" s="139"/>
      <c r="P48" s="153">
        <f>+'単価表(徳之島)'!$E$37</f>
        <v>2800</v>
      </c>
      <c r="Q48" s="153"/>
      <c r="R48" s="153"/>
      <c r="S48" s="165">
        <f>ROUND(P48*M48/1000,0)</f>
        <v>168</v>
      </c>
      <c r="T48" s="165"/>
      <c r="U48" s="165"/>
      <c r="V48" s="182"/>
      <c r="W48" s="188"/>
      <c r="X48" s="94"/>
      <c r="Y48" s="94"/>
      <c r="Z48" s="108" t="s">
        <v>92</v>
      </c>
      <c r="AA48" s="108"/>
      <c r="AB48" s="108"/>
      <c r="AC48" s="108"/>
      <c r="AD48" s="108"/>
      <c r="AE48" s="139">
        <f>+AE47</f>
        <v>65</v>
      </c>
      <c r="AF48" s="139"/>
      <c r="AG48" s="139"/>
      <c r="AH48" s="153">
        <f>+'単価表(徳之島)'!$E$37</f>
        <v>2800</v>
      </c>
      <c r="AI48" s="153"/>
      <c r="AJ48" s="153"/>
      <c r="AK48" s="165">
        <f>ROUND(AH48*AE48/1000,0)</f>
        <v>182</v>
      </c>
      <c r="AL48" s="165"/>
      <c r="AM48" s="165"/>
      <c r="AN48" s="178"/>
      <c r="AO48" s="188"/>
      <c r="AP48" s="94"/>
      <c r="AQ48" s="94"/>
      <c r="AR48" s="108" t="s">
        <v>92</v>
      </c>
      <c r="AS48" s="108"/>
      <c r="AT48" s="108"/>
      <c r="AU48" s="108"/>
      <c r="AV48" s="108"/>
      <c r="AW48" s="139">
        <f>+AW47</f>
        <v>75</v>
      </c>
      <c r="AX48" s="139"/>
      <c r="AY48" s="139"/>
      <c r="AZ48" s="153">
        <f>+'単価表(徳之島)'!$E$37</f>
        <v>2800</v>
      </c>
      <c r="BA48" s="153"/>
      <c r="BB48" s="153"/>
      <c r="BC48" s="165">
        <f>ROUND(AZ48*AW48/1000,0)</f>
        <v>210</v>
      </c>
      <c r="BD48" s="165"/>
      <c r="BE48" s="165"/>
      <c r="BF48" s="178"/>
      <c r="BG48" s="74"/>
      <c r="BH48" s="94"/>
      <c r="BI48" s="94"/>
      <c r="BJ48" s="108" t="s">
        <v>37</v>
      </c>
      <c r="BK48" s="108"/>
      <c r="BL48" s="108"/>
      <c r="BM48" s="108"/>
      <c r="BN48" s="108"/>
      <c r="BO48" s="139">
        <f>+BO47</f>
        <v>80</v>
      </c>
      <c r="BP48" s="139"/>
      <c r="BQ48" s="139"/>
      <c r="BR48" s="153">
        <f>+'単価表(徳之島)'!$E$37</f>
        <v>2800</v>
      </c>
      <c r="BS48" s="153"/>
      <c r="BT48" s="153"/>
      <c r="BU48" s="165">
        <f>ROUND(BR48*BO48/1000,0)</f>
        <v>224</v>
      </c>
      <c r="BV48" s="165"/>
      <c r="BW48" s="165"/>
      <c r="BX48" s="220"/>
    </row>
    <row r="49" spans="1:76" s="30" customFormat="1" ht="15.95" customHeight="1">
      <c r="A49" s="34"/>
      <c r="B49" s="43"/>
      <c r="C49" s="53"/>
      <c r="D49" s="63"/>
      <c r="E49" s="74"/>
      <c r="F49" s="94"/>
      <c r="G49" s="94"/>
      <c r="H49" s="108" t="s">
        <v>16</v>
      </c>
      <c r="I49" s="108"/>
      <c r="J49" s="108"/>
      <c r="K49" s="108"/>
      <c r="L49" s="108"/>
      <c r="M49" s="139">
        <f>+M46</f>
        <v>140</v>
      </c>
      <c r="N49" s="139"/>
      <c r="O49" s="139"/>
      <c r="P49" s="153">
        <f>+'単価表(徳之島)'!$E$43</f>
        <v>920</v>
      </c>
      <c r="Q49" s="153"/>
      <c r="R49" s="153"/>
      <c r="S49" s="165">
        <f>ROUND(P49*M49/1000,0)</f>
        <v>129</v>
      </c>
      <c r="T49" s="165"/>
      <c r="U49" s="165"/>
      <c r="V49" s="182"/>
      <c r="W49" s="188"/>
      <c r="X49" s="94"/>
      <c r="Y49" s="94"/>
      <c r="Z49" s="108" t="s">
        <v>16</v>
      </c>
      <c r="AA49" s="108"/>
      <c r="AB49" s="108"/>
      <c r="AC49" s="108"/>
      <c r="AD49" s="108"/>
      <c r="AE49" s="139">
        <f>+AE46</f>
        <v>135</v>
      </c>
      <c r="AF49" s="139"/>
      <c r="AG49" s="139"/>
      <c r="AH49" s="153">
        <f>+'単価表(徳之島)'!$E$43</f>
        <v>920</v>
      </c>
      <c r="AI49" s="153"/>
      <c r="AJ49" s="153"/>
      <c r="AK49" s="165">
        <f>ROUND(AH49*AE49/1000,0)</f>
        <v>124</v>
      </c>
      <c r="AL49" s="165"/>
      <c r="AM49" s="165"/>
      <c r="AN49" s="178"/>
      <c r="AO49" s="188"/>
      <c r="AP49" s="94"/>
      <c r="AQ49" s="94"/>
      <c r="AR49" s="108" t="s">
        <v>16</v>
      </c>
      <c r="AS49" s="108"/>
      <c r="AT49" s="108"/>
      <c r="AU49" s="108"/>
      <c r="AV49" s="108"/>
      <c r="AW49" s="139">
        <f>+AW46</f>
        <v>135</v>
      </c>
      <c r="AX49" s="139"/>
      <c r="AY49" s="139"/>
      <c r="AZ49" s="153">
        <f>+'単価表(徳之島)'!$E$43</f>
        <v>920</v>
      </c>
      <c r="BA49" s="153"/>
      <c r="BB49" s="153"/>
      <c r="BC49" s="165">
        <f>ROUND(AZ49*AW49/1000,0)</f>
        <v>124</v>
      </c>
      <c r="BD49" s="165"/>
      <c r="BE49" s="165"/>
      <c r="BF49" s="178"/>
      <c r="BG49" s="74"/>
      <c r="BH49" s="94"/>
      <c r="BI49" s="94"/>
      <c r="BJ49" s="108" t="s">
        <v>16</v>
      </c>
      <c r="BK49" s="108"/>
      <c r="BL49" s="108"/>
      <c r="BM49" s="108"/>
      <c r="BN49" s="108"/>
      <c r="BO49" s="139">
        <f>+BO46</f>
        <v>130</v>
      </c>
      <c r="BP49" s="139"/>
      <c r="BQ49" s="139"/>
      <c r="BR49" s="153">
        <f>+'単価表(徳之島)'!$E$43</f>
        <v>920</v>
      </c>
      <c r="BS49" s="153"/>
      <c r="BT49" s="153"/>
      <c r="BU49" s="165">
        <f>ROUND(BR49*BO49/1000,0)</f>
        <v>120</v>
      </c>
      <c r="BV49" s="165"/>
      <c r="BW49" s="165"/>
      <c r="BX49" s="220"/>
    </row>
    <row r="50" spans="1:76" s="30" customFormat="1" ht="15.95" customHeight="1">
      <c r="A50" s="34"/>
      <c r="B50" s="43"/>
      <c r="C50" s="53"/>
      <c r="D50" s="63"/>
      <c r="E50" s="74"/>
      <c r="F50" s="94"/>
      <c r="G50" s="94"/>
      <c r="H50" s="107" t="s">
        <v>47</v>
      </c>
      <c r="I50" s="107"/>
      <c r="J50" s="107"/>
      <c r="K50" s="107"/>
      <c r="L50" s="107"/>
      <c r="M50" s="138" t="s">
        <v>43</v>
      </c>
      <c r="N50" s="138"/>
      <c r="O50" s="138"/>
      <c r="P50" s="153" t="s">
        <v>43</v>
      </c>
      <c r="Q50" s="153"/>
      <c r="R50" s="153"/>
      <c r="S50" s="165">
        <f>SUM(S46:U49)</f>
        <v>348</v>
      </c>
      <c r="T50" s="165"/>
      <c r="U50" s="165"/>
      <c r="V50" s="182"/>
      <c r="W50" s="188"/>
      <c r="X50" s="94"/>
      <c r="Y50" s="94"/>
      <c r="Z50" s="107" t="s">
        <v>47</v>
      </c>
      <c r="AA50" s="107"/>
      <c r="AB50" s="107"/>
      <c r="AC50" s="107"/>
      <c r="AD50" s="107"/>
      <c r="AE50" s="138" t="s">
        <v>43</v>
      </c>
      <c r="AF50" s="138"/>
      <c r="AG50" s="138"/>
      <c r="AH50" s="153" t="s">
        <v>43</v>
      </c>
      <c r="AI50" s="153"/>
      <c r="AJ50" s="153"/>
      <c r="AK50" s="165">
        <f>SUM(AK46:AM49)</f>
        <v>358</v>
      </c>
      <c r="AL50" s="165"/>
      <c r="AM50" s="165"/>
      <c r="AN50" s="178"/>
      <c r="AO50" s="188"/>
      <c r="AP50" s="94"/>
      <c r="AQ50" s="94"/>
      <c r="AR50" s="107" t="s">
        <v>47</v>
      </c>
      <c r="AS50" s="107"/>
      <c r="AT50" s="107"/>
      <c r="AU50" s="107"/>
      <c r="AV50" s="107"/>
      <c r="AW50" s="138" t="s">
        <v>43</v>
      </c>
      <c r="AX50" s="138"/>
      <c r="AY50" s="138"/>
      <c r="AZ50" s="153" t="s">
        <v>43</v>
      </c>
      <c r="BA50" s="153"/>
      <c r="BB50" s="153"/>
      <c r="BC50" s="165">
        <f>SUM(BC46:BE49)</f>
        <v>388</v>
      </c>
      <c r="BD50" s="165"/>
      <c r="BE50" s="165"/>
      <c r="BF50" s="178"/>
      <c r="BG50" s="74"/>
      <c r="BH50" s="94"/>
      <c r="BI50" s="94"/>
      <c r="BJ50" s="107" t="s">
        <v>47</v>
      </c>
      <c r="BK50" s="107"/>
      <c r="BL50" s="107"/>
      <c r="BM50" s="107"/>
      <c r="BN50" s="107"/>
      <c r="BO50" s="138" t="s">
        <v>43</v>
      </c>
      <c r="BP50" s="138"/>
      <c r="BQ50" s="138"/>
      <c r="BR50" s="153" t="s">
        <v>43</v>
      </c>
      <c r="BS50" s="153"/>
      <c r="BT50" s="153"/>
      <c r="BU50" s="165">
        <f>SUM(BU46:BW49)</f>
        <v>398</v>
      </c>
      <c r="BV50" s="165"/>
      <c r="BW50" s="165"/>
      <c r="BX50" s="220"/>
    </row>
    <row r="51" spans="1:76" s="30" customFormat="1" ht="15.95" customHeight="1">
      <c r="A51" s="34"/>
      <c r="B51" s="43"/>
      <c r="C51" s="53"/>
      <c r="D51" s="63"/>
      <c r="E51" s="74"/>
      <c r="F51" s="95" t="s">
        <v>17</v>
      </c>
      <c r="G51" s="95"/>
      <c r="H51" s="95"/>
      <c r="I51" s="95"/>
      <c r="J51" s="95"/>
      <c r="K51" s="95"/>
      <c r="L51" s="95"/>
      <c r="M51" s="140" t="s">
        <v>43</v>
      </c>
      <c r="N51" s="140"/>
      <c r="O51" s="140"/>
      <c r="P51" s="154" t="s">
        <v>43</v>
      </c>
      <c r="Q51" s="154"/>
      <c r="R51" s="154"/>
      <c r="S51" s="166">
        <f>+S50+S45</f>
        <v>1245</v>
      </c>
      <c r="T51" s="166"/>
      <c r="U51" s="166"/>
      <c r="V51" s="182"/>
      <c r="W51" s="188"/>
      <c r="X51" s="95" t="s">
        <v>17</v>
      </c>
      <c r="Y51" s="95"/>
      <c r="Z51" s="95"/>
      <c r="AA51" s="95"/>
      <c r="AB51" s="95"/>
      <c r="AC51" s="95"/>
      <c r="AD51" s="95"/>
      <c r="AE51" s="140" t="s">
        <v>43</v>
      </c>
      <c r="AF51" s="140"/>
      <c r="AG51" s="140"/>
      <c r="AH51" s="154" t="s">
        <v>43</v>
      </c>
      <c r="AI51" s="154"/>
      <c r="AJ51" s="154"/>
      <c r="AK51" s="166">
        <f>+AK50+AK45</f>
        <v>1201</v>
      </c>
      <c r="AL51" s="166"/>
      <c r="AM51" s="166"/>
      <c r="AN51" s="178"/>
      <c r="AO51" s="188"/>
      <c r="AP51" s="95" t="s">
        <v>17</v>
      </c>
      <c r="AQ51" s="95"/>
      <c r="AR51" s="95"/>
      <c r="AS51" s="95"/>
      <c r="AT51" s="95"/>
      <c r="AU51" s="95"/>
      <c r="AV51" s="95"/>
      <c r="AW51" s="140" t="s">
        <v>43</v>
      </c>
      <c r="AX51" s="140"/>
      <c r="AY51" s="140"/>
      <c r="AZ51" s="154" t="s">
        <v>43</v>
      </c>
      <c r="BA51" s="154"/>
      <c r="BB51" s="154"/>
      <c r="BC51" s="166">
        <f>+BC50+BC45</f>
        <v>1184</v>
      </c>
      <c r="BD51" s="166"/>
      <c r="BE51" s="166"/>
      <c r="BF51" s="178"/>
      <c r="BG51" s="74"/>
      <c r="BH51" s="95" t="s">
        <v>17</v>
      </c>
      <c r="BI51" s="95"/>
      <c r="BJ51" s="95"/>
      <c r="BK51" s="95"/>
      <c r="BL51" s="95"/>
      <c r="BM51" s="95"/>
      <c r="BN51" s="95"/>
      <c r="BO51" s="140" t="s">
        <v>43</v>
      </c>
      <c r="BP51" s="140"/>
      <c r="BQ51" s="140"/>
      <c r="BR51" s="154" t="s">
        <v>43</v>
      </c>
      <c r="BS51" s="154"/>
      <c r="BT51" s="154"/>
      <c r="BU51" s="166">
        <f>+BU50+BU45</f>
        <v>1151</v>
      </c>
      <c r="BV51" s="166"/>
      <c r="BW51" s="166"/>
      <c r="BX51" s="220"/>
    </row>
    <row r="52" spans="1:76" s="30" customFormat="1" ht="15.95" customHeight="1">
      <c r="A52" s="34"/>
      <c r="B52" s="44"/>
      <c r="C52" s="54"/>
      <c r="D52" s="64"/>
      <c r="E52" s="75"/>
      <c r="F52" s="96"/>
      <c r="G52" s="96"/>
      <c r="H52" s="96"/>
      <c r="I52" s="96"/>
      <c r="J52" s="96"/>
      <c r="K52" s="96"/>
      <c r="L52" s="96"/>
      <c r="M52" s="141"/>
      <c r="N52" s="141"/>
      <c r="O52" s="141"/>
      <c r="P52" s="155"/>
      <c r="Q52" s="155"/>
      <c r="R52" s="155"/>
      <c r="S52" s="167"/>
      <c r="T52" s="167"/>
      <c r="U52" s="167"/>
      <c r="V52" s="183"/>
      <c r="W52" s="115"/>
      <c r="X52" s="96"/>
      <c r="Y52" s="96"/>
      <c r="Z52" s="96"/>
      <c r="AA52" s="96"/>
      <c r="AB52" s="96"/>
      <c r="AC52" s="96"/>
      <c r="AD52" s="96"/>
      <c r="AE52" s="193"/>
      <c r="AF52" s="193"/>
      <c r="AG52" s="193"/>
      <c r="AH52" s="194"/>
      <c r="AI52" s="194"/>
      <c r="AJ52" s="194"/>
      <c r="AK52" s="167"/>
      <c r="AL52" s="167"/>
      <c r="AM52" s="167"/>
      <c r="AN52" s="202"/>
      <c r="AO52" s="115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2"/>
      <c r="BG52" s="75"/>
      <c r="BH52" s="96"/>
      <c r="BI52" s="96"/>
      <c r="BJ52" s="96"/>
      <c r="BK52" s="96"/>
      <c r="BL52" s="96"/>
      <c r="BM52" s="96"/>
      <c r="BN52" s="96"/>
      <c r="BO52" s="193"/>
      <c r="BP52" s="193"/>
      <c r="BQ52" s="193"/>
      <c r="BR52" s="194"/>
      <c r="BS52" s="194"/>
      <c r="BT52" s="194"/>
      <c r="BU52" s="167"/>
      <c r="BV52" s="167"/>
      <c r="BW52" s="167"/>
      <c r="BX52" s="224"/>
    </row>
    <row r="53" spans="1:76" ht="20.100000000000001" customHeight="1">
      <c r="A53" s="31"/>
      <c r="B53" s="45" t="s">
        <v>48</v>
      </c>
      <c r="C53" s="55"/>
      <c r="D53" s="55"/>
      <c r="E53" s="76" t="str">
        <f>IF(S51=MIN(S51,AK51,BC51,BU51),"○","▲")</f>
        <v>▲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 t="str">
        <f>IF(AK51=MIN(S51,AK51,BC51,BU51),"○","▲")</f>
        <v>▲</v>
      </c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 t="str">
        <f>IF(BC51=MIN(S51,AK51,BC51,BU51),"○","▲")</f>
        <v>▲</v>
      </c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 t="str">
        <f>IF(BU51=MIN(S51,AK51,BC51,BU51),"○","▲")</f>
        <v>○</v>
      </c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225"/>
    </row>
    <row r="54" spans="1:76" ht="24.95" customHeight="1">
      <c r="A54" s="31"/>
      <c r="B54" s="46"/>
      <c r="C54" s="56"/>
      <c r="D54" s="56"/>
      <c r="E54" s="77">
        <f>IF(E53="○",M4,IF(W53="○",AE4,IF(AO53="○",AW4,BO4)))</f>
        <v>8</v>
      </c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226"/>
    </row>
    <row r="55" spans="1:76" ht="30" customHeight="1">
      <c r="A55" s="31"/>
      <c r="B55" s="36" t="s">
        <v>21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213"/>
    </row>
    <row r="56" spans="1:76" ht="24.95" customHeight="1">
      <c r="A56" s="31"/>
      <c r="B56" s="37" t="s">
        <v>70</v>
      </c>
      <c r="C56" s="47"/>
      <c r="D56" s="57"/>
      <c r="E56" s="65" t="s">
        <v>69</v>
      </c>
      <c r="F56" s="78"/>
      <c r="G56" s="78"/>
      <c r="H56" s="78"/>
      <c r="I56" s="78"/>
      <c r="J56" s="78"/>
      <c r="K56" s="78"/>
      <c r="L56" s="129" t="str">
        <f>+L2</f>
        <v>徳之島</v>
      </c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78" t="s">
        <v>54</v>
      </c>
      <c r="X56" s="78"/>
      <c r="Y56" s="78"/>
      <c r="Z56" s="78"/>
      <c r="AA56" s="78"/>
      <c r="AB56" s="78"/>
      <c r="AC56" s="78"/>
      <c r="AD56" s="78"/>
      <c r="AE56" s="191">
        <v>20</v>
      </c>
      <c r="AF56" s="191"/>
      <c r="AG56" s="191"/>
      <c r="AH56" s="191"/>
      <c r="AI56" s="191"/>
      <c r="AJ56" s="191"/>
      <c r="AK56" s="191"/>
      <c r="AL56" s="191"/>
      <c r="AM56" s="191"/>
      <c r="AN56" s="191"/>
      <c r="AO56" s="203" t="s">
        <v>68</v>
      </c>
      <c r="AP56" s="203"/>
      <c r="AQ56" s="203"/>
      <c r="AR56" s="203"/>
      <c r="AS56" s="203"/>
      <c r="AT56" s="203"/>
      <c r="AU56" s="203"/>
      <c r="AV56" s="203"/>
      <c r="AW56" s="206">
        <v>0.9</v>
      </c>
      <c r="AX56" s="208"/>
      <c r="AY56" s="208"/>
      <c r="AZ56" s="208"/>
      <c r="BA56" s="208"/>
      <c r="BB56" s="208"/>
      <c r="BC56" s="208"/>
      <c r="BD56" s="208"/>
      <c r="BE56" s="208"/>
      <c r="BF56" s="208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14"/>
    </row>
    <row r="57" spans="1:76" ht="24.95" customHeight="1">
      <c r="A57" s="31"/>
      <c r="B57" s="38"/>
      <c r="C57" s="48"/>
      <c r="D57" s="58"/>
      <c r="E57" s="66" t="s">
        <v>66</v>
      </c>
      <c r="F57" s="79"/>
      <c r="G57" s="79"/>
      <c r="H57" s="79"/>
      <c r="I57" s="79"/>
      <c r="J57" s="79"/>
      <c r="K57" s="79"/>
      <c r="L57" s="79" t="s">
        <v>67</v>
      </c>
      <c r="M57" s="79"/>
      <c r="N57" s="144">
        <f>+N3</f>
        <v>5</v>
      </c>
      <c r="O57" s="144"/>
      <c r="P57" s="150" t="str">
        <f>IF(N57=3,"(旧区分:L交通)",IF(N57=4,"(旧区分:A交通)",IF(N57=5,"(旧区分:B交通)","(旧区分:C交通)")))</f>
        <v>(旧区分:B交通)</v>
      </c>
      <c r="Q57" s="150"/>
      <c r="R57" s="150"/>
      <c r="S57" s="150"/>
      <c r="T57" s="150"/>
      <c r="U57" s="150"/>
      <c r="V57" s="150"/>
      <c r="W57" s="79" t="s">
        <v>64</v>
      </c>
      <c r="X57" s="79"/>
      <c r="Y57" s="79"/>
      <c r="Z57" s="79"/>
      <c r="AA57" s="79"/>
      <c r="AB57" s="79"/>
      <c r="AC57" s="79"/>
      <c r="AD57" s="79"/>
      <c r="AE57" s="192" t="s">
        <v>73</v>
      </c>
      <c r="AF57" s="192"/>
      <c r="AG57" s="192"/>
      <c r="AH57" s="192"/>
      <c r="AI57" s="192"/>
      <c r="AJ57" s="192"/>
      <c r="AK57" s="192"/>
      <c r="AL57" s="192"/>
      <c r="AM57" s="192"/>
      <c r="AN57" s="192"/>
      <c r="AO57" s="79" t="s">
        <v>71</v>
      </c>
      <c r="AP57" s="79"/>
      <c r="AQ57" s="79"/>
      <c r="AR57" s="79"/>
      <c r="AS57" s="79"/>
      <c r="AT57" s="79"/>
      <c r="AU57" s="79"/>
      <c r="AV57" s="79"/>
      <c r="AW57" s="207">
        <v>1</v>
      </c>
      <c r="AX57" s="207"/>
      <c r="AY57" s="207"/>
      <c r="AZ57" s="207"/>
      <c r="BA57" s="207"/>
      <c r="BB57" s="207"/>
      <c r="BC57" s="207"/>
      <c r="BD57" s="207"/>
      <c r="BE57" s="207"/>
      <c r="BF57" s="207"/>
      <c r="BG57" s="79" t="s">
        <v>72</v>
      </c>
      <c r="BH57" s="79"/>
      <c r="BI57" s="79"/>
      <c r="BJ57" s="79"/>
      <c r="BK57" s="79"/>
      <c r="BL57" s="79"/>
      <c r="BM57" s="79"/>
      <c r="BN57" s="79"/>
      <c r="BO57" s="211">
        <f>+BO3</f>
        <v>30</v>
      </c>
      <c r="BP57" s="211"/>
      <c r="BQ57" s="211"/>
      <c r="BR57" s="211"/>
      <c r="BS57" s="211"/>
      <c r="BT57" s="211"/>
      <c r="BU57" s="211"/>
      <c r="BV57" s="211"/>
      <c r="BW57" s="211"/>
      <c r="BX57" s="215"/>
    </row>
    <row r="58" spans="1:76" ht="20.100000000000001" customHeight="1">
      <c r="A58" s="31"/>
      <c r="B58" s="39"/>
      <c r="C58" s="49"/>
      <c r="D58" s="59"/>
      <c r="E58" s="67">
        <v>1</v>
      </c>
      <c r="F58" s="80"/>
      <c r="G58" s="80"/>
      <c r="H58" s="80"/>
      <c r="I58" s="80"/>
      <c r="J58" s="80"/>
      <c r="K58" s="80"/>
      <c r="L58" s="80"/>
      <c r="M58" s="132">
        <f>+L80</f>
        <v>3</v>
      </c>
      <c r="N58" s="132"/>
      <c r="O58" s="132"/>
      <c r="P58" s="132"/>
      <c r="Q58" s="132"/>
      <c r="R58" s="132"/>
      <c r="S58" s="132"/>
      <c r="T58" s="132"/>
      <c r="U58" s="132"/>
      <c r="V58" s="175"/>
      <c r="W58" s="67">
        <v>2</v>
      </c>
      <c r="X58" s="80"/>
      <c r="Y58" s="80"/>
      <c r="Z58" s="80"/>
      <c r="AA58" s="80"/>
      <c r="AB58" s="80"/>
      <c r="AC58" s="80"/>
      <c r="AD58" s="80"/>
      <c r="AE58" s="132">
        <f>+AD80</f>
        <v>4</v>
      </c>
      <c r="AF58" s="132"/>
      <c r="AG58" s="132"/>
      <c r="AH58" s="132"/>
      <c r="AI58" s="132"/>
      <c r="AJ58" s="132"/>
      <c r="AK58" s="132"/>
      <c r="AL58" s="132"/>
      <c r="AM58" s="132"/>
      <c r="AN58" s="175"/>
      <c r="AO58" s="67">
        <v>2</v>
      </c>
      <c r="AP58" s="80"/>
      <c r="AQ58" s="80"/>
      <c r="AR58" s="80"/>
      <c r="AS58" s="80"/>
      <c r="AT58" s="80"/>
      <c r="AU58" s="80"/>
      <c r="AV58" s="80"/>
      <c r="AW58" s="132">
        <f>+AV80</f>
        <v>6</v>
      </c>
      <c r="AX58" s="132"/>
      <c r="AY58" s="132"/>
      <c r="AZ58" s="132"/>
      <c r="BA58" s="132"/>
      <c r="BB58" s="132"/>
      <c r="BC58" s="132"/>
      <c r="BD58" s="132"/>
      <c r="BE58" s="132"/>
      <c r="BF58" s="175"/>
      <c r="BG58" s="67">
        <v>3</v>
      </c>
      <c r="BH58" s="80"/>
      <c r="BI58" s="80"/>
      <c r="BJ58" s="80"/>
      <c r="BK58" s="80"/>
      <c r="BL58" s="80"/>
      <c r="BM58" s="80"/>
      <c r="BN58" s="80"/>
      <c r="BO58" s="132">
        <f>+BN80</f>
        <v>8</v>
      </c>
      <c r="BP58" s="132"/>
      <c r="BQ58" s="132"/>
      <c r="BR58" s="132"/>
      <c r="BS58" s="132"/>
      <c r="BT58" s="132"/>
      <c r="BU58" s="132"/>
      <c r="BV58" s="132"/>
      <c r="BW58" s="132"/>
      <c r="BX58" s="216"/>
    </row>
    <row r="59" spans="1:76" ht="5.0999999999999996" customHeight="1">
      <c r="A59" s="31"/>
      <c r="B59" s="40" t="s">
        <v>3</v>
      </c>
      <c r="C59" s="50"/>
      <c r="D59" s="60"/>
      <c r="E59" s="68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176"/>
      <c r="W59" s="68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176"/>
      <c r="AO59" s="68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176"/>
      <c r="BG59" s="68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217"/>
    </row>
    <row r="60" spans="1:76" s="28" customFormat="1" ht="12" customHeight="1">
      <c r="A60" s="32"/>
      <c r="B60" s="40"/>
      <c r="C60" s="50"/>
      <c r="D60" s="60"/>
      <c r="E60" s="69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32"/>
      <c r="S60" s="82"/>
      <c r="T60" s="168"/>
      <c r="U60" s="168"/>
      <c r="V60" s="32"/>
      <c r="W60" s="69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32"/>
      <c r="AK60" s="82"/>
      <c r="AL60" s="168"/>
      <c r="AM60" s="168"/>
      <c r="AN60" s="198"/>
      <c r="AO60" s="69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32"/>
      <c r="BC60" s="82"/>
      <c r="BD60" s="168"/>
      <c r="BE60" s="168"/>
      <c r="BF60" s="198"/>
      <c r="BG60" s="69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32"/>
      <c r="BU60" s="82"/>
      <c r="BV60" s="168"/>
      <c r="BW60" s="168"/>
      <c r="BX60" s="218"/>
    </row>
    <row r="61" spans="1:76" s="28" customFormat="1" ht="12" customHeight="1">
      <c r="A61" s="32"/>
      <c r="B61" s="40"/>
      <c r="C61" s="50"/>
      <c r="D61" s="60"/>
      <c r="E61" s="69"/>
      <c r="F61" s="82"/>
      <c r="G61" s="82"/>
      <c r="H61" s="82"/>
      <c r="I61" s="109" t="s">
        <v>2</v>
      </c>
      <c r="J61" s="109"/>
      <c r="K61" s="109"/>
      <c r="L61" s="109"/>
      <c r="M61" s="109" t="s">
        <v>24</v>
      </c>
      <c r="N61" s="109"/>
      <c r="O61" s="109"/>
      <c r="P61" s="109"/>
      <c r="Q61" s="82"/>
      <c r="R61" s="32"/>
      <c r="S61" s="163"/>
      <c r="T61" s="168"/>
      <c r="U61" s="168"/>
      <c r="V61" s="32"/>
      <c r="W61" s="69"/>
      <c r="X61" s="82"/>
      <c r="Y61" s="82"/>
      <c r="Z61" s="82"/>
      <c r="AA61" s="109" t="s">
        <v>2</v>
      </c>
      <c r="AB61" s="109"/>
      <c r="AC61" s="109"/>
      <c r="AD61" s="109"/>
      <c r="AE61" s="109" t="s">
        <v>24</v>
      </c>
      <c r="AF61" s="109"/>
      <c r="AG61" s="109"/>
      <c r="AH61" s="109"/>
      <c r="AI61" s="82"/>
      <c r="AJ61" s="32"/>
      <c r="AK61" s="163"/>
      <c r="AL61" s="168"/>
      <c r="AM61" s="168"/>
      <c r="AN61" s="198"/>
      <c r="AO61" s="69"/>
      <c r="AP61" s="82"/>
      <c r="AQ61" s="82"/>
      <c r="AR61" s="82"/>
      <c r="AS61" s="109" t="s">
        <v>2</v>
      </c>
      <c r="AT61" s="109"/>
      <c r="AU61" s="109"/>
      <c r="AV61" s="109"/>
      <c r="AW61" s="109" t="s">
        <v>24</v>
      </c>
      <c r="AX61" s="109"/>
      <c r="AY61" s="109"/>
      <c r="AZ61" s="109"/>
      <c r="BA61" s="82"/>
      <c r="BB61" s="32"/>
      <c r="BC61" s="163"/>
      <c r="BD61" s="168"/>
      <c r="BE61" s="168"/>
      <c r="BF61" s="198"/>
      <c r="BG61" s="69"/>
      <c r="BH61" s="82"/>
      <c r="BI61" s="82"/>
      <c r="BJ61" s="82"/>
      <c r="BK61" s="109" t="s">
        <v>2</v>
      </c>
      <c r="BL61" s="109"/>
      <c r="BM61" s="109"/>
      <c r="BN61" s="109"/>
      <c r="BO61" s="109" t="s">
        <v>24</v>
      </c>
      <c r="BP61" s="109"/>
      <c r="BQ61" s="109"/>
      <c r="BR61" s="109"/>
      <c r="BS61" s="82"/>
      <c r="BT61" s="32"/>
      <c r="BU61" s="163"/>
      <c r="BV61" s="168"/>
      <c r="BW61" s="168"/>
      <c r="BX61" s="218"/>
    </row>
    <row r="62" spans="1:76" s="28" customFormat="1" ht="9.9499999999999993" customHeight="1">
      <c r="A62" s="32"/>
      <c r="B62" s="40"/>
      <c r="C62" s="50"/>
      <c r="D62" s="60"/>
      <c r="E62" s="69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32"/>
      <c r="S62" s="164">
        <f>+K92+K93+K95+K97</f>
        <v>80</v>
      </c>
      <c r="T62" s="169" t="s">
        <v>62</v>
      </c>
      <c r="U62" s="168"/>
      <c r="V62" s="32"/>
      <c r="W62" s="69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32"/>
      <c r="AK62" s="164">
        <f>+AC92+AC93+AC95+AC97</f>
        <v>70</v>
      </c>
      <c r="AL62" s="169" t="s">
        <v>62</v>
      </c>
      <c r="AM62" s="168"/>
      <c r="AN62" s="198"/>
      <c r="AO62" s="69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32"/>
      <c r="BC62" s="164">
        <f>+AU92+AU93+AU95+AU97</f>
        <v>60</v>
      </c>
      <c r="BD62" s="169" t="s">
        <v>62</v>
      </c>
      <c r="BE62" s="168"/>
      <c r="BF62" s="198"/>
      <c r="BG62" s="69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32"/>
      <c r="BU62" s="164">
        <f>+BM92+BM93+BM95+BM97</f>
        <v>50</v>
      </c>
      <c r="BV62" s="169" t="s">
        <v>62</v>
      </c>
      <c r="BW62" s="168"/>
      <c r="BX62" s="218"/>
    </row>
    <row r="63" spans="1:76" s="28" customFormat="1" ht="9.9499999999999993" customHeight="1">
      <c r="A63" s="32"/>
      <c r="B63" s="40"/>
      <c r="C63" s="50"/>
      <c r="D63" s="60"/>
      <c r="E63" s="69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2"/>
      <c r="S63" s="164"/>
      <c r="T63" s="169"/>
      <c r="U63" s="168"/>
      <c r="V63" s="32"/>
      <c r="W63" s="69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32"/>
      <c r="AK63" s="164"/>
      <c r="AL63" s="169"/>
      <c r="AM63" s="168"/>
      <c r="AN63" s="198"/>
      <c r="AO63" s="69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32"/>
      <c r="BC63" s="164"/>
      <c r="BD63" s="169"/>
      <c r="BE63" s="168"/>
      <c r="BF63" s="198"/>
      <c r="BG63" s="69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32"/>
      <c r="BU63" s="164"/>
      <c r="BV63" s="169"/>
      <c r="BW63" s="168"/>
      <c r="BX63" s="218"/>
    </row>
    <row r="64" spans="1:76" s="28" customFormat="1" ht="9.9499999999999993" customHeight="1">
      <c r="A64" s="32"/>
      <c r="B64" s="40"/>
      <c r="C64" s="50"/>
      <c r="D64" s="60"/>
      <c r="E64" s="69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32"/>
      <c r="S64" s="164"/>
      <c r="T64" s="169"/>
      <c r="U64" s="168"/>
      <c r="V64" s="32"/>
      <c r="W64" s="69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32"/>
      <c r="AK64" s="164"/>
      <c r="AL64" s="169"/>
      <c r="AM64" s="168"/>
      <c r="AN64" s="198"/>
      <c r="AO64" s="69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32"/>
      <c r="BC64" s="164"/>
      <c r="BD64" s="169"/>
      <c r="BE64" s="168"/>
      <c r="BF64" s="198"/>
      <c r="BG64" s="69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32"/>
      <c r="BU64" s="164"/>
      <c r="BV64" s="169"/>
      <c r="BW64" s="168"/>
      <c r="BX64" s="218"/>
    </row>
    <row r="65" spans="1:76" s="28" customFormat="1" ht="9.9499999999999993" customHeight="1">
      <c r="A65" s="32"/>
      <c r="B65" s="40"/>
      <c r="C65" s="50"/>
      <c r="D65" s="60"/>
      <c r="E65" s="69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32"/>
      <c r="S65" s="164"/>
      <c r="T65" s="169"/>
      <c r="U65" s="168"/>
      <c r="V65" s="32"/>
      <c r="W65" s="69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32"/>
      <c r="AK65" s="164"/>
      <c r="AL65" s="169"/>
      <c r="AM65" s="168"/>
      <c r="AN65" s="198"/>
      <c r="AO65" s="69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32"/>
      <c r="BC65" s="164"/>
      <c r="BD65" s="169"/>
      <c r="BE65" s="168"/>
      <c r="BF65" s="198"/>
      <c r="BG65" s="69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32"/>
      <c r="BU65" s="164"/>
      <c r="BV65" s="169"/>
      <c r="BW65" s="168"/>
      <c r="BX65" s="218"/>
    </row>
    <row r="66" spans="1:76" s="28" customFormat="1" ht="9.9499999999999993" customHeight="1">
      <c r="A66" s="32"/>
      <c r="B66" s="40"/>
      <c r="C66" s="50"/>
      <c r="D66" s="60"/>
      <c r="E66" s="69"/>
      <c r="F66" s="82"/>
      <c r="G66" s="82"/>
      <c r="H66" s="82"/>
      <c r="I66" s="109"/>
      <c r="J66" s="109"/>
      <c r="K66" s="109"/>
      <c r="L66" s="109"/>
      <c r="M66" s="109"/>
      <c r="N66" s="109"/>
      <c r="O66" s="109"/>
      <c r="P66" s="109"/>
      <c r="Q66" s="82"/>
      <c r="R66" s="32"/>
      <c r="S66" s="164"/>
      <c r="T66" s="169"/>
      <c r="U66" s="168"/>
      <c r="V66" s="32"/>
      <c r="W66" s="69"/>
      <c r="X66" s="82"/>
      <c r="Y66" s="82"/>
      <c r="Z66" s="82"/>
      <c r="AA66" s="109"/>
      <c r="AB66" s="109"/>
      <c r="AC66" s="109"/>
      <c r="AD66" s="109"/>
      <c r="AE66" s="109"/>
      <c r="AF66" s="109"/>
      <c r="AG66" s="109"/>
      <c r="AH66" s="109"/>
      <c r="AI66" s="82"/>
      <c r="AJ66" s="32"/>
      <c r="AK66" s="164"/>
      <c r="AL66" s="169"/>
      <c r="AM66" s="168"/>
      <c r="AN66" s="198"/>
      <c r="AO66" s="69"/>
      <c r="AP66" s="82"/>
      <c r="AQ66" s="82"/>
      <c r="AR66" s="82"/>
      <c r="AS66" s="109"/>
      <c r="AT66" s="109"/>
      <c r="AU66" s="109"/>
      <c r="AV66" s="109"/>
      <c r="AW66" s="109"/>
      <c r="AX66" s="109"/>
      <c r="AY66" s="109"/>
      <c r="AZ66" s="109"/>
      <c r="BA66" s="82"/>
      <c r="BB66" s="32"/>
      <c r="BC66" s="164"/>
      <c r="BD66" s="169"/>
      <c r="BE66" s="168"/>
      <c r="BF66" s="198"/>
      <c r="BG66" s="69"/>
      <c r="BH66" s="82"/>
      <c r="BI66" s="82"/>
      <c r="BJ66" s="82"/>
      <c r="BK66" s="109"/>
      <c r="BL66" s="109"/>
      <c r="BM66" s="109"/>
      <c r="BN66" s="109"/>
      <c r="BO66" s="109"/>
      <c r="BP66" s="109"/>
      <c r="BQ66" s="109"/>
      <c r="BR66" s="109"/>
      <c r="BS66" s="82"/>
      <c r="BT66" s="32"/>
      <c r="BU66" s="164"/>
      <c r="BV66" s="169"/>
      <c r="BW66" s="168"/>
      <c r="BX66" s="218"/>
    </row>
    <row r="67" spans="1:76" s="28" customFormat="1" ht="12" customHeight="1">
      <c r="A67" s="32"/>
      <c r="B67" s="40"/>
      <c r="C67" s="50"/>
      <c r="D67" s="60"/>
      <c r="E67" s="69"/>
      <c r="F67" s="82"/>
      <c r="G67" s="97">
        <v>100</v>
      </c>
      <c r="H67" s="82"/>
      <c r="I67" s="109" t="s">
        <v>1</v>
      </c>
      <c r="J67" s="109"/>
      <c r="K67" s="109"/>
      <c r="L67" s="109"/>
      <c r="M67" s="133"/>
      <c r="N67" s="133"/>
      <c r="O67" s="133"/>
      <c r="P67" s="133"/>
      <c r="Q67" s="156"/>
      <c r="R67" s="161">
        <f>+S68-R71</f>
        <v>25</v>
      </c>
      <c r="S67" s="156"/>
      <c r="T67" s="170">
        <f>+S68+S62</f>
        <v>125</v>
      </c>
      <c r="U67" s="173" t="s">
        <v>63</v>
      </c>
      <c r="V67" s="32"/>
      <c r="W67" s="69"/>
      <c r="X67" s="82"/>
      <c r="Y67" s="97">
        <v>100</v>
      </c>
      <c r="Z67" s="82"/>
      <c r="AA67" s="109" t="s">
        <v>1</v>
      </c>
      <c r="AB67" s="109"/>
      <c r="AC67" s="109"/>
      <c r="AD67" s="109"/>
      <c r="AE67" s="133"/>
      <c r="AF67" s="133"/>
      <c r="AG67" s="133"/>
      <c r="AH67" s="133"/>
      <c r="AI67" s="156"/>
      <c r="AJ67" s="32"/>
      <c r="AK67" s="32"/>
      <c r="AL67" s="170">
        <f>+AK68+AK62</f>
        <v>120</v>
      </c>
      <c r="AM67" s="173" t="s">
        <v>63</v>
      </c>
      <c r="AN67" s="198"/>
      <c r="AO67" s="69"/>
      <c r="AP67" s="82"/>
      <c r="AQ67" s="97">
        <v>100</v>
      </c>
      <c r="AR67" s="82"/>
      <c r="AS67" s="109" t="s">
        <v>1</v>
      </c>
      <c r="AT67" s="109"/>
      <c r="AU67" s="109"/>
      <c r="AV67" s="109"/>
      <c r="AW67" s="133"/>
      <c r="AX67" s="133"/>
      <c r="AY67" s="133"/>
      <c r="AZ67" s="133"/>
      <c r="BA67" s="156"/>
      <c r="BB67" s="32"/>
      <c r="BC67" s="32"/>
      <c r="BD67" s="170">
        <f>+BC68+BC62</f>
        <v>120</v>
      </c>
      <c r="BE67" s="173" t="s">
        <v>63</v>
      </c>
      <c r="BF67" s="198"/>
      <c r="BG67" s="69"/>
      <c r="BH67" s="82"/>
      <c r="BI67" s="97">
        <v>100</v>
      </c>
      <c r="BJ67" s="82"/>
      <c r="BK67" s="109" t="s">
        <v>1</v>
      </c>
      <c r="BL67" s="109"/>
      <c r="BM67" s="109"/>
      <c r="BN67" s="109"/>
      <c r="BO67" s="133"/>
      <c r="BP67" s="133"/>
      <c r="BQ67" s="133"/>
      <c r="BR67" s="133"/>
      <c r="BS67" s="156"/>
      <c r="BT67" s="32"/>
      <c r="BU67" s="32"/>
      <c r="BV67" s="212">
        <f>BU69+BU62</f>
        <v>120</v>
      </c>
      <c r="BW67" s="168"/>
      <c r="BX67" s="218"/>
    </row>
    <row r="68" spans="1:76" s="28" customFormat="1" ht="12" customHeight="1">
      <c r="A68" s="32"/>
      <c r="B68" s="40"/>
      <c r="C68" s="50"/>
      <c r="D68" s="60"/>
      <c r="E68" s="69"/>
      <c r="F68" s="82"/>
      <c r="G68" s="97"/>
      <c r="H68" s="82"/>
      <c r="I68" s="109"/>
      <c r="J68" s="109"/>
      <c r="K68" s="109"/>
      <c r="L68" s="109"/>
      <c r="M68" s="133"/>
      <c r="N68" s="133"/>
      <c r="O68" s="133"/>
      <c r="P68" s="133"/>
      <c r="Q68" s="156"/>
      <c r="R68" s="161"/>
      <c r="S68" s="161">
        <f>+L81</f>
        <v>45</v>
      </c>
      <c r="T68" s="170"/>
      <c r="U68" s="173"/>
      <c r="V68" s="32"/>
      <c r="W68" s="69"/>
      <c r="X68" s="82"/>
      <c r="Y68" s="97"/>
      <c r="Z68" s="82"/>
      <c r="AA68" s="109"/>
      <c r="AB68" s="109"/>
      <c r="AC68" s="109"/>
      <c r="AD68" s="109"/>
      <c r="AE68" s="133"/>
      <c r="AF68" s="133"/>
      <c r="AG68" s="133"/>
      <c r="AH68" s="133"/>
      <c r="AI68" s="156"/>
      <c r="AJ68" s="196">
        <f>+AK68-AJ72</f>
        <v>30</v>
      </c>
      <c r="AK68" s="196">
        <f>+AD81</f>
        <v>50</v>
      </c>
      <c r="AL68" s="170"/>
      <c r="AM68" s="173"/>
      <c r="AN68" s="198"/>
      <c r="AO68" s="69"/>
      <c r="AP68" s="82"/>
      <c r="AQ68" s="97"/>
      <c r="AR68" s="82"/>
      <c r="AS68" s="109"/>
      <c r="AT68" s="109"/>
      <c r="AU68" s="109"/>
      <c r="AV68" s="109"/>
      <c r="AW68" s="133"/>
      <c r="AX68" s="133"/>
      <c r="AY68" s="133"/>
      <c r="AZ68" s="133"/>
      <c r="BA68" s="156"/>
      <c r="BB68" s="196">
        <f>+BC68-BB72</f>
        <v>40</v>
      </c>
      <c r="BC68" s="196">
        <f>+AV81</f>
        <v>60</v>
      </c>
      <c r="BD68" s="170"/>
      <c r="BE68" s="173"/>
      <c r="BF68" s="198"/>
      <c r="BG68" s="69"/>
      <c r="BH68" s="82"/>
      <c r="BI68" s="97"/>
      <c r="BJ68" s="82"/>
      <c r="BK68" s="109"/>
      <c r="BL68" s="109"/>
      <c r="BM68" s="109"/>
      <c r="BN68" s="109"/>
      <c r="BO68" s="133"/>
      <c r="BP68" s="133"/>
      <c r="BQ68" s="133"/>
      <c r="BR68" s="133"/>
      <c r="BS68" s="156"/>
      <c r="BT68" s="196">
        <f>+BU69-BT73</f>
        <v>50</v>
      </c>
      <c r="BU68" s="32"/>
      <c r="BV68" s="212"/>
      <c r="BW68" s="173" t="s">
        <v>63</v>
      </c>
      <c r="BX68" s="218"/>
    </row>
    <row r="69" spans="1:76" s="28" customFormat="1" ht="12" customHeight="1">
      <c r="A69" s="32"/>
      <c r="B69" s="40"/>
      <c r="C69" s="50"/>
      <c r="D69" s="60"/>
      <c r="E69" s="69"/>
      <c r="F69" s="82"/>
      <c r="G69" s="97"/>
      <c r="H69" s="82"/>
      <c r="I69" s="109"/>
      <c r="J69" s="109"/>
      <c r="K69" s="109"/>
      <c r="L69" s="109"/>
      <c r="M69" s="109" t="s">
        <v>5</v>
      </c>
      <c r="N69" s="109"/>
      <c r="O69" s="109"/>
      <c r="P69" s="109"/>
      <c r="Q69" s="156"/>
      <c r="R69" s="161"/>
      <c r="S69" s="161"/>
      <c r="T69" s="170"/>
      <c r="U69" s="173"/>
      <c r="V69" s="32"/>
      <c r="W69" s="69"/>
      <c r="X69" s="82"/>
      <c r="Y69" s="97"/>
      <c r="Z69" s="82"/>
      <c r="AA69" s="109"/>
      <c r="AB69" s="109"/>
      <c r="AC69" s="109"/>
      <c r="AD69" s="109"/>
      <c r="AE69" s="109" t="s">
        <v>5</v>
      </c>
      <c r="AF69" s="109"/>
      <c r="AG69" s="109"/>
      <c r="AH69" s="109"/>
      <c r="AI69" s="156"/>
      <c r="AJ69" s="196"/>
      <c r="AK69" s="196"/>
      <c r="AL69" s="170"/>
      <c r="AM69" s="173"/>
      <c r="AN69" s="198"/>
      <c r="AO69" s="69"/>
      <c r="AP69" s="82"/>
      <c r="AQ69" s="97"/>
      <c r="AR69" s="82"/>
      <c r="AS69" s="109"/>
      <c r="AT69" s="109"/>
      <c r="AU69" s="109"/>
      <c r="AV69" s="109"/>
      <c r="AW69" s="109" t="s">
        <v>5</v>
      </c>
      <c r="AX69" s="109"/>
      <c r="AY69" s="109"/>
      <c r="AZ69" s="109"/>
      <c r="BA69" s="156"/>
      <c r="BB69" s="196"/>
      <c r="BC69" s="196"/>
      <c r="BD69" s="170"/>
      <c r="BE69" s="173"/>
      <c r="BF69" s="198"/>
      <c r="BG69" s="69"/>
      <c r="BH69" s="82"/>
      <c r="BI69" s="97"/>
      <c r="BJ69" s="82"/>
      <c r="BK69" s="109"/>
      <c r="BL69" s="109"/>
      <c r="BM69" s="109"/>
      <c r="BN69" s="109"/>
      <c r="BO69" s="109" t="s">
        <v>5</v>
      </c>
      <c r="BP69" s="109"/>
      <c r="BQ69" s="109"/>
      <c r="BR69" s="109"/>
      <c r="BS69" s="156"/>
      <c r="BT69" s="196"/>
      <c r="BU69" s="196">
        <f>+BN81</f>
        <v>70</v>
      </c>
      <c r="BV69" s="212"/>
      <c r="BW69" s="173"/>
      <c r="BX69" s="218"/>
    </row>
    <row r="70" spans="1:76" s="28" customFormat="1" ht="12" customHeight="1">
      <c r="A70" s="32"/>
      <c r="B70" s="40"/>
      <c r="C70" s="50"/>
      <c r="D70" s="60"/>
      <c r="E70" s="69"/>
      <c r="F70" s="82"/>
      <c r="G70" s="97"/>
      <c r="H70" s="82"/>
      <c r="I70" s="109"/>
      <c r="J70" s="109"/>
      <c r="K70" s="109"/>
      <c r="L70" s="109"/>
      <c r="M70" s="109" t="s">
        <v>26</v>
      </c>
      <c r="N70" s="109"/>
      <c r="O70" s="109"/>
      <c r="P70" s="109"/>
      <c r="Q70" s="157" t="s">
        <v>28</v>
      </c>
      <c r="R70" s="161"/>
      <c r="S70" s="161"/>
      <c r="T70" s="170"/>
      <c r="U70" s="173"/>
      <c r="V70" s="32"/>
      <c r="W70" s="69"/>
      <c r="X70" s="82"/>
      <c r="Y70" s="97"/>
      <c r="Z70" s="82"/>
      <c r="AA70" s="109"/>
      <c r="AB70" s="109"/>
      <c r="AC70" s="109"/>
      <c r="AD70" s="109"/>
      <c r="AE70" s="109" t="s">
        <v>26</v>
      </c>
      <c r="AF70" s="109"/>
      <c r="AG70" s="109"/>
      <c r="AH70" s="109"/>
      <c r="AI70" s="158"/>
      <c r="AJ70" s="196"/>
      <c r="AK70" s="196"/>
      <c r="AL70" s="170"/>
      <c r="AM70" s="173"/>
      <c r="AN70" s="198"/>
      <c r="AO70" s="69"/>
      <c r="AP70" s="82"/>
      <c r="AQ70" s="97"/>
      <c r="AR70" s="82"/>
      <c r="AS70" s="109"/>
      <c r="AT70" s="109"/>
      <c r="AU70" s="109"/>
      <c r="AV70" s="109"/>
      <c r="AW70" s="109" t="s">
        <v>26</v>
      </c>
      <c r="AX70" s="109"/>
      <c r="AY70" s="109"/>
      <c r="AZ70" s="109"/>
      <c r="BA70" s="158"/>
      <c r="BB70" s="196"/>
      <c r="BC70" s="196"/>
      <c r="BD70" s="170"/>
      <c r="BE70" s="173"/>
      <c r="BF70" s="198"/>
      <c r="BG70" s="69"/>
      <c r="BH70" s="82"/>
      <c r="BI70" s="97"/>
      <c r="BJ70" s="82"/>
      <c r="BK70" s="109"/>
      <c r="BL70" s="109"/>
      <c r="BM70" s="109"/>
      <c r="BN70" s="109"/>
      <c r="BO70" s="109" t="s">
        <v>26</v>
      </c>
      <c r="BP70" s="109"/>
      <c r="BQ70" s="109"/>
      <c r="BR70" s="109"/>
      <c r="BS70" s="158"/>
      <c r="BT70" s="196"/>
      <c r="BU70" s="196"/>
      <c r="BV70" s="212"/>
      <c r="BW70" s="173"/>
      <c r="BX70" s="218"/>
    </row>
    <row r="71" spans="1:76" s="28" customFormat="1" ht="12" customHeight="1">
      <c r="A71" s="32"/>
      <c r="B71" s="40"/>
      <c r="C71" s="50"/>
      <c r="D71" s="60"/>
      <c r="E71" s="69"/>
      <c r="F71" s="82"/>
      <c r="G71" s="97"/>
      <c r="H71" s="82"/>
      <c r="I71" s="109"/>
      <c r="J71" s="109"/>
      <c r="K71" s="109"/>
      <c r="L71" s="109"/>
      <c r="M71" s="134">
        <f>+L83</f>
        <v>30</v>
      </c>
      <c r="N71" s="134"/>
      <c r="O71" s="134"/>
      <c r="P71" s="134"/>
      <c r="Q71" s="157"/>
      <c r="R71" s="161">
        <v>20</v>
      </c>
      <c r="S71" s="161"/>
      <c r="T71" s="170"/>
      <c r="U71" s="173"/>
      <c r="V71" s="32"/>
      <c r="W71" s="69"/>
      <c r="X71" s="82"/>
      <c r="Y71" s="97"/>
      <c r="Z71" s="82"/>
      <c r="AA71" s="109"/>
      <c r="AB71" s="109"/>
      <c r="AC71" s="109"/>
      <c r="AD71" s="109"/>
      <c r="AE71" s="134">
        <f>+AD83</f>
        <v>30</v>
      </c>
      <c r="AF71" s="134"/>
      <c r="AG71" s="134"/>
      <c r="AH71" s="134"/>
      <c r="AI71" s="157" t="s">
        <v>28</v>
      </c>
      <c r="AJ71" s="196"/>
      <c r="AK71" s="196"/>
      <c r="AL71" s="170"/>
      <c r="AM71" s="173"/>
      <c r="AN71" s="198"/>
      <c r="AO71" s="69"/>
      <c r="AP71" s="82"/>
      <c r="AQ71" s="97"/>
      <c r="AR71" s="82"/>
      <c r="AS71" s="109"/>
      <c r="AT71" s="109"/>
      <c r="AU71" s="109"/>
      <c r="AV71" s="109"/>
      <c r="AW71" s="134">
        <f>+AV83</f>
        <v>30</v>
      </c>
      <c r="AX71" s="134"/>
      <c r="AY71" s="134"/>
      <c r="AZ71" s="134"/>
      <c r="BA71" s="157" t="s">
        <v>28</v>
      </c>
      <c r="BB71" s="196"/>
      <c r="BC71" s="196"/>
      <c r="BD71" s="170"/>
      <c r="BE71" s="173"/>
      <c r="BF71" s="198"/>
      <c r="BG71" s="69"/>
      <c r="BH71" s="82"/>
      <c r="BI71" s="97"/>
      <c r="BJ71" s="82"/>
      <c r="BK71" s="109"/>
      <c r="BL71" s="109"/>
      <c r="BM71" s="109"/>
      <c r="BN71" s="109"/>
      <c r="BO71" s="134">
        <f>+BN83</f>
        <v>30</v>
      </c>
      <c r="BP71" s="134"/>
      <c r="BQ71" s="134"/>
      <c r="BR71" s="134"/>
      <c r="BS71" s="158"/>
      <c r="BT71" s="196"/>
      <c r="BU71" s="196"/>
      <c r="BV71" s="212"/>
      <c r="BW71" s="173"/>
      <c r="BX71" s="218"/>
    </row>
    <row r="72" spans="1:76" s="28" customFormat="1" ht="12" customHeight="1">
      <c r="A72" s="32"/>
      <c r="B72" s="40"/>
      <c r="C72" s="50"/>
      <c r="D72" s="60"/>
      <c r="E72" s="69"/>
      <c r="F72" s="82"/>
      <c r="G72" s="97"/>
      <c r="H72" s="82"/>
      <c r="I72" s="110">
        <f>+L79</f>
        <v>1</v>
      </c>
      <c r="J72" s="110"/>
      <c r="K72" s="110"/>
      <c r="L72" s="110"/>
      <c r="M72" s="133"/>
      <c r="N72" s="133"/>
      <c r="O72" s="133"/>
      <c r="P72" s="133"/>
      <c r="Q72" s="157"/>
      <c r="R72" s="161"/>
      <c r="S72" s="156"/>
      <c r="T72" s="170"/>
      <c r="U72" s="173"/>
      <c r="V72" s="32"/>
      <c r="W72" s="69"/>
      <c r="X72" s="82"/>
      <c r="Y72" s="97"/>
      <c r="Z72" s="82"/>
      <c r="AA72" s="110">
        <f>+AD79</f>
        <v>1</v>
      </c>
      <c r="AB72" s="110"/>
      <c r="AC72" s="110"/>
      <c r="AD72" s="110"/>
      <c r="AE72" s="133"/>
      <c r="AF72" s="133"/>
      <c r="AG72" s="133"/>
      <c r="AH72" s="133"/>
      <c r="AI72" s="157"/>
      <c r="AJ72" s="161">
        <v>20</v>
      </c>
      <c r="AK72" s="32"/>
      <c r="AL72" s="170"/>
      <c r="AM72" s="173"/>
      <c r="AN72" s="198"/>
      <c r="AO72" s="69"/>
      <c r="AP72" s="82"/>
      <c r="AQ72" s="97"/>
      <c r="AR72" s="82"/>
      <c r="AS72" s="110">
        <f>+AV79</f>
        <v>1</v>
      </c>
      <c r="AT72" s="110"/>
      <c r="AU72" s="110"/>
      <c r="AV72" s="110"/>
      <c r="AW72" s="133"/>
      <c r="AX72" s="133"/>
      <c r="AY72" s="133"/>
      <c r="AZ72" s="133"/>
      <c r="BA72" s="157"/>
      <c r="BB72" s="161">
        <v>20</v>
      </c>
      <c r="BC72" s="32"/>
      <c r="BD72" s="170"/>
      <c r="BE72" s="173"/>
      <c r="BF72" s="198"/>
      <c r="BG72" s="69"/>
      <c r="BH72" s="82"/>
      <c r="BI72" s="97"/>
      <c r="BJ72" s="82"/>
      <c r="BK72" s="110">
        <f>+BN79</f>
        <v>1</v>
      </c>
      <c r="BL72" s="110"/>
      <c r="BM72" s="110"/>
      <c r="BN72" s="110"/>
      <c r="BO72" s="133"/>
      <c r="BP72" s="133"/>
      <c r="BQ72" s="133"/>
      <c r="BR72" s="133"/>
      <c r="BS72" s="157" t="s">
        <v>28</v>
      </c>
      <c r="BT72" s="197"/>
      <c r="BU72" s="196"/>
      <c r="BV72" s="212"/>
      <c r="BW72" s="173"/>
      <c r="BX72" s="218"/>
    </row>
    <row r="73" spans="1:76" s="28" customFormat="1" ht="12" customHeight="1">
      <c r="A73" s="32"/>
      <c r="B73" s="40"/>
      <c r="C73" s="50"/>
      <c r="D73" s="60"/>
      <c r="E73" s="69"/>
      <c r="F73" s="82"/>
      <c r="G73" s="97"/>
      <c r="H73" s="82"/>
      <c r="I73" s="110"/>
      <c r="J73" s="110"/>
      <c r="K73" s="110"/>
      <c r="L73" s="110"/>
      <c r="M73" s="133"/>
      <c r="N73" s="133"/>
      <c r="O73" s="133"/>
      <c r="P73" s="133"/>
      <c r="Q73" s="157"/>
      <c r="R73" s="156"/>
      <c r="S73" s="161"/>
      <c r="T73" s="171"/>
      <c r="U73" s="174"/>
      <c r="V73" s="32"/>
      <c r="W73" s="69"/>
      <c r="X73" s="82"/>
      <c r="Y73" s="97"/>
      <c r="Z73" s="82"/>
      <c r="AA73" s="110"/>
      <c r="AB73" s="110"/>
      <c r="AC73" s="110"/>
      <c r="AD73" s="110"/>
      <c r="AE73" s="133"/>
      <c r="AF73" s="133"/>
      <c r="AG73" s="133"/>
      <c r="AH73" s="133"/>
      <c r="AI73" s="157"/>
      <c r="AJ73" s="161"/>
      <c r="AK73" s="197"/>
      <c r="AL73" s="171"/>
      <c r="AM73" s="174"/>
      <c r="AN73" s="198"/>
      <c r="AO73" s="69"/>
      <c r="AP73" s="82"/>
      <c r="AQ73" s="97"/>
      <c r="AR73" s="82"/>
      <c r="AS73" s="110"/>
      <c r="AT73" s="110"/>
      <c r="AU73" s="110"/>
      <c r="AV73" s="110"/>
      <c r="AW73" s="133"/>
      <c r="AX73" s="133"/>
      <c r="AY73" s="133"/>
      <c r="AZ73" s="133"/>
      <c r="BA73" s="157"/>
      <c r="BB73" s="161"/>
      <c r="BC73" s="197"/>
      <c r="BD73" s="171"/>
      <c r="BE73" s="174"/>
      <c r="BF73" s="198"/>
      <c r="BG73" s="69"/>
      <c r="BH73" s="82"/>
      <c r="BI73" s="97"/>
      <c r="BJ73" s="82"/>
      <c r="BK73" s="110"/>
      <c r="BL73" s="110"/>
      <c r="BM73" s="110"/>
      <c r="BN73" s="110"/>
      <c r="BO73" s="133"/>
      <c r="BP73" s="133"/>
      <c r="BQ73" s="133"/>
      <c r="BR73" s="133"/>
      <c r="BS73" s="157"/>
      <c r="BT73" s="161">
        <v>20</v>
      </c>
      <c r="BU73" s="197"/>
      <c r="BV73" s="212"/>
      <c r="BW73" s="173"/>
      <c r="BX73" s="218"/>
    </row>
    <row r="74" spans="1:76" s="28" customFormat="1" ht="12" customHeight="1">
      <c r="A74" s="32"/>
      <c r="B74" s="40"/>
      <c r="C74" s="50"/>
      <c r="D74" s="60"/>
      <c r="E74" s="69"/>
      <c r="F74" s="82"/>
      <c r="G74" s="97"/>
      <c r="H74" s="82"/>
      <c r="I74" s="110"/>
      <c r="J74" s="110"/>
      <c r="K74" s="110"/>
      <c r="L74" s="110"/>
      <c r="M74" s="135" t="s">
        <v>6</v>
      </c>
      <c r="N74" s="135"/>
      <c r="O74" s="135"/>
      <c r="P74" s="135"/>
      <c r="Q74" s="156"/>
      <c r="R74" s="156"/>
      <c r="S74" s="161">
        <f>+G67-S68</f>
        <v>55</v>
      </c>
      <c r="T74" s="32"/>
      <c r="U74" s="32"/>
      <c r="V74" s="32"/>
      <c r="W74" s="69"/>
      <c r="X74" s="82"/>
      <c r="Y74" s="97"/>
      <c r="Z74" s="82"/>
      <c r="AA74" s="110"/>
      <c r="AB74" s="110"/>
      <c r="AC74" s="110"/>
      <c r="AD74" s="110"/>
      <c r="AE74" s="133"/>
      <c r="AF74" s="133"/>
      <c r="AG74" s="133"/>
      <c r="AH74" s="133"/>
      <c r="AI74" s="195"/>
      <c r="AJ74" s="32"/>
      <c r="AK74" s="161">
        <f>+Y67-AK68</f>
        <v>50</v>
      </c>
      <c r="AL74" s="168"/>
      <c r="AM74" s="32"/>
      <c r="AN74" s="198"/>
      <c r="AO74" s="69"/>
      <c r="AP74" s="82"/>
      <c r="AQ74" s="97"/>
      <c r="AR74" s="82"/>
      <c r="AS74" s="110"/>
      <c r="AT74" s="110"/>
      <c r="AU74" s="110"/>
      <c r="AV74" s="110"/>
      <c r="AW74" s="133"/>
      <c r="AX74" s="133"/>
      <c r="AY74" s="133"/>
      <c r="AZ74" s="133"/>
      <c r="BA74" s="195"/>
      <c r="BB74" s="32"/>
      <c r="BC74" s="161">
        <f>+AQ67-BC68</f>
        <v>40</v>
      </c>
      <c r="BD74" s="168"/>
      <c r="BE74" s="32"/>
      <c r="BF74" s="198"/>
      <c r="BG74" s="69"/>
      <c r="BH74" s="82"/>
      <c r="BI74" s="97"/>
      <c r="BJ74" s="82"/>
      <c r="BK74" s="110"/>
      <c r="BL74" s="110"/>
      <c r="BM74" s="110"/>
      <c r="BN74" s="110"/>
      <c r="BO74" s="133"/>
      <c r="BP74" s="133"/>
      <c r="BQ74" s="133"/>
      <c r="BR74" s="133"/>
      <c r="BS74" s="157"/>
      <c r="BT74" s="161"/>
      <c r="BU74" s="197"/>
      <c r="BV74" s="168"/>
      <c r="BW74" s="168"/>
      <c r="BX74" s="218"/>
    </row>
    <row r="75" spans="1:76" s="28" customFormat="1" ht="12" customHeight="1">
      <c r="A75" s="32"/>
      <c r="B75" s="40"/>
      <c r="C75" s="50"/>
      <c r="D75" s="60"/>
      <c r="E75" s="69"/>
      <c r="F75" s="82"/>
      <c r="G75" s="97"/>
      <c r="H75" s="82"/>
      <c r="I75" s="110"/>
      <c r="J75" s="110"/>
      <c r="K75" s="110"/>
      <c r="L75" s="110"/>
      <c r="M75" s="110">
        <f>+I72</f>
        <v>1</v>
      </c>
      <c r="N75" s="110"/>
      <c r="O75" s="110"/>
      <c r="P75" s="110"/>
      <c r="Q75" s="158"/>
      <c r="R75" s="156"/>
      <c r="S75" s="161"/>
      <c r="T75" s="168"/>
      <c r="U75" s="168"/>
      <c r="V75" s="32"/>
      <c r="W75" s="69"/>
      <c r="X75" s="82"/>
      <c r="Y75" s="97"/>
      <c r="Z75" s="82"/>
      <c r="AA75" s="110"/>
      <c r="AB75" s="110"/>
      <c r="AC75" s="110"/>
      <c r="AD75" s="110"/>
      <c r="AE75" s="135" t="s">
        <v>6</v>
      </c>
      <c r="AF75" s="135"/>
      <c r="AG75" s="135"/>
      <c r="AH75" s="135"/>
      <c r="AI75" s="158"/>
      <c r="AJ75" s="158"/>
      <c r="AK75" s="161"/>
      <c r="AL75" s="168"/>
      <c r="AM75" s="168"/>
      <c r="AN75" s="198"/>
      <c r="AO75" s="69"/>
      <c r="AP75" s="82"/>
      <c r="AQ75" s="97"/>
      <c r="AR75" s="82"/>
      <c r="AS75" s="110"/>
      <c r="AT75" s="110"/>
      <c r="AU75" s="110"/>
      <c r="AV75" s="110"/>
      <c r="AW75" s="135" t="s">
        <v>6</v>
      </c>
      <c r="AX75" s="135"/>
      <c r="AY75" s="135"/>
      <c r="AZ75" s="135"/>
      <c r="BA75" s="158"/>
      <c r="BB75" s="158"/>
      <c r="BC75" s="161"/>
      <c r="BD75" s="168"/>
      <c r="BE75" s="168"/>
      <c r="BF75" s="198"/>
      <c r="BG75" s="69"/>
      <c r="BH75" s="82"/>
      <c r="BI75" s="97"/>
      <c r="BJ75" s="82"/>
      <c r="BK75" s="110"/>
      <c r="BL75" s="110"/>
      <c r="BM75" s="110"/>
      <c r="BN75" s="110"/>
      <c r="BO75" s="135" t="s">
        <v>6</v>
      </c>
      <c r="BP75" s="135"/>
      <c r="BQ75" s="135"/>
      <c r="BR75" s="135"/>
      <c r="BS75" s="158"/>
      <c r="BT75" s="158"/>
      <c r="BU75" s="161">
        <f>+BI67-BU69</f>
        <v>30</v>
      </c>
      <c r="BV75" s="168"/>
      <c r="BW75" s="168"/>
      <c r="BX75" s="218"/>
    </row>
    <row r="76" spans="1:76" s="28" customFormat="1" ht="12" customHeight="1">
      <c r="A76" s="32"/>
      <c r="B76" s="40"/>
      <c r="C76" s="50"/>
      <c r="D76" s="60"/>
      <c r="E76" s="69"/>
      <c r="F76" s="82"/>
      <c r="G76" s="97"/>
      <c r="H76" s="82"/>
      <c r="I76" s="110"/>
      <c r="J76" s="110"/>
      <c r="K76" s="110"/>
      <c r="L76" s="110"/>
      <c r="M76" s="133"/>
      <c r="N76" s="133"/>
      <c r="O76" s="133"/>
      <c r="P76" s="133"/>
      <c r="Q76" s="158"/>
      <c r="R76" s="158"/>
      <c r="S76" s="32"/>
      <c r="T76" s="168"/>
      <c r="U76" s="168"/>
      <c r="V76" s="32"/>
      <c r="W76" s="69"/>
      <c r="X76" s="82"/>
      <c r="Y76" s="97"/>
      <c r="Z76" s="82"/>
      <c r="AA76" s="110"/>
      <c r="AB76" s="110"/>
      <c r="AC76" s="110"/>
      <c r="AD76" s="110"/>
      <c r="AE76" s="110">
        <f>+AA72</f>
        <v>1</v>
      </c>
      <c r="AF76" s="110"/>
      <c r="AG76" s="110"/>
      <c r="AH76" s="110"/>
      <c r="AI76" s="158"/>
      <c r="AJ76" s="158"/>
      <c r="AK76" s="161"/>
      <c r="AL76" s="168"/>
      <c r="AM76" s="168"/>
      <c r="AN76" s="198"/>
      <c r="AO76" s="69"/>
      <c r="AP76" s="82"/>
      <c r="AQ76" s="97"/>
      <c r="AR76" s="82"/>
      <c r="AS76" s="110"/>
      <c r="AT76" s="110"/>
      <c r="AU76" s="110"/>
      <c r="AV76" s="110"/>
      <c r="AW76" s="110">
        <f>+AS72</f>
        <v>1</v>
      </c>
      <c r="AX76" s="110"/>
      <c r="AY76" s="110"/>
      <c r="AZ76" s="110"/>
      <c r="BA76" s="158"/>
      <c r="BB76" s="158"/>
      <c r="BC76" s="161"/>
      <c r="BD76" s="168"/>
      <c r="BE76" s="168"/>
      <c r="BF76" s="198"/>
      <c r="BG76" s="69"/>
      <c r="BH76" s="82"/>
      <c r="BI76" s="97"/>
      <c r="BJ76" s="82"/>
      <c r="BK76" s="110"/>
      <c r="BL76" s="110"/>
      <c r="BM76" s="110"/>
      <c r="BN76" s="110"/>
      <c r="BO76" s="110">
        <f>+BK72</f>
        <v>1</v>
      </c>
      <c r="BP76" s="110"/>
      <c r="BQ76" s="110"/>
      <c r="BR76" s="110"/>
      <c r="BS76" s="158"/>
      <c r="BT76" s="158"/>
      <c r="BU76" s="161"/>
      <c r="BV76" s="168"/>
      <c r="BW76" s="168"/>
      <c r="BX76" s="218"/>
    </row>
    <row r="77" spans="1:76" ht="9" customHeight="1">
      <c r="A77" s="31"/>
      <c r="B77" s="40"/>
      <c r="C77" s="50"/>
      <c r="D77" s="60"/>
      <c r="E77" s="70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31"/>
      <c r="W77" s="70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199"/>
      <c r="AO77" s="70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199"/>
      <c r="BG77" s="70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219"/>
    </row>
    <row r="78" spans="1:76" ht="9.9499999999999993" customHeight="1">
      <c r="A78" s="31"/>
      <c r="B78" s="41" t="s">
        <v>42</v>
      </c>
      <c r="C78" s="51"/>
      <c r="D78" s="61"/>
      <c r="E78" s="68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176"/>
      <c r="W78" s="68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176"/>
      <c r="AO78" s="68"/>
      <c r="AP78" s="81"/>
      <c r="AQ78" s="81"/>
      <c r="AR78" s="81"/>
      <c r="AS78" s="81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176"/>
      <c r="BG78" s="68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217"/>
    </row>
    <row r="79" spans="1:76" s="29" customFormat="1" ht="18" customHeight="1">
      <c r="A79" s="33"/>
      <c r="B79" s="41"/>
      <c r="C79" s="51"/>
      <c r="D79" s="61"/>
      <c r="E79" s="71"/>
      <c r="F79" s="84"/>
      <c r="G79" s="98" t="s">
        <v>6</v>
      </c>
      <c r="H79" s="98"/>
      <c r="I79" s="98"/>
      <c r="J79" s="98"/>
      <c r="K79" s="116"/>
      <c r="L79" s="104">
        <f>+AW57</f>
        <v>1</v>
      </c>
      <c r="M79" s="104"/>
      <c r="N79" s="116"/>
      <c r="O79" s="116"/>
      <c r="P79" s="116"/>
      <c r="Q79" s="116"/>
      <c r="R79" s="116"/>
      <c r="S79" s="116"/>
      <c r="T79" s="116"/>
      <c r="U79" s="116"/>
      <c r="V79" s="177"/>
      <c r="W79" s="185"/>
      <c r="X79" s="116"/>
      <c r="Y79" s="98" t="s">
        <v>6</v>
      </c>
      <c r="Z79" s="98"/>
      <c r="AA79" s="98"/>
      <c r="AB79" s="98"/>
      <c r="AC79" s="116"/>
      <c r="AD79" s="104">
        <f>+AW57</f>
        <v>1</v>
      </c>
      <c r="AE79" s="104"/>
      <c r="AF79" s="116"/>
      <c r="AG79" s="116"/>
      <c r="AH79" s="116"/>
      <c r="AI79" s="116"/>
      <c r="AJ79" s="116"/>
      <c r="AK79" s="116"/>
      <c r="AL79" s="116"/>
      <c r="AM79" s="116"/>
      <c r="AN79" s="177"/>
      <c r="AO79" s="185"/>
      <c r="AP79" s="116"/>
      <c r="AQ79" s="98" t="s">
        <v>6</v>
      </c>
      <c r="AR79" s="98"/>
      <c r="AS79" s="98"/>
      <c r="AT79" s="98"/>
      <c r="AU79" s="116"/>
      <c r="AV79" s="104">
        <f>+AW57</f>
        <v>1</v>
      </c>
      <c r="AW79" s="104"/>
      <c r="AX79" s="116"/>
      <c r="AY79" s="116"/>
      <c r="AZ79" s="116"/>
      <c r="BA79" s="116"/>
      <c r="BB79" s="116"/>
      <c r="BC79" s="116"/>
      <c r="BD79" s="116"/>
      <c r="BE79" s="116"/>
      <c r="BF79" s="177"/>
      <c r="BG79" s="185"/>
      <c r="BH79" s="116"/>
      <c r="BI79" s="98" t="s">
        <v>6</v>
      </c>
      <c r="BJ79" s="98"/>
      <c r="BK79" s="98"/>
      <c r="BL79" s="98"/>
      <c r="BM79" s="116"/>
      <c r="BN79" s="104">
        <f>+AW57</f>
        <v>1</v>
      </c>
      <c r="BO79" s="104"/>
      <c r="BP79" s="85"/>
      <c r="BQ79" s="85"/>
      <c r="BR79" s="85"/>
      <c r="BS79" s="85"/>
      <c r="BT79" s="85"/>
      <c r="BU79" s="85"/>
      <c r="BV79" s="85"/>
      <c r="BW79" s="85"/>
      <c r="BX79" s="220"/>
    </row>
    <row r="80" spans="1:76" s="29" customFormat="1" ht="18" customHeight="1">
      <c r="A80" s="33"/>
      <c r="B80" s="41"/>
      <c r="C80" s="51"/>
      <c r="D80" s="61"/>
      <c r="E80" s="71"/>
      <c r="F80" s="84"/>
      <c r="G80" s="99" t="s">
        <v>9</v>
      </c>
      <c r="H80" s="99"/>
      <c r="I80" s="99"/>
      <c r="J80" s="99"/>
      <c r="K80" s="116"/>
      <c r="L80" s="122">
        <v>3</v>
      </c>
      <c r="M80" s="122"/>
      <c r="N80" s="116"/>
      <c r="O80" s="116"/>
      <c r="P80" s="116"/>
      <c r="Q80" s="116"/>
      <c r="R80" s="116"/>
      <c r="S80" s="116"/>
      <c r="T80" s="116"/>
      <c r="U80" s="116"/>
      <c r="V80" s="177"/>
      <c r="W80" s="185"/>
      <c r="X80" s="116"/>
      <c r="Y80" s="99" t="s">
        <v>9</v>
      </c>
      <c r="Z80" s="99"/>
      <c r="AA80" s="99"/>
      <c r="AB80" s="99"/>
      <c r="AC80" s="116"/>
      <c r="AD80" s="122">
        <v>4</v>
      </c>
      <c r="AE80" s="122"/>
      <c r="AF80" s="116"/>
      <c r="AG80" s="116"/>
      <c r="AH80" s="116"/>
      <c r="AI80" s="116"/>
      <c r="AJ80" s="116"/>
      <c r="AK80" s="116"/>
      <c r="AL80" s="116"/>
      <c r="AM80" s="116"/>
      <c r="AN80" s="177"/>
      <c r="AO80" s="185"/>
      <c r="AP80" s="116"/>
      <c r="AQ80" s="99" t="s">
        <v>9</v>
      </c>
      <c r="AR80" s="99"/>
      <c r="AS80" s="99"/>
      <c r="AT80" s="99"/>
      <c r="AU80" s="116"/>
      <c r="AV80" s="122">
        <v>6</v>
      </c>
      <c r="AW80" s="122"/>
      <c r="AX80" s="116"/>
      <c r="AY80" s="116"/>
      <c r="AZ80" s="116"/>
      <c r="BA80" s="116"/>
      <c r="BB80" s="116"/>
      <c r="BC80" s="116"/>
      <c r="BD80" s="116"/>
      <c r="BE80" s="116"/>
      <c r="BF80" s="177"/>
      <c r="BG80" s="185"/>
      <c r="BH80" s="116"/>
      <c r="BI80" s="99" t="s">
        <v>9</v>
      </c>
      <c r="BJ80" s="99"/>
      <c r="BK80" s="99"/>
      <c r="BL80" s="99"/>
      <c r="BM80" s="116"/>
      <c r="BN80" s="122">
        <v>8</v>
      </c>
      <c r="BO80" s="122"/>
      <c r="BP80" s="85"/>
      <c r="BQ80" s="85"/>
      <c r="BR80" s="85"/>
      <c r="BS80" s="85"/>
      <c r="BT80" s="85"/>
      <c r="BU80" s="85"/>
      <c r="BV80" s="85"/>
      <c r="BW80" s="85"/>
      <c r="BX80" s="220"/>
    </row>
    <row r="81" spans="1:76" s="29" customFormat="1" ht="18" customHeight="1">
      <c r="A81" s="33"/>
      <c r="B81" s="41"/>
      <c r="C81" s="51"/>
      <c r="D81" s="61"/>
      <c r="E81" s="71"/>
      <c r="F81" s="84"/>
      <c r="G81" s="99" t="s">
        <v>32</v>
      </c>
      <c r="H81" s="99"/>
      <c r="I81" s="99"/>
      <c r="J81" s="99"/>
      <c r="K81" s="116"/>
      <c r="L81" s="123">
        <v>45</v>
      </c>
      <c r="M81" s="123"/>
      <c r="N81" s="116"/>
      <c r="O81" s="116"/>
      <c r="P81" s="116"/>
      <c r="Q81" s="116"/>
      <c r="R81" s="116"/>
      <c r="S81" s="116"/>
      <c r="T81" s="116"/>
      <c r="U81" s="116"/>
      <c r="V81" s="177"/>
      <c r="W81" s="185"/>
      <c r="X81" s="116"/>
      <c r="Y81" s="99" t="s">
        <v>32</v>
      </c>
      <c r="Z81" s="99"/>
      <c r="AA81" s="99"/>
      <c r="AB81" s="99"/>
      <c r="AC81" s="116"/>
      <c r="AD81" s="123">
        <v>50</v>
      </c>
      <c r="AE81" s="123"/>
      <c r="AF81" s="116"/>
      <c r="AG81" s="116"/>
      <c r="AH81" s="116"/>
      <c r="AI81" s="116"/>
      <c r="AJ81" s="116"/>
      <c r="AK81" s="116"/>
      <c r="AL81" s="116"/>
      <c r="AM81" s="116"/>
      <c r="AN81" s="177"/>
      <c r="AO81" s="185"/>
      <c r="AP81" s="116"/>
      <c r="AQ81" s="99" t="s">
        <v>32</v>
      </c>
      <c r="AR81" s="99"/>
      <c r="AS81" s="99"/>
      <c r="AT81" s="99"/>
      <c r="AU81" s="116"/>
      <c r="AV81" s="123">
        <v>60</v>
      </c>
      <c r="AW81" s="123"/>
      <c r="AX81" s="116"/>
      <c r="AY81" s="116"/>
      <c r="AZ81" s="116"/>
      <c r="BA81" s="116"/>
      <c r="BB81" s="116"/>
      <c r="BC81" s="116"/>
      <c r="BD81" s="116"/>
      <c r="BE81" s="116"/>
      <c r="BF81" s="177"/>
      <c r="BG81" s="185"/>
      <c r="BH81" s="116"/>
      <c r="BI81" s="99" t="s">
        <v>32</v>
      </c>
      <c r="BJ81" s="99"/>
      <c r="BK81" s="99"/>
      <c r="BL81" s="99"/>
      <c r="BM81" s="116"/>
      <c r="BN81" s="123">
        <v>70</v>
      </c>
      <c r="BO81" s="123"/>
      <c r="BP81" s="85"/>
      <c r="BQ81" s="85"/>
      <c r="BR81" s="85"/>
      <c r="BS81" s="85"/>
      <c r="BT81" s="85"/>
      <c r="BU81" s="85"/>
      <c r="BV81" s="85"/>
      <c r="BW81" s="85"/>
      <c r="BX81" s="220"/>
    </row>
    <row r="82" spans="1:76" s="29" customFormat="1" ht="18" customHeight="1">
      <c r="A82" s="33"/>
      <c r="B82" s="41"/>
      <c r="C82" s="51"/>
      <c r="D82" s="61"/>
      <c r="E82" s="71"/>
      <c r="F82" s="85" t="s">
        <v>22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178"/>
      <c r="W82" s="74"/>
      <c r="X82" s="85" t="s">
        <v>22</v>
      </c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178"/>
      <c r="AO82" s="74"/>
      <c r="AP82" s="85" t="s">
        <v>22</v>
      </c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178"/>
      <c r="BG82" s="74"/>
      <c r="BH82" s="85" t="s">
        <v>22</v>
      </c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220"/>
    </row>
    <row r="83" spans="1:76" s="29" customFormat="1" ht="18" customHeight="1">
      <c r="A83" s="33"/>
      <c r="B83" s="41"/>
      <c r="C83" s="51"/>
      <c r="D83" s="61"/>
      <c r="E83" s="71"/>
      <c r="F83" s="86" t="s">
        <v>30</v>
      </c>
      <c r="G83" s="86"/>
      <c r="H83" s="86"/>
      <c r="I83" s="86"/>
      <c r="J83" s="86"/>
      <c r="K83" s="86"/>
      <c r="L83" s="124">
        <f>+BO57</f>
        <v>30</v>
      </c>
      <c r="M83" s="124"/>
      <c r="N83" s="85" t="s">
        <v>11</v>
      </c>
      <c r="O83" s="85"/>
      <c r="P83" s="85"/>
      <c r="Q83" s="85"/>
      <c r="R83" s="85"/>
      <c r="S83" s="85"/>
      <c r="T83" s="85"/>
      <c r="U83" s="85"/>
      <c r="V83" s="178"/>
      <c r="W83" s="74"/>
      <c r="X83" s="86" t="s">
        <v>30</v>
      </c>
      <c r="Y83" s="86"/>
      <c r="Z83" s="86"/>
      <c r="AA83" s="86"/>
      <c r="AB83" s="86"/>
      <c r="AC83" s="86"/>
      <c r="AD83" s="124">
        <f>+BO57</f>
        <v>30</v>
      </c>
      <c r="AE83" s="124"/>
      <c r="AF83" s="85" t="s">
        <v>11</v>
      </c>
      <c r="AG83" s="85"/>
      <c r="AH83" s="85"/>
      <c r="AI83" s="85"/>
      <c r="AJ83" s="85"/>
      <c r="AK83" s="85"/>
      <c r="AL83" s="85"/>
      <c r="AM83" s="85"/>
      <c r="AN83" s="178"/>
      <c r="AO83" s="74"/>
      <c r="AP83" s="86" t="s">
        <v>30</v>
      </c>
      <c r="AQ83" s="86"/>
      <c r="AR83" s="86"/>
      <c r="AS83" s="86"/>
      <c r="AT83" s="86"/>
      <c r="AU83" s="86"/>
      <c r="AV83" s="124">
        <f>+BO57</f>
        <v>30</v>
      </c>
      <c r="AW83" s="124"/>
      <c r="AX83" s="85" t="s">
        <v>11</v>
      </c>
      <c r="AY83" s="85"/>
      <c r="AZ83" s="85"/>
      <c r="BA83" s="85"/>
      <c r="BB83" s="85"/>
      <c r="BC83" s="85"/>
      <c r="BD83" s="85"/>
      <c r="BE83" s="85"/>
      <c r="BF83" s="178"/>
      <c r="BG83" s="74"/>
      <c r="BH83" s="86" t="s">
        <v>30</v>
      </c>
      <c r="BI83" s="86"/>
      <c r="BJ83" s="86"/>
      <c r="BK83" s="86"/>
      <c r="BL83" s="86"/>
      <c r="BM83" s="86"/>
      <c r="BN83" s="124">
        <f>+BO57</f>
        <v>30</v>
      </c>
      <c r="BO83" s="124"/>
      <c r="BP83" s="85" t="s">
        <v>11</v>
      </c>
      <c r="BQ83" s="85"/>
      <c r="BR83" s="85"/>
      <c r="BS83" s="85"/>
      <c r="BT83" s="85"/>
      <c r="BU83" s="85"/>
      <c r="BV83" s="85"/>
      <c r="BW83" s="85"/>
      <c r="BX83" s="220"/>
    </row>
    <row r="84" spans="1:76" s="29" customFormat="1" ht="18" customHeight="1">
      <c r="A84" s="33"/>
      <c r="B84" s="41"/>
      <c r="C84" s="51"/>
      <c r="D84" s="61"/>
      <c r="E84" s="71"/>
      <c r="F84" s="87" t="s">
        <v>12</v>
      </c>
      <c r="G84" s="87"/>
      <c r="H84" s="98" t="s">
        <v>8</v>
      </c>
      <c r="I84" s="111">
        <f>+R67</f>
        <v>25</v>
      </c>
      <c r="J84" s="113" t="s">
        <v>14</v>
      </c>
      <c r="K84" s="111">
        <f>+L83*1</f>
        <v>30</v>
      </c>
      <c r="L84" s="125">
        <v>0.33333333333333298</v>
      </c>
      <c r="M84" s="136" t="s">
        <v>0</v>
      </c>
      <c r="N84" s="145">
        <f>100-R67</f>
        <v>75</v>
      </c>
      <c r="O84" s="145"/>
      <c r="P84" s="111" t="s">
        <v>14</v>
      </c>
      <c r="Q84" s="159">
        <f>+L79*1</f>
        <v>1</v>
      </c>
      <c r="R84" s="159"/>
      <c r="S84" s="125">
        <v>0.33333333333333326</v>
      </c>
      <c r="T84" s="172" t="s">
        <v>53</v>
      </c>
      <c r="U84" s="172"/>
      <c r="V84" s="179"/>
      <c r="W84" s="186"/>
      <c r="X84" s="87" t="s">
        <v>12</v>
      </c>
      <c r="Y84" s="87"/>
      <c r="Z84" s="98" t="s">
        <v>8</v>
      </c>
      <c r="AA84" s="111">
        <f>+AJ68*1</f>
        <v>30</v>
      </c>
      <c r="AB84" s="113" t="s">
        <v>14</v>
      </c>
      <c r="AC84" s="111">
        <f>+AD83*1</f>
        <v>30</v>
      </c>
      <c r="AD84" s="125">
        <v>0.33333333333333298</v>
      </c>
      <c r="AE84" s="136" t="s">
        <v>0</v>
      </c>
      <c r="AF84" s="145">
        <f>100-AJ68</f>
        <v>70</v>
      </c>
      <c r="AG84" s="145"/>
      <c r="AH84" s="111" t="s">
        <v>14</v>
      </c>
      <c r="AI84" s="159">
        <f>+AD79*1</f>
        <v>1</v>
      </c>
      <c r="AJ84" s="159"/>
      <c r="AK84" s="125">
        <v>0.33333333333333326</v>
      </c>
      <c r="AL84" s="172" t="s">
        <v>53</v>
      </c>
      <c r="AM84" s="172"/>
      <c r="AN84" s="179"/>
      <c r="AO84" s="186"/>
      <c r="AP84" s="87" t="s">
        <v>12</v>
      </c>
      <c r="AQ84" s="87"/>
      <c r="AR84" s="98" t="s">
        <v>8</v>
      </c>
      <c r="AS84" s="111">
        <f>+BB68*1</f>
        <v>40</v>
      </c>
      <c r="AT84" s="113" t="s">
        <v>14</v>
      </c>
      <c r="AU84" s="111">
        <f>+AV83*1</f>
        <v>30</v>
      </c>
      <c r="AV84" s="125">
        <v>0.33333333333333298</v>
      </c>
      <c r="AW84" s="136" t="s">
        <v>0</v>
      </c>
      <c r="AX84" s="145">
        <f>100-BB68</f>
        <v>60</v>
      </c>
      <c r="AY84" s="145"/>
      <c r="AZ84" s="111" t="s">
        <v>14</v>
      </c>
      <c r="BA84" s="159">
        <f>+AV79*1</f>
        <v>1</v>
      </c>
      <c r="BB84" s="159"/>
      <c r="BC84" s="125">
        <v>0.33333333333333326</v>
      </c>
      <c r="BD84" s="172" t="s">
        <v>53</v>
      </c>
      <c r="BE84" s="172"/>
      <c r="BF84" s="179"/>
      <c r="BG84" s="186"/>
      <c r="BH84" s="87" t="s">
        <v>12</v>
      </c>
      <c r="BI84" s="87"/>
      <c r="BJ84" s="98" t="s">
        <v>8</v>
      </c>
      <c r="BK84" s="111">
        <f>+BT68*1</f>
        <v>50</v>
      </c>
      <c r="BL84" s="113" t="s">
        <v>14</v>
      </c>
      <c r="BM84" s="111">
        <f>+BN83*1</f>
        <v>30</v>
      </c>
      <c r="BN84" s="125">
        <v>0.33333333333333298</v>
      </c>
      <c r="BO84" s="136" t="s">
        <v>0</v>
      </c>
      <c r="BP84" s="145">
        <f>100-BT68</f>
        <v>50</v>
      </c>
      <c r="BQ84" s="145"/>
      <c r="BR84" s="111" t="s">
        <v>14</v>
      </c>
      <c r="BS84" s="159">
        <f>+BN79*1</f>
        <v>1</v>
      </c>
      <c r="BT84" s="159"/>
      <c r="BU84" s="125">
        <v>0.33333333333333326</v>
      </c>
      <c r="BV84" s="172" t="s">
        <v>53</v>
      </c>
      <c r="BW84" s="172"/>
      <c r="BX84" s="220"/>
    </row>
    <row r="85" spans="1:76" s="29" customFormat="1" ht="18" customHeight="1">
      <c r="A85" s="33"/>
      <c r="B85" s="41"/>
      <c r="C85" s="51"/>
      <c r="D85" s="61"/>
      <c r="E85" s="71"/>
      <c r="F85" s="87"/>
      <c r="G85" s="87"/>
      <c r="H85" s="98"/>
      <c r="I85" s="112">
        <v>100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72"/>
      <c r="U85" s="172"/>
      <c r="V85" s="179"/>
      <c r="W85" s="186"/>
      <c r="X85" s="87"/>
      <c r="Y85" s="87"/>
      <c r="Z85" s="98"/>
      <c r="AA85" s="112">
        <v>100</v>
      </c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72"/>
      <c r="AM85" s="172"/>
      <c r="AN85" s="179"/>
      <c r="AO85" s="186"/>
      <c r="AP85" s="87"/>
      <c r="AQ85" s="87"/>
      <c r="AR85" s="98"/>
      <c r="AS85" s="112">
        <v>100</v>
      </c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72"/>
      <c r="BE85" s="172"/>
      <c r="BF85" s="179"/>
      <c r="BG85" s="186"/>
      <c r="BH85" s="87"/>
      <c r="BI85" s="87"/>
      <c r="BJ85" s="98"/>
      <c r="BK85" s="112">
        <v>100</v>
      </c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72"/>
      <c r="BW85" s="172"/>
      <c r="BX85" s="220"/>
    </row>
    <row r="86" spans="1:76" s="29" customFormat="1" ht="15" customHeight="1">
      <c r="A86" s="33"/>
      <c r="B86" s="41"/>
      <c r="C86" s="51"/>
      <c r="D86" s="61"/>
      <c r="E86" s="71"/>
      <c r="F86" s="87" t="s">
        <v>15</v>
      </c>
      <c r="G86" s="87"/>
      <c r="H86" s="104">
        <f>ROUND(((I84*K84^L84+N84*Q84^S84)/100)^3,2)</f>
        <v>3.56</v>
      </c>
      <c r="I86" s="104"/>
      <c r="J86" s="104"/>
      <c r="K86" s="98" t="str">
        <f>IF(H86&gt;L86,"&gt;","&lt;")</f>
        <v>&gt;</v>
      </c>
      <c r="L86" s="126">
        <f>+L80</f>
        <v>3</v>
      </c>
      <c r="M86" s="126"/>
      <c r="N86" s="116"/>
      <c r="O86" s="116"/>
      <c r="P86" s="116"/>
      <c r="Q86" s="116"/>
      <c r="R86" s="116"/>
      <c r="S86" s="116"/>
      <c r="T86" s="116"/>
      <c r="U86" s="116"/>
      <c r="V86" s="178"/>
      <c r="W86" s="74"/>
      <c r="X86" s="87" t="s">
        <v>15</v>
      </c>
      <c r="Y86" s="87"/>
      <c r="Z86" s="189">
        <f>ROUND(((AA84*AC84^AD84+AF84*AI84^AK84)/100)^3,2)</f>
        <v>4.3499999999999996</v>
      </c>
      <c r="AA86" s="189"/>
      <c r="AB86" s="189"/>
      <c r="AC86" s="86" t="str">
        <f>IF(Z86&gt;AD86,"&gt;","&lt;")</f>
        <v>&gt;</v>
      </c>
      <c r="AD86" s="190">
        <f>+AD80</f>
        <v>4</v>
      </c>
      <c r="AE86" s="190"/>
      <c r="AF86" s="85"/>
      <c r="AG86" s="85"/>
      <c r="AH86" s="85"/>
      <c r="AI86" s="85"/>
      <c r="AJ86" s="85"/>
      <c r="AK86" s="85"/>
      <c r="AL86" s="85"/>
      <c r="AM86" s="85"/>
      <c r="AN86" s="178"/>
      <c r="AO86" s="74"/>
      <c r="AP86" s="87" t="s">
        <v>15</v>
      </c>
      <c r="AQ86" s="87"/>
      <c r="AR86" s="189">
        <f>ROUND(((AS84*AU84^AV84+AX84*BA84^BC84)/100)^3,2)</f>
        <v>6.26</v>
      </c>
      <c r="AS86" s="189"/>
      <c r="AT86" s="189"/>
      <c r="AU86" s="86" t="str">
        <f>IF(AR86&gt;AV86,"&gt;","&lt;")</f>
        <v>&gt;</v>
      </c>
      <c r="AV86" s="190">
        <f>+AV80</f>
        <v>6</v>
      </c>
      <c r="AW86" s="190"/>
      <c r="AX86" s="85"/>
      <c r="AY86" s="85"/>
      <c r="AZ86" s="85"/>
      <c r="BA86" s="85"/>
      <c r="BB86" s="85"/>
      <c r="BC86" s="85"/>
      <c r="BD86" s="85"/>
      <c r="BE86" s="85"/>
      <c r="BF86" s="178"/>
      <c r="BG86" s="74"/>
      <c r="BH86" s="87" t="s">
        <v>15</v>
      </c>
      <c r="BI86" s="87"/>
      <c r="BJ86" s="189">
        <f>ROUND(((BK84*BM84^BN84+BP84*BS84^BU84)/100)^3,2)</f>
        <v>8.66</v>
      </c>
      <c r="BK86" s="189"/>
      <c r="BL86" s="189"/>
      <c r="BM86" s="86" t="str">
        <f>IF(BJ86&gt;BN86,"&gt;","&lt;")</f>
        <v>&gt;</v>
      </c>
      <c r="BN86" s="190">
        <f>+BN80</f>
        <v>8</v>
      </c>
      <c r="BO86" s="190"/>
      <c r="BP86" s="85"/>
      <c r="BQ86" s="85"/>
      <c r="BR86" s="85"/>
      <c r="BS86" s="85"/>
      <c r="BT86" s="85"/>
      <c r="BU86" s="85"/>
      <c r="BV86" s="85"/>
      <c r="BW86" s="85"/>
      <c r="BX86" s="220"/>
    </row>
    <row r="87" spans="1:76" s="29" customFormat="1" ht="15" customHeight="1">
      <c r="A87" s="33"/>
      <c r="B87" s="41"/>
      <c r="C87" s="51"/>
      <c r="D87" s="61"/>
      <c r="E87" s="71"/>
      <c r="F87" s="87"/>
      <c r="G87" s="87"/>
      <c r="H87" s="104"/>
      <c r="I87" s="104"/>
      <c r="J87" s="104"/>
      <c r="K87" s="98"/>
      <c r="L87" s="126"/>
      <c r="M87" s="126"/>
      <c r="N87" s="116"/>
      <c r="O87" s="116"/>
      <c r="P87" s="116"/>
      <c r="Q87" s="116"/>
      <c r="R87" s="116"/>
      <c r="S87" s="116"/>
      <c r="T87" s="116"/>
      <c r="U87" s="116"/>
      <c r="V87" s="178"/>
      <c r="W87" s="74"/>
      <c r="X87" s="87"/>
      <c r="Y87" s="87"/>
      <c r="Z87" s="189"/>
      <c r="AA87" s="189"/>
      <c r="AB87" s="189"/>
      <c r="AC87" s="86"/>
      <c r="AD87" s="190"/>
      <c r="AE87" s="190"/>
      <c r="AF87" s="85"/>
      <c r="AG87" s="85"/>
      <c r="AH87" s="85"/>
      <c r="AI87" s="85"/>
      <c r="AJ87" s="85"/>
      <c r="AK87" s="85"/>
      <c r="AL87" s="85"/>
      <c r="AM87" s="85"/>
      <c r="AN87" s="178"/>
      <c r="AO87" s="74"/>
      <c r="AP87" s="87"/>
      <c r="AQ87" s="87"/>
      <c r="AR87" s="189"/>
      <c r="AS87" s="189"/>
      <c r="AT87" s="189"/>
      <c r="AU87" s="86"/>
      <c r="AV87" s="190"/>
      <c r="AW87" s="190"/>
      <c r="AX87" s="85"/>
      <c r="AY87" s="85"/>
      <c r="AZ87" s="85"/>
      <c r="BA87" s="85"/>
      <c r="BB87" s="85"/>
      <c r="BC87" s="85"/>
      <c r="BD87" s="85"/>
      <c r="BE87" s="85"/>
      <c r="BF87" s="178"/>
      <c r="BG87" s="74"/>
      <c r="BH87" s="87"/>
      <c r="BI87" s="87"/>
      <c r="BJ87" s="189"/>
      <c r="BK87" s="189"/>
      <c r="BL87" s="189"/>
      <c r="BM87" s="86"/>
      <c r="BN87" s="190"/>
      <c r="BO87" s="190"/>
      <c r="BP87" s="85"/>
      <c r="BQ87" s="85"/>
      <c r="BR87" s="85"/>
      <c r="BS87" s="85"/>
      <c r="BT87" s="85"/>
      <c r="BU87" s="85"/>
      <c r="BV87" s="85"/>
      <c r="BW87" s="85"/>
      <c r="BX87" s="220"/>
    </row>
    <row r="88" spans="1:76" s="29" customFormat="1" ht="18" customHeight="1">
      <c r="A88" s="33"/>
      <c r="B88" s="41"/>
      <c r="C88" s="51"/>
      <c r="D88" s="61"/>
      <c r="E88" s="71"/>
      <c r="F88" s="85"/>
      <c r="G88" s="100" t="str">
        <f>IF(H86&gt;L86,"OK,目標CBR"&amp;L80&amp;"%の場合置換層厚"&amp;L81&amp;"cmとなる。","NG,目標CBR"&amp;L80&amp;"%の場合置換層厚"&amp;L81&amp;"cmでは満足しない。")</f>
        <v>OK,目標CBR3%の場合置換層厚45cmとなる。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178"/>
      <c r="W88" s="74"/>
      <c r="X88" s="85"/>
      <c r="Y88" s="100" t="str">
        <f>IF(Z86&gt;AD86,"OK,目標CBR"&amp;AD80&amp;"%の場合置換層厚"&amp;AD81&amp;"cmとなる。","NG,目標CBR"&amp;AD80&amp;"%の場合置換層厚"&amp;AD81&amp;"cmでは満足しない。")</f>
        <v>OK,目標CBR4%の場合置換層厚50cmとなる。</v>
      </c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178"/>
      <c r="AO88" s="74"/>
      <c r="AP88" s="85"/>
      <c r="AQ88" s="100" t="str">
        <f>IF(AR86&gt;AV86,"OK,目標CBR"&amp;AV80&amp;"%の場合置換層厚"&amp;AV81&amp;"cmとなる。","NG,目標CBR"&amp;AV80&amp;"%の場合置換層厚"&amp;AV81&amp;"cmでは満足しない。")</f>
        <v>OK,目標CBR6%の場合置換層厚60cmとなる。</v>
      </c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178"/>
      <c r="BG88" s="74"/>
      <c r="BH88" s="85"/>
      <c r="BI88" s="100" t="str">
        <f>IF(BJ86&gt;BN86,"OK,目標CBR"&amp;BN80&amp;"%の場合置換層厚"&amp;BN81&amp;"cmとなる。","NG,目標CBR"&amp;BN80&amp;"%の場合置換層厚"&amp;BN81&amp;"cmでは満足しない。")</f>
        <v>OK,目標CBR8%の場合置換層厚70cmとなる。</v>
      </c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220"/>
    </row>
    <row r="89" spans="1:76" s="29" customFormat="1" ht="9.9499999999999993" customHeight="1">
      <c r="A89" s="33"/>
      <c r="B89" s="41"/>
      <c r="C89" s="51"/>
      <c r="D89" s="61"/>
      <c r="E89" s="72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180"/>
      <c r="W89" s="72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180"/>
      <c r="AO89" s="72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180"/>
      <c r="BG89" s="72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221"/>
    </row>
    <row r="90" spans="1:76" s="29" customFormat="1" ht="15.95" customHeight="1">
      <c r="A90" s="33"/>
      <c r="B90" s="42" t="s">
        <v>20</v>
      </c>
      <c r="C90" s="52"/>
      <c r="D90" s="62"/>
      <c r="E90" s="73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51">
        <v>100</v>
      </c>
      <c r="Q90" s="151"/>
      <c r="R90" s="151"/>
      <c r="S90" s="151"/>
      <c r="T90" s="151"/>
      <c r="U90" s="151"/>
      <c r="V90" s="181"/>
      <c r="W90" s="187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151">
        <v>100</v>
      </c>
      <c r="AI90" s="151"/>
      <c r="AJ90" s="151"/>
      <c r="AK90" s="151"/>
      <c r="AL90" s="151"/>
      <c r="AM90" s="151"/>
      <c r="AN90" s="200"/>
      <c r="AO90" s="187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151">
        <v>100</v>
      </c>
      <c r="BA90" s="151"/>
      <c r="BB90" s="151"/>
      <c r="BC90" s="151"/>
      <c r="BD90" s="151"/>
      <c r="BE90" s="151"/>
      <c r="BF90" s="200"/>
      <c r="BG90" s="73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151">
        <v>100</v>
      </c>
      <c r="BS90" s="151"/>
      <c r="BT90" s="151"/>
      <c r="BU90" s="151"/>
      <c r="BV90" s="151"/>
      <c r="BW90" s="151"/>
      <c r="BX90" s="222"/>
    </row>
    <row r="91" spans="1:76" s="29" customFormat="1" ht="15.95" customHeight="1">
      <c r="A91" s="33"/>
      <c r="B91" s="43"/>
      <c r="C91" s="53"/>
      <c r="D91" s="63"/>
      <c r="E91" s="71"/>
      <c r="F91" s="90" t="s">
        <v>41</v>
      </c>
      <c r="G91" s="90"/>
      <c r="H91" s="90"/>
      <c r="I91" s="90"/>
      <c r="J91" s="90"/>
      <c r="K91" s="90"/>
      <c r="L91" s="90"/>
      <c r="M91" s="90" t="s">
        <v>36</v>
      </c>
      <c r="N91" s="90"/>
      <c r="O91" s="90"/>
      <c r="P91" s="94" t="s">
        <v>46</v>
      </c>
      <c r="Q91" s="94"/>
      <c r="R91" s="94"/>
      <c r="S91" s="94" t="s">
        <v>44</v>
      </c>
      <c r="T91" s="94"/>
      <c r="U91" s="94"/>
      <c r="V91" s="182"/>
      <c r="W91" s="188"/>
      <c r="X91" s="90" t="s">
        <v>41</v>
      </c>
      <c r="Y91" s="90"/>
      <c r="Z91" s="90"/>
      <c r="AA91" s="90"/>
      <c r="AB91" s="90"/>
      <c r="AC91" s="90"/>
      <c r="AD91" s="90"/>
      <c r="AE91" s="90" t="s">
        <v>36</v>
      </c>
      <c r="AF91" s="90"/>
      <c r="AG91" s="90"/>
      <c r="AH91" s="94" t="s">
        <v>46</v>
      </c>
      <c r="AI91" s="94"/>
      <c r="AJ91" s="94"/>
      <c r="AK91" s="94" t="s">
        <v>44</v>
      </c>
      <c r="AL91" s="94"/>
      <c r="AM91" s="94"/>
      <c r="AN91" s="201"/>
      <c r="AO91" s="188"/>
      <c r="AP91" s="90" t="s">
        <v>41</v>
      </c>
      <c r="AQ91" s="90"/>
      <c r="AR91" s="90"/>
      <c r="AS91" s="90"/>
      <c r="AT91" s="90"/>
      <c r="AU91" s="90"/>
      <c r="AV91" s="90"/>
      <c r="AW91" s="90" t="s">
        <v>36</v>
      </c>
      <c r="AX91" s="90"/>
      <c r="AY91" s="90"/>
      <c r="AZ91" s="94" t="s">
        <v>46</v>
      </c>
      <c r="BA91" s="94"/>
      <c r="BB91" s="94"/>
      <c r="BC91" s="94" t="s">
        <v>44</v>
      </c>
      <c r="BD91" s="94"/>
      <c r="BE91" s="94"/>
      <c r="BF91" s="201"/>
      <c r="BG91" s="210"/>
      <c r="BH91" s="90" t="s">
        <v>41</v>
      </c>
      <c r="BI91" s="90"/>
      <c r="BJ91" s="90"/>
      <c r="BK91" s="90"/>
      <c r="BL91" s="90"/>
      <c r="BM91" s="90"/>
      <c r="BN91" s="90"/>
      <c r="BO91" s="90" t="s">
        <v>36</v>
      </c>
      <c r="BP91" s="90"/>
      <c r="BQ91" s="90"/>
      <c r="BR91" s="94" t="s">
        <v>46</v>
      </c>
      <c r="BS91" s="94"/>
      <c r="BT91" s="94"/>
      <c r="BU91" s="94" t="s">
        <v>44</v>
      </c>
      <c r="BV91" s="94"/>
      <c r="BW91" s="94"/>
      <c r="BX91" s="223"/>
    </row>
    <row r="92" spans="1:76" s="29" customFormat="1" ht="15.95" customHeight="1">
      <c r="A92" s="33"/>
      <c r="B92" s="43"/>
      <c r="C92" s="53"/>
      <c r="D92" s="63"/>
      <c r="E92" s="71"/>
      <c r="F92" s="91" t="s">
        <v>34</v>
      </c>
      <c r="G92" s="101"/>
      <c r="H92" s="105" t="s">
        <v>75</v>
      </c>
      <c r="I92" s="105"/>
      <c r="J92" s="114"/>
      <c r="K92" s="119">
        <f>$K$38</f>
        <v>10</v>
      </c>
      <c r="L92" s="130"/>
      <c r="M92" s="137">
        <f>+P90</f>
        <v>100</v>
      </c>
      <c r="N92" s="146"/>
      <c r="O92" s="148"/>
      <c r="P92" s="152">
        <f>+'単価表(徳之島)'!$E$7</f>
        <v>5146</v>
      </c>
      <c r="Q92" s="160"/>
      <c r="R92" s="162"/>
      <c r="S92" s="165">
        <f>ROUND(P92*M92/1000,0)</f>
        <v>515</v>
      </c>
      <c r="T92" s="165"/>
      <c r="U92" s="165"/>
      <c r="V92" s="182"/>
      <c r="W92" s="188"/>
      <c r="X92" s="91" t="s">
        <v>34</v>
      </c>
      <c r="Y92" s="101"/>
      <c r="Z92" s="105" t="s">
        <v>75</v>
      </c>
      <c r="AA92" s="105"/>
      <c r="AB92" s="114"/>
      <c r="AC92" s="119">
        <f>$AC$38</f>
        <v>10</v>
      </c>
      <c r="AD92" s="130"/>
      <c r="AE92" s="137">
        <f>+AH90</f>
        <v>100</v>
      </c>
      <c r="AF92" s="146"/>
      <c r="AG92" s="148"/>
      <c r="AH92" s="152">
        <f>+'単価表(徳之島)'!$E$7</f>
        <v>5146</v>
      </c>
      <c r="AI92" s="160"/>
      <c r="AJ92" s="162"/>
      <c r="AK92" s="165">
        <f>ROUND(AH92*AE92/1000,0)</f>
        <v>515</v>
      </c>
      <c r="AL92" s="165"/>
      <c r="AM92" s="165"/>
      <c r="AN92" s="201"/>
      <c r="AO92" s="188"/>
      <c r="AP92" s="91" t="s">
        <v>34</v>
      </c>
      <c r="AQ92" s="101"/>
      <c r="AR92" s="105" t="s">
        <v>75</v>
      </c>
      <c r="AS92" s="105"/>
      <c r="AT92" s="114"/>
      <c r="AU92" s="119">
        <f>$AU$38</f>
        <v>10</v>
      </c>
      <c r="AV92" s="130"/>
      <c r="AW92" s="142">
        <f>+AZ90</f>
        <v>100</v>
      </c>
      <c r="AX92" s="147"/>
      <c r="AY92" s="149"/>
      <c r="AZ92" s="152">
        <f>+'単価表(徳之島)'!$E$7</f>
        <v>5146</v>
      </c>
      <c r="BA92" s="160"/>
      <c r="BB92" s="162"/>
      <c r="BC92" s="232">
        <f>ROUND(AZ92*AW92/1000,0)</f>
        <v>515</v>
      </c>
      <c r="BD92" s="232"/>
      <c r="BE92" s="232"/>
      <c r="BF92" s="201"/>
      <c r="BG92" s="210"/>
      <c r="BH92" s="91" t="s">
        <v>34</v>
      </c>
      <c r="BI92" s="101"/>
      <c r="BJ92" s="105" t="s">
        <v>75</v>
      </c>
      <c r="BK92" s="105"/>
      <c r="BL92" s="114"/>
      <c r="BM92" s="119">
        <f>$BM$38</f>
        <v>10</v>
      </c>
      <c r="BN92" s="130"/>
      <c r="BO92" s="142">
        <f>+BR90</f>
        <v>100</v>
      </c>
      <c r="BP92" s="147"/>
      <c r="BQ92" s="149"/>
      <c r="BR92" s="152">
        <f>+'単価表(徳之島)'!$E$7</f>
        <v>5146</v>
      </c>
      <c r="BS92" s="160"/>
      <c r="BT92" s="162"/>
      <c r="BU92" s="232">
        <f>ROUND(BR92*BO92/1000,0)</f>
        <v>515</v>
      </c>
      <c r="BV92" s="232"/>
      <c r="BW92" s="232"/>
      <c r="BX92" s="223"/>
    </row>
    <row r="93" spans="1:76" s="30" customFormat="1" ht="15.95" customHeight="1">
      <c r="A93" s="34"/>
      <c r="B93" s="43"/>
      <c r="C93" s="53"/>
      <c r="D93" s="63"/>
      <c r="E93" s="74"/>
      <c r="F93" s="92"/>
      <c r="G93" s="102"/>
      <c r="H93" s="105" t="s">
        <v>33</v>
      </c>
      <c r="I93" s="105"/>
      <c r="J93" s="114"/>
      <c r="K93" s="120">
        <f>$K$39</f>
        <v>15</v>
      </c>
      <c r="L93" s="131"/>
      <c r="M93" s="138">
        <f>+P90</f>
        <v>100</v>
      </c>
      <c r="N93" s="138"/>
      <c r="O93" s="138"/>
      <c r="P93" s="236">
        <f>LOOKUP(K93,'単価表(徳之島)'!$D$8:$D$16,'単価表(徳之島)'!$E$8:$E$16)</f>
        <v>1183</v>
      </c>
      <c r="Q93" s="236"/>
      <c r="R93" s="236"/>
      <c r="S93" s="165">
        <f>ROUND(P93*M93/1000,0)</f>
        <v>118</v>
      </c>
      <c r="T93" s="165"/>
      <c r="U93" s="165"/>
      <c r="V93" s="182"/>
      <c r="W93" s="188"/>
      <c r="X93" s="92"/>
      <c r="Y93" s="102"/>
      <c r="Z93" s="105" t="s">
        <v>33</v>
      </c>
      <c r="AA93" s="105"/>
      <c r="AB93" s="114"/>
      <c r="AC93" s="120">
        <f>$AC$39</f>
        <v>10</v>
      </c>
      <c r="AD93" s="131"/>
      <c r="AE93" s="138">
        <f>+AH90</f>
        <v>100</v>
      </c>
      <c r="AF93" s="138"/>
      <c r="AG93" s="138"/>
      <c r="AH93" s="236">
        <f>LOOKUP(AC93,'単価表(徳之島)'!$D$8:$D$16,'単価表(徳之島)'!$E$8:$E$16)</f>
        <v>857</v>
      </c>
      <c r="AI93" s="236"/>
      <c r="AJ93" s="236"/>
      <c r="AK93" s="165">
        <f>ROUND(AH93*AE93/1000,0)</f>
        <v>86</v>
      </c>
      <c r="AL93" s="165"/>
      <c r="AM93" s="165"/>
      <c r="AN93" s="178"/>
      <c r="AO93" s="188"/>
      <c r="AP93" s="92"/>
      <c r="AQ93" s="102"/>
      <c r="AR93" s="105" t="s">
        <v>33</v>
      </c>
      <c r="AS93" s="105"/>
      <c r="AT93" s="114"/>
      <c r="AU93" s="120">
        <f>$AU$39</f>
        <v>10</v>
      </c>
      <c r="AV93" s="131"/>
      <c r="AW93" s="143">
        <f>+AZ90</f>
        <v>100</v>
      </c>
      <c r="AX93" s="143"/>
      <c r="AY93" s="143"/>
      <c r="AZ93" s="236">
        <f>LOOKUP(AU93,'単価表(徳之島)'!$D$8:$D$16,'単価表(徳之島)'!$E$8:$E$16)</f>
        <v>857</v>
      </c>
      <c r="BA93" s="236"/>
      <c r="BB93" s="236"/>
      <c r="BC93" s="232">
        <f>ROUND(AZ93*AW93/1000,0)</f>
        <v>86</v>
      </c>
      <c r="BD93" s="232"/>
      <c r="BE93" s="232"/>
      <c r="BF93" s="178"/>
      <c r="BG93" s="74"/>
      <c r="BH93" s="92"/>
      <c r="BI93" s="102"/>
      <c r="BJ93" s="105" t="s">
        <v>33</v>
      </c>
      <c r="BK93" s="105"/>
      <c r="BL93" s="114"/>
      <c r="BM93" s="120">
        <f>$BM$39</f>
        <v>10</v>
      </c>
      <c r="BN93" s="131"/>
      <c r="BO93" s="143">
        <f>+BR90</f>
        <v>100</v>
      </c>
      <c r="BP93" s="143"/>
      <c r="BQ93" s="143"/>
      <c r="BR93" s="236">
        <f>LOOKUP(BM93,'単価表(徳之島)'!$D$8:$D$16,'単価表(徳之島)'!$E$8:$E$16)</f>
        <v>857</v>
      </c>
      <c r="BS93" s="236"/>
      <c r="BT93" s="236"/>
      <c r="BU93" s="232">
        <f>ROUND(BR93*BO93/1000,0)</f>
        <v>86</v>
      </c>
      <c r="BV93" s="232"/>
      <c r="BW93" s="232"/>
      <c r="BX93" s="220"/>
    </row>
    <row r="94" spans="1:76" s="30" customFormat="1" ht="15.95" customHeight="1">
      <c r="A94" s="34"/>
      <c r="B94" s="43"/>
      <c r="C94" s="53"/>
      <c r="D94" s="63"/>
      <c r="E94" s="74"/>
      <c r="F94" s="92"/>
      <c r="G94" s="102"/>
      <c r="H94" s="106" t="s">
        <v>38</v>
      </c>
      <c r="I94" s="106"/>
      <c r="J94" s="115"/>
      <c r="K94" s="120"/>
      <c r="L94" s="131"/>
      <c r="M94" s="138"/>
      <c r="N94" s="138"/>
      <c r="O94" s="138"/>
      <c r="P94" s="236"/>
      <c r="Q94" s="236"/>
      <c r="R94" s="236"/>
      <c r="S94" s="165"/>
      <c r="T94" s="165"/>
      <c r="U94" s="165"/>
      <c r="V94" s="182"/>
      <c r="W94" s="188"/>
      <c r="X94" s="92"/>
      <c r="Y94" s="102"/>
      <c r="Z94" s="106" t="s">
        <v>38</v>
      </c>
      <c r="AA94" s="106"/>
      <c r="AB94" s="115"/>
      <c r="AC94" s="120"/>
      <c r="AD94" s="131"/>
      <c r="AE94" s="138"/>
      <c r="AF94" s="138"/>
      <c r="AG94" s="138"/>
      <c r="AH94" s="236"/>
      <c r="AI94" s="236"/>
      <c r="AJ94" s="236"/>
      <c r="AK94" s="165"/>
      <c r="AL94" s="165"/>
      <c r="AM94" s="165"/>
      <c r="AN94" s="178"/>
      <c r="AO94" s="188"/>
      <c r="AP94" s="92"/>
      <c r="AQ94" s="102"/>
      <c r="AR94" s="106" t="s">
        <v>38</v>
      </c>
      <c r="AS94" s="106"/>
      <c r="AT94" s="115"/>
      <c r="AU94" s="120"/>
      <c r="AV94" s="131"/>
      <c r="AW94" s="143"/>
      <c r="AX94" s="143"/>
      <c r="AY94" s="143"/>
      <c r="AZ94" s="236"/>
      <c r="BA94" s="236"/>
      <c r="BB94" s="236"/>
      <c r="BC94" s="232"/>
      <c r="BD94" s="232"/>
      <c r="BE94" s="232"/>
      <c r="BF94" s="178"/>
      <c r="BG94" s="74"/>
      <c r="BH94" s="92"/>
      <c r="BI94" s="102"/>
      <c r="BJ94" s="106" t="s">
        <v>38</v>
      </c>
      <c r="BK94" s="106"/>
      <c r="BL94" s="115"/>
      <c r="BM94" s="120"/>
      <c r="BN94" s="131"/>
      <c r="BO94" s="143"/>
      <c r="BP94" s="143"/>
      <c r="BQ94" s="143"/>
      <c r="BR94" s="236"/>
      <c r="BS94" s="236"/>
      <c r="BT94" s="236"/>
      <c r="BU94" s="232"/>
      <c r="BV94" s="232"/>
      <c r="BW94" s="232"/>
      <c r="BX94" s="220"/>
    </row>
    <row r="95" spans="1:76" s="30" customFormat="1" ht="15.95" customHeight="1">
      <c r="A95" s="34"/>
      <c r="B95" s="43"/>
      <c r="C95" s="53"/>
      <c r="D95" s="63"/>
      <c r="E95" s="74"/>
      <c r="F95" s="92"/>
      <c r="G95" s="102"/>
      <c r="H95" s="105" t="s">
        <v>13</v>
      </c>
      <c r="I95" s="105"/>
      <c r="J95" s="114"/>
      <c r="K95" s="120">
        <f>$K$41</f>
        <v>15</v>
      </c>
      <c r="L95" s="131"/>
      <c r="M95" s="138">
        <f>+P90</f>
        <v>100</v>
      </c>
      <c r="N95" s="138"/>
      <c r="O95" s="138"/>
      <c r="P95" s="236">
        <f>LOOKUP(K95,'単価表(徳之島)'!$D$17:$D$26,'単価表(徳之島)'!$E$17:$E$26)</f>
        <v>836</v>
      </c>
      <c r="Q95" s="236"/>
      <c r="R95" s="236"/>
      <c r="S95" s="165">
        <f>ROUND(P95*M95/1000,0)</f>
        <v>84</v>
      </c>
      <c r="T95" s="165"/>
      <c r="U95" s="165"/>
      <c r="V95" s="182"/>
      <c r="W95" s="188"/>
      <c r="X95" s="92"/>
      <c r="Y95" s="102"/>
      <c r="Z95" s="105" t="s">
        <v>13</v>
      </c>
      <c r="AA95" s="105"/>
      <c r="AB95" s="114"/>
      <c r="AC95" s="120">
        <f>$AC$41</f>
        <v>10</v>
      </c>
      <c r="AD95" s="131"/>
      <c r="AE95" s="138">
        <f>+AH90</f>
        <v>100</v>
      </c>
      <c r="AF95" s="138"/>
      <c r="AG95" s="138"/>
      <c r="AH95" s="236">
        <f>LOOKUP(AC95,'単価表(徳之島)'!$D$17:$D$26,'単価表(徳之島)'!$E$17:$E$26)</f>
        <v>620</v>
      </c>
      <c r="AI95" s="236"/>
      <c r="AJ95" s="236"/>
      <c r="AK95" s="165">
        <f>ROUND(AH95*AE95/1000,0)</f>
        <v>62</v>
      </c>
      <c r="AL95" s="165"/>
      <c r="AM95" s="165"/>
      <c r="AN95" s="178"/>
      <c r="AO95" s="188"/>
      <c r="AP95" s="92"/>
      <c r="AQ95" s="102"/>
      <c r="AR95" s="105" t="s">
        <v>13</v>
      </c>
      <c r="AS95" s="105"/>
      <c r="AT95" s="114"/>
      <c r="AU95" s="120">
        <f>$AU$41</f>
        <v>20</v>
      </c>
      <c r="AV95" s="131"/>
      <c r="AW95" s="143">
        <f>+AZ90</f>
        <v>100</v>
      </c>
      <c r="AX95" s="143"/>
      <c r="AY95" s="143"/>
      <c r="AZ95" s="236">
        <f>LOOKUP(AU95,'単価表(徳之島)'!$D$17:$D$26,'単価表(徳之島)'!$E$17:$E$26)</f>
        <v>1053</v>
      </c>
      <c r="BA95" s="236"/>
      <c r="BB95" s="236"/>
      <c r="BC95" s="232">
        <f>ROUND(AZ95*AW95/1000,0)</f>
        <v>105</v>
      </c>
      <c r="BD95" s="232"/>
      <c r="BE95" s="232"/>
      <c r="BF95" s="178"/>
      <c r="BG95" s="74"/>
      <c r="BH95" s="92"/>
      <c r="BI95" s="102"/>
      <c r="BJ95" s="105" t="s">
        <v>13</v>
      </c>
      <c r="BK95" s="105"/>
      <c r="BL95" s="114"/>
      <c r="BM95" s="120">
        <f>$BM$41</f>
        <v>10</v>
      </c>
      <c r="BN95" s="131"/>
      <c r="BO95" s="143">
        <f>+BR90</f>
        <v>100</v>
      </c>
      <c r="BP95" s="143"/>
      <c r="BQ95" s="143"/>
      <c r="BR95" s="236">
        <f>LOOKUP(BM95,'単価表(徳之島)'!$D$17:$D$26,'単価表(徳之島)'!$E$17:$E$26)</f>
        <v>620</v>
      </c>
      <c r="BS95" s="236"/>
      <c r="BT95" s="236"/>
      <c r="BU95" s="232">
        <f>ROUND(BR95*BO95/1000,0)</f>
        <v>62</v>
      </c>
      <c r="BV95" s="232"/>
      <c r="BW95" s="232"/>
      <c r="BX95" s="220"/>
    </row>
    <row r="96" spans="1:76" s="30" customFormat="1" ht="15.95" customHeight="1">
      <c r="A96" s="34"/>
      <c r="B96" s="43"/>
      <c r="C96" s="53"/>
      <c r="D96" s="63"/>
      <c r="E96" s="74"/>
      <c r="F96" s="92"/>
      <c r="G96" s="102"/>
      <c r="H96" s="106" t="s">
        <v>39</v>
      </c>
      <c r="I96" s="106"/>
      <c r="J96" s="115"/>
      <c r="K96" s="120"/>
      <c r="L96" s="131"/>
      <c r="M96" s="138"/>
      <c r="N96" s="138"/>
      <c r="O96" s="138"/>
      <c r="P96" s="236"/>
      <c r="Q96" s="236"/>
      <c r="R96" s="236"/>
      <c r="S96" s="165"/>
      <c r="T96" s="165"/>
      <c r="U96" s="165"/>
      <c r="V96" s="182"/>
      <c r="W96" s="188"/>
      <c r="X96" s="92"/>
      <c r="Y96" s="102"/>
      <c r="Z96" s="106" t="s">
        <v>39</v>
      </c>
      <c r="AA96" s="106"/>
      <c r="AB96" s="115"/>
      <c r="AC96" s="120"/>
      <c r="AD96" s="131"/>
      <c r="AE96" s="138"/>
      <c r="AF96" s="138"/>
      <c r="AG96" s="138"/>
      <c r="AH96" s="236"/>
      <c r="AI96" s="236"/>
      <c r="AJ96" s="236"/>
      <c r="AK96" s="165"/>
      <c r="AL96" s="165"/>
      <c r="AM96" s="165"/>
      <c r="AN96" s="178"/>
      <c r="AO96" s="188"/>
      <c r="AP96" s="92"/>
      <c r="AQ96" s="102"/>
      <c r="AR96" s="106" t="s">
        <v>39</v>
      </c>
      <c r="AS96" s="106"/>
      <c r="AT96" s="115"/>
      <c r="AU96" s="120"/>
      <c r="AV96" s="131"/>
      <c r="AW96" s="143"/>
      <c r="AX96" s="143"/>
      <c r="AY96" s="143"/>
      <c r="AZ96" s="236"/>
      <c r="BA96" s="236"/>
      <c r="BB96" s="236"/>
      <c r="BC96" s="232"/>
      <c r="BD96" s="232"/>
      <c r="BE96" s="232"/>
      <c r="BF96" s="178"/>
      <c r="BG96" s="74"/>
      <c r="BH96" s="92"/>
      <c r="BI96" s="102"/>
      <c r="BJ96" s="106" t="s">
        <v>39</v>
      </c>
      <c r="BK96" s="106"/>
      <c r="BL96" s="115"/>
      <c r="BM96" s="120"/>
      <c r="BN96" s="131"/>
      <c r="BO96" s="143"/>
      <c r="BP96" s="143"/>
      <c r="BQ96" s="143"/>
      <c r="BR96" s="236"/>
      <c r="BS96" s="236"/>
      <c r="BT96" s="236"/>
      <c r="BU96" s="232"/>
      <c r="BV96" s="232"/>
      <c r="BW96" s="232"/>
      <c r="BX96" s="220"/>
    </row>
    <row r="97" spans="1:76" s="30" customFormat="1" ht="15.95" customHeight="1">
      <c r="A97" s="34"/>
      <c r="B97" s="43"/>
      <c r="C97" s="53"/>
      <c r="D97" s="63"/>
      <c r="E97" s="74"/>
      <c r="F97" s="92"/>
      <c r="G97" s="102"/>
      <c r="H97" s="105" t="s">
        <v>13</v>
      </c>
      <c r="I97" s="105"/>
      <c r="J97" s="114"/>
      <c r="K97" s="120">
        <f>$K$43</f>
        <v>40</v>
      </c>
      <c r="L97" s="131"/>
      <c r="M97" s="138">
        <f>+P90</f>
        <v>100</v>
      </c>
      <c r="N97" s="138"/>
      <c r="O97" s="138"/>
      <c r="P97" s="236">
        <f>LOOKUP(K97,'単価表(徳之島)'!$D$27:$D$36,'単価表(徳之島)'!$E$27:$E$36)</f>
        <v>1801</v>
      </c>
      <c r="Q97" s="236"/>
      <c r="R97" s="236"/>
      <c r="S97" s="165">
        <f>ROUND(P97*M97/1000,0)</f>
        <v>180</v>
      </c>
      <c r="T97" s="165"/>
      <c r="U97" s="165"/>
      <c r="V97" s="182"/>
      <c r="W97" s="188"/>
      <c r="X97" s="92"/>
      <c r="Y97" s="102"/>
      <c r="Z97" s="105" t="s">
        <v>13</v>
      </c>
      <c r="AA97" s="105"/>
      <c r="AB97" s="114"/>
      <c r="AC97" s="120">
        <f>$AC$43</f>
        <v>40</v>
      </c>
      <c r="AD97" s="131"/>
      <c r="AE97" s="138">
        <f>+AH90</f>
        <v>100</v>
      </c>
      <c r="AF97" s="138"/>
      <c r="AG97" s="138"/>
      <c r="AH97" s="236">
        <f>LOOKUP(AC97,'単価表(徳之島)'!$D$27:$D$36,'単価表(徳之島)'!$E$27:$E$36)</f>
        <v>1801</v>
      </c>
      <c r="AI97" s="236"/>
      <c r="AJ97" s="236"/>
      <c r="AK97" s="165">
        <f>ROUND(AH97*AE97/1000,0)</f>
        <v>180</v>
      </c>
      <c r="AL97" s="165"/>
      <c r="AM97" s="165"/>
      <c r="AN97" s="178"/>
      <c r="AO97" s="188"/>
      <c r="AP97" s="92"/>
      <c r="AQ97" s="102"/>
      <c r="AR97" s="105" t="s">
        <v>13</v>
      </c>
      <c r="AS97" s="105"/>
      <c r="AT97" s="114"/>
      <c r="AU97" s="120">
        <f>$AU$43</f>
        <v>20</v>
      </c>
      <c r="AV97" s="131"/>
      <c r="AW97" s="143">
        <f>+AZ90</f>
        <v>100</v>
      </c>
      <c r="AX97" s="143"/>
      <c r="AY97" s="143"/>
      <c r="AZ97" s="236">
        <f>LOOKUP(AU97,'単価表(徳之島)'!$D$27:$D$36,'単価表(徳之島)'!$E$27:$E$36)</f>
        <v>900</v>
      </c>
      <c r="BA97" s="236"/>
      <c r="BB97" s="236"/>
      <c r="BC97" s="232">
        <f>ROUND(AZ97*AW97/1000,0)</f>
        <v>90</v>
      </c>
      <c r="BD97" s="232"/>
      <c r="BE97" s="232"/>
      <c r="BF97" s="178"/>
      <c r="BG97" s="74"/>
      <c r="BH97" s="92"/>
      <c r="BI97" s="102"/>
      <c r="BJ97" s="105" t="s">
        <v>13</v>
      </c>
      <c r="BK97" s="105"/>
      <c r="BL97" s="114"/>
      <c r="BM97" s="120">
        <f>$BM$43</f>
        <v>20</v>
      </c>
      <c r="BN97" s="131"/>
      <c r="BO97" s="143">
        <f>+BR90</f>
        <v>100</v>
      </c>
      <c r="BP97" s="143"/>
      <c r="BQ97" s="143"/>
      <c r="BR97" s="236">
        <f>LOOKUP(BM97,'単価表(徳之島)'!$D$27:$D$36,'単価表(徳之島)'!$E$27:$E$36)</f>
        <v>900</v>
      </c>
      <c r="BS97" s="236"/>
      <c r="BT97" s="236"/>
      <c r="BU97" s="232">
        <f>ROUND(BR97*BO97/1000,0)</f>
        <v>90</v>
      </c>
      <c r="BV97" s="232"/>
      <c r="BW97" s="232"/>
      <c r="BX97" s="220"/>
    </row>
    <row r="98" spans="1:76" s="30" customFormat="1" ht="15.95" customHeight="1">
      <c r="A98" s="34"/>
      <c r="B98" s="43"/>
      <c r="C98" s="53"/>
      <c r="D98" s="63"/>
      <c r="E98" s="74"/>
      <c r="F98" s="92"/>
      <c r="G98" s="102"/>
      <c r="H98" s="106" t="s">
        <v>27</v>
      </c>
      <c r="I98" s="106"/>
      <c r="J98" s="115"/>
      <c r="K98" s="120"/>
      <c r="L98" s="131"/>
      <c r="M98" s="138"/>
      <c r="N98" s="138"/>
      <c r="O98" s="138"/>
      <c r="P98" s="236"/>
      <c r="Q98" s="236"/>
      <c r="R98" s="236"/>
      <c r="S98" s="165"/>
      <c r="T98" s="165"/>
      <c r="U98" s="165"/>
      <c r="V98" s="182"/>
      <c r="W98" s="188"/>
      <c r="X98" s="92"/>
      <c r="Y98" s="102"/>
      <c r="Z98" s="106" t="s">
        <v>27</v>
      </c>
      <c r="AA98" s="106"/>
      <c r="AB98" s="115"/>
      <c r="AC98" s="120"/>
      <c r="AD98" s="131"/>
      <c r="AE98" s="138"/>
      <c r="AF98" s="138"/>
      <c r="AG98" s="138"/>
      <c r="AH98" s="236"/>
      <c r="AI98" s="236"/>
      <c r="AJ98" s="236"/>
      <c r="AK98" s="165"/>
      <c r="AL98" s="165"/>
      <c r="AM98" s="165"/>
      <c r="AN98" s="178"/>
      <c r="AO98" s="188"/>
      <c r="AP98" s="92"/>
      <c r="AQ98" s="102"/>
      <c r="AR98" s="106" t="s">
        <v>27</v>
      </c>
      <c r="AS98" s="106"/>
      <c r="AT98" s="115"/>
      <c r="AU98" s="120"/>
      <c r="AV98" s="131"/>
      <c r="AW98" s="143"/>
      <c r="AX98" s="143"/>
      <c r="AY98" s="143"/>
      <c r="AZ98" s="236"/>
      <c r="BA98" s="236"/>
      <c r="BB98" s="236"/>
      <c r="BC98" s="232"/>
      <c r="BD98" s="232"/>
      <c r="BE98" s="232"/>
      <c r="BF98" s="178"/>
      <c r="BG98" s="74"/>
      <c r="BH98" s="92"/>
      <c r="BI98" s="102"/>
      <c r="BJ98" s="106" t="s">
        <v>27</v>
      </c>
      <c r="BK98" s="106"/>
      <c r="BL98" s="115"/>
      <c r="BM98" s="120"/>
      <c r="BN98" s="131"/>
      <c r="BO98" s="143"/>
      <c r="BP98" s="143"/>
      <c r="BQ98" s="143"/>
      <c r="BR98" s="236"/>
      <c r="BS98" s="236"/>
      <c r="BT98" s="236"/>
      <c r="BU98" s="232"/>
      <c r="BV98" s="232"/>
      <c r="BW98" s="232"/>
      <c r="BX98" s="220"/>
    </row>
    <row r="99" spans="1:76" s="30" customFormat="1" ht="15.95" customHeight="1">
      <c r="A99" s="34"/>
      <c r="B99" s="43"/>
      <c r="C99" s="53"/>
      <c r="D99" s="63"/>
      <c r="E99" s="74"/>
      <c r="F99" s="93"/>
      <c r="G99" s="103"/>
      <c r="H99" s="107" t="s">
        <v>47</v>
      </c>
      <c r="I99" s="107"/>
      <c r="J99" s="107"/>
      <c r="K99" s="107"/>
      <c r="L99" s="107"/>
      <c r="M99" s="138" t="s">
        <v>43</v>
      </c>
      <c r="N99" s="138"/>
      <c r="O99" s="138"/>
      <c r="P99" s="153" t="s">
        <v>43</v>
      </c>
      <c r="Q99" s="153"/>
      <c r="R99" s="153"/>
      <c r="S99" s="165">
        <f>SUM(S92:U98)</f>
        <v>897</v>
      </c>
      <c r="T99" s="165"/>
      <c r="U99" s="165"/>
      <c r="V99" s="182"/>
      <c r="W99" s="188"/>
      <c r="X99" s="93"/>
      <c r="Y99" s="103"/>
      <c r="Z99" s="107" t="s">
        <v>47</v>
      </c>
      <c r="AA99" s="107"/>
      <c r="AB99" s="107"/>
      <c r="AC99" s="107"/>
      <c r="AD99" s="107"/>
      <c r="AE99" s="138" t="s">
        <v>43</v>
      </c>
      <c r="AF99" s="138"/>
      <c r="AG99" s="138"/>
      <c r="AH99" s="153" t="s">
        <v>43</v>
      </c>
      <c r="AI99" s="153"/>
      <c r="AJ99" s="153"/>
      <c r="AK99" s="165">
        <f>SUM(AK92:AM98)</f>
        <v>843</v>
      </c>
      <c r="AL99" s="165"/>
      <c r="AM99" s="165"/>
      <c r="AN99" s="178"/>
      <c r="AO99" s="188"/>
      <c r="AP99" s="93"/>
      <c r="AQ99" s="103"/>
      <c r="AR99" s="107" t="s">
        <v>47</v>
      </c>
      <c r="AS99" s="107"/>
      <c r="AT99" s="107"/>
      <c r="AU99" s="107"/>
      <c r="AV99" s="107"/>
      <c r="AW99" s="138" t="s">
        <v>43</v>
      </c>
      <c r="AX99" s="138"/>
      <c r="AY99" s="138"/>
      <c r="AZ99" s="153" t="s">
        <v>43</v>
      </c>
      <c r="BA99" s="153"/>
      <c r="BB99" s="153"/>
      <c r="BC99" s="165">
        <f>SUM(BC92:BE98)</f>
        <v>796</v>
      </c>
      <c r="BD99" s="165"/>
      <c r="BE99" s="165"/>
      <c r="BF99" s="178"/>
      <c r="BG99" s="74"/>
      <c r="BH99" s="93"/>
      <c r="BI99" s="103"/>
      <c r="BJ99" s="107" t="s">
        <v>47</v>
      </c>
      <c r="BK99" s="107"/>
      <c r="BL99" s="107"/>
      <c r="BM99" s="107"/>
      <c r="BN99" s="107"/>
      <c r="BO99" s="138" t="s">
        <v>43</v>
      </c>
      <c r="BP99" s="138"/>
      <c r="BQ99" s="138"/>
      <c r="BR99" s="153" t="s">
        <v>43</v>
      </c>
      <c r="BS99" s="153"/>
      <c r="BT99" s="153"/>
      <c r="BU99" s="165">
        <f>SUM(BU92:BW98)</f>
        <v>753</v>
      </c>
      <c r="BV99" s="165"/>
      <c r="BW99" s="165"/>
      <c r="BX99" s="220"/>
    </row>
    <row r="100" spans="1:76" s="30" customFormat="1" ht="15.95" customHeight="1">
      <c r="A100" s="34"/>
      <c r="B100" s="43"/>
      <c r="C100" s="53"/>
      <c r="D100" s="63"/>
      <c r="E100" s="74"/>
      <c r="F100" s="94" t="s">
        <v>24</v>
      </c>
      <c r="G100" s="94"/>
      <c r="H100" s="108" t="s">
        <v>19</v>
      </c>
      <c r="I100" s="108"/>
      <c r="J100" s="108"/>
      <c r="K100" s="108"/>
      <c r="L100" s="108"/>
      <c r="M100" s="139">
        <f>T67*P90/100</f>
        <v>125</v>
      </c>
      <c r="N100" s="139"/>
      <c r="O100" s="139"/>
      <c r="P100" s="153">
        <f>+'単価表(徳之島)'!$E$39</f>
        <v>256</v>
      </c>
      <c r="Q100" s="153"/>
      <c r="R100" s="153"/>
      <c r="S100" s="165">
        <f>ROUND(P100*M100/1000,0)</f>
        <v>32</v>
      </c>
      <c r="T100" s="165"/>
      <c r="U100" s="165"/>
      <c r="V100" s="182"/>
      <c r="W100" s="188"/>
      <c r="X100" s="94" t="s">
        <v>24</v>
      </c>
      <c r="Y100" s="94"/>
      <c r="Z100" s="108" t="s">
        <v>19</v>
      </c>
      <c r="AA100" s="108"/>
      <c r="AB100" s="108"/>
      <c r="AC100" s="108"/>
      <c r="AD100" s="108"/>
      <c r="AE100" s="139">
        <f>AL67*AH90/100</f>
        <v>120</v>
      </c>
      <c r="AF100" s="139"/>
      <c r="AG100" s="139"/>
      <c r="AH100" s="153">
        <f>+'単価表(徳之島)'!$E$39</f>
        <v>256</v>
      </c>
      <c r="AI100" s="153"/>
      <c r="AJ100" s="153"/>
      <c r="AK100" s="165">
        <f>ROUND(AH100*AE100/1000,0)</f>
        <v>31</v>
      </c>
      <c r="AL100" s="165"/>
      <c r="AM100" s="165"/>
      <c r="AN100" s="178"/>
      <c r="AO100" s="188"/>
      <c r="AP100" s="94" t="s">
        <v>24</v>
      </c>
      <c r="AQ100" s="94"/>
      <c r="AR100" s="108" t="s">
        <v>19</v>
      </c>
      <c r="AS100" s="108"/>
      <c r="AT100" s="108"/>
      <c r="AU100" s="108"/>
      <c r="AV100" s="108"/>
      <c r="AW100" s="139">
        <f>BD67*AZ90/100</f>
        <v>120</v>
      </c>
      <c r="AX100" s="139"/>
      <c r="AY100" s="139"/>
      <c r="AZ100" s="153">
        <f>+'単価表(徳之島)'!$E$39</f>
        <v>256</v>
      </c>
      <c r="BA100" s="153"/>
      <c r="BB100" s="153"/>
      <c r="BC100" s="165">
        <f>ROUND(AZ100*AW100/1000,0)</f>
        <v>31</v>
      </c>
      <c r="BD100" s="165"/>
      <c r="BE100" s="165"/>
      <c r="BF100" s="178"/>
      <c r="BG100" s="74"/>
      <c r="BH100" s="94" t="s">
        <v>24</v>
      </c>
      <c r="BI100" s="94"/>
      <c r="BJ100" s="108" t="s">
        <v>19</v>
      </c>
      <c r="BK100" s="108"/>
      <c r="BL100" s="108"/>
      <c r="BM100" s="108"/>
      <c r="BN100" s="108"/>
      <c r="BO100" s="139">
        <f>BV67*BR90/100</f>
        <v>120</v>
      </c>
      <c r="BP100" s="139"/>
      <c r="BQ100" s="139"/>
      <c r="BR100" s="153">
        <f>+'単価表(徳之島)'!$E$39</f>
        <v>256</v>
      </c>
      <c r="BS100" s="153"/>
      <c r="BT100" s="153"/>
      <c r="BU100" s="165">
        <f>ROUND(BR100*BO100/1000,0)</f>
        <v>31</v>
      </c>
      <c r="BV100" s="165"/>
      <c r="BW100" s="165"/>
      <c r="BX100" s="220"/>
    </row>
    <row r="101" spans="1:76" s="30" customFormat="1" ht="15.95" customHeight="1">
      <c r="A101" s="34"/>
      <c r="B101" s="43"/>
      <c r="C101" s="53"/>
      <c r="D101" s="63"/>
      <c r="E101" s="74"/>
      <c r="F101" s="94"/>
      <c r="G101" s="94"/>
      <c r="H101" s="108" t="s">
        <v>35</v>
      </c>
      <c r="I101" s="108"/>
      <c r="J101" s="108"/>
      <c r="K101" s="108"/>
      <c r="L101" s="108"/>
      <c r="M101" s="139">
        <f>S68*P90/100</f>
        <v>45</v>
      </c>
      <c r="N101" s="139"/>
      <c r="O101" s="139"/>
      <c r="P101" s="153">
        <f>+'単価表(徳之島)'!$E$38</f>
        <v>257</v>
      </c>
      <c r="Q101" s="153"/>
      <c r="R101" s="153"/>
      <c r="S101" s="165">
        <f>ROUND(P101*M101/1000,0)</f>
        <v>12</v>
      </c>
      <c r="T101" s="165"/>
      <c r="U101" s="165"/>
      <c r="V101" s="182"/>
      <c r="W101" s="188"/>
      <c r="X101" s="94"/>
      <c r="Y101" s="94"/>
      <c r="Z101" s="108" t="s">
        <v>35</v>
      </c>
      <c r="AA101" s="108"/>
      <c r="AB101" s="108"/>
      <c r="AC101" s="108"/>
      <c r="AD101" s="108"/>
      <c r="AE101" s="139">
        <f>AK68*AH90/100</f>
        <v>50</v>
      </c>
      <c r="AF101" s="139"/>
      <c r="AG101" s="139"/>
      <c r="AH101" s="153">
        <f>+'単価表(徳之島)'!$E$38</f>
        <v>257</v>
      </c>
      <c r="AI101" s="153"/>
      <c r="AJ101" s="153"/>
      <c r="AK101" s="165">
        <f>ROUND(AH101*AE101/1000,0)</f>
        <v>13</v>
      </c>
      <c r="AL101" s="165"/>
      <c r="AM101" s="165"/>
      <c r="AN101" s="178"/>
      <c r="AO101" s="188"/>
      <c r="AP101" s="94"/>
      <c r="AQ101" s="94"/>
      <c r="AR101" s="108" t="s">
        <v>35</v>
      </c>
      <c r="AS101" s="108"/>
      <c r="AT101" s="108"/>
      <c r="AU101" s="108"/>
      <c r="AV101" s="108"/>
      <c r="AW101" s="139">
        <f>BC68*AZ90/100</f>
        <v>60</v>
      </c>
      <c r="AX101" s="139"/>
      <c r="AY101" s="139"/>
      <c r="AZ101" s="153">
        <f>+'単価表(徳之島)'!$E$38</f>
        <v>257</v>
      </c>
      <c r="BA101" s="153"/>
      <c r="BB101" s="153"/>
      <c r="BC101" s="165">
        <f>ROUND(AZ101*AW101/1000,0)</f>
        <v>15</v>
      </c>
      <c r="BD101" s="165"/>
      <c r="BE101" s="165"/>
      <c r="BF101" s="178"/>
      <c r="BG101" s="74"/>
      <c r="BH101" s="94"/>
      <c r="BI101" s="94"/>
      <c r="BJ101" s="108" t="s">
        <v>35</v>
      </c>
      <c r="BK101" s="108"/>
      <c r="BL101" s="108"/>
      <c r="BM101" s="108"/>
      <c r="BN101" s="108"/>
      <c r="BO101" s="139">
        <f>BU69*BR90/100</f>
        <v>70</v>
      </c>
      <c r="BP101" s="139"/>
      <c r="BQ101" s="139"/>
      <c r="BR101" s="153">
        <f>+'単価表(徳之島)'!$E$38</f>
        <v>257</v>
      </c>
      <c r="BS101" s="153"/>
      <c r="BT101" s="153"/>
      <c r="BU101" s="165">
        <f>ROUND(BR101*BO101/1000,0)</f>
        <v>18</v>
      </c>
      <c r="BV101" s="165"/>
      <c r="BW101" s="165"/>
      <c r="BX101" s="220"/>
    </row>
    <row r="102" spans="1:76" s="30" customFormat="1" ht="15.95" customHeight="1">
      <c r="A102" s="34"/>
      <c r="B102" s="43"/>
      <c r="C102" s="53"/>
      <c r="D102" s="63"/>
      <c r="E102" s="74"/>
      <c r="F102" s="94"/>
      <c r="G102" s="94"/>
      <c r="H102" s="108" t="s">
        <v>92</v>
      </c>
      <c r="I102" s="108"/>
      <c r="J102" s="108"/>
      <c r="K102" s="108"/>
      <c r="L102" s="108"/>
      <c r="M102" s="139">
        <f>+M101</f>
        <v>45</v>
      </c>
      <c r="N102" s="139"/>
      <c r="O102" s="139"/>
      <c r="P102" s="153">
        <f>+'単価表(徳之島)'!$E$37</f>
        <v>2800</v>
      </c>
      <c r="Q102" s="153"/>
      <c r="R102" s="153"/>
      <c r="S102" s="165">
        <f>ROUND(P102*M102/1000,0)</f>
        <v>126</v>
      </c>
      <c r="T102" s="165"/>
      <c r="U102" s="165"/>
      <c r="V102" s="182"/>
      <c r="W102" s="188"/>
      <c r="X102" s="94"/>
      <c r="Y102" s="94"/>
      <c r="Z102" s="108" t="s">
        <v>92</v>
      </c>
      <c r="AA102" s="108"/>
      <c r="AB102" s="108"/>
      <c r="AC102" s="108"/>
      <c r="AD102" s="108"/>
      <c r="AE102" s="139">
        <f>+AE101</f>
        <v>50</v>
      </c>
      <c r="AF102" s="139"/>
      <c r="AG102" s="139"/>
      <c r="AH102" s="153">
        <f>+'単価表(徳之島)'!$E$37</f>
        <v>2800</v>
      </c>
      <c r="AI102" s="153"/>
      <c r="AJ102" s="153"/>
      <c r="AK102" s="165">
        <f>ROUND(AH102*AE102/1000,0)</f>
        <v>140</v>
      </c>
      <c r="AL102" s="165"/>
      <c r="AM102" s="165"/>
      <c r="AN102" s="178"/>
      <c r="AO102" s="188"/>
      <c r="AP102" s="94"/>
      <c r="AQ102" s="94"/>
      <c r="AR102" s="108" t="s">
        <v>92</v>
      </c>
      <c r="AS102" s="108"/>
      <c r="AT102" s="108"/>
      <c r="AU102" s="108"/>
      <c r="AV102" s="108"/>
      <c r="AW102" s="139">
        <f>+AW101</f>
        <v>60</v>
      </c>
      <c r="AX102" s="139"/>
      <c r="AY102" s="139"/>
      <c r="AZ102" s="153">
        <f>+'単価表(徳之島)'!$E$37</f>
        <v>2800</v>
      </c>
      <c r="BA102" s="153"/>
      <c r="BB102" s="153"/>
      <c r="BC102" s="165">
        <f>ROUND(AZ102*AW102/1000,0)</f>
        <v>168</v>
      </c>
      <c r="BD102" s="165"/>
      <c r="BE102" s="165"/>
      <c r="BF102" s="178"/>
      <c r="BG102" s="74"/>
      <c r="BH102" s="94"/>
      <c r="BI102" s="94"/>
      <c r="BJ102" s="108" t="s">
        <v>92</v>
      </c>
      <c r="BK102" s="108"/>
      <c r="BL102" s="108"/>
      <c r="BM102" s="108"/>
      <c r="BN102" s="108"/>
      <c r="BO102" s="139">
        <f>+BO101</f>
        <v>70</v>
      </c>
      <c r="BP102" s="139"/>
      <c r="BQ102" s="139"/>
      <c r="BR102" s="153">
        <f>+'単価表(徳之島)'!$E$37</f>
        <v>2800</v>
      </c>
      <c r="BS102" s="153"/>
      <c r="BT102" s="153"/>
      <c r="BU102" s="165">
        <f>ROUND(BR102*BO102/1000,0)</f>
        <v>196</v>
      </c>
      <c r="BV102" s="165"/>
      <c r="BW102" s="165"/>
      <c r="BX102" s="220"/>
    </row>
    <row r="103" spans="1:76" s="30" customFormat="1" ht="15.95" customHeight="1">
      <c r="A103" s="34"/>
      <c r="B103" s="43"/>
      <c r="C103" s="53"/>
      <c r="D103" s="63"/>
      <c r="E103" s="74"/>
      <c r="F103" s="94"/>
      <c r="G103" s="94"/>
      <c r="H103" s="108" t="s">
        <v>16</v>
      </c>
      <c r="I103" s="108"/>
      <c r="J103" s="108"/>
      <c r="K103" s="108"/>
      <c r="L103" s="108"/>
      <c r="M103" s="139">
        <f>+M100</f>
        <v>125</v>
      </c>
      <c r="N103" s="139"/>
      <c r="O103" s="139"/>
      <c r="P103" s="153">
        <f>+'単価表(徳之島)'!$E$43</f>
        <v>920</v>
      </c>
      <c r="Q103" s="153"/>
      <c r="R103" s="153"/>
      <c r="S103" s="165">
        <f>ROUND(P103*M103/1000,0)</f>
        <v>115</v>
      </c>
      <c r="T103" s="165"/>
      <c r="U103" s="165"/>
      <c r="V103" s="182"/>
      <c r="W103" s="188"/>
      <c r="X103" s="94"/>
      <c r="Y103" s="94"/>
      <c r="Z103" s="108" t="s">
        <v>16</v>
      </c>
      <c r="AA103" s="108"/>
      <c r="AB103" s="108"/>
      <c r="AC103" s="108"/>
      <c r="AD103" s="108"/>
      <c r="AE103" s="139">
        <f>+AE100</f>
        <v>120</v>
      </c>
      <c r="AF103" s="139"/>
      <c r="AG103" s="139"/>
      <c r="AH103" s="153">
        <f>+'単価表(徳之島)'!$E$43</f>
        <v>920</v>
      </c>
      <c r="AI103" s="153"/>
      <c r="AJ103" s="153"/>
      <c r="AK103" s="165">
        <f>ROUND(AH103*AE103/1000,0)</f>
        <v>110</v>
      </c>
      <c r="AL103" s="165"/>
      <c r="AM103" s="165"/>
      <c r="AN103" s="178"/>
      <c r="AO103" s="188"/>
      <c r="AP103" s="94"/>
      <c r="AQ103" s="94"/>
      <c r="AR103" s="108" t="s">
        <v>16</v>
      </c>
      <c r="AS103" s="108"/>
      <c r="AT103" s="108"/>
      <c r="AU103" s="108"/>
      <c r="AV103" s="108"/>
      <c r="AW103" s="139">
        <f>+AW100</f>
        <v>120</v>
      </c>
      <c r="AX103" s="139"/>
      <c r="AY103" s="139"/>
      <c r="AZ103" s="153">
        <f>+'単価表(徳之島)'!$E$43</f>
        <v>920</v>
      </c>
      <c r="BA103" s="153"/>
      <c r="BB103" s="153"/>
      <c r="BC103" s="165">
        <f>ROUND(AZ103*AW103/1000,0)</f>
        <v>110</v>
      </c>
      <c r="BD103" s="165"/>
      <c r="BE103" s="165"/>
      <c r="BF103" s="178"/>
      <c r="BG103" s="74"/>
      <c r="BH103" s="94"/>
      <c r="BI103" s="94"/>
      <c r="BJ103" s="108" t="s">
        <v>16</v>
      </c>
      <c r="BK103" s="108"/>
      <c r="BL103" s="108"/>
      <c r="BM103" s="108"/>
      <c r="BN103" s="108"/>
      <c r="BO103" s="139">
        <f>+BO100</f>
        <v>120</v>
      </c>
      <c r="BP103" s="139"/>
      <c r="BQ103" s="139"/>
      <c r="BR103" s="153">
        <f>+'単価表(徳之島)'!$E$43</f>
        <v>920</v>
      </c>
      <c r="BS103" s="153"/>
      <c r="BT103" s="153"/>
      <c r="BU103" s="165">
        <f>ROUND(BR103*BO103/1000,0)</f>
        <v>110</v>
      </c>
      <c r="BV103" s="165"/>
      <c r="BW103" s="165"/>
      <c r="BX103" s="220"/>
    </row>
    <row r="104" spans="1:76" s="30" customFormat="1" ht="15.95" customHeight="1">
      <c r="A104" s="34"/>
      <c r="B104" s="43"/>
      <c r="C104" s="53"/>
      <c r="D104" s="63"/>
      <c r="E104" s="74"/>
      <c r="F104" s="94"/>
      <c r="G104" s="94"/>
      <c r="H104" s="107" t="s">
        <v>47</v>
      </c>
      <c r="I104" s="107"/>
      <c r="J104" s="107"/>
      <c r="K104" s="107"/>
      <c r="L104" s="107"/>
      <c r="M104" s="138" t="s">
        <v>43</v>
      </c>
      <c r="N104" s="138"/>
      <c r="O104" s="138"/>
      <c r="P104" s="153" t="s">
        <v>43</v>
      </c>
      <c r="Q104" s="153"/>
      <c r="R104" s="153"/>
      <c r="S104" s="165">
        <f>SUM(S100:U103)</f>
        <v>285</v>
      </c>
      <c r="T104" s="165"/>
      <c r="U104" s="165"/>
      <c r="V104" s="182"/>
      <c r="W104" s="188"/>
      <c r="X104" s="94"/>
      <c r="Y104" s="94"/>
      <c r="Z104" s="107" t="s">
        <v>47</v>
      </c>
      <c r="AA104" s="107"/>
      <c r="AB104" s="107"/>
      <c r="AC104" s="107"/>
      <c r="AD104" s="107"/>
      <c r="AE104" s="138" t="s">
        <v>43</v>
      </c>
      <c r="AF104" s="138"/>
      <c r="AG104" s="138"/>
      <c r="AH104" s="153" t="s">
        <v>43</v>
      </c>
      <c r="AI104" s="153"/>
      <c r="AJ104" s="153"/>
      <c r="AK104" s="165">
        <f>SUM(AK100:AM103)</f>
        <v>294</v>
      </c>
      <c r="AL104" s="165"/>
      <c r="AM104" s="165"/>
      <c r="AN104" s="178"/>
      <c r="AO104" s="188"/>
      <c r="AP104" s="94"/>
      <c r="AQ104" s="94"/>
      <c r="AR104" s="107" t="s">
        <v>47</v>
      </c>
      <c r="AS104" s="107"/>
      <c r="AT104" s="107"/>
      <c r="AU104" s="107"/>
      <c r="AV104" s="107"/>
      <c r="AW104" s="138" t="s">
        <v>43</v>
      </c>
      <c r="AX104" s="138"/>
      <c r="AY104" s="138"/>
      <c r="AZ104" s="153" t="s">
        <v>43</v>
      </c>
      <c r="BA104" s="153"/>
      <c r="BB104" s="153"/>
      <c r="BC104" s="165">
        <f>SUM(BC100:BE103)</f>
        <v>324</v>
      </c>
      <c r="BD104" s="165"/>
      <c r="BE104" s="165"/>
      <c r="BF104" s="178"/>
      <c r="BG104" s="74"/>
      <c r="BH104" s="94"/>
      <c r="BI104" s="94"/>
      <c r="BJ104" s="107" t="s">
        <v>47</v>
      </c>
      <c r="BK104" s="107"/>
      <c r="BL104" s="107"/>
      <c r="BM104" s="107"/>
      <c r="BN104" s="107"/>
      <c r="BO104" s="138" t="s">
        <v>43</v>
      </c>
      <c r="BP104" s="138"/>
      <c r="BQ104" s="138"/>
      <c r="BR104" s="153" t="s">
        <v>43</v>
      </c>
      <c r="BS104" s="153"/>
      <c r="BT104" s="153"/>
      <c r="BU104" s="165">
        <f>SUM(BU100:BW103)</f>
        <v>355</v>
      </c>
      <c r="BV104" s="165"/>
      <c r="BW104" s="165"/>
      <c r="BX104" s="220"/>
    </row>
    <row r="105" spans="1:76" s="30" customFormat="1" ht="15.95" customHeight="1">
      <c r="A105" s="34"/>
      <c r="B105" s="43"/>
      <c r="C105" s="53"/>
      <c r="D105" s="63"/>
      <c r="E105" s="74"/>
      <c r="F105" s="95" t="s">
        <v>17</v>
      </c>
      <c r="G105" s="95"/>
      <c r="H105" s="95"/>
      <c r="I105" s="95"/>
      <c r="J105" s="95"/>
      <c r="K105" s="95"/>
      <c r="L105" s="95"/>
      <c r="M105" s="140" t="s">
        <v>43</v>
      </c>
      <c r="N105" s="140"/>
      <c r="O105" s="140"/>
      <c r="P105" s="154" t="s">
        <v>43</v>
      </c>
      <c r="Q105" s="154"/>
      <c r="R105" s="154"/>
      <c r="S105" s="166">
        <f>+S104+S99</f>
        <v>1182</v>
      </c>
      <c r="T105" s="166"/>
      <c r="U105" s="166"/>
      <c r="V105" s="182"/>
      <c r="W105" s="188"/>
      <c r="X105" s="95" t="s">
        <v>17</v>
      </c>
      <c r="Y105" s="95"/>
      <c r="Z105" s="95"/>
      <c r="AA105" s="95"/>
      <c r="AB105" s="95"/>
      <c r="AC105" s="95"/>
      <c r="AD105" s="95"/>
      <c r="AE105" s="140" t="s">
        <v>43</v>
      </c>
      <c r="AF105" s="140"/>
      <c r="AG105" s="140"/>
      <c r="AH105" s="154" t="s">
        <v>43</v>
      </c>
      <c r="AI105" s="154"/>
      <c r="AJ105" s="154"/>
      <c r="AK105" s="166">
        <f>+AK104+AK99</f>
        <v>1137</v>
      </c>
      <c r="AL105" s="166"/>
      <c r="AM105" s="166"/>
      <c r="AN105" s="178"/>
      <c r="AO105" s="188"/>
      <c r="AP105" s="95" t="s">
        <v>17</v>
      </c>
      <c r="AQ105" s="95"/>
      <c r="AR105" s="95"/>
      <c r="AS105" s="95"/>
      <c r="AT105" s="95"/>
      <c r="AU105" s="95"/>
      <c r="AV105" s="95"/>
      <c r="AW105" s="140" t="s">
        <v>43</v>
      </c>
      <c r="AX105" s="140"/>
      <c r="AY105" s="140"/>
      <c r="AZ105" s="154" t="s">
        <v>43</v>
      </c>
      <c r="BA105" s="154"/>
      <c r="BB105" s="154"/>
      <c r="BC105" s="166">
        <f>+BC104+BC99</f>
        <v>1120</v>
      </c>
      <c r="BD105" s="166"/>
      <c r="BE105" s="166"/>
      <c r="BF105" s="178"/>
      <c r="BG105" s="74"/>
      <c r="BH105" s="95" t="s">
        <v>17</v>
      </c>
      <c r="BI105" s="95"/>
      <c r="BJ105" s="95"/>
      <c r="BK105" s="95"/>
      <c r="BL105" s="95"/>
      <c r="BM105" s="95"/>
      <c r="BN105" s="95"/>
      <c r="BO105" s="140" t="s">
        <v>43</v>
      </c>
      <c r="BP105" s="140"/>
      <c r="BQ105" s="140"/>
      <c r="BR105" s="154" t="s">
        <v>43</v>
      </c>
      <c r="BS105" s="154"/>
      <c r="BT105" s="154"/>
      <c r="BU105" s="166">
        <f>+BU104+BU99</f>
        <v>1108</v>
      </c>
      <c r="BV105" s="166"/>
      <c r="BW105" s="166"/>
      <c r="BX105" s="220"/>
    </row>
    <row r="106" spans="1:76" s="30" customFormat="1" ht="15.95" customHeight="1">
      <c r="A106" s="34"/>
      <c r="B106" s="44"/>
      <c r="C106" s="54"/>
      <c r="D106" s="64"/>
      <c r="E106" s="75"/>
      <c r="F106" s="96"/>
      <c r="G106" s="96"/>
      <c r="H106" s="96"/>
      <c r="I106" s="96"/>
      <c r="J106" s="96"/>
      <c r="K106" s="96"/>
      <c r="L106" s="96"/>
      <c r="M106" s="141"/>
      <c r="N106" s="141"/>
      <c r="O106" s="141"/>
      <c r="P106" s="155"/>
      <c r="Q106" s="155"/>
      <c r="R106" s="155"/>
      <c r="S106" s="167"/>
      <c r="T106" s="167"/>
      <c r="U106" s="167"/>
      <c r="V106" s="183"/>
      <c r="W106" s="115"/>
      <c r="X106" s="96"/>
      <c r="Y106" s="96"/>
      <c r="Z106" s="96"/>
      <c r="AA106" s="96"/>
      <c r="AB106" s="96"/>
      <c r="AC106" s="96"/>
      <c r="AD106" s="96"/>
      <c r="AE106" s="193"/>
      <c r="AF106" s="193"/>
      <c r="AG106" s="193"/>
      <c r="AH106" s="194"/>
      <c r="AI106" s="194"/>
      <c r="AJ106" s="194"/>
      <c r="AK106" s="167"/>
      <c r="AL106" s="167"/>
      <c r="AM106" s="167"/>
      <c r="AN106" s="202"/>
      <c r="AO106" s="115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2"/>
      <c r="BG106" s="75"/>
      <c r="BH106" s="96"/>
      <c r="BI106" s="96"/>
      <c r="BJ106" s="96"/>
      <c r="BK106" s="96"/>
      <c r="BL106" s="96"/>
      <c r="BM106" s="96"/>
      <c r="BN106" s="96"/>
      <c r="BO106" s="193"/>
      <c r="BP106" s="193"/>
      <c r="BQ106" s="193"/>
      <c r="BR106" s="194"/>
      <c r="BS106" s="194"/>
      <c r="BT106" s="194"/>
      <c r="BU106" s="167"/>
      <c r="BV106" s="167"/>
      <c r="BW106" s="167"/>
      <c r="BX106" s="224"/>
    </row>
    <row r="107" spans="1:76" ht="20.100000000000001" customHeight="1">
      <c r="A107" s="31"/>
      <c r="B107" s="45" t="s">
        <v>48</v>
      </c>
      <c r="C107" s="55"/>
      <c r="D107" s="55"/>
      <c r="E107" s="76" t="str">
        <f>IF(S105=MIN(S105,AK105,BC105,BU105),"○","▲")</f>
        <v>▲</v>
      </c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 t="str">
        <f>IF(AK105=MIN(S105,AK105,BC105,BU105),"○","▲")</f>
        <v>▲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 t="str">
        <f>IF(BC105=MIN(S105,AK105,BC105,BU105),"○","▲")</f>
        <v>▲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 t="str">
        <f>IF(BU105=MIN(S105,AK105,BC105,BU105),"○","▲")</f>
        <v>○</v>
      </c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225"/>
    </row>
    <row r="108" spans="1:76" ht="24.95" customHeight="1">
      <c r="A108" s="31"/>
      <c r="B108" s="46"/>
      <c r="C108" s="56"/>
      <c r="D108" s="56"/>
      <c r="E108" s="77">
        <f>IF(E107="○",M58,IF(W107="○",AE58,IF(AO107="○",AW58,BO58)))</f>
        <v>8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226"/>
    </row>
    <row r="109" spans="1:76" ht="30" customHeight="1">
      <c r="A109" s="31"/>
      <c r="B109" s="36" t="s">
        <v>21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213"/>
    </row>
    <row r="110" spans="1:76" ht="24.95" customHeight="1">
      <c r="A110" s="31"/>
      <c r="B110" s="37" t="s">
        <v>70</v>
      </c>
      <c r="C110" s="47"/>
      <c r="D110" s="57"/>
      <c r="E110" s="65" t="s">
        <v>69</v>
      </c>
      <c r="F110" s="78"/>
      <c r="G110" s="78"/>
      <c r="H110" s="78"/>
      <c r="I110" s="78"/>
      <c r="J110" s="78"/>
      <c r="K110" s="78"/>
      <c r="L110" s="129" t="str">
        <f>+L2</f>
        <v>徳之島</v>
      </c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78" t="s">
        <v>54</v>
      </c>
      <c r="X110" s="78"/>
      <c r="Y110" s="78"/>
      <c r="Z110" s="78"/>
      <c r="AA110" s="78"/>
      <c r="AB110" s="78"/>
      <c r="AC110" s="78"/>
      <c r="AD110" s="78"/>
      <c r="AE110" s="191">
        <v>20</v>
      </c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203" t="s">
        <v>68</v>
      </c>
      <c r="AP110" s="203"/>
      <c r="AQ110" s="203"/>
      <c r="AR110" s="203"/>
      <c r="AS110" s="203"/>
      <c r="AT110" s="203"/>
      <c r="AU110" s="203"/>
      <c r="AV110" s="203"/>
      <c r="AW110" s="206">
        <v>0.9</v>
      </c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14"/>
    </row>
    <row r="111" spans="1:76" ht="24.95" customHeight="1">
      <c r="A111" s="31"/>
      <c r="B111" s="38"/>
      <c r="C111" s="48"/>
      <c r="D111" s="58"/>
      <c r="E111" s="66" t="s">
        <v>66</v>
      </c>
      <c r="F111" s="79"/>
      <c r="G111" s="79"/>
      <c r="H111" s="79"/>
      <c r="I111" s="79"/>
      <c r="J111" s="79"/>
      <c r="K111" s="79"/>
      <c r="L111" s="79" t="s">
        <v>67</v>
      </c>
      <c r="M111" s="79"/>
      <c r="N111" s="144">
        <f>+N3</f>
        <v>5</v>
      </c>
      <c r="O111" s="144"/>
      <c r="P111" s="150" t="str">
        <f>IF(N111=3,"(旧区分:L交通)",IF(N111=4,"(旧区分:A交通)",IF(N111=5,"(旧区分:B交通)","(旧区分:C交通)")))</f>
        <v>(旧区分:B交通)</v>
      </c>
      <c r="Q111" s="150"/>
      <c r="R111" s="150"/>
      <c r="S111" s="150"/>
      <c r="T111" s="150"/>
      <c r="U111" s="150"/>
      <c r="V111" s="150"/>
      <c r="W111" s="79" t="s">
        <v>64</v>
      </c>
      <c r="X111" s="79"/>
      <c r="Y111" s="79"/>
      <c r="Z111" s="79"/>
      <c r="AA111" s="79"/>
      <c r="AB111" s="79"/>
      <c r="AC111" s="79"/>
      <c r="AD111" s="79"/>
      <c r="AE111" s="192" t="s">
        <v>74</v>
      </c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79" t="s">
        <v>71</v>
      </c>
      <c r="AP111" s="79"/>
      <c r="AQ111" s="79"/>
      <c r="AR111" s="79"/>
      <c r="AS111" s="79"/>
      <c r="AT111" s="79"/>
      <c r="AU111" s="79"/>
      <c r="AV111" s="79"/>
      <c r="AW111" s="207">
        <v>2</v>
      </c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79" t="s">
        <v>72</v>
      </c>
      <c r="BH111" s="79"/>
      <c r="BI111" s="79"/>
      <c r="BJ111" s="79"/>
      <c r="BK111" s="79"/>
      <c r="BL111" s="79"/>
      <c r="BM111" s="79"/>
      <c r="BN111" s="79"/>
      <c r="BO111" s="211">
        <f>+BO3</f>
        <v>30</v>
      </c>
      <c r="BP111" s="211"/>
      <c r="BQ111" s="211"/>
      <c r="BR111" s="211"/>
      <c r="BS111" s="211"/>
      <c r="BT111" s="211"/>
      <c r="BU111" s="211"/>
      <c r="BV111" s="211"/>
      <c r="BW111" s="211"/>
      <c r="BX111" s="215"/>
    </row>
    <row r="112" spans="1:76" ht="20.100000000000001" customHeight="1">
      <c r="A112" s="31"/>
      <c r="B112" s="39"/>
      <c r="C112" s="49"/>
      <c r="D112" s="59"/>
      <c r="E112" s="67">
        <v>1</v>
      </c>
      <c r="F112" s="80"/>
      <c r="G112" s="80"/>
      <c r="H112" s="80"/>
      <c r="I112" s="80"/>
      <c r="J112" s="80"/>
      <c r="K112" s="80"/>
      <c r="L112" s="80"/>
      <c r="M112" s="132">
        <f>+L134</f>
        <v>3</v>
      </c>
      <c r="N112" s="132"/>
      <c r="O112" s="132"/>
      <c r="P112" s="132"/>
      <c r="Q112" s="132"/>
      <c r="R112" s="132"/>
      <c r="S112" s="132"/>
      <c r="T112" s="132"/>
      <c r="U112" s="132"/>
      <c r="V112" s="175"/>
      <c r="W112" s="67">
        <v>2</v>
      </c>
      <c r="X112" s="80"/>
      <c r="Y112" s="80"/>
      <c r="Z112" s="80"/>
      <c r="AA112" s="80"/>
      <c r="AB112" s="80"/>
      <c r="AC112" s="80"/>
      <c r="AD112" s="80"/>
      <c r="AE112" s="132">
        <f>+AD134</f>
        <v>4</v>
      </c>
      <c r="AF112" s="132"/>
      <c r="AG112" s="132"/>
      <c r="AH112" s="132"/>
      <c r="AI112" s="132"/>
      <c r="AJ112" s="132"/>
      <c r="AK112" s="132"/>
      <c r="AL112" s="132"/>
      <c r="AM112" s="132"/>
      <c r="AN112" s="175"/>
      <c r="AO112" s="67">
        <v>2</v>
      </c>
      <c r="AP112" s="80"/>
      <c r="AQ112" s="80"/>
      <c r="AR112" s="80"/>
      <c r="AS112" s="80"/>
      <c r="AT112" s="80"/>
      <c r="AU112" s="80"/>
      <c r="AV112" s="80"/>
      <c r="AW112" s="132">
        <f>+AV134</f>
        <v>6</v>
      </c>
      <c r="AX112" s="132"/>
      <c r="AY112" s="132"/>
      <c r="AZ112" s="132"/>
      <c r="BA112" s="132"/>
      <c r="BB112" s="132"/>
      <c r="BC112" s="132"/>
      <c r="BD112" s="132"/>
      <c r="BE112" s="132"/>
      <c r="BF112" s="175"/>
      <c r="BG112" s="67">
        <v>3</v>
      </c>
      <c r="BH112" s="80"/>
      <c r="BI112" s="80"/>
      <c r="BJ112" s="80"/>
      <c r="BK112" s="80"/>
      <c r="BL112" s="80"/>
      <c r="BM112" s="80"/>
      <c r="BN112" s="80"/>
      <c r="BO112" s="132">
        <f>+BN134</f>
        <v>8</v>
      </c>
      <c r="BP112" s="132"/>
      <c r="BQ112" s="132"/>
      <c r="BR112" s="132"/>
      <c r="BS112" s="132"/>
      <c r="BT112" s="132"/>
      <c r="BU112" s="132"/>
      <c r="BV112" s="132"/>
      <c r="BW112" s="132"/>
      <c r="BX112" s="216"/>
    </row>
    <row r="113" spans="1:76" ht="5.0999999999999996" customHeight="1">
      <c r="A113" s="31"/>
      <c r="B113" s="40" t="s">
        <v>3</v>
      </c>
      <c r="C113" s="50"/>
      <c r="D113" s="60"/>
      <c r="E113" s="68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176"/>
      <c r="W113" s="68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176"/>
      <c r="AO113" s="68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176"/>
      <c r="BG113" s="68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217"/>
    </row>
    <row r="114" spans="1:76" s="28" customFormat="1" ht="12" customHeight="1">
      <c r="A114" s="32"/>
      <c r="B114" s="40"/>
      <c r="C114" s="50"/>
      <c r="D114" s="60"/>
      <c r="E114" s="69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32"/>
      <c r="S114" s="82"/>
      <c r="T114" s="168"/>
      <c r="U114" s="168"/>
      <c r="V114" s="32"/>
      <c r="W114" s="69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32"/>
      <c r="AK114" s="82"/>
      <c r="AL114" s="168"/>
      <c r="AM114" s="168"/>
      <c r="AN114" s="198"/>
      <c r="AO114" s="69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32"/>
      <c r="BC114" s="82"/>
      <c r="BD114" s="168"/>
      <c r="BE114" s="168"/>
      <c r="BF114" s="198"/>
      <c r="BG114" s="69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32"/>
      <c r="BU114" s="82"/>
      <c r="BV114" s="168"/>
      <c r="BW114" s="168"/>
      <c r="BX114" s="218"/>
    </row>
    <row r="115" spans="1:76" s="28" customFormat="1" ht="12" customHeight="1">
      <c r="A115" s="32"/>
      <c r="B115" s="40"/>
      <c r="C115" s="50"/>
      <c r="D115" s="60"/>
      <c r="E115" s="69"/>
      <c r="F115" s="82"/>
      <c r="G115" s="82"/>
      <c r="H115" s="82"/>
      <c r="I115" s="109" t="s">
        <v>2</v>
      </c>
      <c r="J115" s="109"/>
      <c r="K115" s="109"/>
      <c r="L115" s="109"/>
      <c r="M115" s="109" t="s">
        <v>24</v>
      </c>
      <c r="N115" s="109"/>
      <c r="O115" s="109"/>
      <c r="P115" s="109"/>
      <c r="Q115" s="82"/>
      <c r="R115" s="32"/>
      <c r="S115" s="163"/>
      <c r="T115" s="168"/>
      <c r="U115" s="168"/>
      <c r="V115" s="32"/>
      <c r="W115" s="69"/>
      <c r="X115" s="82"/>
      <c r="Y115" s="82"/>
      <c r="Z115" s="82"/>
      <c r="AA115" s="109" t="s">
        <v>2</v>
      </c>
      <c r="AB115" s="109"/>
      <c r="AC115" s="109"/>
      <c r="AD115" s="109"/>
      <c r="AE115" s="109" t="s">
        <v>24</v>
      </c>
      <c r="AF115" s="109"/>
      <c r="AG115" s="109"/>
      <c r="AH115" s="109"/>
      <c r="AI115" s="82"/>
      <c r="AJ115" s="32"/>
      <c r="AK115" s="163"/>
      <c r="AL115" s="168"/>
      <c r="AM115" s="168"/>
      <c r="AN115" s="198"/>
      <c r="AO115" s="69"/>
      <c r="AP115" s="82"/>
      <c r="AQ115" s="82"/>
      <c r="AR115" s="82"/>
      <c r="AS115" s="109" t="s">
        <v>2</v>
      </c>
      <c r="AT115" s="109"/>
      <c r="AU115" s="109"/>
      <c r="AV115" s="109"/>
      <c r="AW115" s="109" t="s">
        <v>24</v>
      </c>
      <c r="AX115" s="109"/>
      <c r="AY115" s="109"/>
      <c r="AZ115" s="109"/>
      <c r="BA115" s="82"/>
      <c r="BB115" s="32"/>
      <c r="BC115" s="163"/>
      <c r="BD115" s="168"/>
      <c r="BE115" s="168"/>
      <c r="BF115" s="198"/>
      <c r="BG115" s="69"/>
      <c r="BH115" s="82"/>
      <c r="BI115" s="82"/>
      <c r="BJ115" s="82"/>
      <c r="BK115" s="109" t="s">
        <v>2</v>
      </c>
      <c r="BL115" s="109"/>
      <c r="BM115" s="109"/>
      <c r="BN115" s="109"/>
      <c r="BO115" s="109" t="s">
        <v>24</v>
      </c>
      <c r="BP115" s="109"/>
      <c r="BQ115" s="109"/>
      <c r="BR115" s="109"/>
      <c r="BS115" s="82"/>
      <c r="BT115" s="32"/>
      <c r="BU115" s="163"/>
      <c r="BV115" s="168"/>
      <c r="BW115" s="168"/>
      <c r="BX115" s="218"/>
    </row>
    <row r="116" spans="1:76" s="28" customFormat="1" ht="9.9499999999999993" customHeight="1">
      <c r="A116" s="32"/>
      <c r="B116" s="40"/>
      <c r="C116" s="50"/>
      <c r="D116" s="60"/>
      <c r="E116" s="6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32"/>
      <c r="S116" s="164">
        <f>+K146+K147+K149+K151</f>
        <v>80</v>
      </c>
      <c r="T116" s="169" t="s">
        <v>62</v>
      </c>
      <c r="U116" s="168"/>
      <c r="V116" s="32"/>
      <c r="W116" s="69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32"/>
      <c r="AK116" s="164">
        <f>+AC146+AC147+AC149+AC151</f>
        <v>70</v>
      </c>
      <c r="AL116" s="169" t="s">
        <v>62</v>
      </c>
      <c r="AM116" s="168"/>
      <c r="AN116" s="198"/>
      <c r="AO116" s="69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32"/>
      <c r="BC116" s="164">
        <f>+AU146+AU147+AU149+AU151</f>
        <v>60</v>
      </c>
      <c r="BD116" s="169" t="s">
        <v>62</v>
      </c>
      <c r="BE116" s="168"/>
      <c r="BF116" s="198"/>
      <c r="BG116" s="69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32"/>
      <c r="BU116" s="164">
        <f>+BM146+BM147+BM149+BM151</f>
        <v>50</v>
      </c>
      <c r="BV116" s="169" t="s">
        <v>62</v>
      </c>
      <c r="BW116" s="168"/>
      <c r="BX116" s="218"/>
    </row>
    <row r="117" spans="1:76" s="28" customFormat="1" ht="9.9499999999999993" customHeight="1">
      <c r="A117" s="32"/>
      <c r="B117" s="40"/>
      <c r="C117" s="50"/>
      <c r="D117" s="60"/>
      <c r="E117" s="69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32"/>
      <c r="S117" s="164"/>
      <c r="T117" s="169"/>
      <c r="U117" s="168"/>
      <c r="V117" s="32"/>
      <c r="W117" s="69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32"/>
      <c r="AK117" s="164"/>
      <c r="AL117" s="169"/>
      <c r="AM117" s="168"/>
      <c r="AN117" s="198"/>
      <c r="AO117" s="69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32"/>
      <c r="BC117" s="164"/>
      <c r="BD117" s="169"/>
      <c r="BE117" s="168"/>
      <c r="BF117" s="198"/>
      <c r="BG117" s="69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32"/>
      <c r="BU117" s="164"/>
      <c r="BV117" s="169"/>
      <c r="BW117" s="168"/>
      <c r="BX117" s="218"/>
    </row>
    <row r="118" spans="1:76" s="28" customFormat="1" ht="9.9499999999999993" customHeight="1">
      <c r="A118" s="32"/>
      <c r="B118" s="40"/>
      <c r="C118" s="50"/>
      <c r="D118" s="60"/>
      <c r="E118" s="69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32"/>
      <c r="S118" s="164"/>
      <c r="T118" s="169"/>
      <c r="U118" s="168"/>
      <c r="V118" s="32"/>
      <c r="W118" s="69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32"/>
      <c r="AK118" s="164"/>
      <c r="AL118" s="169"/>
      <c r="AM118" s="168"/>
      <c r="AN118" s="198"/>
      <c r="AO118" s="69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32"/>
      <c r="BC118" s="164"/>
      <c r="BD118" s="169"/>
      <c r="BE118" s="168"/>
      <c r="BF118" s="198"/>
      <c r="BG118" s="69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32"/>
      <c r="BU118" s="164"/>
      <c r="BV118" s="169"/>
      <c r="BW118" s="168"/>
      <c r="BX118" s="218"/>
    </row>
    <row r="119" spans="1:76" s="28" customFormat="1" ht="9.9499999999999993" customHeight="1">
      <c r="A119" s="32"/>
      <c r="B119" s="40"/>
      <c r="C119" s="50"/>
      <c r="D119" s="60"/>
      <c r="E119" s="69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32"/>
      <c r="S119" s="164"/>
      <c r="T119" s="169"/>
      <c r="U119" s="168"/>
      <c r="V119" s="32"/>
      <c r="W119" s="69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32"/>
      <c r="AK119" s="164"/>
      <c r="AL119" s="169"/>
      <c r="AM119" s="168"/>
      <c r="AN119" s="198"/>
      <c r="AO119" s="69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32"/>
      <c r="BC119" s="164"/>
      <c r="BD119" s="169"/>
      <c r="BE119" s="168"/>
      <c r="BF119" s="198"/>
      <c r="BG119" s="69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32"/>
      <c r="BU119" s="164"/>
      <c r="BV119" s="169"/>
      <c r="BW119" s="168"/>
      <c r="BX119" s="218"/>
    </row>
    <row r="120" spans="1:76" s="28" customFormat="1" ht="9.9499999999999993" customHeight="1">
      <c r="A120" s="32"/>
      <c r="B120" s="40"/>
      <c r="C120" s="50"/>
      <c r="D120" s="60"/>
      <c r="E120" s="69"/>
      <c r="F120" s="82"/>
      <c r="G120" s="82"/>
      <c r="H120" s="82"/>
      <c r="I120" s="109"/>
      <c r="J120" s="109"/>
      <c r="K120" s="109"/>
      <c r="L120" s="109"/>
      <c r="M120" s="109"/>
      <c r="N120" s="109"/>
      <c r="O120" s="109"/>
      <c r="P120" s="109"/>
      <c r="Q120" s="82"/>
      <c r="R120" s="32"/>
      <c r="S120" s="164"/>
      <c r="T120" s="169"/>
      <c r="U120" s="168"/>
      <c r="V120" s="32"/>
      <c r="W120" s="69"/>
      <c r="X120" s="82"/>
      <c r="Y120" s="82"/>
      <c r="Z120" s="82"/>
      <c r="AA120" s="109"/>
      <c r="AB120" s="109"/>
      <c r="AC120" s="109"/>
      <c r="AD120" s="109"/>
      <c r="AE120" s="109"/>
      <c r="AF120" s="109"/>
      <c r="AG120" s="109"/>
      <c r="AH120" s="109"/>
      <c r="AI120" s="82"/>
      <c r="AJ120" s="32"/>
      <c r="AK120" s="164"/>
      <c r="AL120" s="169"/>
      <c r="AM120" s="168"/>
      <c r="AN120" s="198"/>
      <c r="AO120" s="69"/>
      <c r="AP120" s="82"/>
      <c r="AQ120" s="82"/>
      <c r="AR120" s="82"/>
      <c r="AS120" s="109"/>
      <c r="AT120" s="109"/>
      <c r="AU120" s="109"/>
      <c r="AV120" s="109"/>
      <c r="AW120" s="109"/>
      <c r="AX120" s="109"/>
      <c r="AY120" s="109"/>
      <c r="AZ120" s="109"/>
      <c r="BA120" s="82"/>
      <c r="BB120" s="32"/>
      <c r="BC120" s="164"/>
      <c r="BD120" s="169"/>
      <c r="BE120" s="168"/>
      <c r="BF120" s="198"/>
      <c r="BG120" s="69"/>
      <c r="BH120" s="82"/>
      <c r="BI120" s="82"/>
      <c r="BJ120" s="82"/>
      <c r="BK120" s="109"/>
      <c r="BL120" s="109"/>
      <c r="BM120" s="109"/>
      <c r="BN120" s="109"/>
      <c r="BO120" s="109"/>
      <c r="BP120" s="109"/>
      <c r="BQ120" s="109"/>
      <c r="BR120" s="109"/>
      <c r="BS120" s="82"/>
      <c r="BT120" s="32"/>
      <c r="BU120" s="164"/>
      <c r="BV120" s="169"/>
      <c r="BW120" s="168"/>
      <c r="BX120" s="218"/>
    </row>
    <row r="121" spans="1:76" s="28" customFormat="1" ht="12" customHeight="1">
      <c r="A121" s="32"/>
      <c r="B121" s="40"/>
      <c r="C121" s="50"/>
      <c r="D121" s="60"/>
      <c r="E121" s="69"/>
      <c r="F121" s="82"/>
      <c r="G121" s="97">
        <v>100</v>
      </c>
      <c r="H121" s="82"/>
      <c r="I121" s="109" t="s">
        <v>1</v>
      </c>
      <c r="J121" s="109"/>
      <c r="K121" s="109"/>
      <c r="L121" s="109"/>
      <c r="M121" s="133"/>
      <c r="N121" s="133"/>
      <c r="O121" s="133"/>
      <c r="P121" s="133"/>
      <c r="Q121" s="156"/>
      <c r="R121" s="161">
        <f>+S122-R125</f>
        <v>10</v>
      </c>
      <c r="S121" s="156"/>
      <c r="T121" s="170">
        <f>+S122+S116</f>
        <v>110</v>
      </c>
      <c r="U121" s="173" t="s">
        <v>63</v>
      </c>
      <c r="V121" s="32"/>
      <c r="W121" s="69"/>
      <c r="X121" s="82"/>
      <c r="Y121" s="97">
        <v>100</v>
      </c>
      <c r="Z121" s="82"/>
      <c r="AA121" s="109" t="s">
        <v>1</v>
      </c>
      <c r="AB121" s="109"/>
      <c r="AC121" s="109"/>
      <c r="AD121" s="109"/>
      <c r="AE121" s="133"/>
      <c r="AF121" s="133"/>
      <c r="AG121" s="133"/>
      <c r="AH121" s="133"/>
      <c r="AI121" s="156"/>
      <c r="AJ121" s="32"/>
      <c r="AK121" s="32"/>
      <c r="AL121" s="170">
        <f>+AK122+AK116</f>
        <v>110</v>
      </c>
      <c r="AM121" s="173" t="s">
        <v>63</v>
      </c>
      <c r="AN121" s="198"/>
      <c r="AO121" s="69"/>
      <c r="AP121" s="82"/>
      <c r="AQ121" s="97">
        <v>100</v>
      </c>
      <c r="AR121" s="82"/>
      <c r="AS121" s="109" t="s">
        <v>1</v>
      </c>
      <c r="AT121" s="109"/>
      <c r="AU121" s="109"/>
      <c r="AV121" s="109"/>
      <c r="AW121" s="133"/>
      <c r="AX121" s="133"/>
      <c r="AY121" s="133"/>
      <c r="AZ121" s="133"/>
      <c r="BA121" s="156"/>
      <c r="BB121" s="32"/>
      <c r="BC121" s="32"/>
      <c r="BD121" s="170">
        <f>+BC122+BC116</f>
        <v>115</v>
      </c>
      <c r="BE121" s="173" t="s">
        <v>63</v>
      </c>
      <c r="BF121" s="198"/>
      <c r="BG121" s="69"/>
      <c r="BH121" s="82"/>
      <c r="BI121" s="97">
        <v>100</v>
      </c>
      <c r="BJ121" s="82"/>
      <c r="BK121" s="109" t="s">
        <v>1</v>
      </c>
      <c r="BL121" s="109"/>
      <c r="BM121" s="109"/>
      <c r="BN121" s="109"/>
      <c r="BO121" s="133"/>
      <c r="BP121" s="133"/>
      <c r="BQ121" s="133"/>
      <c r="BR121" s="133"/>
      <c r="BS121" s="156"/>
      <c r="BT121" s="32"/>
      <c r="BU121" s="32"/>
      <c r="BV121" s="212">
        <f>BU123+BU116</f>
        <v>115</v>
      </c>
      <c r="BW121" s="168"/>
      <c r="BX121" s="218"/>
    </row>
    <row r="122" spans="1:76" s="28" customFormat="1" ht="12" customHeight="1">
      <c r="A122" s="32"/>
      <c r="B122" s="40"/>
      <c r="C122" s="50"/>
      <c r="D122" s="60"/>
      <c r="E122" s="69"/>
      <c r="F122" s="82"/>
      <c r="G122" s="97"/>
      <c r="H122" s="82"/>
      <c r="I122" s="109"/>
      <c r="J122" s="109"/>
      <c r="K122" s="109"/>
      <c r="L122" s="109"/>
      <c r="M122" s="133"/>
      <c r="N122" s="133"/>
      <c r="O122" s="133"/>
      <c r="P122" s="133"/>
      <c r="Q122" s="156"/>
      <c r="R122" s="161"/>
      <c r="S122" s="161">
        <f>+L135</f>
        <v>30</v>
      </c>
      <c r="T122" s="170"/>
      <c r="U122" s="173"/>
      <c r="V122" s="32"/>
      <c r="W122" s="69"/>
      <c r="X122" s="82"/>
      <c r="Y122" s="97"/>
      <c r="Z122" s="82"/>
      <c r="AA122" s="109"/>
      <c r="AB122" s="109"/>
      <c r="AC122" s="109"/>
      <c r="AD122" s="109"/>
      <c r="AE122" s="133"/>
      <c r="AF122" s="133"/>
      <c r="AG122" s="133"/>
      <c r="AH122" s="133"/>
      <c r="AI122" s="156"/>
      <c r="AJ122" s="196">
        <f>+AK122-AJ126</f>
        <v>20</v>
      </c>
      <c r="AK122" s="196">
        <f>+AD135</f>
        <v>40</v>
      </c>
      <c r="AL122" s="170"/>
      <c r="AM122" s="173"/>
      <c r="AN122" s="198"/>
      <c r="AO122" s="69"/>
      <c r="AP122" s="82"/>
      <c r="AQ122" s="97"/>
      <c r="AR122" s="82"/>
      <c r="AS122" s="109"/>
      <c r="AT122" s="109"/>
      <c r="AU122" s="109"/>
      <c r="AV122" s="109"/>
      <c r="AW122" s="133"/>
      <c r="AX122" s="133"/>
      <c r="AY122" s="133"/>
      <c r="AZ122" s="133"/>
      <c r="BA122" s="156"/>
      <c r="BB122" s="196">
        <f>+BC122-BB126</f>
        <v>35</v>
      </c>
      <c r="BC122" s="196">
        <f>+AV135</f>
        <v>55</v>
      </c>
      <c r="BD122" s="170"/>
      <c r="BE122" s="173"/>
      <c r="BF122" s="198"/>
      <c r="BG122" s="69"/>
      <c r="BH122" s="82"/>
      <c r="BI122" s="97"/>
      <c r="BJ122" s="82"/>
      <c r="BK122" s="109"/>
      <c r="BL122" s="109"/>
      <c r="BM122" s="109"/>
      <c r="BN122" s="109"/>
      <c r="BO122" s="133"/>
      <c r="BP122" s="133"/>
      <c r="BQ122" s="133"/>
      <c r="BR122" s="133"/>
      <c r="BS122" s="156"/>
      <c r="BT122" s="196">
        <f>+BU123-BT127</f>
        <v>45</v>
      </c>
      <c r="BU122" s="32"/>
      <c r="BV122" s="212"/>
      <c r="BW122" s="173" t="s">
        <v>63</v>
      </c>
      <c r="BX122" s="218"/>
    </row>
    <row r="123" spans="1:76" s="28" customFormat="1" ht="12" customHeight="1">
      <c r="A123" s="32"/>
      <c r="B123" s="40"/>
      <c r="C123" s="50"/>
      <c r="D123" s="60"/>
      <c r="E123" s="69"/>
      <c r="F123" s="82"/>
      <c r="G123" s="97"/>
      <c r="H123" s="82"/>
      <c r="I123" s="109"/>
      <c r="J123" s="109"/>
      <c r="K123" s="109"/>
      <c r="L123" s="109"/>
      <c r="M123" s="109" t="s">
        <v>5</v>
      </c>
      <c r="N123" s="109"/>
      <c r="O123" s="109"/>
      <c r="P123" s="109"/>
      <c r="Q123" s="156"/>
      <c r="R123" s="161"/>
      <c r="S123" s="161"/>
      <c r="T123" s="170"/>
      <c r="U123" s="173"/>
      <c r="V123" s="32"/>
      <c r="W123" s="69"/>
      <c r="X123" s="82"/>
      <c r="Y123" s="97"/>
      <c r="Z123" s="82"/>
      <c r="AA123" s="109"/>
      <c r="AB123" s="109"/>
      <c r="AC123" s="109"/>
      <c r="AD123" s="109"/>
      <c r="AE123" s="109" t="s">
        <v>5</v>
      </c>
      <c r="AF123" s="109"/>
      <c r="AG123" s="109"/>
      <c r="AH123" s="109"/>
      <c r="AI123" s="156"/>
      <c r="AJ123" s="196"/>
      <c r="AK123" s="196"/>
      <c r="AL123" s="170"/>
      <c r="AM123" s="173"/>
      <c r="AN123" s="198"/>
      <c r="AO123" s="69"/>
      <c r="AP123" s="82"/>
      <c r="AQ123" s="97"/>
      <c r="AR123" s="82"/>
      <c r="AS123" s="109"/>
      <c r="AT123" s="109"/>
      <c r="AU123" s="109"/>
      <c r="AV123" s="109"/>
      <c r="AW123" s="109" t="s">
        <v>5</v>
      </c>
      <c r="AX123" s="109"/>
      <c r="AY123" s="109"/>
      <c r="AZ123" s="109"/>
      <c r="BA123" s="156"/>
      <c r="BB123" s="196"/>
      <c r="BC123" s="196"/>
      <c r="BD123" s="170"/>
      <c r="BE123" s="173"/>
      <c r="BF123" s="198"/>
      <c r="BG123" s="69"/>
      <c r="BH123" s="82"/>
      <c r="BI123" s="97"/>
      <c r="BJ123" s="82"/>
      <c r="BK123" s="109"/>
      <c r="BL123" s="109"/>
      <c r="BM123" s="109"/>
      <c r="BN123" s="109"/>
      <c r="BO123" s="109" t="s">
        <v>5</v>
      </c>
      <c r="BP123" s="109"/>
      <c r="BQ123" s="109"/>
      <c r="BR123" s="109"/>
      <c r="BS123" s="156"/>
      <c r="BT123" s="196"/>
      <c r="BU123" s="196">
        <f>+BN135</f>
        <v>65</v>
      </c>
      <c r="BV123" s="212"/>
      <c r="BW123" s="173"/>
      <c r="BX123" s="218"/>
    </row>
    <row r="124" spans="1:76" s="28" customFormat="1" ht="12" customHeight="1">
      <c r="A124" s="32"/>
      <c r="B124" s="40"/>
      <c r="C124" s="50"/>
      <c r="D124" s="60"/>
      <c r="E124" s="69"/>
      <c r="F124" s="82"/>
      <c r="G124" s="97"/>
      <c r="H124" s="82"/>
      <c r="I124" s="109"/>
      <c r="J124" s="109"/>
      <c r="K124" s="109"/>
      <c r="L124" s="109"/>
      <c r="M124" s="109" t="s">
        <v>26</v>
      </c>
      <c r="N124" s="109"/>
      <c r="O124" s="109"/>
      <c r="P124" s="109"/>
      <c r="Q124" s="157" t="s">
        <v>28</v>
      </c>
      <c r="R124" s="161"/>
      <c r="S124" s="161"/>
      <c r="T124" s="170"/>
      <c r="U124" s="173"/>
      <c r="V124" s="32"/>
      <c r="W124" s="69"/>
      <c r="X124" s="82"/>
      <c r="Y124" s="97"/>
      <c r="Z124" s="82"/>
      <c r="AA124" s="109"/>
      <c r="AB124" s="109"/>
      <c r="AC124" s="109"/>
      <c r="AD124" s="109"/>
      <c r="AE124" s="109" t="s">
        <v>26</v>
      </c>
      <c r="AF124" s="109"/>
      <c r="AG124" s="109"/>
      <c r="AH124" s="109"/>
      <c r="AI124" s="158"/>
      <c r="AJ124" s="196"/>
      <c r="AK124" s="196"/>
      <c r="AL124" s="170"/>
      <c r="AM124" s="173"/>
      <c r="AN124" s="198"/>
      <c r="AO124" s="69"/>
      <c r="AP124" s="82"/>
      <c r="AQ124" s="97"/>
      <c r="AR124" s="82"/>
      <c r="AS124" s="109"/>
      <c r="AT124" s="109"/>
      <c r="AU124" s="109"/>
      <c r="AV124" s="109"/>
      <c r="AW124" s="109" t="s">
        <v>26</v>
      </c>
      <c r="AX124" s="109"/>
      <c r="AY124" s="109"/>
      <c r="AZ124" s="109"/>
      <c r="BA124" s="158"/>
      <c r="BB124" s="196"/>
      <c r="BC124" s="196"/>
      <c r="BD124" s="170"/>
      <c r="BE124" s="173"/>
      <c r="BF124" s="198"/>
      <c r="BG124" s="69"/>
      <c r="BH124" s="82"/>
      <c r="BI124" s="97"/>
      <c r="BJ124" s="82"/>
      <c r="BK124" s="109"/>
      <c r="BL124" s="109"/>
      <c r="BM124" s="109"/>
      <c r="BN124" s="109"/>
      <c r="BO124" s="109" t="s">
        <v>26</v>
      </c>
      <c r="BP124" s="109"/>
      <c r="BQ124" s="109"/>
      <c r="BR124" s="109"/>
      <c r="BS124" s="158"/>
      <c r="BT124" s="196"/>
      <c r="BU124" s="196"/>
      <c r="BV124" s="212"/>
      <c r="BW124" s="173"/>
      <c r="BX124" s="218"/>
    </row>
    <row r="125" spans="1:76" s="28" customFormat="1" ht="12" customHeight="1">
      <c r="A125" s="32"/>
      <c r="B125" s="40"/>
      <c r="C125" s="50"/>
      <c r="D125" s="60"/>
      <c r="E125" s="69"/>
      <c r="F125" s="82"/>
      <c r="G125" s="97"/>
      <c r="H125" s="82"/>
      <c r="I125" s="109"/>
      <c r="J125" s="109"/>
      <c r="K125" s="109"/>
      <c r="L125" s="109"/>
      <c r="M125" s="134">
        <f>+L137</f>
        <v>30</v>
      </c>
      <c r="N125" s="134"/>
      <c r="O125" s="134"/>
      <c r="P125" s="134"/>
      <c r="Q125" s="157"/>
      <c r="R125" s="161">
        <v>20</v>
      </c>
      <c r="S125" s="161"/>
      <c r="T125" s="170"/>
      <c r="U125" s="173"/>
      <c r="V125" s="32"/>
      <c r="W125" s="69"/>
      <c r="X125" s="82"/>
      <c r="Y125" s="97"/>
      <c r="Z125" s="82"/>
      <c r="AA125" s="109"/>
      <c r="AB125" s="109"/>
      <c r="AC125" s="109"/>
      <c r="AD125" s="109"/>
      <c r="AE125" s="134">
        <f>+AD137</f>
        <v>30</v>
      </c>
      <c r="AF125" s="134"/>
      <c r="AG125" s="134"/>
      <c r="AH125" s="134"/>
      <c r="AI125" s="157" t="s">
        <v>28</v>
      </c>
      <c r="AJ125" s="196"/>
      <c r="AK125" s="196"/>
      <c r="AL125" s="170"/>
      <c r="AM125" s="173"/>
      <c r="AN125" s="198"/>
      <c r="AO125" s="69"/>
      <c r="AP125" s="82"/>
      <c r="AQ125" s="97"/>
      <c r="AR125" s="82"/>
      <c r="AS125" s="109"/>
      <c r="AT125" s="109"/>
      <c r="AU125" s="109"/>
      <c r="AV125" s="109"/>
      <c r="AW125" s="134">
        <f>+AV137</f>
        <v>30</v>
      </c>
      <c r="AX125" s="134"/>
      <c r="AY125" s="134"/>
      <c r="AZ125" s="134"/>
      <c r="BA125" s="157" t="s">
        <v>28</v>
      </c>
      <c r="BB125" s="196"/>
      <c r="BC125" s="196"/>
      <c r="BD125" s="170"/>
      <c r="BE125" s="173"/>
      <c r="BF125" s="198"/>
      <c r="BG125" s="69"/>
      <c r="BH125" s="82"/>
      <c r="BI125" s="97"/>
      <c r="BJ125" s="82"/>
      <c r="BK125" s="109"/>
      <c r="BL125" s="109"/>
      <c r="BM125" s="109"/>
      <c r="BN125" s="109"/>
      <c r="BO125" s="134">
        <f>+BN137</f>
        <v>30</v>
      </c>
      <c r="BP125" s="134"/>
      <c r="BQ125" s="134"/>
      <c r="BR125" s="134"/>
      <c r="BS125" s="158"/>
      <c r="BT125" s="196"/>
      <c r="BU125" s="196"/>
      <c r="BV125" s="212"/>
      <c r="BW125" s="173"/>
      <c r="BX125" s="218"/>
    </row>
    <row r="126" spans="1:76" s="28" customFormat="1" ht="12" customHeight="1">
      <c r="A126" s="32"/>
      <c r="B126" s="40"/>
      <c r="C126" s="50"/>
      <c r="D126" s="60"/>
      <c r="E126" s="69"/>
      <c r="F126" s="82"/>
      <c r="G126" s="97"/>
      <c r="H126" s="82"/>
      <c r="I126" s="110">
        <f>+L133</f>
        <v>2</v>
      </c>
      <c r="J126" s="110"/>
      <c r="K126" s="110"/>
      <c r="L126" s="110"/>
      <c r="M126" s="133"/>
      <c r="N126" s="133"/>
      <c r="O126" s="133"/>
      <c r="P126" s="133"/>
      <c r="Q126" s="157"/>
      <c r="R126" s="161"/>
      <c r="S126" s="156"/>
      <c r="T126" s="170"/>
      <c r="U126" s="173"/>
      <c r="V126" s="32"/>
      <c r="W126" s="69"/>
      <c r="X126" s="82"/>
      <c r="Y126" s="97"/>
      <c r="Z126" s="82"/>
      <c r="AA126" s="110">
        <f>+AD133</f>
        <v>2</v>
      </c>
      <c r="AB126" s="110"/>
      <c r="AC126" s="110"/>
      <c r="AD126" s="110"/>
      <c r="AE126" s="133"/>
      <c r="AF126" s="133"/>
      <c r="AG126" s="133"/>
      <c r="AH126" s="133"/>
      <c r="AI126" s="157"/>
      <c r="AJ126" s="161">
        <v>20</v>
      </c>
      <c r="AK126" s="32"/>
      <c r="AL126" s="170"/>
      <c r="AM126" s="173"/>
      <c r="AN126" s="198"/>
      <c r="AO126" s="69"/>
      <c r="AP126" s="82"/>
      <c r="AQ126" s="97"/>
      <c r="AR126" s="82"/>
      <c r="AS126" s="110">
        <f>+AV133</f>
        <v>2</v>
      </c>
      <c r="AT126" s="110"/>
      <c r="AU126" s="110"/>
      <c r="AV126" s="110"/>
      <c r="AW126" s="133"/>
      <c r="AX126" s="133"/>
      <c r="AY126" s="133"/>
      <c r="AZ126" s="133"/>
      <c r="BA126" s="157"/>
      <c r="BB126" s="161">
        <v>20</v>
      </c>
      <c r="BC126" s="32"/>
      <c r="BD126" s="170"/>
      <c r="BE126" s="173"/>
      <c r="BF126" s="198"/>
      <c r="BG126" s="69"/>
      <c r="BH126" s="82"/>
      <c r="BI126" s="97"/>
      <c r="BJ126" s="82"/>
      <c r="BK126" s="110">
        <f>+BN133</f>
        <v>2</v>
      </c>
      <c r="BL126" s="110"/>
      <c r="BM126" s="110"/>
      <c r="BN126" s="110"/>
      <c r="BO126" s="133"/>
      <c r="BP126" s="133"/>
      <c r="BQ126" s="133"/>
      <c r="BR126" s="133"/>
      <c r="BS126" s="157" t="s">
        <v>28</v>
      </c>
      <c r="BT126" s="197"/>
      <c r="BU126" s="196"/>
      <c r="BV126" s="212"/>
      <c r="BW126" s="173"/>
      <c r="BX126" s="218"/>
    </row>
    <row r="127" spans="1:76" s="28" customFormat="1" ht="12" customHeight="1">
      <c r="A127" s="32"/>
      <c r="B127" s="40"/>
      <c r="C127" s="50"/>
      <c r="D127" s="60"/>
      <c r="E127" s="69"/>
      <c r="F127" s="82"/>
      <c r="G127" s="97"/>
      <c r="H127" s="82"/>
      <c r="I127" s="110"/>
      <c r="J127" s="110"/>
      <c r="K127" s="110"/>
      <c r="L127" s="110"/>
      <c r="M127" s="133"/>
      <c r="N127" s="133"/>
      <c r="O127" s="133"/>
      <c r="P127" s="133"/>
      <c r="Q127" s="157"/>
      <c r="R127" s="156"/>
      <c r="S127" s="161"/>
      <c r="T127" s="171"/>
      <c r="U127" s="174"/>
      <c r="V127" s="32"/>
      <c r="W127" s="69"/>
      <c r="X127" s="82"/>
      <c r="Y127" s="97"/>
      <c r="Z127" s="82"/>
      <c r="AA127" s="110"/>
      <c r="AB127" s="110"/>
      <c r="AC127" s="110"/>
      <c r="AD127" s="110"/>
      <c r="AE127" s="133"/>
      <c r="AF127" s="133"/>
      <c r="AG127" s="133"/>
      <c r="AH127" s="133"/>
      <c r="AI127" s="157"/>
      <c r="AJ127" s="161"/>
      <c r="AK127" s="197"/>
      <c r="AL127" s="171"/>
      <c r="AM127" s="174"/>
      <c r="AN127" s="198"/>
      <c r="AO127" s="69"/>
      <c r="AP127" s="82"/>
      <c r="AQ127" s="97"/>
      <c r="AR127" s="82"/>
      <c r="AS127" s="110"/>
      <c r="AT127" s="110"/>
      <c r="AU127" s="110"/>
      <c r="AV127" s="110"/>
      <c r="AW127" s="133"/>
      <c r="AX127" s="133"/>
      <c r="AY127" s="133"/>
      <c r="AZ127" s="133"/>
      <c r="BA127" s="157"/>
      <c r="BB127" s="161"/>
      <c r="BC127" s="197"/>
      <c r="BD127" s="171"/>
      <c r="BE127" s="174"/>
      <c r="BF127" s="198"/>
      <c r="BG127" s="69"/>
      <c r="BH127" s="82"/>
      <c r="BI127" s="97"/>
      <c r="BJ127" s="82"/>
      <c r="BK127" s="110"/>
      <c r="BL127" s="110"/>
      <c r="BM127" s="110"/>
      <c r="BN127" s="110"/>
      <c r="BO127" s="133"/>
      <c r="BP127" s="133"/>
      <c r="BQ127" s="133"/>
      <c r="BR127" s="133"/>
      <c r="BS127" s="157"/>
      <c r="BT127" s="161">
        <v>20</v>
      </c>
      <c r="BU127" s="197"/>
      <c r="BV127" s="212"/>
      <c r="BW127" s="173"/>
      <c r="BX127" s="218"/>
    </row>
    <row r="128" spans="1:76" s="28" customFormat="1" ht="12" customHeight="1">
      <c r="A128" s="32"/>
      <c r="B128" s="40"/>
      <c r="C128" s="50"/>
      <c r="D128" s="60"/>
      <c r="E128" s="69"/>
      <c r="F128" s="82"/>
      <c r="G128" s="97"/>
      <c r="H128" s="82"/>
      <c r="I128" s="110"/>
      <c r="J128" s="110"/>
      <c r="K128" s="110"/>
      <c r="L128" s="110"/>
      <c r="M128" s="135" t="s">
        <v>6</v>
      </c>
      <c r="N128" s="135"/>
      <c r="O128" s="135"/>
      <c r="P128" s="135"/>
      <c r="Q128" s="156"/>
      <c r="R128" s="156"/>
      <c r="S128" s="161">
        <f>+G121-S122</f>
        <v>70</v>
      </c>
      <c r="T128" s="32"/>
      <c r="U128" s="32"/>
      <c r="V128" s="32"/>
      <c r="W128" s="69"/>
      <c r="X128" s="82"/>
      <c r="Y128" s="97"/>
      <c r="Z128" s="82"/>
      <c r="AA128" s="110"/>
      <c r="AB128" s="110"/>
      <c r="AC128" s="110"/>
      <c r="AD128" s="110"/>
      <c r="AE128" s="133"/>
      <c r="AF128" s="133"/>
      <c r="AG128" s="133"/>
      <c r="AH128" s="133"/>
      <c r="AI128" s="195"/>
      <c r="AJ128" s="32"/>
      <c r="AK128" s="161">
        <f>+Y121-AK122</f>
        <v>60</v>
      </c>
      <c r="AL128" s="168"/>
      <c r="AM128" s="32"/>
      <c r="AN128" s="198"/>
      <c r="AO128" s="69"/>
      <c r="AP128" s="82"/>
      <c r="AQ128" s="97"/>
      <c r="AR128" s="82"/>
      <c r="AS128" s="110"/>
      <c r="AT128" s="110"/>
      <c r="AU128" s="110"/>
      <c r="AV128" s="110"/>
      <c r="AW128" s="133"/>
      <c r="AX128" s="133"/>
      <c r="AY128" s="133"/>
      <c r="AZ128" s="133"/>
      <c r="BA128" s="195"/>
      <c r="BB128" s="32"/>
      <c r="BC128" s="161">
        <f>+AQ121-BC122</f>
        <v>45</v>
      </c>
      <c r="BD128" s="168"/>
      <c r="BE128" s="32"/>
      <c r="BF128" s="198"/>
      <c r="BG128" s="69"/>
      <c r="BH128" s="82"/>
      <c r="BI128" s="97"/>
      <c r="BJ128" s="82"/>
      <c r="BK128" s="110"/>
      <c r="BL128" s="110"/>
      <c r="BM128" s="110"/>
      <c r="BN128" s="110"/>
      <c r="BO128" s="133"/>
      <c r="BP128" s="133"/>
      <c r="BQ128" s="133"/>
      <c r="BR128" s="133"/>
      <c r="BS128" s="157"/>
      <c r="BT128" s="161"/>
      <c r="BU128" s="197"/>
      <c r="BV128" s="168"/>
      <c r="BW128" s="168"/>
      <c r="BX128" s="218"/>
    </row>
    <row r="129" spans="1:76" s="28" customFormat="1" ht="12" customHeight="1">
      <c r="A129" s="32"/>
      <c r="B129" s="40"/>
      <c r="C129" s="50"/>
      <c r="D129" s="60"/>
      <c r="E129" s="69"/>
      <c r="F129" s="82"/>
      <c r="G129" s="97"/>
      <c r="H129" s="82"/>
      <c r="I129" s="110"/>
      <c r="J129" s="110"/>
      <c r="K129" s="110"/>
      <c r="L129" s="110"/>
      <c r="M129" s="110">
        <f>+I126</f>
        <v>2</v>
      </c>
      <c r="N129" s="110"/>
      <c r="O129" s="110"/>
      <c r="P129" s="110"/>
      <c r="Q129" s="158"/>
      <c r="R129" s="156"/>
      <c r="S129" s="161"/>
      <c r="T129" s="168"/>
      <c r="U129" s="168"/>
      <c r="V129" s="32"/>
      <c r="W129" s="69"/>
      <c r="X129" s="82"/>
      <c r="Y129" s="97"/>
      <c r="Z129" s="82"/>
      <c r="AA129" s="110"/>
      <c r="AB129" s="110"/>
      <c r="AC129" s="110"/>
      <c r="AD129" s="110"/>
      <c r="AE129" s="135" t="s">
        <v>6</v>
      </c>
      <c r="AF129" s="135"/>
      <c r="AG129" s="135"/>
      <c r="AH129" s="135"/>
      <c r="AI129" s="158"/>
      <c r="AJ129" s="158"/>
      <c r="AK129" s="161"/>
      <c r="AL129" s="168"/>
      <c r="AM129" s="168"/>
      <c r="AN129" s="198"/>
      <c r="AO129" s="69"/>
      <c r="AP129" s="82"/>
      <c r="AQ129" s="97"/>
      <c r="AR129" s="82"/>
      <c r="AS129" s="110"/>
      <c r="AT129" s="110"/>
      <c r="AU129" s="110"/>
      <c r="AV129" s="110"/>
      <c r="AW129" s="135" t="s">
        <v>6</v>
      </c>
      <c r="AX129" s="135"/>
      <c r="AY129" s="135"/>
      <c r="AZ129" s="135"/>
      <c r="BA129" s="158"/>
      <c r="BB129" s="158"/>
      <c r="BC129" s="161"/>
      <c r="BD129" s="168"/>
      <c r="BE129" s="168"/>
      <c r="BF129" s="198"/>
      <c r="BG129" s="69"/>
      <c r="BH129" s="82"/>
      <c r="BI129" s="97"/>
      <c r="BJ129" s="82"/>
      <c r="BK129" s="110"/>
      <c r="BL129" s="110"/>
      <c r="BM129" s="110"/>
      <c r="BN129" s="110"/>
      <c r="BO129" s="135" t="s">
        <v>6</v>
      </c>
      <c r="BP129" s="135"/>
      <c r="BQ129" s="135"/>
      <c r="BR129" s="135"/>
      <c r="BS129" s="158"/>
      <c r="BT129" s="158"/>
      <c r="BU129" s="161">
        <f>+BI121-BU123</f>
        <v>35</v>
      </c>
      <c r="BV129" s="168"/>
      <c r="BW129" s="168"/>
      <c r="BX129" s="218"/>
    </row>
    <row r="130" spans="1:76" s="28" customFormat="1" ht="12" customHeight="1">
      <c r="A130" s="32"/>
      <c r="B130" s="40"/>
      <c r="C130" s="50"/>
      <c r="D130" s="60"/>
      <c r="E130" s="69"/>
      <c r="F130" s="82"/>
      <c r="G130" s="97"/>
      <c r="H130" s="82"/>
      <c r="I130" s="110"/>
      <c r="J130" s="110"/>
      <c r="K130" s="110"/>
      <c r="L130" s="110"/>
      <c r="M130" s="133"/>
      <c r="N130" s="133"/>
      <c r="O130" s="133"/>
      <c r="P130" s="133"/>
      <c r="Q130" s="158"/>
      <c r="R130" s="158"/>
      <c r="S130" s="32"/>
      <c r="T130" s="168"/>
      <c r="U130" s="168"/>
      <c r="V130" s="32"/>
      <c r="W130" s="69"/>
      <c r="X130" s="82"/>
      <c r="Y130" s="97"/>
      <c r="Z130" s="82"/>
      <c r="AA130" s="110"/>
      <c r="AB130" s="110"/>
      <c r="AC130" s="110"/>
      <c r="AD130" s="110"/>
      <c r="AE130" s="110">
        <f>+AA126</f>
        <v>2</v>
      </c>
      <c r="AF130" s="110"/>
      <c r="AG130" s="110"/>
      <c r="AH130" s="110"/>
      <c r="AI130" s="158"/>
      <c r="AJ130" s="158"/>
      <c r="AK130" s="161"/>
      <c r="AL130" s="168"/>
      <c r="AM130" s="168"/>
      <c r="AN130" s="198"/>
      <c r="AO130" s="69"/>
      <c r="AP130" s="82"/>
      <c r="AQ130" s="97"/>
      <c r="AR130" s="82"/>
      <c r="AS130" s="110"/>
      <c r="AT130" s="110"/>
      <c r="AU130" s="110"/>
      <c r="AV130" s="110"/>
      <c r="AW130" s="110">
        <f>+AS126</f>
        <v>2</v>
      </c>
      <c r="AX130" s="110"/>
      <c r="AY130" s="110"/>
      <c r="AZ130" s="110"/>
      <c r="BA130" s="158"/>
      <c r="BB130" s="158"/>
      <c r="BC130" s="161"/>
      <c r="BD130" s="168"/>
      <c r="BE130" s="168"/>
      <c r="BF130" s="198"/>
      <c r="BG130" s="69"/>
      <c r="BH130" s="82"/>
      <c r="BI130" s="97"/>
      <c r="BJ130" s="82"/>
      <c r="BK130" s="110"/>
      <c r="BL130" s="110"/>
      <c r="BM130" s="110"/>
      <c r="BN130" s="110"/>
      <c r="BO130" s="110">
        <f>+BK126</f>
        <v>2</v>
      </c>
      <c r="BP130" s="110"/>
      <c r="BQ130" s="110"/>
      <c r="BR130" s="110"/>
      <c r="BS130" s="158"/>
      <c r="BT130" s="158"/>
      <c r="BU130" s="161"/>
      <c r="BV130" s="168"/>
      <c r="BW130" s="168"/>
      <c r="BX130" s="218"/>
    </row>
    <row r="131" spans="1:76" ht="9" customHeight="1">
      <c r="A131" s="31"/>
      <c r="B131" s="40"/>
      <c r="C131" s="50"/>
      <c r="D131" s="60"/>
      <c r="E131" s="70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31"/>
      <c r="W131" s="70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199"/>
      <c r="AO131" s="70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199"/>
      <c r="BG131" s="70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219"/>
    </row>
    <row r="132" spans="1:76" ht="9.9499999999999993" customHeight="1">
      <c r="A132" s="31"/>
      <c r="B132" s="41" t="s">
        <v>42</v>
      </c>
      <c r="C132" s="51"/>
      <c r="D132" s="61"/>
      <c r="E132" s="68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176"/>
      <c r="W132" s="68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176"/>
      <c r="AO132" s="68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176"/>
      <c r="BG132" s="68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217"/>
    </row>
    <row r="133" spans="1:76" s="29" customFormat="1" ht="18" customHeight="1">
      <c r="A133" s="33"/>
      <c r="B133" s="41"/>
      <c r="C133" s="51"/>
      <c r="D133" s="61"/>
      <c r="E133" s="71"/>
      <c r="F133" s="84"/>
      <c r="G133" s="98" t="s">
        <v>6</v>
      </c>
      <c r="H133" s="98"/>
      <c r="I133" s="98"/>
      <c r="J133" s="98"/>
      <c r="K133" s="116"/>
      <c r="L133" s="104">
        <f>+AW111</f>
        <v>2</v>
      </c>
      <c r="M133" s="104"/>
      <c r="N133" s="116"/>
      <c r="O133" s="116"/>
      <c r="P133" s="116"/>
      <c r="Q133" s="116"/>
      <c r="R133" s="116"/>
      <c r="S133" s="116"/>
      <c r="T133" s="116"/>
      <c r="U133" s="116"/>
      <c r="V133" s="177"/>
      <c r="W133" s="185"/>
      <c r="X133" s="116"/>
      <c r="Y133" s="98" t="s">
        <v>6</v>
      </c>
      <c r="Z133" s="98"/>
      <c r="AA133" s="98"/>
      <c r="AB133" s="98"/>
      <c r="AC133" s="116"/>
      <c r="AD133" s="104">
        <f>+AW111</f>
        <v>2</v>
      </c>
      <c r="AE133" s="104"/>
      <c r="AF133" s="116"/>
      <c r="AG133" s="116"/>
      <c r="AH133" s="116"/>
      <c r="AI133" s="116"/>
      <c r="AJ133" s="116"/>
      <c r="AK133" s="116"/>
      <c r="AL133" s="116"/>
      <c r="AM133" s="116"/>
      <c r="AN133" s="177"/>
      <c r="AO133" s="185"/>
      <c r="AP133" s="116"/>
      <c r="AQ133" s="98" t="s">
        <v>6</v>
      </c>
      <c r="AR133" s="98"/>
      <c r="AS133" s="98"/>
      <c r="AT133" s="98"/>
      <c r="AU133" s="116"/>
      <c r="AV133" s="104">
        <f>+AW111</f>
        <v>2</v>
      </c>
      <c r="AW133" s="104"/>
      <c r="AX133" s="116"/>
      <c r="AY133" s="116"/>
      <c r="AZ133" s="116"/>
      <c r="BA133" s="116"/>
      <c r="BB133" s="116"/>
      <c r="BC133" s="116"/>
      <c r="BD133" s="116"/>
      <c r="BE133" s="116"/>
      <c r="BF133" s="177"/>
      <c r="BG133" s="185"/>
      <c r="BH133" s="116"/>
      <c r="BI133" s="98" t="s">
        <v>6</v>
      </c>
      <c r="BJ133" s="98"/>
      <c r="BK133" s="98"/>
      <c r="BL133" s="98"/>
      <c r="BM133" s="116"/>
      <c r="BN133" s="104">
        <f>+AW111</f>
        <v>2</v>
      </c>
      <c r="BO133" s="104"/>
      <c r="BP133" s="85"/>
      <c r="BQ133" s="85"/>
      <c r="BR133" s="85"/>
      <c r="BS133" s="85"/>
      <c r="BT133" s="85"/>
      <c r="BU133" s="85"/>
      <c r="BV133" s="85"/>
      <c r="BW133" s="85"/>
      <c r="BX133" s="220"/>
    </row>
    <row r="134" spans="1:76" s="29" customFormat="1" ht="18" customHeight="1">
      <c r="A134" s="33"/>
      <c r="B134" s="41"/>
      <c r="C134" s="51"/>
      <c r="D134" s="61"/>
      <c r="E134" s="71"/>
      <c r="F134" s="84"/>
      <c r="G134" s="99" t="s">
        <v>9</v>
      </c>
      <c r="H134" s="99"/>
      <c r="I134" s="99"/>
      <c r="J134" s="99"/>
      <c r="K134" s="116"/>
      <c r="L134" s="122">
        <v>3</v>
      </c>
      <c r="M134" s="122"/>
      <c r="N134" s="116"/>
      <c r="O134" s="116"/>
      <c r="P134" s="116"/>
      <c r="Q134" s="116"/>
      <c r="R134" s="116"/>
      <c r="S134" s="116"/>
      <c r="T134" s="116"/>
      <c r="U134" s="116"/>
      <c r="V134" s="177"/>
      <c r="W134" s="185"/>
      <c r="X134" s="116"/>
      <c r="Y134" s="99" t="s">
        <v>9</v>
      </c>
      <c r="Z134" s="99"/>
      <c r="AA134" s="99"/>
      <c r="AB134" s="99"/>
      <c r="AC134" s="116"/>
      <c r="AD134" s="122">
        <v>4</v>
      </c>
      <c r="AE134" s="122"/>
      <c r="AF134" s="116"/>
      <c r="AG134" s="116"/>
      <c r="AH134" s="116"/>
      <c r="AI134" s="116"/>
      <c r="AJ134" s="116"/>
      <c r="AK134" s="116"/>
      <c r="AL134" s="116"/>
      <c r="AM134" s="116"/>
      <c r="AN134" s="177"/>
      <c r="AO134" s="185"/>
      <c r="AP134" s="116"/>
      <c r="AQ134" s="99" t="s">
        <v>9</v>
      </c>
      <c r="AR134" s="99"/>
      <c r="AS134" s="99"/>
      <c r="AT134" s="99"/>
      <c r="AU134" s="116"/>
      <c r="AV134" s="122">
        <v>6</v>
      </c>
      <c r="AW134" s="122"/>
      <c r="AX134" s="116"/>
      <c r="AY134" s="116"/>
      <c r="AZ134" s="116"/>
      <c r="BA134" s="116"/>
      <c r="BB134" s="116"/>
      <c r="BC134" s="116"/>
      <c r="BD134" s="116"/>
      <c r="BE134" s="116"/>
      <c r="BF134" s="177"/>
      <c r="BG134" s="185"/>
      <c r="BH134" s="116"/>
      <c r="BI134" s="99" t="s">
        <v>9</v>
      </c>
      <c r="BJ134" s="99"/>
      <c r="BK134" s="99"/>
      <c r="BL134" s="99"/>
      <c r="BM134" s="116"/>
      <c r="BN134" s="122">
        <v>8</v>
      </c>
      <c r="BO134" s="122"/>
      <c r="BP134" s="85"/>
      <c r="BQ134" s="85"/>
      <c r="BR134" s="85"/>
      <c r="BS134" s="85"/>
      <c r="BT134" s="85"/>
      <c r="BU134" s="85"/>
      <c r="BV134" s="85"/>
      <c r="BW134" s="85"/>
      <c r="BX134" s="220"/>
    </row>
    <row r="135" spans="1:76" s="29" customFormat="1" ht="18" customHeight="1">
      <c r="A135" s="33"/>
      <c r="B135" s="41"/>
      <c r="C135" s="51"/>
      <c r="D135" s="61"/>
      <c r="E135" s="71"/>
      <c r="F135" s="84"/>
      <c r="G135" s="99" t="s">
        <v>32</v>
      </c>
      <c r="H135" s="99"/>
      <c r="I135" s="99"/>
      <c r="J135" s="99"/>
      <c r="K135" s="116"/>
      <c r="L135" s="123">
        <v>30</v>
      </c>
      <c r="M135" s="123"/>
      <c r="N135" s="116"/>
      <c r="O135" s="116"/>
      <c r="P135" s="116"/>
      <c r="Q135" s="116"/>
      <c r="R135" s="116"/>
      <c r="S135" s="116"/>
      <c r="T135" s="116"/>
      <c r="U135" s="116"/>
      <c r="V135" s="177"/>
      <c r="W135" s="185"/>
      <c r="X135" s="116"/>
      <c r="Y135" s="99" t="s">
        <v>32</v>
      </c>
      <c r="Z135" s="99"/>
      <c r="AA135" s="99"/>
      <c r="AB135" s="99"/>
      <c r="AC135" s="116"/>
      <c r="AD135" s="123">
        <v>40</v>
      </c>
      <c r="AE135" s="123"/>
      <c r="AF135" s="116"/>
      <c r="AG135" s="116"/>
      <c r="AH135" s="116"/>
      <c r="AI135" s="116"/>
      <c r="AJ135" s="116"/>
      <c r="AK135" s="116"/>
      <c r="AL135" s="116"/>
      <c r="AM135" s="116"/>
      <c r="AN135" s="177"/>
      <c r="AO135" s="185"/>
      <c r="AP135" s="116"/>
      <c r="AQ135" s="99" t="s">
        <v>32</v>
      </c>
      <c r="AR135" s="99"/>
      <c r="AS135" s="99"/>
      <c r="AT135" s="99"/>
      <c r="AU135" s="116"/>
      <c r="AV135" s="123">
        <v>55</v>
      </c>
      <c r="AW135" s="123"/>
      <c r="AX135" s="116"/>
      <c r="AY135" s="116"/>
      <c r="AZ135" s="116"/>
      <c r="BA135" s="116"/>
      <c r="BB135" s="116"/>
      <c r="BC135" s="116"/>
      <c r="BD135" s="116"/>
      <c r="BE135" s="116"/>
      <c r="BF135" s="177"/>
      <c r="BG135" s="185"/>
      <c r="BH135" s="116"/>
      <c r="BI135" s="99" t="s">
        <v>32</v>
      </c>
      <c r="BJ135" s="99"/>
      <c r="BK135" s="99"/>
      <c r="BL135" s="99"/>
      <c r="BM135" s="116"/>
      <c r="BN135" s="123">
        <v>65</v>
      </c>
      <c r="BO135" s="123"/>
      <c r="BP135" s="85"/>
      <c r="BQ135" s="85"/>
      <c r="BR135" s="85"/>
      <c r="BS135" s="85"/>
      <c r="BT135" s="85"/>
      <c r="BU135" s="85"/>
      <c r="BV135" s="85"/>
      <c r="BW135" s="85"/>
      <c r="BX135" s="220"/>
    </row>
    <row r="136" spans="1:76" s="29" customFormat="1" ht="18" customHeight="1">
      <c r="A136" s="33"/>
      <c r="B136" s="41"/>
      <c r="C136" s="51"/>
      <c r="D136" s="61"/>
      <c r="E136" s="71"/>
      <c r="F136" s="85" t="s">
        <v>22</v>
      </c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178"/>
      <c r="W136" s="74"/>
      <c r="X136" s="85" t="s">
        <v>22</v>
      </c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178"/>
      <c r="AO136" s="74"/>
      <c r="AP136" s="85" t="s">
        <v>22</v>
      </c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178"/>
      <c r="BG136" s="74"/>
      <c r="BH136" s="85" t="s">
        <v>22</v>
      </c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220"/>
    </row>
    <row r="137" spans="1:76" s="29" customFormat="1" ht="18" customHeight="1">
      <c r="A137" s="33"/>
      <c r="B137" s="41"/>
      <c r="C137" s="51"/>
      <c r="D137" s="61"/>
      <c r="E137" s="71"/>
      <c r="F137" s="86" t="s">
        <v>30</v>
      </c>
      <c r="G137" s="86"/>
      <c r="H137" s="86"/>
      <c r="I137" s="86"/>
      <c r="J137" s="86"/>
      <c r="K137" s="86"/>
      <c r="L137" s="124">
        <f>+BO111</f>
        <v>30</v>
      </c>
      <c r="M137" s="124"/>
      <c r="N137" s="85" t="s">
        <v>11</v>
      </c>
      <c r="O137" s="85"/>
      <c r="P137" s="85"/>
      <c r="Q137" s="85"/>
      <c r="R137" s="85"/>
      <c r="S137" s="85"/>
      <c r="T137" s="85"/>
      <c r="U137" s="85"/>
      <c r="V137" s="178"/>
      <c r="W137" s="74"/>
      <c r="X137" s="86" t="s">
        <v>30</v>
      </c>
      <c r="Y137" s="86"/>
      <c r="Z137" s="86"/>
      <c r="AA137" s="86"/>
      <c r="AB137" s="86"/>
      <c r="AC137" s="86"/>
      <c r="AD137" s="124">
        <f>+BO111</f>
        <v>30</v>
      </c>
      <c r="AE137" s="124"/>
      <c r="AF137" s="85" t="s">
        <v>11</v>
      </c>
      <c r="AG137" s="85"/>
      <c r="AH137" s="85"/>
      <c r="AI137" s="85"/>
      <c r="AJ137" s="85"/>
      <c r="AK137" s="85"/>
      <c r="AL137" s="85"/>
      <c r="AM137" s="85"/>
      <c r="AN137" s="178"/>
      <c r="AO137" s="74"/>
      <c r="AP137" s="86" t="s">
        <v>30</v>
      </c>
      <c r="AQ137" s="86"/>
      <c r="AR137" s="86"/>
      <c r="AS137" s="86"/>
      <c r="AT137" s="86"/>
      <c r="AU137" s="86"/>
      <c r="AV137" s="124">
        <f>+BO111</f>
        <v>30</v>
      </c>
      <c r="AW137" s="124"/>
      <c r="AX137" s="85" t="s">
        <v>11</v>
      </c>
      <c r="AY137" s="85"/>
      <c r="AZ137" s="85"/>
      <c r="BA137" s="85"/>
      <c r="BB137" s="85"/>
      <c r="BC137" s="85"/>
      <c r="BD137" s="85"/>
      <c r="BE137" s="85"/>
      <c r="BF137" s="178"/>
      <c r="BG137" s="74"/>
      <c r="BH137" s="86" t="s">
        <v>30</v>
      </c>
      <c r="BI137" s="86"/>
      <c r="BJ137" s="86"/>
      <c r="BK137" s="86"/>
      <c r="BL137" s="86"/>
      <c r="BM137" s="86"/>
      <c r="BN137" s="124">
        <f>+BO111</f>
        <v>30</v>
      </c>
      <c r="BO137" s="124"/>
      <c r="BP137" s="85" t="s">
        <v>11</v>
      </c>
      <c r="BQ137" s="85"/>
      <c r="BR137" s="85"/>
      <c r="BS137" s="85"/>
      <c r="BT137" s="85"/>
      <c r="BU137" s="85"/>
      <c r="BV137" s="85"/>
      <c r="BW137" s="85"/>
      <c r="BX137" s="220"/>
    </row>
    <row r="138" spans="1:76" s="29" customFormat="1" ht="18" customHeight="1">
      <c r="A138" s="33"/>
      <c r="B138" s="41"/>
      <c r="C138" s="51"/>
      <c r="D138" s="61"/>
      <c r="E138" s="71"/>
      <c r="F138" s="87" t="s">
        <v>12</v>
      </c>
      <c r="G138" s="87"/>
      <c r="H138" s="98" t="s">
        <v>8</v>
      </c>
      <c r="I138" s="111">
        <f>+R121</f>
        <v>10</v>
      </c>
      <c r="J138" s="113" t="s">
        <v>14</v>
      </c>
      <c r="K138" s="111">
        <f>+L137*1</f>
        <v>30</v>
      </c>
      <c r="L138" s="125">
        <v>0.33333333333333298</v>
      </c>
      <c r="M138" s="136" t="s">
        <v>0</v>
      </c>
      <c r="N138" s="145">
        <f>100-R121</f>
        <v>90</v>
      </c>
      <c r="O138" s="145"/>
      <c r="P138" s="111" t="s">
        <v>14</v>
      </c>
      <c r="Q138" s="159">
        <f>+L133*1</f>
        <v>2</v>
      </c>
      <c r="R138" s="159"/>
      <c r="S138" s="125">
        <v>0.33333333333333326</v>
      </c>
      <c r="T138" s="172" t="s">
        <v>53</v>
      </c>
      <c r="U138" s="172"/>
      <c r="V138" s="179"/>
      <c r="W138" s="186"/>
      <c r="X138" s="87" t="s">
        <v>12</v>
      </c>
      <c r="Y138" s="87"/>
      <c r="Z138" s="98" t="s">
        <v>8</v>
      </c>
      <c r="AA138" s="111">
        <f>+AJ122*1</f>
        <v>20</v>
      </c>
      <c r="AB138" s="113" t="s">
        <v>14</v>
      </c>
      <c r="AC138" s="111">
        <f>+AD137*1</f>
        <v>30</v>
      </c>
      <c r="AD138" s="125">
        <v>0.33333333333333298</v>
      </c>
      <c r="AE138" s="136" t="s">
        <v>0</v>
      </c>
      <c r="AF138" s="145">
        <f>100-AJ122</f>
        <v>80</v>
      </c>
      <c r="AG138" s="145"/>
      <c r="AH138" s="111" t="s">
        <v>14</v>
      </c>
      <c r="AI138" s="159">
        <f>+AD133*1</f>
        <v>2</v>
      </c>
      <c r="AJ138" s="159"/>
      <c r="AK138" s="125">
        <v>0.33333333333333326</v>
      </c>
      <c r="AL138" s="172" t="s">
        <v>53</v>
      </c>
      <c r="AM138" s="172"/>
      <c r="AN138" s="179"/>
      <c r="AO138" s="186"/>
      <c r="AP138" s="87" t="s">
        <v>12</v>
      </c>
      <c r="AQ138" s="87"/>
      <c r="AR138" s="98" t="s">
        <v>8</v>
      </c>
      <c r="AS138" s="111">
        <f>+BB122*1</f>
        <v>35</v>
      </c>
      <c r="AT138" s="113" t="s">
        <v>14</v>
      </c>
      <c r="AU138" s="111">
        <f>+AV137*1</f>
        <v>30</v>
      </c>
      <c r="AV138" s="125">
        <v>0.33333333333333298</v>
      </c>
      <c r="AW138" s="136" t="s">
        <v>0</v>
      </c>
      <c r="AX138" s="145">
        <f>100-BB122</f>
        <v>65</v>
      </c>
      <c r="AY138" s="145"/>
      <c r="AZ138" s="111" t="s">
        <v>14</v>
      </c>
      <c r="BA138" s="159">
        <f>+AV133*1</f>
        <v>2</v>
      </c>
      <c r="BB138" s="159"/>
      <c r="BC138" s="125">
        <v>0.33333333333333326</v>
      </c>
      <c r="BD138" s="172" t="s">
        <v>53</v>
      </c>
      <c r="BE138" s="172"/>
      <c r="BF138" s="179"/>
      <c r="BG138" s="186"/>
      <c r="BH138" s="87" t="s">
        <v>12</v>
      </c>
      <c r="BI138" s="87"/>
      <c r="BJ138" s="98" t="s">
        <v>8</v>
      </c>
      <c r="BK138" s="111">
        <f>+BT122*1</f>
        <v>45</v>
      </c>
      <c r="BL138" s="113" t="s">
        <v>14</v>
      </c>
      <c r="BM138" s="111">
        <f>+BN137*1</f>
        <v>30</v>
      </c>
      <c r="BN138" s="125">
        <v>0.33333333333333298</v>
      </c>
      <c r="BO138" s="136" t="s">
        <v>0</v>
      </c>
      <c r="BP138" s="145">
        <f>100-BT122</f>
        <v>55</v>
      </c>
      <c r="BQ138" s="145"/>
      <c r="BR138" s="111" t="s">
        <v>14</v>
      </c>
      <c r="BS138" s="159">
        <f>+BN133*1</f>
        <v>2</v>
      </c>
      <c r="BT138" s="159"/>
      <c r="BU138" s="125">
        <v>0.33333333333333326</v>
      </c>
      <c r="BV138" s="172" t="s">
        <v>53</v>
      </c>
      <c r="BW138" s="172"/>
      <c r="BX138" s="220"/>
    </row>
    <row r="139" spans="1:76" s="29" customFormat="1" ht="18" customHeight="1">
      <c r="A139" s="33"/>
      <c r="B139" s="41"/>
      <c r="C139" s="51"/>
      <c r="D139" s="61"/>
      <c r="E139" s="71"/>
      <c r="F139" s="87"/>
      <c r="G139" s="87"/>
      <c r="H139" s="98"/>
      <c r="I139" s="112">
        <v>100</v>
      </c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72"/>
      <c r="U139" s="172"/>
      <c r="V139" s="179"/>
      <c r="W139" s="186"/>
      <c r="X139" s="87"/>
      <c r="Y139" s="87"/>
      <c r="Z139" s="98"/>
      <c r="AA139" s="112">
        <v>100</v>
      </c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72"/>
      <c r="AM139" s="172"/>
      <c r="AN139" s="179"/>
      <c r="AO139" s="186"/>
      <c r="AP139" s="87"/>
      <c r="AQ139" s="87"/>
      <c r="AR139" s="98"/>
      <c r="AS139" s="112">
        <v>100</v>
      </c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72"/>
      <c r="BE139" s="172"/>
      <c r="BF139" s="179"/>
      <c r="BG139" s="186"/>
      <c r="BH139" s="87"/>
      <c r="BI139" s="87"/>
      <c r="BJ139" s="98"/>
      <c r="BK139" s="112">
        <v>100</v>
      </c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72"/>
      <c r="BW139" s="172"/>
      <c r="BX139" s="220"/>
    </row>
    <row r="140" spans="1:76" s="29" customFormat="1" ht="15" customHeight="1">
      <c r="A140" s="33"/>
      <c r="B140" s="41"/>
      <c r="C140" s="51"/>
      <c r="D140" s="61"/>
      <c r="E140" s="71"/>
      <c r="F140" s="87" t="s">
        <v>15</v>
      </c>
      <c r="G140" s="87"/>
      <c r="H140" s="104">
        <f>ROUND(((I138*K138^L138+N138*Q138^S138)/100)^3,2)</f>
        <v>3.02</v>
      </c>
      <c r="I140" s="104"/>
      <c r="J140" s="104"/>
      <c r="K140" s="98" t="str">
        <f>IF(H140&gt;L140,"&gt;","&lt;")</f>
        <v>&gt;</v>
      </c>
      <c r="L140" s="126">
        <f>+L134</f>
        <v>3</v>
      </c>
      <c r="M140" s="126"/>
      <c r="N140" s="116"/>
      <c r="O140" s="116"/>
      <c r="P140" s="116"/>
      <c r="Q140" s="116"/>
      <c r="R140" s="116"/>
      <c r="S140" s="116"/>
      <c r="T140" s="116"/>
      <c r="U140" s="116"/>
      <c r="V140" s="178"/>
      <c r="W140" s="74"/>
      <c r="X140" s="87" t="s">
        <v>15</v>
      </c>
      <c r="Y140" s="87"/>
      <c r="Z140" s="189">
        <f>ROUND(((AA138*AC138^AD138+AF138*AI138^AK138)/100)^3,2)</f>
        <v>4.33</v>
      </c>
      <c r="AA140" s="189"/>
      <c r="AB140" s="189"/>
      <c r="AC140" s="86" t="str">
        <f>IF(Z140&gt;AD140,"&gt;","&lt;")</f>
        <v>&gt;</v>
      </c>
      <c r="AD140" s="190">
        <f>+AD134</f>
        <v>4</v>
      </c>
      <c r="AE140" s="190"/>
      <c r="AF140" s="85"/>
      <c r="AG140" s="85"/>
      <c r="AH140" s="85"/>
      <c r="AI140" s="85"/>
      <c r="AJ140" s="85"/>
      <c r="AK140" s="85"/>
      <c r="AL140" s="85"/>
      <c r="AM140" s="85"/>
      <c r="AN140" s="178"/>
      <c r="AO140" s="74"/>
      <c r="AP140" s="87" t="s">
        <v>15</v>
      </c>
      <c r="AQ140" s="87"/>
      <c r="AR140" s="189">
        <f>ROUND(((AS138*AU138^AV138+AX138*BA138^BC138)/100)^3,2)</f>
        <v>6.93</v>
      </c>
      <c r="AS140" s="189"/>
      <c r="AT140" s="189"/>
      <c r="AU140" s="86" t="str">
        <f>IF(AR140&gt;AV140,"&gt;","&lt;")</f>
        <v>&gt;</v>
      </c>
      <c r="AV140" s="190">
        <f>+AV134</f>
        <v>6</v>
      </c>
      <c r="AW140" s="190"/>
      <c r="AX140" s="85"/>
      <c r="AY140" s="85"/>
      <c r="AZ140" s="85"/>
      <c r="BA140" s="85"/>
      <c r="BB140" s="85"/>
      <c r="BC140" s="85"/>
      <c r="BD140" s="85"/>
      <c r="BE140" s="85"/>
      <c r="BF140" s="178"/>
      <c r="BG140" s="74"/>
      <c r="BH140" s="87" t="s">
        <v>15</v>
      </c>
      <c r="BI140" s="87"/>
      <c r="BJ140" s="189">
        <f>ROUND(((BK138*BM138^BN138+BP138*BS138^BU138)/100)^3,2)</f>
        <v>9.15</v>
      </c>
      <c r="BK140" s="189"/>
      <c r="BL140" s="189"/>
      <c r="BM140" s="86" t="str">
        <f>IF(BJ140&gt;BN140,"&gt;","&lt;")</f>
        <v>&gt;</v>
      </c>
      <c r="BN140" s="190">
        <f>+BN134</f>
        <v>8</v>
      </c>
      <c r="BO140" s="190"/>
      <c r="BP140" s="85"/>
      <c r="BQ140" s="85"/>
      <c r="BR140" s="85"/>
      <c r="BS140" s="85"/>
      <c r="BT140" s="85"/>
      <c r="BU140" s="85"/>
      <c r="BV140" s="85"/>
      <c r="BW140" s="85"/>
      <c r="BX140" s="220"/>
    </row>
    <row r="141" spans="1:76" s="29" customFormat="1" ht="15" customHeight="1">
      <c r="A141" s="33"/>
      <c r="B141" s="41"/>
      <c r="C141" s="51"/>
      <c r="D141" s="61"/>
      <c r="E141" s="71"/>
      <c r="F141" s="87"/>
      <c r="G141" s="87"/>
      <c r="H141" s="104"/>
      <c r="I141" s="104"/>
      <c r="J141" s="104"/>
      <c r="K141" s="98"/>
      <c r="L141" s="126"/>
      <c r="M141" s="126"/>
      <c r="N141" s="116"/>
      <c r="O141" s="116"/>
      <c r="P141" s="116"/>
      <c r="Q141" s="116"/>
      <c r="R141" s="116"/>
      <c r="S141" s="116"/>
      <c r="T141" s="116"/>
      <c r="U141" s="116"/>
      <c r="V141" s="178"/>
      <c r="W141" s="74"/>
      <c r="X141" s="87"/>
      <c r="Y141" s="87"/>
      <c r="Z141" s="189"/>
      <c r="AA141" s="189"/>
      <c r="AB141" s="189"/>
      <c r="AC141" s="86"/>
      <c r="AD141" s="190"/>
      <c r="AE141" s="190"/>
      <c r="AF141" s="85"/>
      <c r="AG141" s="85"/>
      <c r="AH141" s="85"/>
      <c r="AI141" s="85"/>
      <c r="AJ141" s="85"/>
      <c r="AK141" s="85"/>
      <c r="AL141" s="85"/>
      <c r="AM141" s="85"/>
      <c r="AN141" s="178"/>
      <c r="AO141" s="74"/>
      <c r="AP141" s="87"/>
      <c r="AQ141" s="87"/>
      <c r="AR141" s="189"/>
      <c r="AS141" s="189"/>
      <c r="AT141" s="189"/>
      <c r="AU141" s="86"/>
      <c r="AV141" s="190"/>
      <c r="AW141" s="190"/>
      <c r="AX141" s="85"/>
      <c r="AY141" s="85"/>
      <c r="AZ141" s="85"/>
      <c r="BA141" s="85"/>
      <c r="BB141" s="85"/>
      <c r="BC141" s="85"/>
      <c r="BD141" s="85"/>
      <c r="BE141" s="85"/>
      <c r="BF141" s="178"/>
      <c r="BG141" s="74"/>
      <c r="BH141" s="87"/>
      <c r="BI141" s="87"/>
      <c r="BJ141" s="189"/>
      <c r="BK141" s="189"/>
      <c r="BL141" s="189"/>
      <c r="BM141" s="86"/>
      <c r="BN141" s="190"/>
      <c r="BO141" s="190"/>
      <c r="BP141" s="85"/>
      <c r="BQ141" s="85"/>
      <c r="BR141" s="85"/>
      <c r="BS141" s="85"/>
      <c r="BT141" s="85"/>
      <c r="BU141" s="85"/>
      <c r="BV141" s="85"/>
      <c r="BW141" s="85"/>
      <c r="BX141" s="220"/>
    </row>
    <row r="142" spans="1:76" s="29" customFormat="1" ht="18" customHeight="1">
      <c r="A142" s="33"/>
      <c r="B142" s="41"/>
      <c r="C142" s="51"/>
      <c r="D142" s="61"/>
      <c r="E142" s="71"/>
      <c r="F142" s="85"/>
      <c r="G142" s="100" t="str">
        <f>IF(H140&gt;L140,"OK,目標CBR"&amp;L134&amp;"%の場合置換層厚"&amp;L135&amp;"cmとなる。","NG,目標CBR"&amp;L134&amp;"%の場合置換層厚"&amp;L135&amp;"cmでは満足しない。")</f>
        <v>OK,目標CBR3%の場合置換層厚30cmとなる。</v>
      </c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178"/>
      <c r="W142" s="74"/>
      <c r="X142" s="85"/>
      <c r="Y142" s="100" t="str">
        <f>IF(Z140&gt;AD140,"OK,目標CBR"&amp;AD134&amp;"%の場合置換層厚"&amp;AD135&amp;"cmとなる。","NG,目標CBR"&amp;AD134&amp;"%の場合置換層厚"&amp;AD135&amp;"cmでは満足しない。")</f>
        <v>OK,目標CBR4%の場合置換層厚40cmとなる。</v>
      </c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178"/>
      <c r="AO142" s="74"/>
      <c r="AP142" s="85"/>
      <c r="AQ142" s="100" t="str">
        <f>IF(AR140&gt;AV140,"OK,目標CBR"&amp;AV134&amp;"%の場合置換層厚"&amp;AV135&amp;"cmとなる。","NG,目標CBR"&amp;AV134&amp;"%の場合置換層厚"&amp;AV135&amp;"cmでは満足しない。")</f>
        <v>OK,目標CBR6%の場合置換層厚55cmとなる。</v>
      </c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178"/>
      <c r="BG142" s="74"/>
      <c r="BH142" s="85"/>
      <c r="BI142" s="100" t="str">
        <f>IF(BJ140&gt;BN140,"OK,目標CBR"&amp;BN134&amp;"%の場合置換層厚"&amp;BN135&amp;"cmとなる。","NG,目標CBR"&amp;BN134&amp;"%の場合置換層厚"&amp;BN135&amp;"cmでは満足しない。")</f>
        <v>OK,目標CBR8%の場合置換層厚65cmとなる。</v>
      </c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220"/>
    </row>
    <row r="143" spans="1:76" s="29" customFormat="1" ht="9.9499999999999993" customHeight="1">
      <c r="A143" s="33"/>
      <c r="B143" s="41"/>
      <c r="C143" s="51"/>
      <c r="D143" s="61"/>
      <c r="E143" s="72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180"/>
      <c r="W143" s="72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180"/>
      <c r="AO143" s="72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180"/>
      <c r="BG143" s="72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221"/>
    </row>
    <row r="144" spans="1:76" s="29" customFormat="1" ht="15.95" customHeight="1">
      <c r="A144" s="33"/>
      <c r="B144" s="42" t="s">
        <v>20</v>
      </c>
      <c r="C144" s="52"/>
      <c r="D144" s="62"/>
      <c r="E144" s="73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51">
        <v>100</v>
      </c>
      <c r="Q144" s="151"/>
      <c r="R144" s="151"/>
      <c r="S144" s="151"/>
      <c r="T144" s="151"/>
      <c r="U144" s="151"/>
      <c r="V144" s="181"/>
      <c r="W144" s="187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151">
        <v>100</v>
      </c>
      <c r="AI144" s="151"/>
      <c r="AJ144" s="151"/>
      <c r="AK144" s="151"/>
      <c r="AL144" s="151"/>
      <c r="AM144" s="151"/>
      <c r="AN144" s="200"/>
      <c r="AO144" s="187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151">
        <v>100</v>
      </c>
      <c r="BA144" s="151"/>
      <c r="BB144" s="151"/>
      <c r="BC144" s="151"/>
      <c r="BD144" s="151"/>
      <c r="BE144" s="151"/>
      <c r="BF144" s="200"/>
      <c r="BG144" s="73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151">
        <v>100</v>
      </c>
      <c r="BS144" s="151"/>
      <c r="BT144" s="151"/>
      <c r="BU144" s="151"/>
      <c r="BV144" s="151"/>
      <c r="BW144" s="151"/>
      <c r="BX144" s="222"/>
    </row>
    <row r="145" spans="1:76" s="29" customFormat="1" ht="15.95" customHeight="1">
      <c r="A145" s="33"/>
      <c r="B145" s="43"/>
      <c r="C145" s="53"/>
      <c r="D145" s="63"/>
      <c r="E145" s="71"/>
      <c r="F145" s="90" t="s">
        <v>41</v>
      </c>
      <c r="G145" s="90"/>
      <c r="H145" s="90"/>
      <c r="I145" s="90"/>
      <c r="J145" s="90"/>
      <c r="K145" s="90"/>
      <c r="L145" s="90"/>
      <c r="M145" s="90" t="s">
        <v>36</v>
      </c>
      <c r="N145" s="90"/>
      <c r="O145" s="90"/>
      <c r="P145" s="94" t="s">
        <v>46</v>
      </c>
      <c r="Q145" s="94"/>
      <c r="R145" s="94"/>
      <c r="S145" s="94" t="s">
        <v>44</v>
      </c>
      <c r="T145" s="94"/>
      <c r="U145" s="94"/>
      <c r="V145" s="182"/>
      <c r="W145" s="188"/>
      <c r="X145" s="90" t="s">
        <v>41</v>
      </c>
      <c r="Y145" s="90"/>
      <c r="Z145" s="90"/>
      <c r="AA145" s="90"/>
      <c r="AB145" s="90"/>
      <c r="AC145" s="90"/>
      <c r="AD145" s="90"/>
      <c r="AE145" s="90" t="s">
        <v>36</v>
      </c>
      <c r="AF145" s="90"/>
      <c r="AG145" s="90"/>
      <c r="AH145" s="94" t="s">
        <v>46</v>
      </c>
      <c r="AI145" s="94"/>
      <c r="AJ145" s="94"/>
      <c r="AK145" s="94" t="s">
        <v>44</v>
      </c>
      <c r="AL145" s="94"/>
      <c r="AM145" s="94"/>
      <c r="AN145" s="201"/>
      <c r="AO145" s="188"/>
      <c r="AP145" s="90" t="s">
        <v>41</v>
      </c>
      <c r="AQ145" s="90"/>
      <c r="AR145" s="90"/>
      <c r="AS145" s="90"/>
      <c r="AT145" s="90"/>
      <c r="AU145" s="90"/>
      <c r="AV145" s="90"/>
      <c r="AW145" s="90" t="s">
        <v>36</v>
      </c>
      <c r="AX145" s="90"/>
      <c r="AY145" s="90"/>
      <c r="AZ145" s="94" t="s">
        <v>46</v>
      </c>
      <c r="BA145" s="94"/>
      <c r="BB145" s="94"/>
      <c r="BC145" s="94" t="s">
        <v>44</v>
      </c>
      <c r="BD145" s="94"/>
      <c r="BE145" s="94"/>
      <c r="BF145" s="201"/>
      <c r="BG145" s="210"/>
      <c r="BH145" s="90" t="s">
        <v>41</v>
      </c>
      <c r="BI145" s="90"/>
      <c r="BJ145" s="90"/>
      <c r="BK145" s="90"/>
      <c r="BL145" s="90"/>
      <c r="BM145" s="90"/>
      <c r="BN145" s="90"/>
      <c r="BO145" s="90" t="s">
        <v>36</v>
      </c>
      <c r="BP145" s="90"/>
      <c r="BQ145" s="90"/>
      <c r="BR145" s="94" t="s">
        <v>46</v>
      </c>
      <c r="BS145" s="94"/>
      <c r="BT145" s="94"/>
      <c r="BU145" s="94" t="s">
        <v>44</v>
      </c>
      <c r="BV145" s="94"/>
      <c r="BW145" s="94"/>
      <c r="BX145" s="223"/>
    </row>
    <row r="146" spans="1:76" s="29" customFormat="1" ht="15.95" customHeight="1">
      <c r="A146" s="33"/>
      <c r="B146" s="43"/>
      <c r="C146" s="53"/>
      <c r="D146" s="63"/>
      <c r="E146" s="71"/>
      <c r="F146" s="91" t="s">
        <v>34</v>
      </c>
      <c r="G146" s="101"/>
      <c r="H146" s="105" t="s">
        <v>75</v>
      </c>
      <c r="I146" s="105"/>
      <c r="J146" s="114"/>
      <c r="K146" s="119">
        <f>$K$38</f>
        <v>10</v>
      </c>
      <c r="L146" s="130"/>
      <c r="M146" s="137">
        <f>+P144</f>
        <v>100</v>
      </c>
      <c r="N146" s="146"/>
      <c r="O146" s="148"/>
      <c r="P146" s="152">
        <f>+'単価表(徳之島)'!$E$7</f>
        <v>5146</v>
      </c>
      <c r="Q146" s="160"/>
      <c r="R146" s="162"/>
      <c r="S146" s="165">
        <f>ROUND(P146*M146/1000,0)</f>
        <v>515</v>
      </c>
      <c r="T146" s="165"/>
      <c r="U146" s="165"/>
      <c r="V146" s="182"/>
      <c r="W146" s="188"/>
      <c r="X146" s="91" t="s">
        <v>34</v>
      </c>
      <c r="Y146" s="101"/>
      <c r="Z146" s="105" t="s">
        <v>75</v>
      </c>
      <c r="AA146" s="105"/>
      <c r="AB146" s="114"/>
      <c r="AC146" s="119">
        <f>$AC$38</f>
        <v>10</v>
      </c>
      <c r="AD146" s="130"/>
      <c r="AE146" s="137">
        <f>+AH144</f>
        <v>100</v>
      </c>
      <c r="AF146" s="146"/>
      <c r="AG146" s="148"/>
      <c r="AH146" s="152">
        <f>+'単価表(徳之島)'!$E$7</f>
        <v>5146</v>
      </c>
      <c r="AI146" s="160"/>
      <c r="AJ146" s="162"/>
      <c r="AK146" s="165">
        <f>ROUND(AH146*AE146/1000,0)</f>
        <v>515</v>
      </c>
      <c r="AL146" s="165"/>
      <c r="AM146" s="165"/>
      <c r="AN146" s="201"/>
      <c r="AO146" s="188"/>
      <c r="AP146" s="91" t="s">
        <v>34</v>
      </c>
      <c r="AQ146" s="101"/>
      <c r="AR146" s="105" t="s">
        <v>75</v>
      </c>
      <c r="AS146" s="105"/>
      <c r="AT146" s="114"/>
      <c r="AU146" s="119">
        <f>$AU$38</f>
        <v>10</v>
      </c>
      <c r="AV146" s="130"/>
      <c r="AW146" s="142">
        <f>+AZ144</f>
        <v>100</v>
      </c>
      <c r="AX146" s="147"/>
      <c r="AY146" s="149"/>
      <c r="AZ146" s="152">
        <f>+'単価表(徳之島)'!$E$7</f>
        <v>5146</v>
      </c>
      <c r="BA146" s="160"/>
      <c r="BB146" s="162"/>
      <c r="BC146" s="232">
        <f>ROUND(AZ146*AW146/1000,0)</f>
        <v>515</v>
      </c>
      <c r="BD146" s="232"/>
      <c r="BE146" s="232"/>
      <c r="BF146" s="201"/>
      <c r="BG146" s="210"/>
      <c r="BH146" s="91" t="s">
        <v>34</v>
      </c>
      <c r="BI146" s="101"/>
      <c r="BJ146" s="105" t="s">
        <v>75</v>
      </c>
      <c r="BK146" s="105"/>
      <c r="BL146" s="114"/>
      <c r="BM146" s="119">
        <f>$BM$38</f>
        <v>10</v>
      </c>
      <c r="BN146" s="130"/>
      <c r="BO146" s="142">
        <f>+BR144</f>
        <v>100</v>
      </c>
      <c r="BP146" s="147"/>
      <c r="BQ146" s="149"/>
      <c r="BR146" s="152">
        <f>+'単価表(徳之島)'!$E$7</f>
        <v>5146</v>
      </c>
      <c r="BS146" s="160"/>
      <c r="BT146" s="162"/>
      <c r="BU146" s="232">
        <f>ROUND(BR146*BO146/1000,0)</f>
        <v>515</v>
      </c>
      <c r="BV146" s="232"/>
      <c r="BW146" s="232"/>
      <c r="BX146" s="223"/>
    </row>
    <row r="147" spans="1:76" s="30" customFormat="1" ht="15.95" customHeight="1">
      <c r="A147" s="34"/>
      <c r="B147" s="43"/>
      <c r="C147" s="53"/>
      <c r="D147" s="63"/>
      <c r="E147" s="74"/>
      <c r="F147" s="92"/>
      <c r="G147" s="102"/>
      <c r="H147" s="105" t="s">
        <v>33</v>
      </c>
      <c r="I147" s="105"/>
      <c r="J147" s="114"/>
      <c r="K147" s="120">
        <f>$K$39</f>
        <v>15</v>
      </c>
      <c r="L147" s="131"/>
      <c r="M147" s="138">
        <f>+P144</f>
        <v>100</v>
      </c>
      <c r="N147" s="138"/>
      <c r="O147" s="138"/>
      <c r="P147" s="236">
        <f>LOOKUP(K147,'単価表(徳之島)'!$D$8:$D$16,'単価表(徳之島)'!$E$8:$E$16)</f>
        <v>1183</v>
      </c>
      <c r="Q147" s="236"/>
      <c r="R147" s="236"/>
      <c r="S147" s="165">
        <f>ROUND(P147*M147/1000,0)</f>
        <v>118</v>
      </c>
      <c r="T147" s="165"/>
      <c r="U147" s="165"/>
      <c r="V147" s="182"/>
      <c r="W147" s="188"/>
      <c r="X147" s="92"/>
      <c r="Y147" s="102"/>
      <c r="Z147" s="105" t="s">
        <v>33</v>
      </c>
      <c r="AA147" s="105"/>
      <c r="AB147" s="114"/>
      <c r="AC147" s="120">
        <f>$AC$39</f>
        <v>10</v>
      </c>
      <c r="AD147" s="131"/>
      <c r="AE147" s="138">
        <f>+AH144</f>
        <v>100</v>
      </c>
      <c r="AF147" s="138"/>
      <c r="AG147" s="138"/>
      <c r="AH147" s="236">
        <f>LOOKUP(AC147,'単価表(徳之島)'!$D$8:$D$16,'単価表(徳之島)'!$E$8:$E$16)</f>
        <v>857</v>
      </c>
      <c r="AI147" s="236"/>
      <c r="AJ147" s="236"/>
      <c r="AK147" s="165">
        <f>ROUND(AH147*AE147/1000,0)</f>
        <v>86</v>
      </c>
      <c r="AL147" s="165"/>
      <c r="AM147" s="165"/>
      <c r="AN147" s="178"/>
      <c r="AO147" s="188"/>
      <c r="AP147" s="92"/>
      <c r="AQ147" s="102"/>
      <c r="AR147" s="105" t="s">
        <v>33</v>
      </c>
      <c r="AS147" s="105"/>
      <c r="AT147" s="114"/>
      <c r="AU147" s="120">
        <f>$AU$39</f>
        <v>10</v>
      </c>
      <c r="AV147" s="131"/>
      <c r="AW147" s="143">
        <f>+AZ144</f>
        <v>100</v>
      </c>
      <c r="AX147" s="143"/>
      <c r="AY147" s="143"/>
      <c r="AZ147" s="236">
        <f>LOOKUP(AU147,'単価表(徳之島)'!$D$8:$D$16,'単価表(徳之島)'!$E$8:$E$16)</f>
        <v>857</v>
      </c>
      <c r="BA147" s="236"/>
      <c r="BB147" s="236"/>
      <c r="BC147" s="232">
        <f>ROUND(AZ147*AW147/1000,0)</f>
        <v>86</v>
      </c>
      <c r="BD147" s="232"/>
      <c r="BE147" s="232"/>
      <c r="BF147" s="178"/>
      <c r="BG147" s="74"/>
      <c r="BH147" s="92"/>
      <c r="BI147" s="102"/>
      <c r="BJ147" s="105" t="s">
        <v>33</v>
      </c>
      <c r="BK147" s="105"/>
      <c r="BL147" s="114"/>
      <c r="BM147" s="120">
        <f>$BM$39</f>
        <v>10</v>
      </c>
      <c r="BN147" s="131"/>
      <c r="BO147" s="143">
        <f>+BR144</f>
        <v>100</v>
      </c>
      <c r="BP147" s="143"/>
      <c r="BQ147" s="143"/>
      <c r="BR147" s="236">
        <f>LOOKUP(BM147,'単価表(徳之島)'!$D$8:$D$16,'単価表(徳之島)'!$E$8:$E$16)</f>
        <v>857</v>
      </c>
      <c r="BS147" s="236"/>
      <c r="BT147" s="236"/>
      <c r="BU147" s="232">
        <f>ROUND(BR147*BO147/1000,0)</f>
        <v>86</v>
      </c>
      <c r="BV147" s="232"/>
      <c r="BW147" s="232"/>
      <c r="BX147" s="220"/>
    </row>
    <row r="148" spans="1:76" s="30" customFormat="1" ht="15.95" customHeight="1">
      <c r="A148" s="34"/>
      <c r="B148" s="43"/>
      <c r="C148" s="53"/>
      <c r="D148" s="63"/>
      <c r="E148" s="74"/>
      <c r="F148" s="92"/>
      <c r="G148" s="102"/>
      <c r="H148" s="106" t="s">
        <v>38</v>
      </c>
      <c r="I148" s="106"/>
      <c r="J148" s="115"/>
      <c r="K148" s="120"/>
      <c r="L148" s="131"/>
      <c r="M148" s="138"/>
      <c r="N148" s="138"/>
      <c r="O148" s="138"/>
      <c r="P148" s="236"/>
      <c r="Q148" s="236"/>
      <c r="R148" s="236"/>
      <c r="S148" s="165"/>
      <c r="T148" s="165"/>
      <c r="U148" s="165"/>
      <c r="V148" s="182"/>
      <c r="W148" s="188"/>
      <c r="X148" s="92"/>
      <c r="Y148" s="102"/>
      <c r="Z148" s="106" t="s">
        <v>38</v>
      </c>
      <c r="AA148" s="106"/>
      <c r="AB148" s="115"/>
      <c r="AC148" s="120"/>
      <c r="AD148" s="131"/>
      <c r="AE148" s="138"/>
      <c r="AF148" s="138"/>
      <c r="AG148" s="138"/>
      <c r="AH148" s="236"/>
      <c r="AI148" s="236"/>
      <c r="AJ148" s="236"/>
      <c r="AK148" s="165"/>
      <c r="AL148" s="165"/>
      <c r="AM148" s="165"/>
      <c r="AN148" s="178"/>
      <c r="AO148" s="188"/>
      <c r="AP148" s="92"/>
      <c r="AQ148" s="102"/>
      <c r="AR148" s="106" t="s">
        <v>38</v>
      </c>
      <c r="AS148" s="106"/>
      <c r="AT148" s="115"/>
      <c r="AU148" s="120"/>
      <c r="AV148" s="131"/>
      <c r="AW148" s="143"/>
      <c r="AX148" s="143"/>
      <c r="AY148" s="143"/>
      <c r="AZ148" s="236"/>
      <c r="BA148" s="236"/>
      <c r="BB148" s="236"/>
      <c r="BC148" s="232"/>
      <c r="BD148" s="232"/>
      <c r="BE148" s="232"/>
      <c r="BF148" s="178"/>
      <c r="BG148" s="74"/>
      <c r="BH148" s="92"/>
      <c r="BI148" s="102"/>
      <c r="BJ148" s="106" t="s">
        <v>38</v>
      </c>
      <c r="BK148" s="106"/>
      <c r="BL148" s="115"/>
      <c r="BM148" s="120"/>
      <c r="BN148" s="131"/>
      <c r="BO148" s="143"/>
      <c r="BP148" s="143"/>
      <c r="BQ148" s="143"/>
      <c r="BR148" s="236"/>
      <c r="BS148" s="236"/>
      <c r="BT148" s="236"/>
      <c r="BU148" s="232"/>
      <c r="BV148" s="232"/>
      <c r="BW148" s="232"/>
      <c r="BX148" s="220"/>
    </row>
    <row r="149" spans="1:76" s="30" customFormat="1" ht="15.95" customHeight="1">
      <c r="A149" s="34"/>
      <c r="B149" s="43"/>
      <c r="C149" s="53"/>
      <c r="D149" s="63"/>
      <c r="E149" s="74"/>
      <c r="F149" s="92"/>
      <c r="G149" s="102"/>
      <c r="H149" s="105" t="s">
        <v>13</v>
      </c>
      <c r="I149" s="105"/>
      <c r="J149" s="114"/>
      <c r="K149" s="120">
        <f>$K$41</f>
        <v>15</v>
      </c>
      <c r="L149" s="131"/>
      <c r="M149" s="138">
        <f>+P144</f>
        <v>100</v>
      </c>
      <c r="N149" s="138"/>
      <c r="O149" s="138"/>
      <c r="P149" s="236">
        <f>LOOKUP(K149,'単価表(徳之島)'!$D$17:$D$26,'単価表(徳之島)'!$E$17:$E$26)</f>
        <v>836</v>
      </c>
      <c r="Q149" s="236"/>
      <c r="R149" s="236"/>
      <c r="S149" s="165">
        <f>ROUND(P149*M149/1000,0)</f>
        <v>84</v>
      </c>
      <c r="T149" s="165"/>
      <c r="U149" s="165"/>
      <c r="V149" s="182"/>
      <c r="W149" s="188"/>
      <c r="X149" s="92"/>
      <c r="Y149" s="102"/>
      <c r="Z149" s="105" t="s">
        <v>13</v>
      </c>
      <c r="AA149" s="105"/>
      <c r="AB149" s="114"/>
      <c r="AC149" s="120">
        <f>$AC$41</f>
        <v>10</v>
      </c>
      <c r="AD149" s="131"/>
      <c r="AE149" s="138">
        <f>+AH144</f>
        <v>100</v>
      </c>
      <c r="AF149" s="138"/>
      <c r="AG149" s="138"/>
      <c r="AH149" s="236">
        <f>LOOKUP(AC149,'単価表(徳之島)'!$D$17:$D$26,'単価表(徳之島)'!$E$17:$E$26)</f>
        <v>620</v>
      </c>
      <c r="AI149" s="236"/>
      <c r="AJ149" s="236"/>
      <c r="AK149" s="165">
        <f>ROUND(AH149*AE149/1000,0)</f>
        <v>62</v>
      </c>
      <c r="AL149" s="165"/>
      <c r="AM149" s="165"/>
      <c r="AN149" s="178"/>
      <c r="AO149" s="188"/>
      <c r="AP149" s="92"/>
      <c r="AQ149" s="102"/>
      <c r="AR149" s="105" t="s">
        <v>13</v>
      </c>
      <c r="AS149" s="105"/>
      <c r="AT149" s="114"/>
      <c r="AU149" s="120">
        <f>$AU$41</f>
        <v>20</v>
      </c>
      <c r="AV149" s="131"/>
      <c r="AW149" s="143">
        <f>+AZ144</f>
        <v>100</v>
      </c>
      <c r="AX149" s="143"/>
      <c r="AY149" s="143"/>
      <c r="AZ149" s="236">
        <f>LOOKUP(AU149,'単価表(徳之島)'!$D$17:$D$26,'単価表(徳之島)'!$E$17:$E$26)</f>
        <v>1053</v>
      </c>
      <c r="BA149" s="236"/>
      <c r="BB149" s="236"/>
      <c r="BC149" s="232">
        <f>ROUND(AZ149*AW149/1000,0)</f>
        <v>105</v>
      </c>
      <c r="BD149" s="232"/>
      <c r="BE149" s="232"/>
      <c r="BF149" s="178"/>
      <c r="BG149" s="74"/>
      <c r="BH149" s="92"/>
      <c r="BI149" s="102"/>
      <c r="BJ149" s="105" t="s">
        <v>13</v>
      </c>
      <c r="BK149" s="105"/>
      <c r="BL149" s="114"/>
      <c r="BM149" s="120">
        <f>$BM$41</f>
        <v>10</v>
      </c>
      <c r="BN149" s="131"/>
      <c r="BO149" s="143">
        <f>+BR144</f>
        <v>100</v>
      </c>
      <c r="BP149" s="143"/>
      <c r="BQ149" s="143"/>
      <c r="BR149" s="236">
        <f>LOOKUP(BM149,'単価表(徳之島)'!$D$17:$D$26,'単価表(徳之島)'!$E$17:$E$26)</f>
        <v>620</v>
      </c>
      <c r="BS149" s="236"/>
      <c r="BT149" s="236"/>
      <c r="BU149" s="232">
        <f>ROUND(BR149*BO149/1000,0)</f>
        <v>62</v>
      </c>
      <c r="BV149" s="232"/>
      <c r="BW149" s="232"/>
      <c r="BX149" s="220"/>
    </row>
    <row r="150" spans="1:76" s="30" customFormat="1" ht="15.95" customHeight="1">
      <c r="A150" s="34"/>
      <c r="B150" s="43"/>
      <c r="C150" s="53"/>
      <c r="D150" s="63"/>
      <c r="E150" s="74"/>
      <c r="F150" s="92"/>
      <c r="G150" s="102"/>
      <c r="H150" s="106" t="s">
        <v>39</v>
      </c>
      <c r="I150" s="106"/>
      <c r="J150" s="115"/>
      <c r="K150" s="120"/>
      <c r="L150" s="131"/>
      <c r="M150" s="138"/>
      <c r="N150" s="138"/>
      <c r="O150" s="138"/>
      <c r="P150" s="236"/>
      <c r="Q150" s="236"/>
      <c r="R150" s="236"/>
      <c r="S150" s="165"/>
      <c r="T150" s="165"/>
      <c r="U150" s="165"/>
      <c r="V150" s="182"/>
      <c r="W150" s="188"/>
      <c r="X150" s="92"/>
      <c r="Y150" s="102"/>
      <c r="Z150" s="106" t="s">
        <v>39</v>
      </c>
      <c r="AA150" s="106"/>
      <c r="AB150" s="115"/>
      <c r="AC150" s="120"/>
      <c r="AD150" s="131"/>
      <c r="AE150" s="138"/>
      <c r="AF150" s="138"/>
      <c r="AG150" s="138"/>
      <c r="AH150" s="236"/>
      <c r="AI150" s="236"/>
      <c r="AJ150" s="236"/>
      <c r="AK150" s="165"/>
      <c r="AL150" s="165"/>
      <c r="AM150" s="165"/>
      <c r="AN150" s="178"/>
      <c r="AO150" s="188"/>
      <c r="AP150" s="92"/>
      <c r="AQ150" s="102"/>
      <c r="AR150" s="106" t="s">
        <v>39</v>
      </c>
      <c r="AS150" s="106"/>
      <c r="AT150" s="115"/>
      <c r="AU150" s="120"/>
      <c r="AV150" s="131"/>
      <c r="AW150" s="143"/>
      <c r="AX150" s="143"/>
      <c r="AY150" s="143"/>
      <c r="AZ150" s="236"/>
      <c r="BA150" s="236"/>
      <c r="BB150" s="236"/>
      <c r="BC150" s="232"/>
      <c r="BD150" s="232"/>
      <c r="BE150" s="232"/>
      <c r="BF150" s="178"/>
      <c r="BG150" s="74"/>
      <c r="BH150" s="92"/>
      <c r="BI150" s="102"/>
      <c r="BJ150" s="106" t="s">
        <v>39</v>
      </c>
      <c r="BK150" s="106"/>
      <c r="BL150" s="115"/>
      <c r="BM150" s="120"/>
      <c r="BN150" s="131"/>
      <c r="BO150" s="143"/>
      <c r="BP150" s="143"/>
      <c r="BQ150" s="143"/>
      <c r="BR150" s="236"/>
      <c r="BS150" s="236"/>
      <c r="BT150" s="236"/>
      <c r="BU150" s="232"/>
      <c r="BV150" s="232"/>
      <c r="BW150" s="232"/>
      <c r="BX150" s="220"/>
    </row>
    <row r="151" spans="1:76" s="30" customFormat="1" ht="15.95" customHeight="1">
      <c r="A151" s="34"/>
      <c r="B151" s="43"/>
      <c r="C151" s="53"/>
      <c r="D151" s="63"/>
      <c r="E151" s="74"/>
      <c r="F151" s="92"/>
      <c r="G151" s="102"/>
      <c r="H151" s="105" t="s">
        <v>13</v>
      </c>
      <c r="I151" s="105"/>
      <c r="J151" s="114"/>
      <c r="K151" s="120">
        <f>$K$43</f>
        <v>40</v>
      </c>
      <c r="L151" s="131"/>
      <c r="M151" s="138">
        <f>+P144</f>
        <v>100</v>
      </c>
      <c r="N151" s="138"/>
      <c r="O151" s="138"/>
      <c r="P151" s="236">
        <f>LOOKUP(K151,'単価表(徳之島)'!$D$27:$D$36,'単価表(徳之島)'!$E$27:$E$36)</f>
        <v>1801</v>
      </c>
      <c r="Q151" s="236"/>
      <c r="R151" s="236"/>
      <c r="S151" s="165">
        <f>ROUND(P151*M151/1000,0)</f>
        <v>180</v>
      </c>
      <c r="T151" s="165"/>
      <c r="U151" s="165"/>
      <c r="V151" s="182"/>
      <c r="W151" s="188"/>
      <c r="X151" s="92"/>
      <c r="Y151" s="102"/>
      <c r="Z151" s="105" t="s">
        <v>13</v>
      </c>
      <c r="AA151" s="105"/>
      <c r="AB151" s="114"/>
      <c r="AC151" s="120">
        <f>$AC$43</f>
        <v>40</v>
      </c>
      <c r="AD151" s="131"/>
      <c r="AE151" s="138">
        <f>+AH144</f>
        <v>100</v>
      </c>
      <c r="AF151" s="138"/>
      <c r="AG151" s="138"/>
      <c r="AH151" s="236">
        <f>LOOKUP(AC151,'単価表(徳之島)'!$D$27:$D$36,'単価表(徳之島)'!$E$27:$E$36)</f>
        <v>1801</v>
      </c>
      <c r="AI151" s="236"/>
      <c r="AJ151" s="236"/>
      <c r="AK151" s="165">
        <f>ROUND(AH151*AE151/1000,0)</f>
        <v>180</v>
      </c>
      <c r="AL151" s="165"/>
      <c r="AM151" s="165"/>
      <c r="AN151" s="178"/>
      <c r="AO151" s="188"/>
      <c r="AP151" s="92"/>
      <c r="AQ151" s="102"/>
      <c r="AR151" s="105" t="s">
        <v>13</v>
      </c>
      <c r="AS151" s="105"/>
      <c r="AT151" s="114"/>
      <c r="AU151" s="120">
        <f>$AU$43</f>
        <v>20</v>
      </c>
      <c r="AV151" s="131"/>
      <c r="AW151" s="143">
        <f>+AZ144</f>
        <v>100</v>
      </c>
      <c r="AX151" s="143"/>
      <c r="AY151" s="143"/>
      <c r="AZ151" s="236">
        <f>LOOKUP(AU151,'単価表(徳之島)'!$D$27:$D$36,'単価表(徳之島)'!$E$27:$E$36)</f>
        <v>900</v>
      </c>
      <c r="BA151" s="236"/>
      <c r="BB151" s="236"/>
      <c r="BC151" s="232">
        <f>ROUND(AZ151*AW151/1000,0)</f>
        <v>90</v>
      </c>
      <c r="BD151" s="232"/>
      <c r="BE151" s="232"/>
      <c r="BF151" s="178"/>
      <c r="BG151" s="74"/>
      <c r="BH151" s="92"/>
      <c r="BI151" s="102"/>
      <c r="BJ151" s="105" t="s">
        <v>13</v>
      </c>
      <c r="BK151" s="105"/>
      <c r="BL151" s="114"/>
      <c r="BM151" s="120">
        <f>$BM$43</f>
        <v>20</v>
      </c>
      <c r="BN151" s="131"/>
      <c r="BO151" s="143">
        <f>+BR144</f>
        <v>100</v>
      </c>
      <c r="BP151" s="143"/>
      <c r="BQ151" s="143"/>
      <c r="BR151" s="236">
        <f>LOOKUP(BM151,'単価表(徳之島)'!$D$27:$D$36,'単価表(徳之島)'!$E$27:$E$36)</f>
        <v>900</v>
      </c>
      <c r="BS151" s="236"/>
      <c r="BT151" s="236"/>
      <c r="BU151" s="232">
        <f>ROUND(BR151*BO151/1000,0)</f>
        <v>90</v>
      </c>
      <c r="BV151" s="232"/>
      <c r="BW151" s="232"/>
      <c r="BX151" s="220"/>
    </row>
    <row r="152" spans="1:76" s="30" customFormat="1" ht="15.95" customHeight="1">
      <c r="A152" s="34"/>
      <c r="B152" s="43"/>
      <c r="C152" s="53"/>
      <c r="D152" s="63"/>
      <c r="E152" s="74"/>
      <c r="F152" s="92"/>
      <c r="G152" s="102"/>
      <c r="H152" s="106" t="s">
        <v>27</v>
      </c>
      <c r="I152" s="106"/>
      <c r="J152" s="115"/>
      <c r="K152" s="120"/>
      <c r="L152" s="131"/>
      <c r="M152" s="138"/>
      <c r="N152" s="138"/>
      <c r="O152" s="138"/>
      <c r="P152" s="236"/>
      <c r="Q152" s="236"/>
      <c r="R152" s="236"/>
      <c r="S152" s="165"/>
      <c r="T152" s="165"/>
      <c r="U152" s="165"/>
      <c r="V152" s="182"/>
      <c r="W152" s="188"/>
      <c r="X152" s="92"/>
      <c r="Y152" s="102"/>
      <c r="Z152" s="106" t="s">
        <v>27</v>
      </c>
      <c r="AA152" s="106"/>
      <c r="AB152" s="115"/>
      <c r="AC152" s="120"/>
      <c r="AD152" s="131"/>
      <c r="AE152" s="138"/>
      <c r="AF152" s="138"/>
      <c r="AG152" s="138"/>
      <c r="AH152" s="236"/>
      <c r="AI152" s="236"/>
      <c r="AJ152" s="236"/>
      <c r="AK152" s="165"/>
      <c r="AL152" s="165"/>
      <c r="AM152" s="165"/>
      <c r="AN152" s="178"/>
      <c r="AO152" s="188"/>
      <c r="AP152" s="92"/>
      <c r="AQ152" s="102"/>
      <c r="AR152" s="106" t="s">
        <v>27</v>
      </c>
      <c r="AS152" s="106"/>
      <c r="AT152" s="115"/>
      <c r="AU152" s="120"/>
      <c r="AV152" s="131"/>
      <c r="AW152" s="143"/>
      <c r="AX152" s="143"/>
      <c r="AY152" s="143"/>
      <c r="AZ152" s="236"/>
      <c r="BA152" s="236"/>
      <c r="BB152" s="236"/>
      <c r="BC152" s="232"/>
      <c r="BD152" s="232"/>
      <c r="BE152" s="232"/>
      <c r="BF152" s="178"/>
      <c r="BG152" s="74"/>
      <c r="BH152" s="92"/>
      <c r="BI152" s="102"/>
      <c r="BJ152" s="106" t="s">
        <v>27</v>
      </c>
      <c r="BK152" s="106"/>
      <c r="BL152" s="115"/>
      <c r="BM152" s="120"/>
      <c r="BN152" s="131"/>
      <c r="BO152" s="143"/>
      <c r="BP152" s="143"/>
      <c r="BQ152" s="143"/>
      <c r="BR152" s="236"/>
      <c r="BS152" s="236"/>
      <c r="BT152" s="236"/>
      <c r="BU152" s="232"/>
      <c r="BV152" s="232"/>
      <c r="BW152" s="232"/>
      <c r="BX152" s="220"/>
    </row>
    <row r="153" spans="1:76" s="30" customFormat="1" ht="15.95" customHeight="1">
      <c r="A153" s="34"/>
      <c r="B153" s="43"/>
      <c r="C153" s="53"/>
      <c r="D153" s="63"/>
      <c r="E153" s="74"/>
      <c r="F153" s="93"/>
      <c r="G153" s="103"/>
      <c r="H153" s="107" t="s">
        <v>47</v>
      </c>
      <c r="I153" s="107"/>
      <c r="J153" s="107"/>
      <c r="K153" s="107"/>
      <c r="L153" s="107"/>
      <c r="M153" s="138" t="s">
        <v>43</v>
      </c>
      <c r="N153" s="138"/>
      <c r="O153" s="138"/>
      <c r="P153" s="153" t="s">
        <v>43</v>
      </c>
      <c r="Q153" s="153"/>
      <c r="R153" s="153"/>
      <c r="S153" s="165">
        <f>SUM(S146:U152)</f>
        <v>897</v>
      </c>
      <c r="T153" s="165"/>
      <c r="U153" s="165"/>
      <c r="V153" s="182"/>
      <c r="W153" s="188"/>
      <c r="X153" s="93"/>
      <c r="Y153" s="103"/>
      <c r="Z153" s="107" t="s">
        <v>47</v>
      </c>
      <c r="AA153" s="107"/>
      <c r="AB153" s="107"/>
      <c r="AC153" s="107"/>
      <c r="AD153" s="107"/>
      <c r="AE153" s="138" t="s">
        <v>43</v>
      </c>
      <c r="AF153" s="138"/>
      <c r="AG153" s="138"/>
      <c r="AH153" s="153" t="s">
        <v>43</v>
      </c>
      <c r="AI153" s="153"/>
      <c r="AJ153" s="153"/>
      <c r="AK153" s="165">
        <f>SUM(AK146:AM152)</f>
        <v>843</v>
      </c>
      <c r="AL153" s="165"/>
      <c r="AM153" s="165"/>
      <c r="AN153" s="178"/>
      <c r="AO153" s="188"/>
      <c r="AP153" s="93"/>
      <c r="AQ153" s="103"/>
      <c r="AR153" s="107" t="s">
        <v>47</v>
      </c>
      <c r="AS153" s="107"/>
      <c r="AT153" s="107"/>
      <c r="AU153" s="107"/>
      <c r="AV153" s="107"/>
      <c r="AW153" s="138" t="s">
        <v>43</v>
      </c>
      <c r="AX153" s="138"/>
      <c r="AY153" s="138"/>
      <c r="AZ153" s="153" t="s">
        <v>43</v>
      </c>
      <c r="BA153" s="153"/>
      <c r="BB153" s="153"/>
      <c r="BC153" s="165">
        <f>SUM(BC146:BE152)</f>
        <v>796</v>
      </c>
      <c r="BD153" s="165"/>
      <c r="BE153" s="165"/>
      <c r="BF153" s="178"/>
      <c r="BG153" s="74"/>
      <c r="BH153" s="93"/>
      <c r="BI153" s="103"/>
      <c r="BJ153" s="107" t="s">
        <v>47</v>
      </c>
      <c r="BK153" s="107"/>
      <c r="BL153" s="107"/>
      <c r="BM153" s="107"/>
      <c r="BN153" s="107"/>
      <c r="BO153" s="138" t="s">
        <v>43</v>
      </c>
      <c r="BP153" s="138"/>
      <c r="BQ153" s="138"/>
      <c r="BR153" s="153" t="s">
        <v>43</v>
      </c>
      <c r="BS153" s="153"/>
      <c r="BT153" s="153"/>
      <c r="BU153" s="165">
        <f>SUM(BU146:BW152)</f>
        <v>753</v>
      </c>
      <c r="BV153" s="165"/>
      <c r="BW153" s="165"/>
      <c r="BX153" s="220"/>
    </row>
    <row r="154" spans="1:76" s="30" customFormat="1" ht="15.95" customHeight="1">
      <c r="A154" s="34"/>
      <c r="B154" s="43"/>
      <c r="C154" s="53"/>
      <c r="D154" s="63"/>
      <c r="E154" s="74"/>
      <c r="F154" s="94" t="s">
        <v>24</v>
      </c>
      <c r="G154" s="94"/>
      <c r="H154" s="108" t="s">
        <v>19</v>
      </c>
      <c r="I154" s="108"/>
      <c r="J154" s="108"/>
      <c r="K154" s="108"/>
      <c r="L154" s="108"/>
      <c r="M154" s="139">
        <f>T121*P144/100</f>
        <v>110</v>
      </c>
      <c r="N154" s="139"/>
      <c r="O154" s="139"/>
      <c r="P154" s="153">
        <f>+'単価表(徳之島)'!$E$39</f>
        <v>256</v>
      </c>
      <c r="Q154" s="153"/>
      <c r="R154" s="153"/>
      <c r="S154" s="165">
        <f>ROUND(P154*M154/1000,0)</f>
        <v>28</v>
      </c>
      <c r="T154" s="165"/>
      <c r="U154" s="165"/>
      <c r="V154" s="182"/>
      <c r="W154" s="188"/>
      <c r="X154" s="94" t="s">
        <v>24</v>
      </c>
      <c r="Y154" s="94"/>
      <c r="Z154" s="108" t="s">
        <v>19</v>
      </c>
      <c r="AA154" s="108"/>
      <c r="AB154" s="108"/>
      <c r="AC154" s="108"/>
      <c r="AD154" s="108"/>
      <c r="AE154" s="139">
        <f>AL121*AH144/100</f>
        <v>110</v>
      </c>
      <c r="AF154" s="139"/>
      <c r="AG154" s="139"/>
      <c r="AH154" s="153">
        <f>+'単価表(徳之島)'!$E$39</f>
        <v>256</v>
      </c>
      <c r="AI154" s="153"/>
      <c r="AJ154" s="153"/>
      <c r="AK154" s="165">
        <f>ROUND(AH154*AE154/1000,0)</f>
        <v>28</v>
      </c>
      <c r="AL154" s="165"/>
      <c r="AM154" s="165"/>
      <c r="AN154" s="178"/>
      <c r="AO154" s="188"/>
      <c r="AP154" s="94" t="s">
        <v>24</v>
      </c>
      <c r="AQ154" s="94"/>
      <c r="AR154" s="108" t="s">
        <v>19</v>
      </c>
      <c r="AS154" s="108"/>
      <c r="AT154" s="108"/>
      <c r="AU154" s="108"/>
      <c r="AV154" s="108"/>
      <c r="AW154" s="139">
        <f>BD121*AZ144/100</f>
        <v>115</v>
      </c>
      <c r="AX154" s="139"/>
      <c r="AY154" s="139"/>
      <c r="AZ154" s="153">
        <f>+'単価表(徳之島)'!$E$39</f>
        <v>256</v>
      </c>
      <c r="BA154" s="153"/>
      <c r="BB154" s="153"/>
      <c r="BC154" s="165">
        <f>ROUND(AZ154*AW154/1000,0)</f>
        <v>29</v>
      </c>
      <c r="BD154" s="165"/>
      <c r="BE154" s="165"/>
      <c r="BF154" s="178"/>
      <c r="BG154" s="74"/>
      <c r="BH154" s="94" t="s">
        <v>24</v>
      </c>
      <c r="BI154" s="94"/>
      <c r="BJ154" s="108" t="s">
        <v>19</v>
      </c>
      <c r="BK154" s="108"/>
      <c r="BL154" s="108"/>
      <c r="BM154" s="108"/>
      <c r="BN154" s="108"/>
      <c r="BO154" s="139">
        <f>BV121*BR144/100</f>
        <v>115</v>
      </c>
      <c r="BP154" s="139"/>
      <c r="BQ154" s="139"/>
      <c r="BR154" s="153">
        <f>+'単価表(徳之島)'!$E$39</f>
        <v>256</v>
      </c>
      <c r="BS154" s="153"/>
      <c r="BT154" s="153"/>
      <c r="BU154" s="165">
        <f>ROUND(BR154*BO154/1000,0)</f>
        <v>29</v>
      </c>
      <c r="BV154" s="165"/>
      <c r="BW154" s="165"/>
      <c r="BX154" s="220"/>
    </row>
    <row r="155" spans="1:76" s="30" customFormat="1" ht="15.95" customHeight="1">
      <c r="A155" s="34"/>
      <c r="B155" s="43"/>
      <c r="C155" s="53"/>
      <c r="D155" s="63"/>
      <c r="E155" s="74"/>
      <c r="F155" s="94"/>
      <c r="G155" s="94"/>
      <c r="H155" s="108" t="s">
        <v>35</v>
      </c>
      <c r="I155" s="108"/>
      <c r="J155" s="108"/>
      <c r="K155" s="108"/>
      <c r="L155" s="108"/>
      <c r="M155" s="139">
        <f>S122*P144/100</f>
        <v>30</v>
      </c>
      <c r="N155" s="139"/>
      <c r="O155" s="139"/>
      <c r="P155" s="153">
        <f>+'単価表(徳之島)'!$E$38</f>
        <v>257</v>
      </c>
      <c r="Q155" s="153"/>
      <c r="R155" s="153"/>
      <c r="S155" s="165">
        <f>ROUND(P155*M155/1000,0)</f>
        <v>8</v>
      </c>
      <c r="T155" s="165"/>
      <c r="U155" s="165"/>
      <c r="V155" s="182"/>
      <c r="W155" s="188"/>
      <c r="X155" s="94"/>
      <c r="Y155" s="94"/>
      <c r="Z155" s="108" t="s">
        <v>35</v>
      </c>
      <c r="AA155" s="108"/>
      <c r="AB155" s="108"/>
      <c r="AC155" s="108"/>
      <c r="AD155" s="108"/>
      <c r="AE155" s="139">
        <f>AK122*AH144/100</f>
        <v>40</v>
      </c>
      <c r="AF155" s="139"/>
      <c r="AG155" s="139"/>
      <c r="AH155" s="153">
        <f>+'単価表(徳之島)'!$E$38</f>
        <v>257</v>
      </c>
      <c r="AI155" s="153"/>
      <c r="AJ155" s="153"/>
      <c r="AK155" s="165">
        <f>ROUND(AH155*AE155/1000,0)</f>
        <v>10</v>
      </c>
      <c r="AL155" s="165"/>
      <c r="AM155" s="165"/>
      <c r="AN155" s="178"/>
      <c r="AO155" s="188"/>
      <c r="AP155" s="94"/>
      <c r="AQ155" s="94"/>
      <c r="AR155" s="108" t="s">
        <v>35</v>
      </c>
      <c r="AS155" s="108"/>
      <c r="AT155" s="108"/>
      <c r="AU155" s="108"/>
      <c r="AV155" s="108"/>
      <c r="AW155" s="139">
        <f>BC122*AZ144/100</f>
        <v>55</v>
      </c>
      <c r="AX155" s="139"/>
      <c r="AY155" s="139"/>
      <c r="AZ155" s="153">
        <f>+'単価表(徳之島)'!$E$38</f>
        <v>257</v>
      </c>
      <c r="BA155" s="153"/>
      <c r="BB155" s="153"/>
      <c r="BC155" s="165">
        <f>ROUND(AZ155*AW155/1000,0)</f>
        <v>14</v>
      </c>
      <c r="BD155" s="165"/>
      <c r="BE155" s="165"/>
      <c r="BF155" s="178"/>
      <c r="BG155" s="74"/>
      <c r="BH155" s="94"/>
      <c r="BI155" s="94"/>
      <c r="BJ155" s="108" t="s">
        <v>35</v>
      </c>
      <c r="BK155" s="108"/>
      <c r="BL155" s="108"/>
      <c r="BM155" s="108"/>
      <c r="BN155" s="108"/>
      <c r="BO155" s="139">
        <f>BU123*BR144/100</f>
        <v>65</v>
      </c>
      <c r="BP155" s="139"/>
      <c r="BQ155" s="139"/>
      <c r="BR155" s="153">
        <f>+'単価表(徳之島)'!$E$38</f>
        <v>257</v>
      </c>
      <c r="BS155" s="153"/>
      <c r="BT155" s="153"/>
      <c r="BU155" s="165">
        <f>ROUND(BR155*BO155/1000,0)</f>
        <v>17</v>
      </c>
      <c r="BV155" s="165"/>
      <c r="BW155" s="165"/>
      <c r="BX155" s="220"/>
    </row>
    <row r="156" spans="1:76" s="30" customFormat="1" ht="15.95" customHeight="1">
      <c r="A156" s="34"/>
      <c r="B156" s="43"/>
      <c r="C156" s="53"/>
      <c r="D156" s="63"/>
      <c r="E156" s="74"/>
      <c r="F156" s="94"/>
      <c r="G156" s="94"/>
      <c r="H156" s="108" t="s">
        <v>92</v>
      </c>
      <c r="I156" s="108"/>
      <c r="J156" s="108"/>
      <c r="K156" s="108"/>
      <c r="L156" s="108"/>
      <c r="M156" s="139">
        <f>+M155</f>
        <v>30</v>
      </c>
      <c r="N156" s="139"/>
      <c r="O156" s="139"/>
      <c r="P156" s="153">
        <f>+'単価表(徳之島)'!$E$37</f>
        <v>2800</v>
      </c>
      <c r="Q156" s="153"/>
      <c r="R156" s="153"/>
      <c r="S156" s="165">
        <f>ROUND(P156*M156/1000,0)</f>
        <v>84</v>
      </c>
      <c r="T156" s="165"/>
      <c r="U156" s="165"/>
      <c r="V156" s="182"/>
      <c r="W156" s="188"/>
      <c r="X156" s="94"/>
      <c r="Y156" s="94"/>
      <c r="Z156" s="108" t="s">
        <v>92</v>
      </c>
      <c r="AA156" s="108"/>
      <c r="AB156" s="108"/>
      <c r="AC156" s="108"/>
      <c r="AD156" s="108"/>
      <c r="AE156" s="139">
        <f>+AE155</f>
        <v>40</v>
      </c>
      <c r="AF156" s="139"/>
      <c r="AG156" s="139"/>
      <c r="AH156" s="153">
        <f>+'単価表(徳之島)'!$E$37</f>
        <v>2800</v>
      </c>
      <c r="AI156" s="153"/>
      <c r="AJ156" s="153"/>
      <c r="AK156" s="165">
        <f>ROUND(AH156*AE156/1000,0)</f>
        <v>112</v>
      </c>
      <c r="AL156" s="165"/>
      <c r="AM156" s="165"/>
      <c r="AN156" s="178"/>
      <c r="AO156" s="188"/>
      <c r="AP156" s="94"/>
      <c r="AQ156" s="94"/>
      <c r="AR156" s="108" t="s">
        <v>92</v>
      </c>
      <c r="AS156" s="108"/>
      <c r="AT156" s="108"/>
      <c r="AU156" s="108"/>
      <c r="AV156" s="108"/>
      <c r="AW156" s="139">
        <f>+AW155</f>
        <v>55</v>
      </c>
      <c r="AX156" s="139"/>
      <c r="AY156" s="139"/>
      <c r="AZ156" s="153">
        <f>+'単価表(徳之島)'!$E$37</f>
        <v>2800</v>
      </c>
      <c r="BA156" s="153"/>
      <c r="BB156" s="153"/>
      <c r="BC156" s="165">
        <f>ROUND(AZ156*AW156/1000,0)</f>
        <v>154</v>
      </c>
      <c r="BD156" s="165"/>
      <c r="BE156" s="165"/>
      <c r="BF156" s="178"/>
      <c r="BG156" s="74"/>
      <c r="BH156" s="94"/>
      <c r="BI156" s="94"/>
      <c r="BJ156" s="108" t="s">
        <v>92</v>
      </c>
      <c r="BK156" s="108"/>
      <c r="BL156" s="108"/>
      <c r="BM156" s="108"/>
      <c r="BN156" s="108"/>
      <c r="BO156" s="139">
        <f>+BO155</f>
        <v>65</v>
      </c>
      <c r="BP156" s="139"/>
      <c r="BQ156" s="139"/>
      <c r="BR156" s="153">
        <f>+'単価表(徳之島)'!$E$37</f>
        <v>2800</v>
      </c>
      <c r="BS156" s="153"/>
      <c r="BT156" s="153"/>
      <c r="BU156" s="165">
        <f>ROUND(BR156*BO156/1000,0)</f>
        <v>182</v>
      </c>
      <c r="BV156" s="165"/>
      <c r="BW156" s="165"/>
      <c r="BX156" s="220"/>
    </row>
    <row r="157" spans="1:76" s="30" customFormat="1" ht="15.95" customHeight="1">
      <c r="A157" s="34"/>
      <c r="B157" s="43"/>
      <c r="C157" s="53"/>
      <c r="D157" s="63"/>
      <c r="E157" s="74"/>
      <c r="F157" s="94"/>
      <c r="G157" s="94"/>
      <c r="H157" s="108" t="s">
        <v>16</v>
      </c>
      <c r="I157" s="108"/>
      <c r="J157" s="108"/>
      <c r="K157" s="108"/>
      <c r="L157" s="108"/>
      <c r="M157" s="139">
        <f>+M154</f>
        <v>110</v>
      </c>
      <c r="N157" s="139"/>
      <c r="O157" s="139"/>
      <c r="P157" s="153">
        <f>+'単価表(徳之島)'!$E$43</f>
        <v>920</v>
      </c>
      <c r="Q157" s="153"/>
      <c r="R157" s="153"/>
      <c r="S157" s="165">
        <f>ROUND(P157*M157/1000,0)</f>
        <v>101</v>
      </c>
      <c r="T157" s="165"/>
      <c r="U157" s="165"/>
      <c r="V157" s="182"/>
      <c r="W157" s="188"/>
      <c r="X157" s="94"/>
      <c r="Y157" s="94"/>
      <c r="Z157" s="108" t="s">
        <v>16</v>
      </c>
      <c r="AA157" s="108"/>
      <c r="AB157" s="108"/>
      <c r="AC157" s="108"/>
      <c r="AD157" s="108"/>
      <c r="AE157" s="139">
        <f>+AE154</f>
        <v>110</v>
      </c>
      <c r="AF157" s="139"/>
      <c r="AG157" s="139"/>
      <c r="AH157" s="153">
        <f>+'単価表(徳之島)'!$E$43</f>
        <v>920</v>
      </c>
      <c r="AI157" s="153"/>
      <c r="AJ157" s="153"/>
      <c r="AK157" s="165">
        <f>ROUND(AH157*AE157/1000,0)</f>
        <v>101</v>
      </c>
      <c r="AL157" s="165"/>
      <c r="AM157" s="165"/>
      <c r="AN157" s="178"/>
      <c r="AO157" s="188"/>
      <c r="AP157" s="94"/>
      <c r="AQ157" s="94"/>
      <c r="AR157" s="108" t="s">
        <v>16</v>
      </c>
      <c r="AS157" s="108"/>
      <c r="AT157" s="108"/>
      <c r="AU157" s="108"/>
      <c r="AV157" s="108"/>
      <c r="AW157" s="139">
        <f>+AW154</f>
        <v>115</v>
      </c>
      <c r="AX157" s="139"/>
      <c r="AY157" s="139"/>
      <c r="AZ157" s="153">
        <f>+'単価表(徳之島)'!$E$43</f>
        <v>920</v>
      </c>
      <c r="BA157" s="153"/>
      <c r="BB157" s="153"/>
      <c r="BC157" s="165">
        <f>ROUND(AZ157*AW157/1000,0)</f>
        <v>106</v>
      </c>
      <c r="BD157" s="165"/>
      <c r="BE157" s="165"/>
      <c r="BF157" s="178"/>
      <c r="BG157" s="74"/>
      <c r="BH157" s="94"/>
      <c r="BI157" s="94"/>
      <c r="BJ157" s="108" t="s">
        <v>16</v>
      </c>
      <c r="BK157" s="108"/>
      <c r="BL157" s="108"/>
      <c r="BM157" s="108"/>
      <c r="BN157" s="108"/>
      <c r="BO157" s="139">
        <f>+BO154</f>
        <v>115</v>
      </c>
      <c r="BP157" s="139"/>
      <c r="BQ157" s="139"/>
      <c r="BR157" s="153">
        <f>+'単価表(徳之島)'!$E$43</f>
        <v>920</v>
      </c>
      <c r="BS157" s="153"/>
      <c r="BT157" s="153"/>
      <c r="BU157" s="165">
        <f>ROUND(BR157*BO157/1000,0)</f>
        <v>106</v>
      </c>
      <c r="BV157" s="165"/>
      <c r="BW157" s="165"/>
      <c r="BX157" s="220"/>
    </row>
    <row r="158" spans="1:76" s="30" customFormat="1" ht="15.95" customHeight="1">
      <c r="A158" s="34"/>
      <c r="B158" s="43"/>
      <c r="C158" s="53"/>
      <c r="D158" s="63"/>
      <c r="E158" s="74"/>
      <c r="F158" s="94"/>
      <c r="G158" s="94"/>
      <c r="H158" s="107" t="s">
        <v>47</v>
      </c>
      <c r="I158" s="107"/>
      <c r="J158" s="107"/>
      <c r="K158" s="107"/>
      <c r="L158" s="107"/>
      <c r="M158" s="138" t="s">
        <v>43</v>
      </c>
      <c r="N158" s="138"/>
      <c r="O158" s="138"/>
      <c r="P158" s="153" t="s">
        <v>43</v>
      </c>
      <c r="Q158" s="153"/>
      <c r="R158" s="153"/>
      <c r="S158" s="165">
        <f>SUM(S154:U157)</f>
        <v>221</v>
      </c>
      <c r="T158" s="165"/>
      <c r="U158" s="165"/>
      <c r="V158" s="182"/>
      <c r="W158" s="188"/>
      <c r="X158" s="94"/>
      <c r="Y158" s="94"/>
      <c r="Z158" s="107" t="s">
        <v>47</v>
      </c>
      <c r="AA158" s="107"/>
      <c r="AB158" s="107"/>
      <c r="AC158" s="107"/>
      <c r="AD158" s="107"/>
      <c r="AE158" s="138" t="s">
        <v>43</v>
      </c>
      <c r="AF158" s="138"/>
      <c r="AG158" s="138"/>
      <c r="AH158" s="153" t="s">
        <v>43</v>
      </c>
      <c r="AI158" s="153"/>
      <c r="AJ158" s="153"/>
      <c r="AK158" s="165">
        <f>SUM(AK154:AM157)</f>
        <v>251</v>
      </c>
      <c r="AL158" s="165"/>
      <c r="AM158" s="165"/>
      <c r="AN158" s="178"/>
      <c r="AO158" s="188"/>
      <c r="AP158" s="94"/>
      <c r="AQ158" s="94"/>
      <c r="AR158" s="107" t="s">
        <v>47</v>
      </c>
      <c r="AS158" s="107"/>
      <c r="AT158" s="107"/>
      <c r="AU158" s="107"/>
      <c r="AV158" s="107"/>
      <c r="AW158" s="138" t="s">
        <v>43</v>
      </c>
      <c r="AX158" s="138"/>
      <c r="AY158" s="138"/>
      <c r="AZ158" s="153" t="s">
        <v>43</v>
      </c>
      <c r="BA158" s="153"/>
      <c r="BB158" s="153"/>
      <c r="BC158" s="165">
        <f>SUM(BC154:BE157)</f>
        <v>303</v>
      </c>
      <c r="BD158" s="165"/>
      <c r="BE158" s="165"/>
      <c r="BF158" s="178"/>
      <c r="BG158" s="74"/>
      <c r="BH158" s="94"/>
      <c r="BI158" s="94"/>
      <c r="BJ158" s="107" t="s">
        <v>47</v>
      </c>
      <c r="BK158" s="107"/>
      <c r="BL158" s="107"/>
      <c r="BM158" s="107"/>
      <c r="BN158" s="107"/>
      <c r="BO158" s="138" t="s">
        <v>43</v>
      </c>
      <c r="BP158" s="138"/>
      <c r="BQ158" s="138"/>
      <c r="BR158" s="153" t="s">
        <v>43</v>
      </c>
      <c r="BS158" s="153"/>
      <c r="BT158" s="153"/>
      <c r="BU158" s="165">
        <f>SUM(BU154:BW157)</f>
        <v>334</v>
      </c>
      <c r="BV158" s="165"/>
      <c r="BW158" s="165"/>
      <c r="BX158" s="220"/>
    </row>
    <row r="159" spans="1:76" s="30" customFormat="1" ht="15.95" customHeight="1">
      <c r="A159" s="34"/>
      <c r="B159" s="43"/>
      <c r="C159" s="53"/>
      <c r="D159" s="63"/>
      <c r="E159" s="74"/>
      <c r="F159" s="95" t="s">
        <v>17</v>
      </c>
      <c r="G159" s="95"/>
      <c r="H159" s="95"/>
      <c r="I159" s="95"/>
      <c r="J159" s="95"/>
      <c r="K159" s="95"/>
      <c r="L159" s="95"/>
      <c r="M159" s="140" t="s">
        <v>43</v>
      </c>
      <c r="N159" s="140"/>
      <c r="O159" s="140"/>
      <c r="P159" s="154" t="s">
        <v>43</v>
      </c>
      <c r="Q159" s="154"/>
      <c r="R159" s="154"/>
      <c r="S159" s="166">
        <f>+S158+S153</f>
        <v>1118</v>
      </c>
      <c r="T159" s="166"/>
      <c r="U159" s="166"/>
      <c r="V159" s="182"/>
      <c r="W159" s="188"/>
      <c r="X159" s="95" t="s">
        <v>17</v>
      </c>
      <c r="Y159" s="95"/>
      <c r="Z159" s="95"/>
      <c r="AA159" s="95"/>
      <c r="AB159" s="95"/>
      <c r="AC159" s="95"/>
      <c r="AD159" s="95"/>
      <c r="AE159" s="140" t="s">
        <v>43</v>
      </c>
      <c r="AF159" s="140"/>
      <c r="AG159" s="140"/>
      <c r="AH159" s="154" t="s">
        <v>43</v>
      </c>
      <c r="AI159" s="154"/>
      <c r="AJ159" s="154"/>
      <c r="AK159" s="166">
        <f>+AK158+AK153</f>
        <v>1094</v>
      </c>
      <c r="AL159" s="166"/>
      <c r="AM159" s="166"/>
      <c r="AN159" s="178"/>
      <c r="AO159" s="188"/>
      <c r="AP159" s="95" t="s">
        <v>17</v>
      </c>
      <c r="AQ159" s="95"/>
      <c r="AR159" s="95"/>
      <c r="AS159" s="95"/>
      <c r="AT159" s="95"/>
      <c r="AU159" s="95"/>
      <c r="AV159" s="95"/>
      <c r="AW159" s="140" t="s">
        <v>43</v>
      </c>
      <c r="AX159" s="140"/>
      <c r="AY159" s="140"/>
      <c r="AZ159" s="154" t="s">
        <v>43</v>
      </c>
      <c r="BA159" s="154"/>
      <c r="BB159" s="154"/>
      <c r="BC159" s="166">
        <f>+BC158+BC153</f>
        <v>1099</v>
      </c>
      <c r="BD159" s="166"/>
      <c r="BE159" s="166"/>
      <c r="BF159" s="178"/>
      <c r="BG159" s="74"/>
      <c r="BH159" s="95" t="s">
        <v>17</v>
      </c>
      <c r="BI159" s="95"/>
      <c r="BJ159" s="95"/>
      <c r="BK159" s="95"/>
      <c r="BL159" s="95"/>
      <c r="BM159" s="95"/>
      <c r="BN159" s="95"/>
      <c r="BO159" s="140" t="s">
        <v>43</v>
      </c>
      <c r="BP159" s="140"/>
      <c r="BQ159" s="140"/>
      <c r="BR159" s="154" t="s">
        <v>43</v>
      </c>
      <c r="BS159" s="154"/>
      <c r="BT159" s="154"/>
      <c r="BU159" s="166">
        <f>+BU158+BU153</f>
        <v>1087</v>
      </c>
      <c r="BV159" s="166"/>
      <c r="BW159" s="166"/>
      <c r="BX159" s="220"/>
    </row>
    <row r="160" spans="1:76" s="30" customFormat="1" ht="15.95" customHeight="1">
      <c r="A160" s="34"/>
      <c r="B160" s="44"/>
      <c r="C160" s="54"/>
      <c r="D160" s="64"/>
      <c r="E160" s="75"/>
      <c r="F160" s="96"/>
      <c r="G160" s="96"/>
      <c r="H160" s="96"/>
      <c r="I160" s="96"/>
      <c r="J160" s="96"/>
      <c r="K160" s="96"/>
      <c r="L160" s="96"/>
      <c r="M160" s="141"/>
      <c r="N160" s="141"/>
      <c r="O160" s="141"/>
      <c r="P160" s="155"/>
      <c r="Q160" s="155"/>
      <c r="R160" s="155"/>
      <c r="S160" s="167"/>
      <c r="T160" s="167"/>
      <c r="U160" s="167"/>
      <c r="V160" s="183"/>
      <c r="W160" s="115"/>
      <c r="X160" s="96"/>
      <c r="Y160" s="96"/>
      <c r="Z160" s="96"/>
      <c r="AA160" s="96"/>
      <c r="AB160" s="96"/>
      <c r="AC160" s="96"/>
      <c r="AD160" s="96"/>
      <c r="AE160" s="193"/>
      <c r="AF160" s="193"/>
      <c r="AG160" s="193"/>
      <c r="AH160" s="194"/>
      <c r="AI160" s="194"/>
      <c r="AJ160" s="194"/>
      <c r="AK160" s="167"/>
      <c r="AL160" s="167"/>
      <c r="AM160" s="167"/>
      <c r="AN160" s="202"/>
      <c r="AO160" s="115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2"/>
      <c r="BG160" s="75"/>
      <c r="BH160" s="96"/>
      <c r="BI160" s="96"/>
      <c r="BJ160" s="96"/>
      <c r="BK160" s="96"/>
      <c r="BL160" s="96"/>
      <c r="BM160" s="96"/>
      <c r="BN160" s="96"/>
      <c r="BO160" s="193"/>
      <c r="BP160" s="193"/>
      <c r="BQ160" s="193"/>
      <c r="BR160" s="194"/>
      <c r="BS160" s="194"/>
      <c r="BT160" s="194"/>
      <c r="BU160" s="167"/>
      <c r="BV160" s="167"/>
      <c r="BW160" s="167"/>
      <c r="BX160" s="224"/>
    </row>
    <row r="161" spans="1:76" ht="20.100000000000001" customHeight="1">
      <c r="A161" s="31"/>
      <c r="B161" s="45" t="s">
        <v>48</v>
      </c>
      <c r="C161" s="55"/>
      <c r="D161" s="55"/>
      <c r="E161" s="76" t="str">
        <f>IF(S159=MIN(S159,AK159,BC159,BU159),"○","▲")</f>
        <v>▲</v>
      </c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 t="str">
        <f>IF(AK159=MIN(S159,AK159,BC159,BU159),"○","▲")</f>
        <v>▲</v>
      </c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 t="str">
        <f>IF(BC159=MIN(S159,AK159,BC159,BU159),"○","▲")</f>
        <v>▲</v>
      </c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 t="str">
        <f>IF(BU159=MIN(S159,AK159,BC159,BU159),"○","▲")</f>
        <v>○</v>
      </c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225"/>
    </row>
    <row r="162" spans="1:76" ht="24.95" customHeight="1">
      <c r="A162" s="31"/>
      <c r="B162" s="46"/>
      <c r="C162" s="56"/>
      <c r="D162" s="56"/>
      <c r="E162" s="77">
        <f>IF(E161="○",M112,IF(W161="○",AE112,IF(AO161="○",AW112,BO112)))</f>
        <v>8</v>
      </c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226"/>
    </row>
    <row r="163" spans="1:76" ht="15.95" customHeight="1"/>
  </sheetData>
  <mergeCells count="1335">
    <mergeCell ref="B1:V1"/>
    <mergeCell ref="E2:K2"/>
    <mergeCell ref="L2:V2"/>
    <mergeCell ref="W2:AD2"/>
    <mergeCell ref="AE2:AN2"/>
    <mergeCell ref="AO2:AV2"/>
    <mergeCell ref="AW2:BF2"/>
    <mergeCell ref="BG2:BX2"/>
    <mergeCell ref="E3:K3"/>
    <mergeCell ref="L3:M3"/>
    <mergeCell ref="N3:O3"/>
    <mergeCell ref="P3:V3"/>
    <mergeCell ref="W3:AD3"/>
    <mergeCell ref="AE3:AN3"/>
    <mergeCell ref="AO3:AV3"/>
    <mergeCell ref="AW3:BF3"/>
    <mergeCell ref="BG3:BN3"/>
    <mergeCell ref="BO3:BX3"/>
    <mergeCell ref="B4:D4"/>
    <mergeCell ref="E4:L4"/>
    <mergeCell ref="M4:V4"/>
    <mergeCell ref="W4:AD4"/>
    <mergeCell ref="AE4:AN4"/>
    <mergeCell ref="AO4:AV4"/>
    <mergeCell ref="AW4:BF4"/>
    <mergeCell ref="BG4:BN4"/>
    <mergeCell ref="BO4:BX4"/>
    <mergeCell ref="I7:L7"/>
    <mergeCell ref="M7:P7"/>
    <mergeCell ref="AA7:AD7"/>
    <mergeCell ref="AE7:AH7"/>
    <mergeCell ref="AS7:AV7"/>
    <mergeCell ref="AW7:AZ7"/>
    <mergeCell ref="BK7:BN7"/>
    <mergeCell ref="BO7:BR7"/>
    <mergeCell ref="I12:L12"/>
    <mergeCell ref="M12:P12"/>
    <mergeCell ref="AA12:AD12"/>
    <mergeCell ref="AE12:AH12"/>
    <mergeCell ref="AS12:AV12"/>
    <mergeCell ref="AW12:AZ12"/>
    <mergeCell ref="BK12:BN12"/>
    <mergeCell ref="BO12:BR12"/>
    <mergeCell ref="M13:P13"/>
    <mergeCell ref="AE13:AH13"/>
    <mergeCell ref="AW13:AZ13"/>
    <mergeCell ref="BO13:BR13"/>
    <mergeCell ref="M14:P14"/>
    <mergeCell ref="AE14:AH14"/>
    <mergeCell ref="AW14:AZ14"/>
    <mergeCell ref="BO14:BR14"/>
    <mergeCell ref="M15:P15"/>
    <mergeCell ref="AE15:AH15"/>
    <mergeCell ref="AW15:AZ15"/>
    <mergeCell ref="BO15:BR15"/>
    <mergeCell ref="M16:P16"/>
    <mergeCell ref="AE16:AH16"/>
    <mergeCell ref="AW16:AZ16"/>
    <mergeCell ref="BO16:BR16"/>
    <mergeCell ref="M17:P17"/>
    <mergeCell ref="AE17:AH17"/>
    <mergeCell ref="AW17:AZ17"/>
    <mergeCell ref="BO17:BR17"/>
    <mergeCell ref="M18:P18"/>
    <mergeCell ref="AE18:AH18"/>
    <mergeCell ref="AW18:AZ18"/>
    <mergeCell ref="BO18:BR18"/>
    <mergeCell ref="M19:P19"/>
    <mergeCell ref="AE19:AH19"/>
    <mergeCell ref="AW19:AZ19"/>
    <mergeCell ref="BO19:BR19"/>
    <mergeCell ref="M20:P20"/>
    <mergeCell ref="AE20:AH20"/>
    <mergeCell ref="AW20:AZ20"/>
    <mergeCell ref="BO20:BR20"/>
    <mergeCell ref="M21:P21"/>
    <mergeCell ref="AE21:AH21"/>
    <mergeCell ref="AW21:AZ21"/>
    <mergeCell ref="BO21:BR21"/>
    <mergeCell ref="M22:P22"/>
    <mergeCell ref="AE22:AH22"/>
    <mergeCell ref="AW22:AZ22"/>
    <mergeCell ref="BO22:BR22"/>
    <mergeCell ref="G25:J25"/>
    <mergeCell ref="L25:M25"/>
    <mergeCell ref="Y25:AB25"/>
    <mergeCell ref="AD25:AE25"/>
    <mergeCell ref="AQ25:AT25"/>
    <mergeCell ref="AV25:AW25"/>
    <mergeCell ref="BI25:BL25"/>
    <mergeCell ref="BN25:BO25"/>
    <mergeCell ref="G26:J26"/>
    <mergeCell ref="L26:M26"/>
    <mergeCell ref="Y26:AB26"/>
    <mergeCell ref="AD26:AE26"/>
    <mergeCell ref="AQ26:AT26"/>
    <mergeCell ref="AV26:AW26"/>
    <mergeCell ref="BI26:BL26"/>
    <mergeCell ref="BN26:BO26"/>
    <mergeCell ref="G27:J27"/>
    <mergeCell ref="L27:M27"/>
    <mergeCell ref="Y27:AB27"/>
    <mergeCell ref="AD27:AE27"/>
    <mergeCell ref="AQ27:AT27"/>
    <mergeCell ref="AV27:AW27"/>
    <mergeCell ref="BI27:BL27"/>
    <mergeCell ref="BN27:BO27"/>
    <mergeCell ref="F29:K29"/>
    <mergeCell ref="L29:M29"/>
    <mergeCell ref="X29:AC29"/>
    <mergeCell ref="AD29:AE29"/>
    <mergeCell ref="AP29:AU29"/>
    <mergeCell ref="AV29:AW29"/>
    <mergeCell ref="BH29:BM29"/>
    <mergeCell ref="BN29:BO29"/>
    <mergeCell ref="N30:O30"/>
    <mergeCell ref="Q30:R30"/>
    <mergeCell ref="AF30:AG30"/>
    <mergeCell ref="AI30:AJ30"/>
    <mergeCell ref="AX30:AY30"/>
    <mergeCell ref="BA30:BB30"/>
    <mergeCell ref="BP30:BQ30"/>
    <mergeCell ref="BS30:BT30"/>
    <mergeCell ref="I31:S31"/>
    <mergeCell ref="AA31:AK31"/>
    <mergeCell ref="AS31:BC31"/>
    <mergeCell ref="BK31:BU31"/>
    <mergeCell ref="P36:U36"/>
    <mergeCell ref="AH36:AM36"/>
    <mergeCell ref="AZ36:BE36"/>
    <mergeCell ref="BR36:BW36"/>
    <mergeCell ref="F37:L37"/>
    <mergeCell ref="M37:O37"/>
    <mergeCell ref="P37:R37"/>
    <mergeCell ref="S37:U37"/>
    <mergeCell ref="X37:AD37"/>
    <mergeCell ref="AE37:AG37"/>
    <mergeCell ref="AH37:AJ37"/>
    <mergeCell ref="AK37:AM37"/>
    <mergeCell ref="AP37:AV37"/>
    <mergeCell ref="AW37:AY37"/>
    <mergeCell ref="AZ37:BB37"/>
    <mergeCell ref="BC37:BE37"/>
    <mergeCell ref="BH37:BN37"/>
    <mergeCell ref="BO37:BQ37"/>
    <mergeCell ref="BR37:BT37"/>
    <mergeCell ref="BU37:BW37"/>
    <mergeCell ref="H38:J38"/>
    <mergeCell ref="K38:L38"/>
    <mergeCell ref="M38:O38"/>
    <mergeCell ref="P38:R38"/>
    <mergeCell ref="S38:U38"/>
    <mergeCell ref="Z38:AB38"/>
    <mergeCell ref="AC38:AD38"/>
    <mergeCell ref="AE38:AG38"/>
    <mergeCell ref="AH38:AJ38"/>
    <mergeCell ref="AK38:AM38"/>
    <mergeCell ref="AR38:AT38"/>
    <mergeCell ref="AU38:AV38"/>
    <mergeCell ref="AW38:AY38"/>
    <mergeCell ref="AZ38:BB38"/>
    <mergeCell ref="BC38:BE38"/>
    <mergeCell ref="BJ38:BL38"/>
    <mergeCell ref="BM38:BN38"/>
    <mergeCell ref="BO38:BQ38"/>
    <mergeCell ref="BR38:BT38"/>
    <mergeCell ref="BU38:BW38"/>
    <mergeCell ref="H39:J39"/>
    <mergeCell ref="Z39:AB39"/>
    <mergeCell ref="AR39:AT39"/>
    <mergeCell ref="BJ39:BL39"/>
    <mergeCell ref="H40:J40"/>
    <mergeCell ref="Z40:AB40"/>
    <mergeCell ref="AR40:AT40"/>
    <mergeCell ref="BJ40:BL40"/>
    <mergeCell ref="H41:J41"/>
    <mergeCell ref="Z41:AB41"/>
    <mergeCell ref="AR41:AT41"/>
    <mergeCell ref="BJ41:BL41"/>
    <mergeCell ref="H42:J42"/>
    <mergeCell ref="Z42:AB42"/>
    <mergeCell ref="AR42:AT42"/>
    <mergeCell ref="BJ42:BL42"/>
    <mergeCell ref="H43:J43"/>
    <mergeCell ref="Z43:AB43"/>
    <mergeCell ref="AR43:AT43"/>
    <mergeCell ref="BJ43:BL43"/>
    <mergeCell ref="H44:J44"/>
    <mergeCell ref="Z44:AB44"/>
    <mergeCell ref="AR44:AT44"/>
    <mergeCell ref="BJ44:BL44"/>
    <mergeCell ref="H45:L45"/>
    <mergeCell ref="M45:O45"/>
    <mergeCell ref="P45:R45"/>
    <mergeCell ref="S45:U45"/>
    <mergeCell ref="Z45:AD45"/>
    <mergeCell ref="AE45:AG45"/>
    <mergeCell ref="AH45:AJ45"/>
    <mergeCell ref="AK45:AM45"/>
    <mergeCell ref="AR45:AV45"/>
    <mergeCell ref="AW45:AY45"/>
    <mergeCell ref="AZ45:BB45"/>
    <mergeCell ref="BC45:BE45"/>
    <mergeCell ref="BJ45:BN45"/>
    <mergeCell ref="BO45:BQ45"/>
    <mergeCell ref="BR45:BT45"/>
    <mergeCell ref="BU45:BW45"/>
    <mergeCell ref="H46:L46"/>
    <mergeCell ref="M46:O46"/>
    <mergeCell ref="P46:R46"/>
    <mergeCell ref="S46:U46"/>
    <mergeCell ref="Z46:AD46"/>
    <mergeCell ref="AE46:AG46"/>
    <mergeCell ref="AH46:AJ46"/>
    <mergeCell ref="AK46:AM46"/>
    <mergeCell ref="AR46:AV46"/>
    <mergeCell ref="AW46:AY46"/>
    <mergeCell ref="AZ46:BB46"/>
    <mergeCell ref="BC46:BE46"/>
    <mergeCell ref="BJ46:BN46"/>
    <mergeCell ref="BO46:BQ46"/>
    <mergeCell ref="BR46:BT46"/>
    <mergeCell ref="BU46:BW46"/>
    <mergeCell ref="H47:L47"/>
    <mergeCell ref="M47:O47"/>
    <mergeCell ref="P47:R47"/>
    <mergeCell ref="S47:U47"/>
    <mergeCell ref="Z47:AD47"/>
    <mergeCell ref="AE47:AG47"/>
    <mergeCell ref="AH47:AJ47"/>
    <mergeCell ref="AK47:AM47"/>
    <mergeCell ref="AR47:AV47"/>
    <mergeCell ref="AW47:AY47"/>
    <mergeCell ref="AZ47:BB47"/>
    <mergeCell ref="BC47:BE47"/>
    <mergeCell ref="BJ47:BN47"/>
    <mergeCell ref="BO47:BQ47"/>
    <mergeCell ref="BR47:BT47"/>
    <mergeCell ref="BU47:BW47"/>
    <mergeCell ref="H48:L48"/>
    <mergeCell ref="M48:O48"/>
    <mergeCell ref="P48:R48"/>
    <mergeCell ref="S48:U48"/>
    <mergeCell ref="Z48:AD48"/>
    <mergeCell ref="AE48:AG48"/>
    <mergeCell ref="AH48:AJ48"/>
    <mergeCell ref="AK48:AM48"/>
    <mergeCell ref="AR48:AV48"/>
    <mergeCell ref="AW48:AY48"/>
    <mergeCell ref="AZ48:BB48"/>
    <mergeCell ref="BC48:BE48"/>
    <mergeCell ref="BJ48:BN48"/>
    <mergeCell ref="BO48:BQ48"/>
    <mergeCell ref="BR48:BT48"/>
    <mergeCell ref="BU48:BW48"/>
    <mergeCell ref="H49:L49"/>
    <mergeCell ref="M49:O49"/>
    <mergeCell ref="P49:R49"/>
    <mergeCell ref="S49:U49"/>
    <mergeCell ref="Z49:AD49"/>
    <mergeCell ref="AE49:AG49"/>
    <mergeCell ref="AH49:AJ49"/>
    <mergeCell ref="AK49:AM49"/>
    <mergeCell ref="AR49:AV49"/>
    <mergeCell ref="AW49:AY49"/>
    <mergeCell ref="AZ49:BB49"/>
    <mergeCell ref="BC49:BE49"/>
    <mergeCell ref="BJ49:BN49"/>
    <mergeCell ref="BO49:BQ49"/>
    <mergeCell ref="BR49:BT49"/>
    <mergeCell ref="BU49:BW49"/>
    <mergeCell ref="H50:L50"/>
    <mergeCell ref="M50:O50"/>
    <mergeCell ref="P50:R50"/>
    <mergeCell ref="S50:U50"/>
    <mergeCell ref="Z50:AD50"/>
    <mergeCell ref="AE50:AG50"/>
    <mergeCell ref="AH50:AJ50"/>
    <mergeCell ref="AK50:AM50"/>
    <mergeCell ref="AR50:AV50"/>
    <mergeCell ref="AW50:AY50"/>
    <mergeCell ref="AZ50:BB50"/>
    <mergeCell ref="BC50:BE50"/>
    <mergeCell ref="BJ50:BN50"/>
    <mergeCell ref="BO50:BQ50"/>
    <mergeCell ref="BR50:BT50"/>
    <mergeCell ref="BU50:BW50"/>
    <mergeCell ref="F51:L51"/>
    <mergeCell ref="M51:O51"/>
    <mergeCell ref="P51:R51"/>
    <mergeCell ref="S51:U51"/>
    <mergeCell ref="X51:AD51"/>
    <mergeCell ref="AE51:AG51"/>
    <mergeCell ref="AH51:AJ51"/>
    <mergeCell ref="AK51:AM51"/>
    <mergeCell ref="AP51:AV51"/>
    <mergeCell ref="AW51:AY51"/>
    <mergeCell ref="AZ51:BB51"/>
    <mergeCell ref="BC51:BE51"/>
    <mergeCell ref="BH51:BN51"/>
    <mergeCell ref="BO51:BQ51"/>
    <mergeCell ref="BR51:BT51"/>
    <mergeCell ref="BU51:BW51"/>
    <mergeCell ref="E53:V53"/>
    <mergeCell ref="W53:AN53"/>
    <mergeCell ref="AO53:BF53"/>
    <mergeCell ref="BG53:BX53"/>
    <mergeCell ref="E54:BX54"/>
    <mergeCell ref="B55:V55"/>
    <mergeCell ref="E56:K56"/>
    <mergeCell ref="L56:V56"/>
    <mergeCell ref="W56:AD56"/>
    <mergeCell ref="AE56:AN56"/>
    <mergeCell ref="AO56:AV56"/>
    <mergeCell ref="AW56:BF56"/>
    <mergeCell ref="BG56:BX56"/>
    <mergeCell ref="E57:K57"/>
    <mergeCell ref="L57:M57"/>
    <mergeCell ref="N57:O57"/>
    <mergeCell ref="P57:V57"/>
    <mergeCell ref="W57:AD57"/>
    <mergeCell ref="AE57:AN57"/>
    <mergeCell ref="AO57:AV57"/>
    <mergeCell ref="AW57:BF57"/>
    <mergeCell ref="BG57:BN57"/>
    <mergeCell ref="BO57:BX57"/>
    <mergeCell ref="B58:D58"/>
    <mergeCell ref="E58:L58"/>
    <mergeCell ref="M58:V58"/>
    <mergeCell ref="W58:AD58"/>
    <mergeCell ref="AE58:AN58"/>
    <mergeCell ref="AO58:AV58"/>
    <mergeCell ref="AW58:BF58"/>
    <mergeCell ref="BG58:BN58"/>
    <mergeCell ref="BO58:BX58"/>
    <mergeCell ref="I61:L61"/>
    <mergeCell ref="M61:P61"/>
    <mergeCell ref="AA61:AD61"/>
    <mergeCell ref="AE61:AH61"/>
    <mergeCell ref="AS61:AV61"/>
    <mergeCell ref="AW61:AZ61"/>
    <mergeCell ref="BK61:BN61"/>
    <mergeCell ref="BO61:BR61"/>
    <mergeCell ref="I66:L66"/>
    <mergeCell ref="M66:P66"/>
    <mergeCell ref="AA66:AD66"/>
    <mergeCell ref="AE66:AH66"/>
    <mergeCell ref="AS66:AV66"/>
    <mergeCell ref="AW66:AZ66"/>
    <mergeCell ref="BK66:BN66"/>
    <mergeCell ref="BO66:BR66"/>
    <mergeCell ref="M67:P67"/>
    <mergeCell ref="AE67:AH67"/>
    <mergeCell ref="AW67:AZ67"/>
    <mergeCell ref="BO67:BR67"/>
    <mergeCell ref="M68:P68"/>
    <mergeCell ref="AE68:AH68"/>
    <mergeCell ref="AW68:AZ68"/>
    <mergeCell ref="BO68:BR68"/>
    <mergeCell ref="M69:P69"/>
    <mergeCell ref="AE69:AH69"/>
    <mergeCell ref="AW69:AZ69"/>
    <mergeCell ref="BO69:BR69"/>
    <mergeCell ref="M70:P70"/>
    <mergeCell ref="AE70:AH70"/>
    <mergeCell ref="AW70:AZ70"/>
    <mergeCell ref="BO70:BR70"/>
    <mergeCell ref="M71:P71"/>
    <mergeCell ref="AE71:AH71"/>
    <mergeCell ref="AW71:AZ71"/>
    <mergeCell ref="BO71:BR71"/>
    <mergeCell ref="M72:P72"/>
    <mergeCell ref="AE72:AH72"/>
    <mergeCell ref="AW72:AZ72"/>
    <mergeCell ref="BO72:BR72"/>
    <mergeCell ref="M73:P73"/>
    <mergeCell ref="AE73:AH73"/>
    <mergeCell ref="AW73:AZ73"/>
    <mergeCell ref="BO73:BR73"/>
    <mergeCell ref="M74:P74"/>
    <mergeCell ref="AE74:AH74"/>
    <mergeCell ref="AW74:AZ74"/>
    <mergeCell ref="BO74:BR74"/>
    <mergeCell ref="M75:P75"/>
    <mergeCell ref="AE75:AH75"/>
    <mergeCell ref="AW75:AZ75"/>
    <mergeCell ref="BO75:BR75"/>
    <mergeCell ref="M76:P76"/>
    <mergeCell ref="AE76:AH76"/>
    <mergeCell ref="AW76:AZ76"/>
    <mergeCell ref="BO76:BR76"/>
    <mergeCell ref="G79:J79"/>
    <mergeCell ref="L79:M79"/>
    <mergeCell ref="Y79:AB79"/>
    <mergeCell ref="AD79:AE79"/>
    <mergeCell ref="AQ79:AT79"/>
    <mergeCell ref="AV79:AW79"/>
    <mergeCell ref="BI79:BL79"/>
    <mergeCell ref="BN79:BO79"/>
    <mergeCell ref="G80:J80"/>
    <mergeCell ref="L80:M80"/>
    <mergeCell ref="Y80:AB80"/>
    <mergeCell ref="AD80:AE80"/>
    <mergeCell ref="AQ80:AT80"/>
    <mergeCell ref="AV80:AW80"/>
    <mergeCell ref="BI80:BL80"/>
    <mergeCell ref="BN80:BO80"/>
    <mergeCell ref="G81:J81"/>
    <mergeCell ref="L81:M81"/>
    <mergeCell ref="Y81:AB81"/>
    <mergeCell ref="AD81:AE81"/>
    <mergeCell ref="AQ81:AT81"/>
    <mergeCell ref="AV81:AW81"/>
    <mergeCell ref="BI81:BL81"/>
    <mergeCell ref="BN81:BO81"/>
    <mergeCell ref="F83:K83"/>
    <mergeCell ref="L83:M83"/>
    <mergeCell ref="X83:AC83"/>
    <mergeCell ref="AD83:AE83"/>
    <mergeCell ref="AP83:AU83"/>
    <mergeCell ref="AV83:AW83"/>
    <mergeCell ref="BH83:BM83"/>
    <mergeCell ref="BN83:BO83"/>
    <mergeCell ref="N84:O84"/>
    <mergeCell ref="Q84:R84"/>
    <mergeCell ref="AF84:AG84"/>
    <mergeCell ref="AI84:AJ84"/>
    <mergeCell ref="AX84:AY84"/>
    <mergeCell ref="BA84:BB84"/>
    <mergeCell ref="BP84:BQ84"/>
    <mergeCell ref="BS84:BT84"/>
    <mergeCell ref="I85:S85"/>
    <mergeCell ref="AA85:AK85"/>
    <mergeCell ref="AS85:BC85"/>
    <mergeCell ref="BK85:BU85"/>
    <mergeCell ref="P90:U90"/>
    <mergeCell ref="AH90:AM90"/>
    <mergeCell ref="AZ90:BE90"/>
    <mergeCell ref="BR90:BW90"/>
    <mergeCell ref="F91:L91"/>
    <mergeCell ref="M91:O91"/>
    <mergeCell ref="P91:R91"/>
    <mergeCell ref="S91:U91"/>
    <mergeCell ref="X91:AD91"/>
    <mergeCell ref="AE91:AG91"/>
    <mergeCell ref="AH91:AJ91"/>
    <mergeCell ref="AK91:AM91"/>
    <mergeCell ref="AP91:AV91"/>
    <mergeCell ref="AW91:AY91"/>
    <mergeCell ref="AZ91:BB91"/>
    <mergeCell ref="BC91:BE91"/>
    <mergeCell ref="BH91:BN91"/>
    <mergeCell ref="BO91:BQ91"/>
    <mergeCell ref="BR91:BT91"/>
    <mergeCell ref="BU91:BW91"/>
    <mergeCell ref="H92:J92"/>
    <mergeCell ref="K92:L92"/>
    <mergeCell ref="M92:O92"/>
    <mergeCell ref="P92:R92"/>
    <mergeCell ref="S92:U92"/>
    <mergeCell ref="Z92:AB92"/>
    <mergeCell ref="AC92:AD92"/>
    <mergeCell ref="AE92:AG92"/>
    <mergeCell ref="AH92:AJ92"/>
    <mergeCell ref="AK92:AM92"/>
    <mergeCell ref="AR92:AT92"/>
    <mergeCell ref="AU92:AV92"/>
    <mergeCell ref="AW92:AY92"/>
    <mergeCell ref="AZ92:BB92"/>
    <mergeCell ref="BC92:BE92"/>
    <mergeCell ref="BJ92:BL92"/>
    <mergeCell ref="BM92:BN92"/>
    <mergeCell ref="BO92:BQ92"/>
    <mergeCell ref="BR92:BT92"/>
    <mergeCell ref="BU92:BW92"/>
    <mergeCell ref="H93:J93"/>
    <mergeCell ref="Z93:AB93"/>
    <mergeCell ref="AR93:AT93"/>
    <mergeCell ref="BJ93:BL93"/>
    <mergeCell ref="H94:J94"/>
    <mergeCell ref="Z94:AB94"/>
    <mergeCell ref="AR94:AT94"/>
    <mergeCell ref="BJ94:BL94"/>
    <mergeCell ref="H95:J95"/>
    <mergeCell ref="Z95:AB95"/>
    <mergeCell ref="AR95:AT95"/>
    <mergeCell ref="BJ95:BL95"/>
    <mergeCell ref="H96:J96"/>
    <mergeCell ref="Z96:AB96"/>
    <mergeCell ref="AR96:AT96"/>
    <mergeCell ref="BJ96:BL96"/>
    <mergeCell ref="H97:J97"/>
    <mergeCell ref="Z97:AB97"/>
    <mergeCell ref="AR97:AT97"/>
    <mergeCell ref="BJ97:BL97"/>
    <mergeCell ref="H98:J98"/>
    <mergeCell ref="Z98:AB98"/>
    <mergeCell ref="AR98:AT98"/>
    <mergeCell ref="BJ98:BL98"/>
    <mergeCell ref="H99:L99"/>
    <mergeCell ref="M99:O99"/>
    <mergeCell ref="P99:R99"/>
    <mergeCell ref="S99:U99"/>
    <mergeCell ref="Z99:AD99"/>
    <mergeCell ref="AE99:AG99"/>
    <mergeCell ref="AH99:AJ99"/>
    <mergeCell ref="AK99:AM99"/>
    <mergeCell ref="AR99:AV99"/>
    <mergeCell ref="AW99:AY99"/>
    <mergeCell ref="AZ99:BB99"/>
    <mergeCell ref="BC99:BE99"/>
    <mergeCell ref="BJ99:BN99"/>
    <mergeCell ref="BO99:BQ99"/>
    <mergeCell ref="BR99:BT99"/>
    <mergeCell ref="BU99:BW99"/>
    <mergeCell ref="H100:L100"/>
    <mergeCell ref="M100:O100"/>
    <mergeCell ref="P100:R100"/>
    <mergeCell ref="S100:U100"/>
    <mergeCell ref="Z100:AD100"/>
    <mergeCell ref="AE100:AG100"/>
    <mergeCell ref="AH100:AJ100"/>
    <mergeCell ref="AK100:AM100"/>
    <mergeCell ref="AR100:AV100"/>
    <mergeCell ref="AW100:AY100"/>
    <mergeCell ref="AZ100:BB100"/>
    <mergeCell ref="BC100:BE100"/>
    <mergeCell ref="BJ100:BN100"/>
    <mergeCell ref="BO100:BQ100"/>
    <mergeCell ref="BR100:BT100"/>
    <mergeCell ref="BU100:BW100"/>
    <mergeCell ref="H101:L101"/>
    <mergeCell ref="M101:O101"/>
    <mergeCell ref="P101:R101"/>
    <mergeCell ref="S101:U101"/>
    <mergeCell ref="Z101:AD101"/>
    <mergeCell ref="AE101:AG101"/>
    <mergeCell ref="AH101:AJ101"/>
    <mergeCell ref="AK101:AM101"/>
    <mergeCell ref="AR101:AV101"/>
    <mergeCell ref="AW101:AY101"/>
    <mergeCell ref="AZ101:BB101"/>
    <mergeCell ref="BC101:BE101"/>
    <mergeCell ref="BJ101:BN101"/>
    <mergeCell ref="BO101:BQ101"/>
    <mergeCell ref="BR101:BT101"/>
    <mergeCell ref="BU101:BW101"/>
    <mergeCell ref="H102:L102"/>
    <mergeCell ref="M102:O102"/>
    <mergeCell ref="P102:R102"/>
    <mergeCell ref="S102:U102"/>
    <mergeCell ref="Z102:AD102"/>
    <mergeCell ref="AE102:AG102"/>
    <mergeCell ref="AH102:AJ102"/>
    <mergeCell ref="AK102:AM102"/>
    <mergeCell ref="AR102:AV102"/>
    <mergeCell ref="AW102:AY102"/>
    <mergeCell ref="AZ102:BB102"/>
    <mergeCell ref="BC102:BE102"/>
    <mergeCell ref="BJ102:BN102"/>
    <mergeCell ref="BO102:BQ102"/>
    <mergeCell ref="BR102:BT102"/>
    <mergeCell ref="BU102:BW102"/>
    <mergeCell ref="H103:L103"/>
    <mergeCell ref="M103:O103"/>
    <mergeCell ref="P103:R103"/>
    <mergeCell ref="S103:U103"/>
    <mergeCell ref="Z103:AD103"/>
    <mergeCell ref="AE103:AG103"/>
    <mergeCell ref="AH103:AJ103"/>
    <mergeCell ref="AK103:AM103"/>
    <mergeCell ref="AR103:AV103"/>
    <mergeCell ref="AW103:AY103"/>
    <mergeCell ref="AZ103:BB103"/>
    <mergeCell ref="BC103:BE103"/>
    <mergeCell ref="BJ103:BN103"/>
    <mergeCell ref="BO103:BQ103"/>
    <mergeCell ref="BR103:BT103"/>
    <mergeCell ref="BU103:BW103"/>
    <mergeCell ref="H104:L104"/>
    <mergeCell ref="M104:O104"/>
    <mergeCell ref="P104:R104"/>
    <mergeCell ref="S104:U104"/>
    <mergeCell ref="Z104:AD104"/>
    <mergeCell ref="AE104:AG104"/>
    <mergeCell ref="AH104:AJ104"/>
    <mergeCell ref="AK104:AM104"/>
    <mergeCell ref="AR104:AV104"/>
    <mergeCell ref="AW104:AY104"/>
    <mergeCell ref="AZ104:BB104"/>
    <mergeCell ref="BC104:BE104"/>
    <mergeCell ref="BJ104:BN104"/>
    <mergeCell ref="BO104:BQ104"/>
    <mergeCell ref="BR104:BT104"/>
    <mergeCell ref="BU104:BW104"/>
    <mergeCell ref="F105:L105"/>
    <mergeCell ref="M105:O105"/>
    <mergeCell ref="P105:R105"/>
    <mergeCell ref="S105:U105"/>
    <mergeCell ref="X105:AD105"/>
    <mergeCell ref="AE105:AG105"/>
    <mergeCell ref="AH105:AJ105"/>
    <mergeCell ref="AK105:AM105"/>
    <mergeCell ref="AP105:AV105"/>
    <mergeCell ref="AW105:AY105"/>
    <mergeCell ref="AZ105:BB105"/>
    <mergeCell ref="BC105:BE105"/>
    <mergeCell ref="BH105:BN105"/>
    <mergeCell ref="BO105:BQ105"/>
    <mergeCell ref="BR105:BT105"/>
    <mergeCell ref="BU105:BW105"/>
    <mergeCell ref="E107:V107"/>
    <mergeCell ref="W107:AN107"/>
    <mergeCell ref="AO107:BF107"/>
    <mergeCell ref="BG107:BX107"/>
    <mergeCell ref="E108:BX108"/>
    <mergeCell ref="B109:V109"/>
    <mergeCell ref="E110:K110"/>
    <mergeCell ref="L110:V110"/>
    <mergeCell ref="W110:AD110"/>
    <mergeCell ref="AE110:AN110"/>
    <mergeCell ref="AO110:AV110"/>
    <mergeCell ref="AW110:BF110"/>
    <mergeCell ref="BG110:BX110"/>
    <mergeCell ref="E111:K111"/>
    <mergeCell ref="L111:M111"/>
    <mergeCell ref="N111:O111"/>
    <mergeCell ref="P111:V111"/>
    <mergeCell ref="W111:AD111"/>
    <mergeCell ref="AE111:AN111"/>
    <mergeCell ref="AO111:AV111"/>
    <mergeCell ref="AW111:BF111"/>
    <mergeCell ref="BG111:BN111"/>
    <mergeCell ref="BO111:BX111"/>
    <mergeCell ref="B112:D112"/>
    <mergeCell ref="E112:L112"/>
    <mergeCell ref="M112:V112"/>
    <mergeCell ref="W112:AD112"/>
    <mergeCell ref="AE112:AN112"/>
    <mergeCell ref="AO112:AV112"/>
    <mergeCell ref="AW112:BF112"/>
    <mergeCell ref="BG112:BN112"/>
    <mergeCell ref="BO112:BX112"/>
    <mergeCell ref="I115:L115"/>
    <mergeCell ref="M115:P115"/>
    <mergeCell ref="AA115:AD115"/>
    <mergeCell ref="AE115:AH115"/>
    <mergeCell ref="AS115:AV115"/>
    <mergeCell ref="AW115:AZ115"/>
    <mergeCell ref="BK115:BN115"/>
    <mergeCell ref="BO115:BR115"/>
    <mergeCell ref="I120:L120"/>
    <mergeCell ref="M120:P120"/>
    <mergeCell ref="AA120:AD120"/>
    <mergeCell ref="AE120:AH120"/>
    <mergeCell ref="AS120:AV120"/>
    <mergeCell ref="AW120:AZ120"/>
    <mergeCell ref="BK120:BN120"/>
    <mergeCell ref="BO120:BR120"/>
    <mergeCell ref="M121:P121"/>
    <mergeCell ref="AE121:AH121"/>
    <mergeCell ref="AW121:AZ121"/>
    <mergeCell ref="BO121:BR121"/>
    <mergeCell ref="M122:P122"/>
    <mergeCell ref="AE122:AH122"/>
    <mergeCell ref="AW122:AZ122"/>
    <mergeCell ref="BO122:BR122"/>
    <mergeCell ref="M123:P123"/>
    <mergeCell ref="AE123:AH123"/>
    <mergeCell ref="AW123:AZ123"/>
    <mergeCell ref="BO123:BR123"/>
    <mergeCell ref="M124:P124"/>
    <mergeCell ref="AE124:AH124"/>
    <mergeCell ref="AW124:AZ124"/>
    <mergeCell ref="BO124:BR124"/>
    <mergeCell ref="M125:P125"/>
    <mergeCell ref="AE125:AH125"/>
    <mergeCell ref="AW125:AZ125"/>
    <mergeCell ref="BO125:BR125"/>
    <mergeCell ref="M126:P126"/>
    <mergeCell ref="AE126:AH126"/>
    <mergeCell ref="AW126:AZ126"/>
    <mergeCell ref="BO126:BR126"/>
    <mergeCell ref="M127:P127"/>
    <mergeCell ref="AE127:AH127"/>
    <mergeCell ref="AW127:AZ127"/>
    <mergeCell ref="BO127:BR127"/>
    <mergeCell ref="M128:P128"/>
    <mergeCell ref="AE128:AH128"/>
    <mergeCell ref="AW128:AZ128"/>
    <mergeCell ref="BO128:BR128"/>
    <mergeCell ref="M129:P129"/>
    <mergeCell ref="AE129:AH129"/>
    <mergeCell ref="AW129:AZ129"/>
    <mergeCell ref="BO129:BR129"/>
    <mergeCell ref="M130:P130"/>
    <mergeCell ref="AE130:AH130"/>
    <mergeCell ref="AW130:AZ130"/>
    <mergeCell ref="BO130:BR130"/>
    <mergeCell ref="G133:J133"/>
    <mergeCell ref="L133:M133"/>
    <mergeCell ref="Y133:AB133"/>
    <mergeCell ref="AD133:AE133"/>
    <mergeCell ref="AQ133:AT133"/>
    <mergeCell ref="AV133:AW133"/>
    <mergeCell ref="BI133:BL133"/>
    <mergeCell ref="BN133:BO133"/>
    <mergeCell ref="G134:J134"/>
    <mergeCell ref="L134:M134"/>
    <mergeCell ref="Y134:AB134"/>
    <mergeCell ref="AD134:AE134"/>
    <mergeCell ref="AQ134:AT134"/>
    <mergeCell ref="AV134:AW134"/>
    <mergeCell ref="BI134:BL134"/>
    <mergeCell ref="BN134:BO134"/>
    <mergeCell ref="G135:J135"/>
    <mergeCell ref="L135:M135"/>
    <mergeCell ref="Y135:AB135"/>
    <mergeCell ref="AD135:AE135"/>
    <mergeCell ref="AQ135:AT135"/>
    <mergeCell ref="AV135:AW135"/>
    <mergeCell ref="BI135:BL135"/>
    <mergeCell ref="BN135:BO135"/>
    <mergeCell ref="F137:K137"/>
    <mergeCell ref="L137:M137"/>
    <mergeCell ref="X137:AC137"/>
    <mergeCell ref="AD137:AE137"/>
    <mergeCell ref="AP137:AU137"/>
    <mergeCell ref="AV137:AW137"/>
    <mergeCell ref="BH137:BM137"/>
    <mergeCell ref="BN137:BO137"/>
    <mergeCell ref="N138:O138"/>
    <mergeCell ref="Q138:R138"/>
    <mergeCell ref="AF138:AG138"/>
    <mergeCell ref="AI138:AJ138"/>
    <mergeCell ref="AX138:AY138"/>
    <mergeCell ref="BA138:BB138"/>
    <mergeCell ref="BP138:BQ138"/>
    <mergeCell ref="BS138:BT138"/>
    <mergeCell ref="I139:S139"/>
    <mergeCell ref="AA139:AK139"/>
    <mergeCell ref="AS139:BC139"/>
    <mergeCell ref="BK139:BU139"/>
    <mergeCell ref="P144:U144"/>
    <mergeCell ref="AH144:AM144"/>
    <mergeCell ref="AZ144:BE144"/>
    <mergeCell ref="BR144:BW144"/>
    <mergeCell ref="F145:L145"/>
    <mergeCell ref="M145:O145"/>
    <mergeCell ref="P145:R145"/>
    <mergeCell ref="S145:U145"/>
    <mergeCell ref="X145:AD145"/>
    <mergeCell ref="AE145:AG145"/>
    <mergeCell ref="AH145:AJ145"/>
    <mergeCell ref="AK145:AM145"/>
    <mergeCell ref="AP145:AV145"/>
    <mergeCell ref="AW145:AY145"/>
    <mergeCell ref="AZ145:BB145"/>
    <mergeCell ref="BC145:BE145"/>
    <mergeCell ref="BH145:BN145"/>
    <mergeCell ref="BO145:BQ145"/>
    <mergeCell ref="BR145:BT145"/>
    <mergeCell ref="BU145:BW145"/>
    <mergeCell ref="H146:J146"/>
    <mergeCell ref="K146:L146"/>
    <mergeCell ref="M146:O146"/>
    <mergeCell ref="P146:R146"/>
    <mergeCell ref="S146:U146"/>
    <mergeCell ref="Z146:AB146"/>
    <mergeCell ref="AC146:AD146"/>
    <mergeCell ref="AE146:AG146"/>
    <mergeCell ref="AH146:AJ146"/>
    <mergeCell ref="AK146:AM146"/>
    <mergeCell ref="AR146:AT146"/>
    <mergeCell ref="AU146:AV146"/>
    <mergeCell ref="AW146:AY146"/>
    <mergeCell ref="AZ146:BB146"/>
    <mergeCell ref="BC146:BE146"/>
    <mergeCell ref="BJ146:BL146"/>
    <mergeCell ref="BM146:BN146"/>
    <mergeCell ref="BO146:BQ146"/>
    <mergeCell ref="BR146:BT146"/>
    <mergeCell ref="BU146:BW146"/>
    <mergeCell ref="H147:J147"/>
    <mergeCell ref="Z147:AB147"/>
    <mergeCell ref="AR147:AT147"/>
    <mergeCell ref="BJ147:BL147"/>
    <mergeCell ref="H148:J148"/>
    <mergeCell ref="Z148:AB148"/>
    <mergeCell ref="AR148:AT148"/>
    <mergeCell ref="BJ148:BL148"/>
    <mergeCell ref="H149:J149"/>
    <mergeCell ref="Z149:AB149"/>
    <mergeCell ref="AR149:AT149"/>
    <mergeCell ref="BJ149:BL149"/>
    <mergeCell ref="H150:J150"/>
    <mergeCell ref="Z150:AB150"/>
    <mergeCell ref="AR150:AT150"/>
    <mergeCell ref="BJ150:BL150"/>
    <mergeCell ref="H151:J151"/>
    <mergeCell ref="Z151:AB151"/>
    <mergeCell ref="AR151:AT151"/>
    <mergeCell ref="BJ151:BL151"/>
    <mergeCell ref="H152:J152"/>
    <mergeCell ref="Z152:AB152"/>
    <mergeCell ref="AR152:AT152"/>
    <mergeCell ref="BJ152:BL152"/>
    <mergeCell ref="H153:L153"/>
    <mergeCell ref="M153:O153"/>
    <mergeCell ref="P153:R153"/>
    <mergeCell ref="S153:U153"/>
    <mergeCell ref="Z153:AD153"/>
    <mergeCell ref="AE153:AG153"/>
    <mergeCell ref="AH153:AJ153"/>
    <mergeCell ref="AK153:AM153"/>
    <mergeCell ref="AR153:AV153"/>
    <mergeCell ref="AW153:AY153"/>
    <mergeCell ref="AZ153:BB153"/>
    <mergeCell ref="BC153:BE153"/>
    <mergeCell ref="BJ153:BN153"/>
    <mergeCell ref="BO153:BQ153"/>
    <mergeCell ref="BR153:BT153"/>
    <mergeCell ref="BU153:BW153"/>
    <mergeCell ref="H154:L154"/>
    <mergeCell ref="M154:O154"/>
    <mergeCell ref="P154:R154"/>
    <mergeCell ref="S154:U154"/>
    <mergeCell ref="Z154:AD154"/>
    <mergeCell ref="AE154:AG154"/>
    <mergeCell ref="AH154:AJ154"/>
    <mergeCell ref="AK154:AM154"/>
    <mergeCell ref="AR154:AV154"/>
    <mergeCell ref="AW154:AY154"/>
    <mergeCell ref="AZ154:BB154"/>
    <mergeCell ref="BC154:BE154"/>
    <mergeCell ref="BJ154:BN154"/>
    <mergeCell ref="BO154:BQ154"/>
    <mergeCell ref="BR154:BT154"/>
    <mergeCell ref="BU154:BW154"/>
    <mergeCell ref="H155:L155"/>
    <mergeCell ref="M155:O155"/>
    <mergeCell ref="P155:R155"/>
    <mergeCell ref="S155:U155"/>
    <mergeCell ref="Z155:AD155"/>
    <mergeCell ref="AE155:AG155"/>
    <mergeCell ref="AH155:AJ155"/>
    <mergeCell ref="AK155:AM155"/>
    <mergeCell ref="AR155:AV155"/>
    <mergeCell ref="AW155:AY155"/>
    <mergeCell ref="AZ155:BB155"/>
    <mergeCell ref="BC155:BE155"/>
    <mergeCell ref="BJ155:BN155"/>
    <mergeCell ref="BO155:BQ155"/>
    <mergeCell ref="BR155:BT155"/>
    <mergeCell ref="BU155:BW155"/>
    <mergeCell ref="H156:L156"/>
    <mergeCell ref="M156:O156"/>
    <mergeCell ref="P156:R156"/>
    <mergeCell ref="S156:U156"/>
    <mergeCell ref="Z156:AD156"/>
    <mergeCell ref="AE156:AG156"/>
    <mergeCell ref="AH156:AJ156"/>
    <mergeCell ref="AK156:AM156"/>
    <mergeCell ref="AR156:AV156"/>
    <mergeCell ref="AW156:AY156"/>
    <mergeCell ref="AZ156:BB156"/>
    <mergeCell ref="BC156:BE156"/>
    <mergeCell ref="BJ156:BN156"/>
    <mergeCell ref="BO156:BQ156"/>
    <mergeCell ref="BR156:BT156"/>
    <mergeCell ref="BU156:BW156"/>
    <mergeCell ref="H157:L157"/>
    <mergeCell ref="M157:O157"/>
    <mergeCell ref="P157:R157"/>
    <mergeCell ref="S157:U157"/>
    <mergeCell ref="Z157:AD157"/>
    <mergeCell ref="AE157:AG157"/>
    <mergeCell ref="AH157:AJ157"/>
    <mergeCell ref="AK157:AM157"/>
    <mergeCell ref="AR157:AV157"/>
    <mergeCell ref="AW157:AY157"/>
    <mergeCell ref="AZ157:BB157"/>
    <mergeCell ref="BC157:BE157"/>
    <mergeCell ref="BJ157:BN157"/>
    <mergeCell ref="BO157:BQ157"/>
    <mergeCell ref="BR157:BT157"/>
    <mergeCell ref="BU157:BW157"/>
    <mergeCell ref="H158:L158"/>
    <mergeCell ref="M158:O158"/>
    <mergeCell ref="P158:R158"/>
    <mergeCell ref="S158:U158"/>
    <mergeCell ref="Z158:AD158"/>
    <mergeCell ref="AE158:AG158"/>
    <mergeCell ref="AH158:AJ158"/>
    <mergeCell ref="AK158:AM158"/>
    <mergeCell ref="AR158:AV158"/>
    <mergeCell ref="AW158:AY158"/>
    <mergeCell ref="AZ158:BB158"/>
    <mergeCell ref="BC158:BE158"/>
    <mergeCell ref="BJ158:BN158"/>
    <mergeCell ref="BO158:BQ158"/>
    <mergeCell ref="BR158:BT158"/>
    <mergeCell ref="BU158:BW158"/>
    <mergeCell ref="F159:L159"/>
    <mergeCell ref="M159:O159"/>
    <mergeCell ref="P159:R159"/>
    <mergeCell ref="S159:U159"/>
    <mergeCell ref="X159:AD159"/>
    <mergeCell ref="AE159:AG159"/>
    <mergeCell ref="AH159:AJ159"/>
    <mergeCell ref="AK159:AM159"/>
    <mergeCell ref="AP159:AV159"/>
    <mergeCell ref="AW159:AY159"/>
    <mergeCell ref="AZ159:BB159"/>
    <mergeCell ref="BC159:BE159"/>
    <mergeCell ref="BH159:BN159"/>
    <mergeCell ref="BO159:BQ159"/>
    <mergeCell ref="BR159:BT159"/>
    <mergeCell ref="BU159:BW159"/>
    <mergeCell ref="E161:V161"/>
    <mergeCell ref="W161:AN161"/>
    <mergeCell ref="AO161:BF161"/>
    <mergeCell ref="BG161:BX161"/>
    <mergeCell ref="E162:BX162"/>
    <mergeCell ref="B2:D3"/>
    <mergeCell ref="S8:S12"/>
    <mergeCell ref="T8:T12"/>
    <mergeCell ref="AK8:AK12"/>
    <mergeCell ref="AL8:AL12"/>
    <mergeCell ref="BC8:BC12"/>
    <mergeCell ref="BD8:BD12"/>
    <mergeCell ref="BU8:BU12"/>
    <mergeCell ref="BV8:BV12"/>
    <mergeCell ref="I13:L17"/>
    <mergeCell ref="R13:R16"/>
    <mergeCell ref="T13:T18"/>
    <mergeCell ref="U13:U18"/>
    <mergeCell ref="AA13:AD17"/>
    <mergeCell ref="AL13:AL18"/>
    <mergeCell ref="AM13:AM18"/>
    <mergeCell ref="AS13:AV17"/>
    <mergeCell ref="BD13:BD18"/>
    <mergeCell ref="BE13:BE18"/>
    <mergeCell ref="BK13:BN17"/>
    <mergeCell ref="S14:S17"/>
    <mergeCell ref="AJ14:AJ17"/>
    <mergeCell ref="AK14:AK17"/>
    <mergeCell ref="BB14:BB17"/>
    <mergeCell ref="BC14:BC17"/>
    <mergeCell ref="BT14:BT17"/>
    <mergeCell ref="BW14:BW19"/>
    <mergeCell ref="BU15:BU18"/>
    <mergeCell ref="Q16:Q18"/>
    <mergeCell ref="R17:R18"/>
    <mergeCell ref="AI17:AI19"/>
    <mergeCell ref="BA17:BA19"/>
    <mergeCell ref="I18:L22"/>
    <mergeCell ref="AA18:AD22"/>
    <mergeCell ref="AJ18:AJ19"/>
    <mergeCell ref="AS18:AV22"/>
    <mergeCell ref="BB18:BB19"/>
    <mergeCell ref="BK18:BN22"/>
    <mergeCell ref="BS18:BS20"/>
    <mergeCell ref="BT19:BT20"/>
    <mergeCell ref="S20:S21"/>
    <mergeCell ref="AK20:AK22"/>
    <mergeCell ref="BC20:BC22"/>
    <mergeCell ref="BU21:BU22"/>
    <mergeCell ref="F30:G31"/>
    <mergeCell ref="H30:H31"/>
    <mergeCell ref="T30:U31"/>
    <mergeCell ref="X30:Y31"/>
    <mergeCell ref="Z30:Z31"/>
    <mergeCell ref="AL30:AM31"/>
    <mergeCell ref="AP30:AQ31"/>
    <mergeCell ref="AR30:AR31"/>
    <mergeCell ref="BD30:BE31"/>
    <mergeCell ref="BH30:BI31"/>
    <mergeCell ref="BJ30:BJ31"/>
    <mergeCell ref="BV30:BW31"/>
    <mergeCell ref="F32:G33"/>
    <mergeCell ref="H32:J33"/>
    <mergeCell ref="K32:K33"/>
    <mergeCell ref="L32:M33"/>
    <mergeCell ref="X32:Y33"/>
    <mergeCell ref="Z32:AB33"/>
    <mergeCell ref="AC32:AC33"/>
    <mergeCell ref="AD32:AE33"/>
    <mergeCell ref="AP32:AQ33"/>
    <mergeCell ref="AR32:AT33"/>
    <mergeCell ref="AU32:AU33"/>
    <mergeCell ref="AV32:AW33"/>
    <mergeCell ref="BH32:BI33"/>
    <mergeCell ref="BJ32:BL33"/>
    <mergeCell ref="BM32:BM33"/>
    <mergeCell ref="BN32:BO33"/>
    <mergeCell ref="K39:L40"/>
    <mergeCell ref="M39:O40"/>
    <mergeCell ref="P39:R40"/>
    <mergeCell ref="S39:U40"/>
    <mergeCell ref="AC39:AD40"/>
    <mergeCell ref="AE39:AG40"/>
    <mergeCell ref="AH39:AJ40"/>
    <mergeCell ref="AK39:AM40"/>
    <mergeCell ref="AU39:AV40"/>
    <mergeCell ref="AW39:AY40"/>
    <mergeCell ref="AZ39:BB40"/>
    <mergeCell ref="BC39:BE40"/>
    <mergeCell ref="BM39:BN40"/>
    <mergeCell ref="BO39:BQ40"/>
    <mergeCell ref="BR39:BT40"/>
    <mergeCell ref="BU39:BW40"/>
    <mergeCell ref="K41:L42"/>
    <mergeCell ref="M41:O42"/>
    <mergeCell ref="P41:R42"/>
    <mergeCell ref="S41:U42"/>
    <mergeCell ref="AC41:AD42"/>
    <mergeCell ref="AE41:AG42"/>
    <mergeCell ref="AH41:AJ42"/>
    <mergeCell ref="AK41:AM42"/>
    <mergeCell ref="AU41:AV42"/>
    <mergeCell ref="AW41:AY42"/>
    <mergeCell ref="AZ41:BB42"/>
    <mergeCell ref="BC41:BE42"/>
    <mergeCell ref="BM41:BN42"/>
    <mergeCell ref="BO41:BQ42"/>
    <mergeCell ref="BR41:BT42"/>
    <mergeCell ref="BU41:BW42"/>
    <mergeCell ref="K43:L44"/>
    <mergeCell ref="M43:O44"/>
    <mergeCell ref="P43:R44"/>
    <mergeCell ref="S43:U44"/>
    <mergeCell ref="AC43:AD44"/>
    <mergeCell ref="AE43:AG44"/>
    <mergeCell ref="AH43:AJ44"/>
    <mergeCell ref="AK43:AM44"/>
    <mergeCell ref="AU43:AV44"/>
    <mergeCell ref="AW43:AY44"/>
    <mergeCell ref="AZ43:BB44"/>
    <mergeCell ref="BC43:BE44"/>
    <mergeCell ref="BM43:BN44"/>
    <mergeCell ref="BO43:BQ44"/>
    <mergeCell ref="BR43:BT44"/>
    <mergeCell ref="BU43:BW44"/>
    <mergeCell ref="F46:G50"/>
    <mergeCell ref="X46:Y50"/>
    <mergeCell ref="AP46:AQ50"/>
    <mergeCell ref="BH46:BI50"/>
    <mergeCell ref="B53:D54"/>
    <mergeCell ref="B56:D57"/>
    <mergeCell ref="S62:S66"/>
    <mergeCell ref="T62:T66"/>
    <mergeCell ref="AK62:AK66"/>
    <mergeCell ref="AL62:AL66"/>
    <mergeCell ref="BC62:BC66"/>
    <mergeCell ref="BD62:BD66"/>
    <mergeCell ref="BU62:BU66"/>
    <mergeCell ref="BV62:BV66"/>
    <mergeCell ref="I67:L71"/>
    <mergeCell ref="R67:R70"/>
    <mergeCell ref="T67:T72"/>
    <mergeCell ref="U67:U72"/>
    <mergeCell ref="AA67:AD71"/>
    <mergeCell ref="AL67:AL72"/>
    <mergeCell ref="AM67:AM72"/>
    <mergeCell ref="AS67:AV71"/>
    <mergeCell ref="BD67:BD72"/>
    <mergeCell ref="BE67:BE72"/>
    <mergeCell ref="BK67:BN71"/>
    <mergeCell ref="S68:S71"/>
    <mergeCell ref="AJ68:AJ71"/>
    <mergeCell ref="AK68:AK71"/>
    <mergeCell ref="BB68:BB71"/>
    <mergeCell ref="BC68:BC71"/>
    <mergeCell ref="BT68:BT71"/>
    <mergeCell ref="BW68:BW73"/>
    <mergeCell ref="BU69:BU72"/>
    <mergeCell ref="Q70:Q72"/>
    <mergeCell ref="R71:R72"/>
    <mergeCell ref="AI71:AI73"/>
    <mergeCell ref="BA71:BA73"/>
    <mergeCell ref="I72:L76"/>
    <mergeCell ref="AA72:AD76"/>
    <mergeCell ref="AJ72:AJ73"/>
    <mergeCell ref="AS72:AV76"/>
    <mergeCell ref="BB72:BB73"/>
    <mergeCell ref="BK72:BN76"/>
    <mergeCell ref="BS72:BS74"/>
    <mergeCell ref="BT73:BT74"/>
    <mergeCell ref="S74:S75"/>
    <mergeCell ref="AK74:AK76"/>
    <mergeCell ref="BC74:BC76"/>
    <mergeCell ref="BU75:BU76"/>
    <mergeCell ref="F84:G85"/>
    <mergeCell ref="H84:H85"/>
    <mergeCell ref="T84:U85"/>
    <mergeCell ref="X84:Y85"/>
    <mergeCell ref="Z84:Z85"/>
    <mergeCell ref="AL84:AM85"/>
    <mergeCell ref="AP84:AQ85"/>
    <mergeCell ref="AR84:AR85"/>
    <mergeCell ref="BD84:BE85"/>
    <mergeCell ref="BH84:BI85"/>
    <mergeCell ref="BJ84:BJ85"/>
    <mergeCell ref="BV84:BW85"/>
    <mergeCell ref="F86:G87"/>
    <mergeCell ref="H86:J87"/>
    <mergeCell ref="K86:K87"/>
    <mergeCell ref="L86:M87"/>
    <mergeCell ref="X86:Y87"/>
    <mergeCell ref="Z86:AB87"/>
    <mergeCell ref="AC86:AC87"/>
    <mergeCell ref="AD86:AE87"/>
    <mergeCell ref="AP86:AQ87"/>
    <mergeCell ref="AR86:AT87"/>
    <mergeCell ref="AU86:AU87"/>
    <mergeCell ref="AV86:AW87"/>
    <mergeCell ref="BH86:BI87"/>
    <mergeCell ref="BJ86:BL87"/>
    <mergeCell ref="BM86:BM87"/>
    <mergeCell ref="BN86:BO87"/>
    <mergeCell ref="K93:L94"/>
    <mergeCell ref="M93:O94"/>
    <mergeCell ref="P93:R94"/>
    <mergeCell ref="S93:U94"/>
    <mergeCell ref="AC93:AD94"/>
    <mergeCell ref="AE93:AG94"/>
    <mergeCell ref="AH93:AJ94"/>
    <mergeCell ref="AK93:AM94"/>
    <mergeCell ref="AU93:AV94"/>
    <mergeCell ref="AW93:AY94"/>
    <mergeCell ref="AZ93:BB94"/>
    <mergeCell ref="BC93:BE94"/>
    <mergeCell ref="BM93:BN94"/>
    <mergeCell ref="BO93:BQ94"/>
    <mergeCell ref="BR93:BT94"/>
    <mergeCell ref="BU93:BW94"/>
    <mergeCell ref="K95:L96"/>
    <mergeCell ref="M95:O96"/>
    <mergeCell ref="P95:R96"/>
    <mergeCell ref="S95:U96"/>
    <mergeCell ref="AC95:AD96"/>
    <mergeCell ref="AE95:AG96"/>
    <mergeCell ref="AH95:AJ96"/>
    <mergeCell ref="AK95:AM96"/>
    <mergeCell ref="AU95:AV96"/>
    <mergeCell ref="AW95:AY96"/>
    <mergeCell ref="AZ95:BB96"/>
    <mergeCell ref="BC95:BE96"/>
    <mergeCell ref="BM95:BN96"/>
    <mergeCell ref="BO95:BQ96"/>
    <mergeCell ref="BR95:BT96"/>
    <mergeCell ref="BU95:BW96"/>
    <mergeCell ref="K97:L98"/>
    <mergeCell ref="M97:O98"/>
    <mergeCell ref="P97:R98"/>
    <mergeCell ref="S97:U98"/>
    <mergeCell ref="AC97:AD98"/>
    <mergeCell ref="AE97:AG98"/>
    <mergeCell ref="AH97:AJ98"/>
    <mergeCell ref="AK97:AM98"/>
    <mergeCell ref="AU97:AV98"/>
    <mergeCell ref="AW97:AY98"/>
    <mergeCell ref="AZ97:BB98"/>
    <mergeCell ref="BC97:BE98"/>
    <mergeCell ref="BM97:BN98"/>
    <mergeCell ref="BO97:BQ98"/>
    <mergeCell ref="BR97:BT98"/>
    <mergeCell ref="BU97:BW98"/>
    <mergeCell ref="F100:G104"/>
    <mergeCell ref="X100:Y104"/>
    <mergeCell ref="AP100:AQ104"/>
    <mergeCell ref="BH100:BI104"/>
    <mergeCell ref="B107:D108"/>
    <mergeCell ref="B110:D111"/>
    <mergeCell ref="S116:S120"/>
    <mergeCell ref="T116:T120"/>
    <mergeCell ref="AK116:AK120"/>
    <mergeCell ref="AL116:AL120"/>
    <mergeCell ref="BC116:BC120"/>
    <mergeCell ref="BD116:BD120"/>
    <mergeCell ref="BU116:BU120"/>
    <mergeCell ref="BV116:BV120"/>
    <mergeCell ref="I121:L125"/>
    <mergeCell ref="R121:R124"/>
    <mergeCell ref="T121:T126"/>
    <mergeCell ref="U121:U126"/>
    <mergeCell ref="AA121:AD125"/>
    <mergeCell ref="AL121:AL126"/>
    <mergeCell ref="AM121:AM126"/>
    <mergeCell ref="AS121:AV125"/>
    <mergeCell ref="BD121:BD126"/>
    <mergeCell ref="BE121:BE126"/>
    <mergeCell ref="BK121:BN125"/>
    <mergeCell ref="S122:S125"/>
    <mergeCell ref="AJ122:AJ125"/>
    <mergeCell ref="AK122:AK125"/>
    <mergeCell ref="BB122:BB125"/>
    <mergeCell ref="BC122:BC125"/>
    <mergeCell ref="BT122:BT125"/>
    <mergeCell ref="BW122:BW127"/>
    <mergeCell ref="BU123:BU126"/>
    <mergeCell ref="Q124:Q126"/>
    <mergeCell ref="R125:R126"/>
    <mergeCell ref="AI125:AI127"/>
    <mergeCell ref="BA125:BA127"/>
    <mergeCell ref="I126:L130"/>
    <mergeCell ref="AA126:AD130"/>
    <mergeCell ref="AJ126:AJ127"/>
    <mergeCell ref="AS126:AV130"/>
    <mergeCell ref="BB126:BB127"/>
    <mergeCell ref="BK126:BN130"/>
    <mergeCell ref="BS126:BS128"/>
    <mergeCell ref="BT127:BT128"/>
    <mergeCell ref="S128:S129"/>
    <mergeCell ref="AK128:AK130"/>
    <mergeCell ref="BC128:BC130"/>
    <mergeCell ref="BU129:BU130"/>
    <mergeCell ref="F138:G139"/>
    <mergeCell ref="H138:H139"/>
    <mergeCell ref="T138:U139"/>
    <mergeCell ref="X138:Y139"/>
    <mergeCell ref="Z138:Z139"/>
    <mergeCell ref="AL138:AM139"/>
    <mergeCell ref="AP138:AQ139"/>
    <mergeCell ref="AR138:AR139"/>
    <mergeCell ref="BD138:BE139"/>
    <mergeCell ref="BH138:BI139"/>
    <mergeCell ref="BJ138:BJ139"/>
    <mergeCell ref="BV138:BW139"/>
    <mergeCell ref="F140:G141"/>
    <mergeCell ref="H140:J141"/>
    <mergeCell ref="K140:K141"/>
    <mergeCell ref="L140:M141"/>
    <mergeCell ref="X140:Y141"/>
    <mergeCell ref="Z140:AB141"/>
    <mergeCell ref="AC140:AC141"/>
    <mergeCell ref="AD140:AE141"/>
    <mergeCell ref="AP140:AQ141"/>
    <mergeCell ref="AR140:AT141"/>
    <mergeCell ref="AU140:AU141"/>
    <mergeCell ref="AV140:AW141"/>
    <mergeCell ref="BH140:BI141"/>
    <mergeCell ref="BJ140:BL141"/>
    <mergeCell ref="BM140:BM141"/>
    <mergeCell ref="BN140:BO141"/>
    <mergeCell ref="K147:L148"/>
    <mergeCell ref="M147:O148"/>
    <mergeCell ref="P147:R148"/>
    <mergeCell ref="S147:U148"/>
    <mergeCell ref="AC147:AD148"/>
    <mergeCell ref="AE147:AG148"/>
    <mergeCell ref="AH147:AJ148"/>
    <mergeCell ref="AK147:AM148"/>
    <mergeCell ref="AU147:AV148"/>
    <mergeCell ref="AW147:AY148"/>
    <mergeCell ref="AZ147:BB148"/>
    <mergeCell ref="BC147:BE148"/>
    <mergeCell ref="BM147:BN148"/>
    <mergeCell ref="BO147:BQ148"/>
    <mergeCell ref="BR147:BT148"/>
    <mergeCell ref="BU147:BW148"/>
    <mergeCell ref="K149:L150"/>
    <mergeCell ref="M149:O150"/>
    <mergeCell ref="P149:R150"/>
    <mergeCell ref="S149:U150"/>
    <mergeCell ref="AC149:AD150"/>
    <mergeCell ref="AE149:AG150"/>
    <mergeCell ref="AH149:AJ150"/>
    <mergeCell ref="AK149:AM150"/>
    <mergeCell ref="AU149:AV150"/>
    <mergeCell ref="AW149:AY150"/>
    <mergeCell ref="AZ149:BB150"/>
    <mergeCell ref="BC149:BE150"/>
    <mergeCell ref="BM149:BN150"/>
    <mergeCell ref="BO149:BQ150"/>
    <mergeCell ref="BR149:BT150"/>
    <mergeCell ref="BU149:BW150"/>
    <mergeCell ref="K151:L152"/>
    <mergeCell ref="M151:O152"/>
    <mergeCell ref="P151:R152"/>
    <mergeCell ref="S151:U152"/>
    <mergeCell ref="AC151:AD152"/>
    <mergeCell ref="AE151:AG152"/>
    <mergeCell ref="AH151:AJ152"/>
    <mergeCell ref="AK151:AM152"/>
    <mergeCell ref="AU151:AV152"/>
    <mergeCell ref="AW151:AY152"/>
    <mergeCell ref="AZ151:BB152"/>
    <mergeCell ref="BC151:BE152"/>
    <mergeCell ref="BM151:BN152"/>
    <mergeCell ref="BO151:BQ152"/>
    <mergeCell ref="BR151:BT152"/>
    <mergeCell ref="BU151:BW152"/>
    <mergeCell ref="F154:G158"/>
    <mergeCell ref="X154:Y158"/>
    <mergeCell ref="AP154:AQ158"/>
    <mergeCell ref="BH154:BI158"/>
    <mergeCell ref="B161:D162"/>
    <mergeCell ref="B5:D23"/>
    <mergeCell ref="G13:G22"/>
    <mergeCell ref="Y13:Y22"/>
    <mergeCell ref="AQ13:AQ22"/>
    <mergeCell ref="BI13:BI22"/>
    <mergeCell ref="BV13:BV19"/>
    <mergeCell ref="B24:D35"/>
    <mergeCell ref="B36:D52"/>
    <mergeCell ref="F38:G45"/>
    <mergeCell ref="X38:Y45"/>
    <mergeCell ref="AP38:AQ45"/>
    <mergeCell ref="BH38:BI45"/>
    <mergeCell ref="B59:D77"/>
    <mergeCell ref="G67:G76"/>
    <mergeCell ref="Y67:Y76"/>
    <mergeCell ref="AQ67:AQ76"/>
    <mergeCell ref="BI67:BI76"/>
    <mergeCell ref="BV67:BV73"/>
    <mergeCell ref="B78:D89"/>
    <mergeCell ref="B90:D106"/>
    <mergeCell ref="F92:G99"/>
    <mergeCell ref="X92:Y99"/>
    <mergeCell ref="AP92:AQ99"/>
    <mergeCell ref="BH92:BI99"/>
    <mergeCell ref="B113:D131"/>
    <mergeCell ref="G121:G130"/>
    <mergeCell ref="Y121:Y130"/>
    <mergeCell ref="AQ121:AQ130"/>
    <mergeCell ref="BI121:BI130"/>
    <mergeCell ref="BV121:BV127"/>
    <mergeCell ref="B132:D143"/>
    <mergeCell ref="B144:D160"/>
    <mergeCell ref="F146:G153"/>
    <mergeCell ref="X146:Y153"/>
    <mergeCell ref="AP146:AQ153"/>
    <mergeCell ref="BH146:BI153"/>
  </mergeCells>
  <phoneticPr fontId="1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68" fitToWidth="1" fitToHeight="1" orientation="landscape" usePrinterDefaults="1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B1:G76"/>
  <sheetViews>
    <sheetView tabSelected="1" zoomScale="85" zoomScaleNormal="85" zoomScaleSheetLayoutView="70" workbookViewId="0">
      <selection activeCell="J22" sqref="J22"/>
    </sheetView>
  </sheetViews>
  <sheetFormatPr defaultRowHeight="18" customHeight="1"/>
  <cols>
    <col min="1" max="2" width="9" style="30" customWidth="1"/>
    <col min="3" max="3" width="12.5" style="30" customWidth="1"/>
    <col min="4" max="4" width="9" style="30" customWidth="1"/>
    <col min="5" max="5" width="13.5" style="30" customWidth="1"/>
    <col min="6" max="6" width="23.625" style="30" customWidth="1"/>
    <col min="7" max="16384" width="9" style="30" customWidth="1"/>
  </cols>
  <sheetData>
    <row r="1" spans="2:7" ht="18" customHeight="1">
      <c r="B1" s="240" t="s">
        <v>85</v>
      </c>
    </row>
    <row r="3" spans="2:7" ht="18" customHeight="1">
      <c r="B3" s="30" t="s">
        <v>56</v>
      </c>
    </row>
    <row r="4" spans="2:7" ht="18" customHeight="1">
      <c r="B4" s="95" t="s">
        <v>41</v>
      </c>
      <c r="C4" s="95"/>
      <c r="D4" s="95" t="s">
        <v>82</v>
      </c>
      <c r="E4" s="254" t="s">
        <v>107</v>
      </c>
      <c r="F4" s="95" t="s">
        <v>83</v>
      </c>
    </row>
    <row r="5" spans="2:7" ht="18" customHeight="1">
      <c r="B5" s="95" t="s">
        <v>80</v>
      </c>
      <c r="C5" s="95" t="s">
        <v>81</v>
      </c>
      <c r="D5" s="95"/>
      <c r="E5" s="95"/>
      <c r="F5" s="95"/>
    </row>
    <row r="6" spans="2:7" ht="18" customHeight="1">
      <c r="B6" s="241" t="s">
        <v>61</v>
      </c>
      <c r="C6" s="245" t="s">
        <v>50</v>
      </c>
      <c r="D6" s="250">
        <v>5</v>
      </c>
      <c r="E6" s="255">
        <v>1713</v>
      </c>
      <c r="F6" s="260"/>
    </row>
    <row r="7" spans="2:7" ht="18" customHeight="1">
      <c r="B7" s="242"/>
      <c r="C7" s="246" t="s">
        <v>75</v>
      </c>
      <c r="D7" s="250">
        <v>10</v>
      </c>
      <c r="E7" s="255">
        <f>1676+1631</f>
        <v>3307</v>
      </c>
      <c r="F7" s="261" t="s">
        <v>105</v>
      </c>
    </row>
    <row r="8" spans="2:7" s="239" customFormat="1" ht="18" customHeight="1">
      <c r="B8" s="242"/>
      <c r="C8" s="247" t="s">
        <v>31</v>
      </c>
      <c r="D8" s="251">
        <v>5</v>
      </c>
      <c r="E8" s="256">
        <v>371</v>
      </c>
      <c r="F8" s="262"/>
      <c r="G8" s="30"/>
    </row>
    <row r="9" spans="2:7" s="30" customFormat="1" ht="18" customHeight="1">
      <c r="B9" s="242"/>
      <c r="C9" s="248" t="s">
        <v>106</v>
      </c>
      <c r="D9" s="252">
        <v>10</v>
      </c>
      <c r="E9" s="257">
        <v>556</v>
      </c>
      <c r="F9" s="263"/>
    </row>
    <row r="10" spans="2:7" s="30" customFormat="1" ht="18" customHeight="1">
      <c r="B10" s="242"/>
      <c r="C10" s="248"/>
      <c r="D10" s="252">
        <v>15</v>
      </c>
      <c r="E10" s="257">
        <v>722</v>
      </c>
      <c r="F10" s="263"/>
    </row>
    <row r="11" spans="2:7" s="239" customFormat="1" ht="18" customHeight="1">
      <c r="B11" s="242"/>
      <c r="C11" s="248"/>
      <c r="D11" s="252">
        <v>20</v>
      </c>
      <c r="E11" s="257">
        <v>1089</v>
      </c>
      <c r="F11" s="263"/>
      <c r="G11" s="30"/>
    </row>
    <row r="12" spans="2:7" s="30" customFormat="1" ht="18" customHeight="1">
      <c r="B12" s="242"/>
      <c r="C12" s="248"/>
      <c r="D12" s="252">
        <v>25</v>
      </c>
      <c r="E12" s="257">
        <v>1268</v>
      </c>
      <c r="F12" s="263"/>
    </row>
    <row r="13" spans="2:7" s="30" customFormat="1" ht="18" customHeight="1">
      <c r="B13" s="242"/>
      <c r="C13" s="248"/>
      <c r="D13" s="252">
        <v>30</v>
      </c>
      <c r="E13" s="257">
        <v>1446</v>
      </c>
      <c r="F13" s="263"/>
    </row>
    <row r="14" spans="2:7" s="239" customFormat="1" ht="18" customHeight="1">
      <c r="B14" s="242"/>
      <c r="C14" s="248"/>
      <c r="D14" s="252">
        <v>35</v>
      </c>
      <c r="E14" s="257">
        <v>1811</v>
      </c>
      <c r="F14" s="263"/>
      <c r="G14" s="30"/>
    </row>
    <row r="15" spans="2:7" s="30" customFormat="1" ht="18" customHeight="1">
      <c r="B15" s="242"/>
      <c r="C15" s="248"/>
      <c r="D15" s="252">
        <v>40</v>
      </c>
      <c r="E15" s="257">
        <v>1989</v>
      </c>
      <c r="F15" s="263"/>
    </row>
    <row r="16" spans="2:7" s="30" customFormat="1" ht="18" customHeight="1">
      <c r="B16" s="242"/>
      <c r="C16" s="249"/>
      <c r="D16" s="253">
        <v>45</v>
      </c>
      <c r="E16" s="258">
        <v>2168</v>
      </c>
      <c r="F16" s="264"/>
    </row>
    <row r="17" spans="2:7" s="239" customFormat="1" ht="18" customHeight="1">
      <c r="B17" s="242"/>
      <c r="C17" s="247" t="s">
        <v>45</v>
      </c>
      <c r="D17" s="251">
        <v>5</v>
      </c>
      <c r="E17" s="256">
        <v>326</v>
      </c>
      <c r="F17" s="262"/>
      <c r="G17" s="30"/>
    </row>
    <row r="18" spans="2:7" s="30" customFormat="1" ht="18" customHeight="1">
      <c r="B18" s="242"/>
      <c r="C18" s="248" t="s">
        <v>112</v>
      </c>
      <c r="D18" s="252">
        <v>10</v>
      </c>
      <c r="E18" s="257">
        <v>466</v>
      </c>
      <c r="F18" s="263"/>
    </row>
    <row r="19" spans="2:7" s="30" customFormat="1" ht="18" customHeight="1">
      <c r="B19" s="242"/>
      <c r="C19" s="248"/>
      <c r="D19" s="252">
        <v>15</v>
      </c>
      <c r="E19" s="257">
        <v>587</v>
      </c>
      <c r="F19" s="263"/>
    </row>
    <row r="20" spans="2:7" s="30" customFormat="1" ht="18" customHeight="1">
      <c r="B20" s="242"/>
      <c r="C20" s="248"/>
      <c r="D20" s="252">
        <v>20</v>
      </c>
      <c r="E20" s="257">
        <v>720</v>
      </c>
      <c r="F20" s="263"/>
    </row>
    <row r="21" spans="2:7" s="30" customFormat="1" ht="18" customHeight="1">
      <c r="B21" s="242"/>
      <c r="C21" s="248"/>
      <c r="D21" s="252">
        <v>25</v>
      </c>
      <c r="E21" s="257">
        <v>1041</v>
      </c>
      <c r="F21" s="263"/>
    </row>
    <row r="22" spans="2:7" s="30" customFormat="1" ht="18" customHeight="1">
      <c r="B22" s="242"/>
      <c r="C22" s="248"/>
      <c r="D22" s="252">
        <v>30</v>
      </c>
      <c r="E22" s="257">
        <v>1175</v>
      </c>
      <c r="F22" s="263"/>
    </row>
    <row r="23" spans="2:7" s="239" customFormat="1" ht="18" customHeight="1">
      <c r="B23" s="242"/>
      <c r="C23" s="248"/>
      <c r="D23" s="252">
        <v>35</v>
      </c>
      <c r="E23" s="257">
        <v>1309</v>
      </c>
      <c r="F23" s="263"/>
      <c r="G23" s="30"/>
    </row>
    <row r="24" spans="2:7" s="30" customFormat="1" ht="18" customHeight="1">
      <c r="B24" s="242"/>
      <c r="C24" s="248"/>
      <c r="D24" s="252">
        <v>40</v>
      </c>
      <c r="E24" s="257">
        <v>1442</v>
      </c>
      <c r="F24" s="263"/>
    </row>
    <row r="25" spans="2:7" s="30" customFormat="1" ht="18" customHeight="1">
      <c r="B25" s="242"/>
      <c r="C25" s="248"/>
      <c r="D25" s="252">
        <v>45</v>
      </c>
      <c r="E25" s="257">
        <v>1762</v>
      </c>
      <c r="F25" s="263"/>
    </row>
    <row r="26" spans="2:7" s="239" customFormat="1" ht="18" customHeight="1">
      <c r="B26" s="242"/>
      <c r="C26" s="249"/>
      <c r="D26" s="253">
        <v>50</v>
      </c>
      <c r="E26" s="258">
        <v>1895</v>
      </c>
      <c r="F26" s="264"/>
      <c r="G26" s="30"/>
    </row>
    <row r="27" spans="2:7" s="239" customFormat="1" ht="18" customHeight="1">
      <c r="B27" s="242"/>
      <c r="C27" s="247" t="s">
        <v>45</v>
      </c>
      <c r="D27" s="251">
        <v>5</v>
      </c>
      <c r="E27" s="256">
        <v>282</v>
      </c>
      <c r="F27" s="262"/>
      <c r="G27" s="30"/>
    </row>
    <row r="28" spans="2:7" s="239" customFormat="1" ht="18" customHeight="1">
      <c r="B28" s="242"/>
      <c r="C28" s="248" t="s">
        <v>7</v>
      </c>
      <c r="D28" s="252">
        <v>10</v>
      </c>
      <c r="E28" s="257">
        <v>377</v>
      </c>
      <c r="F28" s="263"/>
      <c r="G28" s="30"/>
    </row>
    <row r="29" spans="2:7" s="30" customFormat="1" ht="18" customHeight="1">
      <c r="B29" s="242"/>
      <c r="C29" s="248"/>
      <c r="D29" s="252">
        <v>15</v>
      </c>
      <c r="E29" s="257">
        <v>473</v>
      </c>
      <c r="F29" s="263"/>
    </row>
    <row r="30" spans="2:7" s="30" customFormat="1" ht="18" customHeight="1">
      <c r="B30" s="242"/>
      <c r="C30" s="248"/>
      <c r="D30" s="252">
        <v>20</v>
      </c>
      <c r="E30" s="257">
        <v>568</v>
      </c>
      <c r="F30" s="263"/>
    </row>
    <row r="31" spans="2:7" s="30" customFormat="1" ht="18" customHeight="1">
      <c r="B31" s="242"/>
      <c r="C31" s="248"/>
      <c r="D31" s="252">
        <v>25</v>
      </c>
      <c r="E31" s="257">
        <v>850</v>
      </c>
      <c r="F31" s="263"/>
    </row>
    <row r="32" spans="2:7" s="30" customFormat="1" ht="18" customHeight="1">
      <c r="B32" s="242"/>
      <c r="C32" s="248"/>
      <c r="D32" s="252">
        <v>30</v>
      </c>
      <c r="E32" s="257">
        <v>946</v>
      </c>
      <c r="F32" s="263"/>
    </row>
    <row r="33" spans="2:6" s="30" customFormat="1" ht="18" customHeight="1">
      <c r="B33" s="242"/>
      <c r="C33" s="248"/>
      <c r="D33" s="252">
        <v>35</v>
      </c>
      <c r="E33" s="257">
        <v>1042</v>
      </c>
      <c r="F33" s="263"/>
    </row>
    <row r="34" spans="2:6" s="30" customFormat="1" ht="18" customHeight="1">
      <c r="B34" s="242"/>
      <c r="C34" s="248"/>
      <c r="D34" s="252">
        <v>40</v>
      </c>
      <c r="E34" s="257">
        <v>1138</v>
      </c>
      <c r="F34" s="263"/>
    </row>
    <row r="35" spans="2:6" s="30" customFormat="1" ht="18" customHeight="1">
      <c r="B35" s="242"/>
      <c r="C35" s="248"/>
      <c r="D35" s="252">
        <v>45</v>
      </c>
      <c r="E35" s="257">
        <v>1420</v>
      </c>
      <c r="F35" s="263"/>
    </row>
    <row r="36" spans="2:6" s="30" customFormat="1" ht="18" customHeight="1">
      <c r="B36" s="243"/>
      <c r="C36" s="249"/>
      <c r="D36" s="253">
        <v>50</v>
      </c>
      <c r="E36" s="258">
        <v>1515</v>
      </c>
      <c r="F36" s="264"/>
    </row>
    <row r="37" spans="2:6" s="30" customFormat="1" ht="18" customHeight="1">
      <c r="B37" s="241" t="s">
        <v>40</v>
      </c>
      <c r="C37" s="247" t="s">
        <v>18</v>
      </c>
      <c r="D37" s="247" t="s">
        <v>77</v>
      </c>
      <c r="E37" s="256">
        <v>1800</v>
      </c>
      <c r="F37" s="262"/>
    </row>
    <row r="38" spans="2:6" s="30" customFormat="1" ht="18" customHeight="1">
      <c r="B38" s="242"/>
      <c r="C38" s="248" t="s">
        <v>78</v>
      </c>
      <c r="D38" s="248" t="s">
        <v>79</v>
      </c>
      <c r="E38" s="257">
        <v>2600</v>
      </c>
      <c r="F38" s="263"/>
    </row>
    <row r="39" spans="2:6" s="30" customFormat="1" ht="18" customHeight="1">
      <c r="B39" s="242"/>
      <c r="C39" s="249" t="s">
        <v>35</v>
      </c>
      <c r="D39" s="249" t="s">
        <v>10</v>
      </c>
      <c r="E39" s="258">
        <v>253</v>
      </c>
      <c r="F39" s="264" t="s">
        <v>4</v>
      </c>
    </row>
    <row r="40" spans="2:6" s="30" customFormat="1" ht="18" customHeight="1">
      <c r="B40" s="244" t="s">
        <v>59</v>
      </c>
      <c r="C40" s="245" t="s">
        <v>60</v>
      </c>
      <c r="D40" s="245"/>
      <c r="E40" s="255">
        <v>251</v>
      </c>
      <c r="F40" s="260"/>
    </row>
    <row r="41" spans="2:6" s="30" customFormat="1" ht="18" customHeight="1">
      <c r="B41" s="241" t="s">
        <v>29</v>
      </c>
      <c r="C41" s="247" t="s">
        <v>23</v>
      </c>
      <c r="D41" s="247" t="s">
        <v>55</v>
      </c>
      <c r="E41" s="256">
        <v>602</v>
      </c>
      <c r="F41" s="262"/>
    </row>
    <row r="42" spans="2:6" s="30" customFormat="1" ht="18" customHeight="1">
      <c r="B42" s="242"/>
      <c r="C42" s="248" t="s">
        <v>57</v>
      </c>
      <c r="D42" s="248"/>
      <c r="E42" s="257">
        <v>202</v>
      </c>
      <c r="F42" s="263"/>
    </row>
    <row r="43" spans="2:6" s="30" customFormat="1" ht="18" customHeight="1">
      <c r="B43" s="242"/>
      <c r="C43" s="248" t="s">
        <v>51</v>
      </c>
      <c r="D43" s="248"/>
      <c r="E43" s="257">
        <v>100</v>
      </c>
      <c r="F43" s="263" t="s">
        <v>110</v>
      </c>
    </row>
    <row r="44" spans="2:6" s="30" customFormat="1" ht="18" customHeight="1">
      <c r="B44" s="243"/>
      <c r="C44" s="249" t="s">
        <v>52</v>
      </c>
      <c r="D44" s="249"/>
      <c r="E44" s="258">
        <f>SUM(E41:E43)</f>
        <v>904</v>
      </c>
      <c r="F44" s="264"/>
    </row>
    <row r="45" spans="2:6" s="30" customFormat="1" ht="18" customHeight="1">
      <c r="E45" s="259"/>
    </row>
    <row r="46" spans="2:6" s="30" customFormat="1" ht="18" customHeight="1">
      <c r="E46" s="259"/>
    </row>
    <row r="47" spans="2:6" s="30" customFormat="1" ht="18" customHeight="1"/>
    <row r="48" spans="2:6" s="30" customFormat="1" ht="18" customHeight="1"/>
    <row r="49" s="30" customFormat="1" ht="18" customHeight="1"/>
    <row r="50" s="30" customFormat="1" ht="18" customHeight="1"/>
    <row r="51" s="30" customFormat="1" ht="18" customHeight="1"/>
    <row r="52" s="30" customFormat="1" ht="18" customHeight="1"/>
    <row r="53" s="30" customFormat="1" ht="18" customHeight="1"/>
    <row r="54" s="30" customFormat="1" ht="18" customHeight="1"/>
    <row r="55" s="30" customFormat="1" ht="18" customHeight="1"/>
    <row r="56" s="30" customFormat="1" ht="18" customHeight="1"/>
    <row r="57" s="30" customFormat="1" ht="18" customHeight="1"/>
    <row r="58" s="30" customFormat="1" ht="18" customHeight="1"/>
    <row r="59" s="30" customFormat="1" ht="18" customHeight="1"/>
    <row r="60" s="30" customFormat="1" ht="18" customHeight="1"/>
    <row r="61" s="30" customFormat="1" ht="18" customHeight="1"/>
    <row r="62" s="30" customFormat="1" ht="18" customHeight="1"/>
    <row r="63" s="30" customFormat="1" ht="18" customHeight="1"/>
    <row r="64" s="30" customFormat="1" ht="18" customHeight="1"/>
    <row r="65" s="30" customFormat="1" ht="18" customHeight="1"/>
    <row r="66" s="30" customFormat="1" ht="18" customHeight="1"/>
    <row r="67" s="30" customFormat="1" ht="18" customHeight="1"/>
    <row r="68" s="30" customFormat="1" ht="18" customHeight="1"/>
    <row r="69" s="30" customFormat="1" ht="18" customHeight="1"/>
    <row r="70" s="30" customFormat="1" ht="18" customHeight="1"/>
    <row r="71" s="30" customFormat="1" ht="18" customHeight="1"/>
    <row r="72" s="30" customFormat="1" ht="18" customHeight="1"/>
    <row r="73" s="30" customFormat="1" ht="18" customHeight="1"/>
    <row r="74" s="30" customFormat="1" ht="18" customHeight="1"/>
    <row r="75" s="30" customFormat="1" ht="18" customHeight="1"/>
    <row r="76" s="30" customFormat="1" ht="18" customHeight="1"/>
  </sheetData>
  <mergeCells count="7">
    <mergeCell ref="B4:C4"/>
    <mergeCell ref="D4:D5"/>
    <mergeCell ref="E4:E5"/>
    <mergeCell ref="F4:F5"/>
    <mergeCell ref="B37:B39"/>
    <mergeCell ref="B41:B44"/>
    <mergeCell ref="B6:B36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B1:G33"/>
  <sheetViews>
    <sheetView topLeftCell="A15" workbookViewId="0">
      <selection activeCell="C18" sqref="C18"/>
    </sheetView>
  </sheetViews>
  <sheetFormatPr defaultRowHeight="18" customHeight="1"/>
  <cols>
    <col min="1" max="2" width="9" style="30" customWidth="1"/>
    <col min="3" max="3" width="12.625" style="30" customWidth="1"/>
    <col min="4" max="4" width="9" style="30" customWidth="1"/>
    <col min="5" max="5" width="13" style="30" customWidth="1"/>
    <col min="6" max="6" width="23.625" style="30" customWidth="1"/>
    <col min="7" max="16384" width="9" style="30" customWidth="1"/>
  </cols>
  <sheetData>
    <row r="1" spans="2:7" s="30" customFormat="1" ht="18" customHeight="1">
      <c r="B1" s="240" t="s">
        <v>85</v>
      </c>
    </row>
    <row r="3" spans="2:7" ht="18" customHeight="1">
      <c r="B3" s="30" t="s">
        <v>58</v>
      </c>
    </row>
    <row r="4" spans="2:7" ht="18" customHeight="1">
      <c r="B4" s="95" t="s">
        <v>41</v>
      </c>
      <c r="C4" s="95"/>
      <c r="D4" s="95" t="s">
        <v>82</v>
      </c>
      <c r="E4" s="254" t="s">
        <v>107</v>
      </c>
      <c r="F4" s="95" t="s">
        <v>83</v>
      </c>
    </row>
    <row r="5" spans="2:7" ht="18" customHeight="1">
      <c r="B5" s="95" t="s">
        <v>80</v>
      </c>
      <c r="C5" s="95" t="s">
        <v>81</v>
      </c>
      <c r="D5" s="95"/>
      <c r="E5" s="95"/>
      <c r="F5" s="95"/>
    </row>
    <row r="6" spans="2:7" ht="18" customHeight="1">
      <c r="B6" s="241" t="s">
        <v>61</v>
      </c>
      <c r="C6" s="245" t="s">
        <v>50</v>
      </c>
      <c r="D6" s="250">
        <v>5</v>
      </c>
      <c r="E6" s="255">
        <v>2493</v>
      </c>
      <c r="F6" s="260"/>
    </row>
    <row r="7" spans="2:7" ht="18" customHeight="1">
      <c r="B7" s="242"/>
      <c r="C7" s="246" t="s">
        <v>75</v>
      </c>
      <c r="D7" s="250">
        <v>10</v>
      </c>
      <c r="E7" s="255">
        <f>2455+2404</f>
        <v>4859</v>
      </c>
      <c r="F7" s="261" t="s">
        <v>108</v>
      </c>
    </row>
    <row r="8" spans="2:7" s="239" customFormat="1" ht="18" customHeight="1">
      <c r="B8" s="242"/>
      <c r="C8" s="247" t="s">
        <v>31</v>
      </c>
      <c r="D8" s="251">
        <v>5</v>
      </c>
      <c r="E8" s="256">
        <v>446</v>
      </c>
      <c r="F8" s="262"/>
      <c r="G8" s="30"/>
    </row>
    <row r="9" spans="2:7" s="30" customFormat="1" ht="18" customHeight="1">
      <c r="B9" s="242"/>
      <c r="C9" s="248"/>
      <c r="D9" s="252">
        <v>10</v>
      </c>
      <c r="E9" s="257">
        <v>704</v>
      </c>
      <c r="F9" s="263"/>
    </row>
    <row r="10" spans="2:7" s="30" customFormat="1" ht="18" customHeight="1">
      <c r="B10" s="242"/>
      <c r="C10" s="248"/>
      <c r="D10" s="252">
        <v>15</v>
      </c>
      <c r="E10" s="257">
        <v>953</v>
      </c>
      <c r="F10" s="263"/>
    </row>
    <row r="11" spans="2:7" s="30" customFormat="1" ht="18" customHeight="1">
      <c r="B11" s="242"/>
      <c r="C11" s="248"/>
      <c r="D11" s="252">
        <v>20</v>
      </c>
      <c r="E11" s="257">
        <v>1399</v>
      </c>
      <c r="F11" s="263"/>
    </row>
    <row r="12" spans="2:7" s="30" customFormat="1" ht="18" customHeight="1">
      <c r="B12" s="242"/>
      <c r="C12" s="248"/>
      <c r="D12" s="252">
        <v>25</v>
      </c>
      <c r="E12" s="257">
        <v>1654</v>
      </c>
      <c r="F12" s="263"/>
    </row>
    <row r="13" spans="2:7" s="30" customFormat="1" ht="18" customHeight="1">
      <c r="B13" s="242"/>
      <c r="C13" s="248"/>
      <c r="D13" s="252">
        <v>30</v>
      </c>
      <c r="E13" s="257">
        <v>1909</v>
      </c>
      <c r="F13" s="263"/>
    </row>
    <row r="14" spans="2:7" s="239" customFormat="1" ht="18" customHeight="1">
      <c r="B14" s="242"/>
      <c r="C14" s="248"/>
      <c r="D14" s="252">
        <v>35</v>
      </c>
      <c r="E14" s="257">
        <v>2352</v>
      </c>
      <c r="F14" s="263"/>
      <c r="G14" s="30"/>
    </row>
    <row r="15" spans="2:7" s="30" customFormat="1" ht="18" customHeight="1">
      <c r="B15" s="242"/>
      <c r="C15" s="248"/>
      <c r="D15" s="252">
        <v>40</v>
      </c>
      <c r="E15" s="257">
        <v>2607</v>
      </c>
      <c r="F15" s="263"/>
    </row>
    <row r="16" spans="2:7" s="30" customFormat="1" ht="18" customHeight="1">
      <c r="B16" s="242"/>
      <c r="C16" s="249"/>
      <c r="D16" s="253">
        <v>45</v>
      </c>
      <c r="E16" s="258">
        <v>2863</v>
      </c>
      <c r="F16" s="264"/>
    </row>
    <row r="17" spans="2:7" s="239" customFormat="1" ht="18" customHeight="1">
      <c r="B17" s="242"/>
      <c r="C17" s="247" t="s">
        <v>45</v>
      </c>
      <c r="D17" s="251">
        <v>5</v>
      </c>
      <c r="E17" s="256">
        <v>423</v>
      </c>
      <c r="F17" s="262"/>
      <c r="G17" s="30"/>
    </row>
    <row r="18" spans="2:7" s="30" customFormat="1" ht="18" customHeight="1">
      <c r="B18" s="242"/>
      <c r="C18" s="248" t="s">
        <v>112</v>
      </c>
      <c r="D18" s="252">
        <v>10</v>
      </c>
      <c r="E18" s="257">
        <v>658</v>
      </c>
      <c r="F18" s="263"/>
    </row>
    <row r="19" spans="2:7" s="30" customFormat="1" ht="18" customHeight="1">
      <c r="B19" s="242"/>
      <c r="C19" s="248"/>
      <c r="D19" s="252">
        <v>15</v>
      </c>
      <c r="E19" s="257">
        <v>894</v>
      </c>
      <c r="F19" s="263"/>
    </row>
    <row r="20" spans="2:7" s="30" customFormat="1" ht="18" customHeight="1">
      <c r="B20" s="242"/>
      <c r="C20" s="248"/>
      <c r="D20" s="252">
        <v>20</v>
      </c>
      <c r="E20" s="257">
        <v>1130</v>
      </c>
      <c r="F20" s="263"/>
    </row>
    <row r="21" spans="2:7" s="30" customFormat="1" ht="18" customHeight="1">
      <c r="B21" s="242"/>
      <c r="C21" s="248"/>
      <c r="D21" s="252">
        <v>25</v>
      </c>
      <c r="E21" s="257">
        <v>1554</v>
      </c>
      <c r="F21" s="263"/>
    </row>
    <row r="22" spans="2:7" s="30" customFormat="1" ht="18" customHeight="1">
      <c r="B22" s="242"/>
      <c r="C22" s="248"/>
      <c r="D22" s="252">
        <v>30</v>
      </c>
      <c r="E22" s="257">
        <v>1789</v>
      </c>
      <c r="F22" s="263"/>
    </row>
    <row r="23" spans="2:7" s="30" customFormat="1" ht="18" customHeight="1">
      <c r="B23" s="242"/>
      <c r="C23" s="248"/>
      <c r="D23" s="252">
        <v>35</v>
      </c>
      <c r="E23" s="257">
        <v>2025</v>
      </c>
      <c r="F23" s="263"/>
    </row>
    <row r="24" spans="2:7" s="30" customFormat="1" ht="18" customHeight="1">
      <c r="B24" s="242"/>
      <c r="C24" s="248"/>
      <c r="D24" s="252">
        <v>40</v>
      </c>
      <c r="E24" s="257">
        <v>2260</v>
      </c>
      <c r="F24" s="263"/>
    </row>
    <row r="25" spans="2:7" s="30" customFormat="1" ht="18" customHeight="1">
      <c r="B25" s="242"/>
      <c r="C25" s="248"/>
      <c r="D25" s="252">
        <v>45</v>
      </c>
      <c r="E25" s="257">
        <v>2683</v>
      </c>
      <c r="F25" s="263"/>
    </row>
    <row r="26" spans="2:7" s="239" customFormat="1" ht="18" customHeight="1">
      <c r="B26" s="242"/>
      <c r="C26" s="249"/>
      <c r="D26" s="253">
        <v>50</v>
      </c>
      <c r="E26" s="258">
        <v>2918</v>
      </c>
      <c r="F26" s="264"/>
      <c r="G26" s="30"/>
    </row>
    <row r="27" spans="2:7" s="30" customFormat="1" ht="18" customHeight="1">
      <c r="B27" s="241" t="s">
        <v>40</v>
      </c>
      <c r="C27" s="247" t="s">
        <v>18</v>
      </c>
      <c r="D27" s="247" t="s">
        <v>79</v>
      </c>
      <c r="E27" s="256">
        <v>2200</v>
      </c>
      <c r="F27" s="262"/>
    </row>
    <row r="28" spans="2:7" ht="18" customHeight="1">
      <c r="B28" s="242"/>
      <c r="C28" s="249" t="s">
        <v>35</v>
      </c>
      <c r="D28" s="249" t="s">
        <v>10</v>
      </c>
      <c r="E28" s="258">
        <v>258</v>
      </c>
      <c r="F28" s="264" t="s">
        <v>4</v>
      </c>
    </row>
    <row r="29" spans="2:7" ht="18" customHeight="1">
      <c r="B29" s="244" t="s">
        <v>59</v>
      </c>
      <c r="C29" s="245" t="s">
        <v>60</v>
      </c>
      <c r="D29" s="245"/>
      <c r="E29" s="255">
        <v>258</v>
      </c>
      <c r="F29" s="260"/>
    </row>
    <row r="30" spans="2:7" ht="18" customHeight="1">
      <c r="B30" s="241" t="s">
        <v>29</v>
      </c>
      <c r="C30" s="247" t="s">
        <v>23</v>
      </c>
      <c r="D30" s="247" t="s">
        <v>55</v>
      </c>
      <c r="E30" s="256">
        <v>615</v>
      </c>
      <c r="F30" s="262"/>
    </row>
    <row r="31" spans="2:7" ht="18" customHeight="1">
      <c r="B31" s="242"/>
      <c r="C31" s="248" t="s">
        <v>57</v>
      </c>
      <c r="D31" s="248"/>
      <c r="E31" s="257">
        <v>207</v>
      </c>
      <c r="F31" s="263"/>
    </row>
    <row r="32" spans="2:7" ht="18" customHeight="1">
      <c r="B32" s="242"/>
      <c r="C32" s="248" t="s">
        <v>51</v>
      </c>
      <c r="D32" s="248"/>
      <c r="E32" s="257">
        <v>100</v>
      </c>
      <c r="F32" s="263" t="s">
        <v>111</v>
      </c>
    </row>
    <row r="33" spans="2:6" ht="18" customHeight="1">
      <c r="B33" s="243"/>
      <c r="C33" s="249" t="s">
        <v>52</v>
      </c>
      <c r="D33" s="249"/>
      <c r="E33" s="258">
        <f>SUM(E30:E32)</f>
        <v>922</v>
      </c>
      <c r="F33" s="264"/>
    </row>
  </sheetData>
  <mergeCells count="7">
    <mergeCell ref="B4:C4"/>
    <mergeCell ref="D4:D5"/>
    <mergeCell ref="E4:E5"/>
    <mergeCell ref="F4:F5"/>
    <mergeCell ref="B27:B28"/>
    <mergeCell ref="B30:B33"/>
    <mergeCell ref="B6:B23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B1:G33"/>
  <sheetViews>
    <sheetView topLeftCell="A15" zoomScaleSheetLayoutView="85" workbookViewId="0">
      <selection activeCell="C18" sqref="C18"/>
    </sheetView>
  </sheetViews>
  <sheetFormatPr defaultRowHeight="18" customHeight="1"/>
  <cols>
    <col min="1" max="2" width="9" style="30" customWidth="1"/>
    <col min="3" max="3" width="12.625" style="30" customWidth="1"/>
    <col min="4" max="4" width="9" style="30" customWidth="1"/>
    <col min="5" max="5" width="12.125" style="30" customWidth="1"/>
    <col min="6" max="6" width="23.625" style="30" customWidth="1"/>
    <col min="7" max="16384" width="9" style="30" customWidth="1"/>
  </cols>
  <sheetData>
    <row r="1" spans="2:7" s="30" customFormat="1" ht="18" customHeight="1">
      <c r="B1" s="240" t="s">
        <v>85</v>
      </c>
    </row>
    <row r="3" spans="2:7" ht="18" customHeight="1">
      <c r="B3" s="30" t="s">
        <v>88</v>
      </c>
    </row>
    <row r="4" spans="2:7" ht="18" customHeight="1">
      <c r="B4" s="95" t="s">
        <v>41</v>
      </c>
      <c r="C4" s="95"/>
      <c r="D4" s="95" t="s">
        <v>82</v>
      </c>
      <c r="E4" s="254" t="s">
        <v>107</v>
      </c>
      <c r="F4" s="95" t="s">
        <v>83</v>
      </c>
    </row>
    <row r="5" spans="2:7" ht="18" customHeight="1">
      <c r="B5" s="95" t="s">
        <v>80</v>
      </c>
      <c r="C5" s="95" t="s">
        <v>81</v>
      </c>
      <c r="D5" s="95"/>
      <c r="E5" s="95"/>
      <c r="F5" s="95"/>
    </row>
    <row r="6" spans="2:7" ht="18" customHeight="1">
      <c r="B6" s="241" t="s">
        <v>61</v>
      </c>
      <c r="C6" s="245" t="s">
        <v>50</v>
      </c>
      <c r="D6" s="250">
        <v>5</v>
      </c>
      <c r="E6" s="255">
        <v>2448</v>
      </c>
      <c r="F6" s="260"/>
    </row>
    <row r="7" spans="2:7" ht="18" customHeight="1">
      <c r="B7" s="242"/>
      <c r="C7" s="246" t="s">
        <v>75</v>
      </c>
      <c r="D7" s="250">
        <v>10</v>
      </c>
      <c r="E7" s="255">
        <f>2411+2355</f>
        <v>4766</v>
      </c>
      <c r="F7" s="261" t="s">
        <v>109</v>
      </c>
    </row>
    <row r="8" spans="2:7" s="239" customFormat="1" ht="18" customHeight="1">
      <c r="B8" s="242"/>
      <c r="C8" s="247" t="s">
        <v>31</v>
      </c>
      <c r="D8" s="251">
        <v>5</v>
      </c>
      <c r="E8" s="256">
        <v>446</v>
      </c>
      <c r="F8" s="262"/>
      <c r="G8" s="30"/>
    </row>
    <row r="9" spans="2:7" s="30" customFormat="1" ht="18" customHeight="1">
      <c r="B9" s="242"/>
      <c r="C9" s="248"/>
      <c r="D9" s="252">
        <v>10</v>
      </c>
      <c r="E9" s="257">
        <v>704</v>
      </c>
      <c r="F9" s="263"/>
    </row>
    <row r="10" spans="2:7" s="30" customFormat="1" ht="18" customHeight="1">
      <c r="B10" s="242"/>
      <c r="C10" s="248"/>
      <c r="D10" s="252">
        <v>15</v>
      </c>
      <c r="E10" s="257">
        <v>952</v>
      </c>
      <c r="F10" s="263"/>
    </row>
    <row r="11" spans="2:7" s="30" customFormat="1" ht="18" customHeight="1">
      <c r="B11" s="242"/>
      <c r="C11" s="248"/>
      <c r="D11" s="252">
        <v>20</v>
      </c>
      <c r="E11" s="257">
        <v>1398</v>
      </c>
      <c r="F11" s="263"/>
    </row>
    <row r="12" spans="2:7" s="30" customFormat="1" ht="18" customHeight="1">
      <c r="B12" s="242"/>
      <c r="C12" s="248"/>
      <c r="D12" s="252">
        <v>25</v>
      </c>
      <c r="E12" s="257">
        <v>1653</v>
      </c>
      <c r="F12" s="263"/>
    </row>
    <row r="13" spans="2:7" s="30" customFormat="1" ht="18" customHeight="1">
      <c r="B13" s="242"/>
      <c r="C13" s="248"/>
      <c r="D13" s="252">
        <v>30</v>
      </c>
      <c r="E13" s="257">
        <v>1908</v>
      </c>
      <c r="F13" s="263"/>
    </row>
    <row r="14" spans="2:7" s="239" customFormat="1" ht="18" customHeight="1">
      <c r="B14" s="242"/>
      <c r="C14" s="248"/>
      <c r="D14" s="252">
        <v>35</v>
      </c>
      <c r="E14" s="257">
        <v>2350</v>
      </c>
      <c r="F14" s="263"/>
      <c r="G14" s="30"/>
    </row>
    <row r="15" spans="2:7" s="30" customFormat="1" ht="18" customHeight="1">
      <c r="B15" s="242"/>
      <c r="C15" s="248"/>
      <c r="D15" s="252">
        <v>40</v>
      </c>
      <c r="E15" s="257">
        <v>2605</v>
      </c>
      <c r="F15" s="263"/>
    </row>
    <row r="16" spans="2:7" s="30" customFormat="1" ht="18" customHeight="1">
      <c r="B16" s="242"/>
      <c r="C16" s="249"/>
      <c r="D16" s="253">
        <v>45</v>
      </c>
      <c r="E16" s="258">
        <v>2861</v>
      </c>
      <c r="F16" s="264"/>
    </row>
    <row r="17" spans="2:7" s="239" customFormat="1" ht="18" customHeight="1">
      <c r="B17" s="242"/>
      <c r="C17" s="247" t="s">
        <v>45</v>
      </c>
      <c r="D17" s="251">
        <v>5</v>
      </c>
      <c r="E17" s="256">
        <v>403</v>
      </c>
      <c r="F17" s="262"/>
      <c r="G17" s="30"/>
    </row>
    <row r="18" spans="2:7" s="30" customFormat="1" ht="18" customHeight="1">
      <c r="B18" s="242"/>
      <c r="C18" s="248" t="s">
        <v>112</v>
      </c>
      <c r="D18" s="252">
        <v>10</v>
      </c>
      <c r="E18" s="257">
        <v>620</v>
      </c>
      <c r="F18" s="263"/>
    </row>
    <row r="19" spans="2:7" s="30" customFormat="1" ht="18" customHeight="1">
      <c r="B19" s="242"/>
      <c r="C19" s="248"/>
      <c r="D19" s="252">
        <v>15</v>
      </c>
      <c r="E19" s="257">
        <v>836</v>
      </c>
      <c r="F19" s="263"/>
    </row>
    <row r="20" spans="2:7" s="30" customFormat="1" ht="18" customHeight="1">
      <c r="B20" s="242"/>
      <c r="C20" s="248"/>
      <c r="D20" s="252">
        <v>20</v>
      </c>
      <c r="E20" s="257">
        <v>1053</v>
      </c>
      <c r="F20" s="263"/>
    </row>
    <row r="21" spans="2:7" s="30" customFormat="1" ht="18" customHeight="1">
      <c r="B21" s="242"/>
      <c r="C21" s="248"/>
      <c r="D21" s="252">
        <v>25</v>
      </c>
      <c r="E21" s="257">
        <v>1457</v>
      </c>
      <c r="F21" s="263"/>
    </row>
    <row r="22" spans="2:7" s="30" customFormat="1" ht="18" customHeight="1">
      <c r="B22" s="242"/>
      <c r="C22" s="248"/>
      <c r="D22" s="252">
        <v>30</v>
      </c>
      <c r="E22" s="257">
        <v>1674</v>
      </c>
      <c r="F22" s="263"/>
    </row>
    <row r="23" spans="2:7" s="30" customFormat="1" ht="18" customHeight="1">
      <c r="B23" s="242"/>
      <c r="C23" s="248"/>
      <c r="D23" s="252">
        <v>35</v>
      </c>
      <c r="E23" s="257">
        <v>1890</v>
      </c>
      <c r="F23" s="263"/>
    </row>
    <row r="24" spans="2:7" s="30" customFormat="1" ht="18" customHeight="1">
      <c r="B24" s="242"/>
      <c r="C24" s="248"/>
      <c r="D24" s="252">
        <v>40</v>
      </c>
      <c r="E24" s="257">
        <v>2106</v>
      </c>
      <c r="F24" s="263"/>
    </row>
    <row r="25" spans="2:7" s="30" customFormat="1" ht="18" customHeight="1">
      <c r="B25" s="242"/>
      <c r="C25" s="248"/>
      <c r="D25" s="252">
        <v>45</v>
      </c>
      <c r="E25" s="257">
        <v>2509</v>
      </c>
      <c r="F25" s="263"/>
    </row>
    <row r="26" spans="2:7" s="239" customFormat="1" ht="18" customHeight="1">
      <c r="B26" s="242"/>
      <c r="C26" s="249"/>
      <c r="D26" s="253">
        <v>50</v>
      </c>
      <c r="E26" s="258">
        <v>2725</v>
      </c>
      <c r="F26" s="264"/>
      <c r="G26" s="30"/>
    </row>
    <row r="27" spans="2:7" s="30" customFormat="1" ht="18" customHeight="1">
      <c r="B27" s="241" t="s">
        <v>40</v>
      </c>
      <c r="C27" s="247" t="s">
        <v>18</v>
      </c>
      <c r="D27" s="247" t="s">
        <v>79</v>
      </c>
      <c r="E27" s="256">
        <v>3800</v>
      </c>
      <c r="F27" s="262"/>
    </row>
    <row r="28" spans="2:7" ht="18" customHeight="1">
      <c r="B28" s="242"/>
      <c r="C28" s="248" t="s">
        <v>35</v>
      </c>
      <c r="D28" s="249" t="s">
        <v>10</v>
      </c>
      <c r="E28" s="258">
        <v>256</v>
      </c>
      <c r="F28" s="264" t="s">
        <v>4</v>
      </c>
    </row>
    <row r="29" spans="2:7" ht="18" customHeight="1">
      <c r="B29" s="244" t="s">
        <v>59</v>
      </c>
      <c r="C29" s="245" t="s">
        <v>60</v>
      </c>
      <c r="D29" s="245"/>
      <c r="E29" s="255">
        <v>255</v>
      </c>
      <c r="F29" s="260"/>
    </row>
    <row r="30" spans="2:7" ht="18" customHeight="1">
      <c r="B30" s="241" t="s">
        <v>29</v>
      </c>
      <c r="C30" s="247" t="s">
        <v>23</v>
      </c>
      <c r="D30" s="247" t="s">
        <v>55</v>
      </c>
      <c r="E30" s="256">
        <v>611</v>
      </c>
      <c r="F30" s="262"/>
    </row>
    <row r="31" spans="2:7" ht="18" customHeight="1">
      <c r="B31" s="242"/>
      <c r="C31" s="248" t="s">
        <v>57</v>
      </c>
      <c r="D31" s="248"/>
      <c r="E31" s="257">
        <v>206</v>
      </c>
      <c r="F31" s="263"/>
    </row>
    <row r="32" spans="2:7" ht="18" customHeight="1">
      <c r="B32" s="242"/>
      <c r="C32" s="248" t="s">
        <v>51</v>
      </c>
      <c r="D32" s="248"/>
      <c r="E32" s="257">
        <v>100</v>
      </c>
      <c r="F32" s="263" t="s">
        <v>111</v>
      </c>
    </row>
    <row r="33" spans="2:6" ht="18" customHeight="1">
      <c r="B33" s="243"/>
      <c r="C33" s="249" t="s">
        <v>52</v>
      </c>
      <c r="D33" s="249"/>
      <c r="E33" s="258">
        <f>SUM(E30:E32)</f>
        <v>917</v>
      </c>
      <c r="F33" s="264"/>
    </row>
  </sheetData>
  <mergeCells count="7">
    <mergeCell ref="B4:C4"/>
    <mergeCell ref="D4:D5"/>
    <mergeCell ref="E4:E5"/>
    <mergeCell ref="F4:F5"/>
    <mergeCell ref="B27:B28"/>
    <mergeCell ref="B30:B33"/>
    <mergeCell ref="B6:B2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</sheetPr>
  <dimension ref="B1:H59"/>
  <sheetViews>
    <sheetView topLeftCell="A15" zoomScale="85" zoomScaleNormal="85" zoomScaleSheetLayoutView="70" workbookViewId="0">
      <selection activeCell="L25" sqref="L25"/>
    </sheetView>
  </sheetViews>
  <sheetFormatPr defaultRowHeight="18" customHeight="1"/>
  <cols>
    <col min="1" max="1" width="6.25" style="30" customWidth="1"/>
    <col min="2" max="2" width="9" style="30" customWidth="1"/>
    <col min="3" max="3" width="12.625" style="30" customWidth="1"/>
    <col min="4" max="4" width="9" style="30" customWidth="1"/>
    <col min="5" max="5" width="12.5" style="30" customWidth="1"/>
    <col min="6" max="6" width="23.625" style="30" customWidth="1"/>
    <col min="7" max="7" width="10" style="30" customWidth="1"/>
    <col min="8" max="16384" width="9" style="30" customWidth="1"/>
  </cols>
  <sheetData>
    <row r="1" spans="2:6" s="30" customFormat="1" ht="18" customHeight="1">
      <c r="B1" s="240" t="s">
        <v>85</v>
      </c>
    </row>
    <row r="3" spans="2:6" ht="18" customHeight="1">
      <c r="B3" s="30" t="s">
        <v>87</v>
      </c>
    </row>
    <row r="4" spans="2:6" ht="18" customHeight="1">
      <c r="B4" s="95" t="s">
        <v>41</v>
      </c>
      <c r="C4" s="95"/>
      <c r="D4" s="95" t="s">
        <v>82</v>
      </c>
      <c r="E4" s="254" t="s">
        <v>107</v>
      </c>
      <c r="F4" s="95" t="s">
        <v>83</v>
      </c>
    </row>
    <row r="5" spans="2:6" ht="18" customHeight="1">
      <c r="B5" s="95" t="s">
        <v>80</v>
      </c>
      <c r="C5" s="95" t="s">
        <v>81</v>
      </c>
      <c r="D5" s="95"/>
      <c r="E5" s="95"/>
      <c r="F5" s="95"/>
    </row>
    <row r="6" spans="2:6" ht="18" customHeight="1">
      <c r="B6" s="241" t="s">
        <v>61</v>
      </c>
      <c r="C6" s="245" t="s">
        <v>50</v>
      </c>
      <c r="D6" s="250">
        <v>5</v>
      </c>
      <c r="E6" s="255">
        <v>2639</v>
      </c>
      <c r="F6" s="260"/>
    </row>
    <row r="7" spans="2:6" ht="18" customHeight="1">
      <c r="B7" s="242"/>
      <c r="C7" s="246" t="s">
        <v>75</v>
      </c>
      <c r="D7" s="250">
        <v>10</v>
      </c>
      <c r="E7" s="255">
        <f>2601+2545</f>
        <v>5146</v>
      </c>
      <c r="F7" s="261" t="s">
        <v>89</v>
      </c>
    </row>
    <row r="8" spans="2:6" s="239" customFormat="1" ht="18" customHeight="1">
      <c r="B8" s="242"/>
      <c r="C8" s="247" t="s">
        <v>31</v>
      </c>
      <c r="D8" s="251">
        <v>5</v>
      </c>
      <c r="E8" s="256">
        <v>522</v>
      </c>
      <c r="F8" s="262"/>
    </row>
    <row r="9" spans="2:6" s="30" customFormat="1" ht="18" customHeight="1">
      <c r="B9" s="242"/>
      <c r="C9" s="248"/>
      <c r="D9" s="252">
        <v>10</v>
      </c>
      <c r="E9" s="257">
        <v>857</v>
      </c>
      <c r="F9" s="263"/>
    </row>
    <row r="10" spans="2:6" s="30" customFormat="1" ht="18" customHeight="1">
      <c r="B10" s="242"/>
      <c r="C10" s="248"/>
      <c r="D10" s="252">
        <v>15</v>
      </c>
      <c r="E10" s="257">
        <v>1183</v>
      </c>
      <c r="F10" s="263"/>
    </row>
    <row r="11" spans="2:6" s="30" customFormat="1" ht="18" customHeight="1">
      <c r="B11" s="242"/>
      <c r="C11" s="248"/>
      <c r="D11" s="252">
        <v>20</v>
      </c>
      <c r="E11" s="257">
        <v>1705</v>
      </c>
      <c r="F11" s="263"/>
    </row>
    <row r="12" spans="2:6" s="30" customFormat="1" ht="18" customHeight="1">
      <c r="B12" s="242"/>
      <c r="C12" s="248"/>
      <c r="D12" s="252">
        <v>25</v>
      </c>
      <c r="E12" s="257">
        <v>2036</v>
      </c>
      <c r="F12" s="263"/>
    </row>
    <row r="13" spans="2:6" s="30" customFormat="1" ht="18" customHeight="1">
      <c r="B13" s="242"/>
      <c r="C13" s="248"/>
      <c r="D13" s="252">
        <v>30</v>
      </c>
      <c r="E13" s="257">
        <v>2368</v>
      </c>
      <c r="F13" s="263"/>
    </row>
    <row r="14" spans="2:6" s="239" customFormat="1" ht="18" customHeight="1">
      <c r="B14" s="242"/>
      <c r="C14" s="248"/>
      <c r="D14" s="252">
        <v>35</v>
      </c>
      <c r="E14" s="257">
        <v>2887</v>
      </c>
      <c r="F14" s="263"/>
    </row>
    <row r="15" spans="2:6" s="30" customFormat="1" ht="18" customHeight="1">
      <c r="B15" s="242"/>
      <c r="C15" s="248"/>
      <c r="D15" s="252">
        <v>40</v>
      </c>
      <c r="E15" s="257">
        <v>3219</v>
      </c>
      <c r="F15" s="263"/>
    </row>
    <row r="16" spans="2:6" s="30" customFormat="1" ht="18" customHeight="1">
      <c r="B16" s="242"/>
      <c r="C16" s="249"/>
      <c r="D16" s="253">
        <v>45</v>
      </c>
      <c r="E16" s="258">
        <v>3551</v>
      </c>
      <c r="F16" s="264"/>
    </row>
    <row r="17" spans="2:8" s="239" customFormat="1" ht="18" customHeight="1">
      <c r="B17" s="242"/>
      <c r="C17" s="247" t="s">
        <v>45</v>
      </c>
      <c r="D17" s="251">
        <v>5</v>
      </c>
      <c r="E17" s="256">
        <v>404</v>
      </c>
      <c r="F17" s="262"/>
      <c r="H17" s="30"/>
    </row>
    <row r="18" spans="2:8" s="30" customFormat="1" ht="18" customHeight="1">
      <c r="B18" s="242"/>
      <c r="C18" s="248" t="s">
        <v>112</v>
      </c>
      <c r="D18" s="252">
        <v>10</v>
      </c>
      <c r="E18" s="257">
        <v>620</v>
      </c>
      <c r="F18" s="263"/>
    </row>
    <row r="19" spans="2:8" s="30" customFormat="1" ht="18" customHeight="1">
      <c r="B19" s="242"/>
      <c r="C19" s="248"/>
      <c r="D19" s="252">
        <v>15</v>
      </c>
      <c r="E19" s="257">
        <v>836</v>
      </c>
      <c r="F19" s="263"/>
    </row>
    <row r="20" spans="2:8" s="30" customFormat="1" ht="18" customHeight="1">
      <c r="B20" s="242"/>
      <c r="C20" s="248"/>
      <c r="D20" s="252">
        <v>20</v>
      </c>
      <c r="E20" s="257">
        <v>1053</v>
      </c>
      <c r="F20" s="263"/>
    </row>
    <row r="21" spans="2:8" s="30" customFormat="1" ht="18" customHeight="1">
      <c r="B21" s="242"/>
      <c r="C21" s="248"/>
      <c r="D21" s="252">
        <v>25</v>
      </c>
      <c r="E21" s="257">
        <v>1458</v>
      </c>
      <c r="F21" s="263"/>
    </row>
    <row r="22" spans="2:8" s="30" customFormat="1" ht="18" customHeight="1">
      <c r="B22" s="242"/>
      <c r="C22" s="248"/>
      <c r="D22" s="252">
        <v>30</v>
      </c>
      <c r="E22" s="257">
        <v>1674</v>
      </c>
      <c r="F22" s="263"/>
    </row>
    <row r="23" spans="2:8" s="30" customFormat="1" ht="18" customHeight="1">
      <c r="B23" s="242"/>
      <c r="C23" s="248"/>
      <c r="D23" s="252">
        <v>35</v>
      </c>
      <c r="E23" s="257">
        <v>1891</v>
      </c>
      <c r="F23" s="263"/>
    </row>
    <row r="24" spans="2:8" s="30" customFormat="1" ht="18" customHeight="1">
      <c r="B24" s="242"/>
      <c r="C24" s="248"/>
      <c r="D24" s="252">
        <v>40</v>
      </c>
      <c r="E24" s="257">
        <v>2107</v>
      </c>
      <c r="F24" s="263"/>
    </row>
    <row r="25" spans="2:8" s="30" customFormat="1" ht="18" customHeight="1">
      <c r="B25" s="242"/>
      <c r="C25" s="248"/>
      <c r="D25" s="252">
        <v>45</v>
      </c>
      <c r="E25" s="257">
        <v>2510</v>
      </c>
      <c r="F25" s="263"/>
    </row>
    <row r="26" spans="2:8" s="239" customFormat="1" ht="18" customHeight="1">
      <c r="B26" s="242"/>
      <c r="C26" s="249"/>
      <c r="D26" s="253">
        <v>50</v>
      </c>
      <c r="E26" s="258">
        <v>2726</v>
      </c>
      <c r="F26" s="264"/>
      <c r="H26" s="30"/>
    </row>
    <row r="27" spans="2:8" s="239" customFormat="1" ht="18" customHeight="1">
      <c r="B27" s="242"/>
      <c r="C27" s="247" t="s">
        <v>45</v>
      </c>
      <c r="D27" s="251">
        <v>5</v>
      </c>
      <c r="E27" s="256">
        <v>366</v>
      </c>
      <c r="F27" s="262"/>
      <c r="H27" s="30"/>
    </row>
    <row r="28" spans="2:8" s="30" customFormat="1" ht="18" customHeight="1">
      <c r="B28" s="242"/>
      <c r="C28" s="248" t="s">
        <v>86</v>
      </c>
      <c r="D28" s="252">
        <v>10</v>
      </c>
      <c r="E28" s="257">
        <v>544</v>
      </c>
      <c r="F28" s="263"/>
    </row>
    <row r="29" spans="2:8" s="30" customFormat="1" ht="18" customHeight="1">
      <c r="B29" s="242"/>
      <c r="C29" s="248"/>
      <c r="D29" s="252">
        <v>15</v>
      </c>
      <c r="E29" s="257">
        <v>722</v>
      </c>
      <c r="F29" s="263"/>
    </row>
    <row r="30" spans="2:8" s="30" customFormat="1" ht="18" customHeight="1">
      <c r="B30" s="242"/>
      <c r="C30" s="248"/>
      <c r="D30" s="252">
        <v>20</v>
      </c>
      <c r="E30" s="257">
        <v>900</v>
      </c>
      <c r="F30" s="263"/>
    </row>
    <row r="31" spans="2:8" s="30" customFormat="1" ht="18" customHeight="1">
      <c r="B31" s="242"/>
      <c r="C31" s="248"/>
      <c r="D31" s="252">
        <v>25</v>
      </c>
      <c r="E31" s="257">
        <v>1267</v>
      </c>
      <c r="F31" s="263"/>
    </row>
    <row r="32" spans="2:8" s="30" customFormat="1" ht="18" customHeight="1">
      <c r="B32" s="242"/>
      <c r="C32" s="248"/>
      <c r="D32" s="252">
        <v>30</v>
      </c>
      <c r="E32" s="257">
        <v>1445</v>
      </c>
      <c r="F32" s="263"/>
    </row>
    <row r="33" spans="2:8" s="30" customFormat="1" ht="18" customHeight="1">
      <c r="B33" s="242"/>
      <c r="C33" s="248"/>
      <c r="D33" s="252">
        <v>35</v>
      </c>
      <c r="E33" s="257">
        <v>1623</v>
      </c>
      <c r="F33" s="263"/>
    </row>
    <row r="34" spans="2:8" s="30" customFormat="1" ht="18" customHeight="1">
      <c r="B34" s="242"/>
      <c r="C34" s="248"/>
      <c r="D34" s="252">
        <v>40</v>
      </c>
      <c r="E34" s="257">
        <v>1801</v>
      </c>
      <c r="F34" s="263"/>
    </row>
    <row r="35" spans="2:8" s="30" customFormat="1" ht="18" customHeight="1">
      <c r="B35" s="242"/>
      <c r="C35" s="248"/>
      <c r="D35" s="252">
        <v>45</v>
      </c>
      <c r="E35" s="257">
        <v>2167</v>
      </c>
      <c r="F35" s="263"/>
    </row>
    <row r="36" spans="2:8" s="239" customFormat="1" ht="18" customHeight="1">
      <c r="B36" s="243"/>
      <c r="C36" s="249"/>
      <c r="D36" s="253">
        <v>50</v>
      </c>
      <c r="E36" s="258">
        <v>2345</v>
      </c>
      <c r="F36" s="264"/>
      <c r="H36" s="30"/>
    </row>
    <row r="37" spans="2:8" s="30" customFormat="1" ht="18" customHeight="1">
      <c r="B37" s="241" t="s">
        <v>40</v>
      </c>
      <c r="C37" s="247" t="s">
        <v>18</v>
      </c>
      <c r="D37" s="247" t="s">
        <v>84</v>
      </c>
      <c r="E37" s="256">
        <v>2800</v>
      </c>
      <c r="F37" s="262"/>
    </row>
    <row r="38" spans="2:8" s="30" customFormat="1" ht="18" customHeight="1">
      <c r="B38" s="242"/>
      <c r="C38" s="249" t="s">
        <v>35</v>
      </c>
      <c r="D38" s="249" t="s">
        <v>10</v>
      </c>
      <c r="E38" s="258">
        <v>257</v>
      </c>
      <c r="F38" s="264" t="s">
        <v>4</v>
      </c>
    </row>
    <row r="39" spans="2:8" s="30" customFormat="1" ht="18" customHeight="1">
      <c r="B39" s="244" t="s">
        <v>59</v>
      </c>
      <c r="C39" s="245" t="s">
        <v>60</v>
      </c>
      <c r="D39" s="245"/>
      <c r="E39" s="255">
        <v>256</v>
      </c>
      <c r="F39" s="260"/>
    </row>
    <row r="40" spans="2:8" s="30" customFormat="1" ht="18" customHeight="1">
      <c r="B40" s="241" t="s">
        <v>29</v>
      </c>
      <c r="C40" s="247" t="s">
        <v>23</v>
      </c>
      <c r="D40" s="247" t="s">
        <v>55</v>
      </c>
      <c r="E40" s="256">
        <v>613</v>
      </c>
      <c r="F40" s="262"/>
    </row>
    <row r="41" spans="2:8" s="30" customFormat="1" ht="18" customHeight="1">
      <c r="B41" s="242"/>
      <c r="C41" s="248" t="s">
        <v>57</v>
      </c>
      <c r="D41" s="248"/>
      <c r="E41" s="257">
        <v>207</v>
      </c>
      <c r="F41" s="263"/>
    </row>
    <row r="42" spans="2:8" s="30" customFormat="1" ht="18" customHeight="1">
      <c r="B42" s="242"/>
      <c r="C42" s="248" t="s">
        <v>51</v>
      </c>
      <c r="D42" s="248"/>
      <c r="E42" s="257">
        <v>100</v>
      </c>
      <c r="F42" s="263" t="s">
        <v>111</v>
      </c>
    </row>
    <row r="43" spans="2:8" s="30" customFormat="1" ht="18" customHeight="1">
      <c r="B43" s="243"/>
      <c r="C43" s="249" t="s">
        <v>52</v>
      </c>
      <c r="D43" s="249"/>
      <c r="E43" s="258">
        <f>SUM(E40:E42)</f>
        <v>920</v>
      </c>
      <c r="F43" s="264"/>
    </row>
    <row r="44" spans="2:8" s="30" customFormat="1" ht="18" customHeight="1"/>
    <row r="45" spans="2:8" s="30" customFormat="1" ht="18" customHeight="1"/>
    <row r="46" spans="2:8" s="30" customFormat="1" ht="18" customHeight="1"/>
    <row r="47" spans="2:8" s="30" customFormat="1" ht="18" customHeight="1"/>
    <row r="48" spans="2:8" s="30" customFormat="1" ht="18" customHeight="1"/>
    <row r="49" s="30" customFormat="1" ht="18" customHeight="1"/>
    <row r="50" s="30" customFormat="1" ht="18" customHeight="1"/>
    <row r="51" s="30" customFormat="1" ht="18" customHeight="1"/>
    <row r="52" s="30" customFormat="1" ht="18" customHeight="1"/>
    <row r="53" s="30" customFormat="1" ht="18" customHeight="1"/>
    <row r="54" s="30" customFormat="1" ht="18" customHeight="1"/>
    <row r="55" s="30" customFormat="1" ht="18" customHeight="1"/>
    <row r="56" s="30" customFormat="1" ht="18" customHeight="1"/>
    <row r="57" s="30" customFormat="1" ht="18" customHeight="1"/>
    <row r="58" s="30" customFormat="1" ht="18" customHeight="1"/>
    <row r="59" s="30" customFormat="1" ht="18" customHeight="1"/>
  </sheetData>
  <mergeCells count="7">
    <mergeCell ref="B4:C4"/>
    <mergeCell ref="D4:D5"/>
    <mergeCell ref="E4:E5"/>
    <mergeCell ref="F4:F5"/>
    <mergeCell ref="B37:B38"/>
    <mergeCell ref="B40:B43"/>
    <mergeCell ref="B6:B36"/>
  </mergeCells>
  <phoneticPr fontId="1"/>
  <pageMargins left="0.7" right="0.7" top="0.75" bottom="0.75" header="0.3" footer="0.3"/>
  <pageSetup paperSize="9" scale="96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 tint="0.4"/>
  </sheetPr>
  <dimension ref="A1:BX162"/>
  <sheetViews>
    <sheetView topLeftCell="D35" zoomScale="85" zoomScaleNormal="85" workbookViewId="0">
      <selection activeCell="AE47" sqref="AE47:AG47"/>
    </sheetView>
  </sheetViews>
  <sheetFormatPr defaultColWidth="3.125" defaultRowHeight="18" customHeight="1"/>
  <cols>
    <col min="1" max="1" width="1.625" style="1" customWidth="1"/>
    <col min="2" max="4" width="2.625" style="1" customWidth="1"/>
    <col min="5" max="5" width="0.875" style="1" customWidth="1"/>
    <col min="6" max="21" width="2.625" style="1" customWidth="1"/>
    <col min="22" max="23" width="0.875" style="1" customWidth="1"/>
    <col min="24" max="39" width="2.625" style="1" customWidth="1"/>
    <col min="40" max="41" width="0.875" style="1" customWidth="1"/>
    <col min="42" max="57" width="2.625" style="1" customWidth="1"/>
    <col min="58" max="59" width="0.875" style="1" customWidth="1"/>
    <col min="60" max="75" width="2.625" style="1" customWidth="1"/>
    <col min="76" max="76" width="0.875" style="1" customWidth="1"/>
    <col min="77" max="77" width="1.625" style="1" customWidth="1"/>
    <col min="78" max="80" width="2.625" style="1" customWidth="1"/>
    <col min="81" max="81" width="0.875" style="1" customWidth="1"/>
    <col min="82" max="96" width="2.625" style="1" customWidth="1"/>
    <col min="97" max="98" width="0.875" style="1" customWidth="1"/>
    <col min="99" max="114" width="2.625" style="1" customWidth="1"/>
    <col min="115" max="116" width="0.875" style="1" customWidth="1"/>
    <col min="117" max="132" width="2.625" style="1" customWidth="1"/>
    <col min="133" max="133" width="0.875" style="1" customWidth="1"/>
    <col min="134" max="16384" width="3.125" style="1"/>
  </cols>
  <sheetData>
    <row r="1" spans="1:76" ht="30" customHeight="1">
      <c r="A1" s="3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213"/>
    </row>
    <row r="2" spans="1:76" ht="24.95" customHeight="1">
      <c r="A2" s="31"/>
      <c r="B2" s="37" t="s">
        <v>70</v>
      </c>
      <c r="C2" s="47"/>
      <c r="D2" s="57"/>
      <c r="E2" s="65" t="s">
        <v>69</v>
      </c>
      <c r="F2" s="78"/>
      <c r="G2" s="78"/>
      <c r="H2" s="78"/>
      <c r="I2" s="78"/>
      <c r="J2" s="78"/>
      <c r="K2" s="78"/>
      <c r="L2" s="121" t="s">
        <v>104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78" t="s">
        <v>54</v>
      </c>
      <c r="X2" s="78"/>
      <c r="Y2" s="78"/>
      <c r="Z2" s="78"/>
      <c r="AA2" s="78"/>
      <c r="AB2" s="78"/>
      <c r="AC2" s="78"/>
      <c r="AD2" s="78"/>
      <c r="AE2" s="191">
        <v>20</v>
      </c>
      <c r="AF2" s="191"/>
      <c r="AG2" s="191"/>
      <c r="AH2" s="191"/>
      <c r="AI2" s="191"/>
      <c r="AJ2" s="191"/>
      <c r="AK2" s="191"/>
      <c r="AL2" s="191"/>
      <c r="AM2" s="191"/>
      <c r="AN2" s="191"/>
      <c r="AO2" s="203" t="s">
        <v>68</v>
      </c>
      <c r="AP2" s="203"/>
      <c r="AQ2" s="203"/>
      <c r="AR2" s="203"/>
      <c r="AS2" s="203"/>
      <c r="AT2" s="203"/>
      <c r="AU2" s="203"/>
      <c r="AV2" s="203"/>
      <c r="AW2" s="206">
        <v>0.9</v>
      </c>
      <c r="AX2" s="208"/>
      <c r="AY2" s="208"/>
      <c r="AZ2" s="208"/>
      <c r="BA2" s="208"/>
      <c r="BB2" s="208"/>
      <c r="BC2" s="208"/>
      <c r="BD2" s="208"/>
      <c r="BE2" s="208"/>
      <c r="BF2" s="208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14"/>
    </row>
    <row r="3" spans="1:76" ht="24.95" customHeight="1">
      <c r="A3" s="31"/>
      <c r="B3" s="38"/>
      <c r="C3" s="48"/>
      <c r="D3" s="58"/>
      <c r="E3" s="66" t="s">
        <v>66</v>
      </c>
      <c r="F3" s="79"/>
      <c r="G3" s="79"/>
      <c r="H3" s="79"/>
      <c r="I3" s="79"/>
      <c r="J3" s="79"/>
      <c r="K3" s="79"/>
      <c r="L3" s="79" t="s">
        <v>67</v>
      </c>
      <c r="M3" s="79"/>
      <c r="N3" s="144">
        <v>3</v>
      </c>
      <c r="O3" s="144"/>
      <c r="P3" s="150" t="str">
        <f>IF(N3=3,"(旧区分:L交通)",IF(N3=4,"(旧区分:A交通)",IF(N3=5,"(旧区分:B交通)","(旧区分:C交通)")))</f>
        <v>(旧区分:L交通)</v>
      </c>
      <c r="Q3" s="150"/>
      <c r="R3" s="150"/>
      <c r="S3" s="150"/>
      <c r="T3" s="150"/>
      <c r="U3" s="150"/>
      <c r="V3" s="150"/>
      <c r="W3" s="79" t="s">
        <v>64</v>
      </c>
      <c r="X3" s="79"/>
      <c r="Y3" s="79"/>
      <c r="Z3" s="79"/>
      <c r="AA3" s="79"/>
      <c r="AB3" s="79"/>
      <c r="AC3" s="79"/>
      <c r="AD3" s="79"/>
      <c r="AE3" s="192" t="s">
        <v>65</v>
      </c>
      <c r="AF3" s="192"/>
      <c r="AG3" s="192"/>
      <c r="AH3" s="192"/>
      <c r="AI3" s="192"/>
      <c r="AJ3" s="192"/>
      <c r="AK3" s="192"/>
      <c r="AL3" s="192"/>
      <c r="AM3" s="192"/>
      <c r="AN3" s="192"/>
      <c r="AO3" s="79" t="s">
        <v>71</v>
      </c>
      <c r="AP3" s="79"/>
      <c r="AQ3" s="79"/>
      <c r="AR3" s="79"/>
      <c r="AS3" s="79"/>
      <c r="AT3" s="79"/>
      <c r="AU3" s="79"/>
      <c r="AV3" s="79"/>
      <c r="AW3" s="207">
        <v>0.1</v>
      </c>
      <c r="AX3" s="207"/>
      <c r="AY3" s="207"/>
      <c r="AZ3" s="207"/>
      <c r="BA3" s="207"/>
      <c r="BB3" s="207"/>
      <c r="BC3" s="207"/>
      <c r="BD3" s="207"/>
      <c r="BE3" s="207"/>
      <c r="BF3" s="207"/>
      <c r="BG3" s="79" t="s">
        <v>72</v>
      </c>
      <c r="BH3" s="79"/>
      <c r="BI3" s="79"/>
      <c r="BJ3" s="79"/>
      <c r="BK3" s="79"/>
      <c r="BL3" s="79"/>
      <c r="BM3" s="79"/>
      <c r="BN3" s="79"/>
      <c r="BO3" s="211">
        <v>20</v>
      </c>
      <c r="BP3" s="211"/>
      <c r="BQ3" s="211"/>
      <c r="BR3" s="211"/>
      <c r="BS3" s="211"/>
      <c r="BT3" s="211"/>
      <c r="BU3" s="211"/>
      <c r="BV3" s="211"/>
      <c r="BW3" s="211"/>
      <c r="BX3" s="215"/>
    </row>
    <row r="4" spans="1:76" ht="20.100000000000001" customHeight="1">
      <c r="A4" s="31"/>
      <c r="B4" s="39"/>
      <c r="C4" s="49"/>
      <c r="D4" s="59"/>
      <c r="E4" s="67">
        <v>1</v>
      </c>
      <c r="F4" s="80"/>
      <c r="G4" s="80"/>
      <c r="H4" s="80"/>
      <c r="I4" s="80"/>
      <c r="J4" s="80"/>
      <c r="K4" s="80"/>
      <c r="L4" s="80"/>
      <c r="M4" s="132">
        <f>+L26</f>
        <v>3</v>
      </c>
      <c r="N4" s="132"/>
      <c r="O4" s="132"/>
      <c r="P4" s="132"/>
      <c r="Q4" s="132"/>
      <c r="R4" s="132"/>
      <c r="S4" s="132"/>
      <c r="T4" s="132"/>
      <c r="U4" s="132"/>
      <c r="V4" s="175"/>
      <c r="W4" s="67">
        <v>2</v>
      </c>
      <c r="X4" s="80"/>
      <c r="Y4" s="80"/>
      <c r="Z4" s="80"/>
      <c r="AA4" s="80"/>
      <c r="AB4" s="80"/>
      <c r="AC4" s="80"/>
      <c r="AD4" s="80"/>
      <c r="AE4" s="132">
        <f>+AD26</f>
        <v>4</v>
      </c>
      <c r="AF4" s="132"/>
      <c r="AG4" s="132"/>
      <c r="AH4" s="132"/>
      <c r="AI4" s="132"/>
      <c r="AJ4" s="132"/>
      <c r="AK4" s="132"/>
      <c r="AL4" s="132"/>
      <c r="AM4" s="132"/>
      <c r="AN4" s="175"/>
      <c r="AO4" s="67">
        <v>2</v>
      </c>
      <c r="AP4" s="80"/>
      <c r="AQ4" s="80"/>
      <c r="AR4" s="80"/>
      <c r="AS4" s="80"/>
      <c r="AT4" s="80"/>
      <c r="AU4" s="80"/>
      <c r="AV4" s="80"/>
      <c r="AW4" s="132">
        <f>+AV26</f>
        <v>6</v>
      </c>
      <c r="AX4" s="132"/>
      <c r="AY4" s="132"/>
      <c r="AZ4" s="132"/>
      <c r="BA4" s="132"/>
      <c r="BB4" s="132"/>
      <c r="BC4" s="132"/>
      <c r="BD4" s="132"/>
      <c r="BE4" s="132"/>
      <c r="BF4" s="175"/>
      <c r="BG4" s="67">
        <v>3</v>
      </c>
      <c r="BH4" s="80"/>
      <c r="BI4" s="80"/>
      <c r="BJ4" s="80"/>
      <c r="BK4" s="80"/>
      <c r="BL4" s="80"/>
      <c r="BM4" s="80"/>
      <c r="BN4" s="80"/>
      <c r="BO4" s="132">
        <f>+BN26</f>
        <v>8</v>
      </c>
      <c r="BP4" s="132"/>
      <c r="BQ4" s="132"/>
      <c r="BR4" s="132"/>
      <c r="BS4" s="132"/>
      <c r="BT4" s="132"/>
      <c r="BU4" s="132"/>
      <c r="BV4" s="132"/>
      <c r="BW4" s="132"/>
      <c r="BX4" s="216"/>
    </row>
    <row r="5" spans="1:76" ht="5.0999999999999996" customHeight="1">
      <c r="A5" s="31"/>
      <c r="B5" s="40" t="s">
        <v>3</v>
      </c>
      <c r="C5" s="50"/>
      <c r="D5" s="60"/>
      <c r="E5" s="6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76"/>
      <c r="W5" s="68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176"/>
      <c r="AO5" s="68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176"/>
      <c r="BG5" s="68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17"/>
    </row>
    <row r="6" spans="1:76" s="28" customFormat="1" ht="12" customHeight="1">
      <c r="A6" s="32"/>
      <c r="B6" s="40"/>
      <c r="C6" s="50"/>
      <c r="D6" s="60"/>
      <c r="E6" s="69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"/>
      <c r="S6" s="82"/>
      <c r="T6" s="168"/>
      <c r="U6" s="168"/>
      <c r="V6" s="32"/>
      <c r="W6" s="69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2"/>
      <c r="AK6" s="82"/>
      <c r="AL6" s="168"/>
      <c r="AM6" s="168"/>
      <c r="AN6" s="198"/>
      <c r="AO6" s="69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32"/>
      <c r="BC6" s="82"/>
      <c r="BD6" s="168"/>
      <c r="BE6" s="168"/>
      <c r="BF6" s="198"/>
      <c r="BG6" s="69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32"/>
      <c r="BU6" s="82"/>
      <c r="BV6" s="168"/>
      <c r="BW6" s="168"/>
      <c r="BX6" s="218"/>
    </row>
    <row r="7" spans="1:76" s="28" customFormat="1" ht="12" customHeight="1">
      <c r="A7" s="32"/>
      <c r="B7" s="40"/>
      <c r="C7" s="50"/>
      <c r="D7" s="60"/>
      <c r="E7" s="69"/>
      <c r="F7" s="82"/>
      <c r="G7" s="82"/>
      <c r="H7" s="82"/>
      <c r="I7" s="109" t="s">
        <v>2</v>
      </c>
      <c r="J7" s="109"/>
      <c r="K7" s="109"/>
      <c r="L7" s="109"/>
      <c r="M7" s="109" t="s">
        <v>24</v>
      </c>
      <c r="N7" s="109"/>
      <c r="O7" s="109"/>
      <c r="P7" s="109"/>
      <c r="Q7" s="82"/>
      <c r="R7" s="32"/>
      <c r="S7" s="163"/>
      <c r="T7" s="168"/>
      <c r="U7" s="168"/>
      <c r="V7" s="32"/>
      <c r="W7" s="69"/>
      <c r="X7" s="82"/>
      <c r="Y7" s="82"/>
      <c r="Z7" s="82"/>
      <c r="AA7" s="109" t="s">
        <v>2</v>
      </c>
      <c r="AB7" s="109"/>
      <c r="AC7" s="109"/>
      <c r="AD7" s="109"/>
      <c r="AE7" s="109" t="s">
        <v>24</v>
      </c>
      <c r="AF7" s="109"/>
      <c r="AG7" s="109"/>
      <c r="AH7" s="109"/>
      <c r="AI7" s="82"/>
      <c r="AJ7" s="32"/>
      <c r="AK7" s="163"/>
      <c r="AL7" s="168"/>
      <c r="AM7" s="168"/>
      <c r="AN7" s="198"/>
      <c r="AO7" s="69"/>
      <c r="AP7" s="82"/>
      <c r="AQ7" s="82"/>
      <c r="AR7" s="82"/>
      <c r="AS7" s="109" t="s">
        <v>2</v>
      </c>
      <c r="AT7" s="109"/>
      <c r="AU7" s="109"/>
      <c r="AV7" s="109"/>
      <c r="AW7" s="109" t="s">
        <v>24</v>
      </c>
      <c r="AX7" s="109"/>
      <c r="AY7" s="109"/>
      <c r="AZ7" s="109"/>
      <c r="BA7" s="82"/>
      <c r="BB7" s="32"/>
      <c r="BC7" s="163"/>
      <c r="BD7" s="168"/>
      <c r="BE7" s="168"/>
      <c r="BF7" s="198"/>
      <c r="BG7" s="69"/>
      <c r="BH7" s="82"/>
      <c r="BI7" s="82"/>
      <c r="BJ7" s="82"/>
      <c r="BK7" s="109" t="s">
        <v>2</v>
      </c>
      <c r="BL7" s="109"/>
      <c r="BM7" s="109"/>
      <c r="BN7" s="109"/>
      <c r="BO7" s="109" t="s">
        <v>24</v>
      </c>
      <c r="BP7" s="109"/>
      <c r="BQ7" s="109"/>
      <c r="BR7" s="109"/>
      <c r="BS7" s="82"/>
      <c r="BT7" s="32"/>
      <c r="BU7" s="163"/>
      <c r="BV7" s="168"/>
      <c r="BW7" s="168"/>
      <c r="BX7" s="218"/>
    </row>
    <row r="8" spans="1:76" s="28" customFormat="1" ht="9.9499999999999993" customHeight="1">
      <c r="A8" s="32"/>
      <c r="B8" s="40"/>
      <c r="C8" s="50"/>
      <c r="D8" s="60"/>
      <c r="E8" s="6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2"/>
      <c r="S8" s="164">
        <f>+K38+K39+K41+K43</f>
        <v>50</v>
      </c>
      <c r="T8" s="169" t="s">
        <v>62</v>
      </c>
      <c r="U8" s="168"/>
      <c r="V8" s="32"/>
      <c r="W8" s="69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32"/>
      <c r="AK8" s="164">
        <f>+AC38+AC39+AC41+AC43</f>
        <v>40</v>
      </c>
      <c r="AL8" s="169" t="s">
        <v>62</v>
      </c>
      <c r="AM8" s="168"/>
      <c r="AN8" s="198"/>
      <c r="AO8" s="69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32"/>
      <c r="BC8" s="164">
        <f>+AU38+AU39+AU41+AU43</f>
        <v>35</v>
      </c>
      <c r="BD8" s="169" t="s">
        <v>62</v>
      </c>
      <c r="BE8" s="168"/>
      <c r="BF8" s="198"/>
      <c r="BG8" s="69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32"/>
      <c r="BU8" s="164">
        <f>+BM38+BM39+BM41+BM43</f>
        <v>30</v>
      </c>
      <c r="BV8" s="169" t="s">
        <v>62</v>
      </c>
      <c r="BW8" s="168"/>
      <c r="BX8" s="218"/>
    </row>
    <row r="9" spans="1:76" s="28" customFormat="1" ht="9.9499999999999993" customHeight="1">
      <c r="A9" s="32"/>
      <c r="B9" s="40"/>
      <c r="C9" s="50"/>
      <c r="D9" s="60"/>
      <c r="E9" s="69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32"/>
      <c r="S9" s="164"/>
      <c r="T9" s="169"/>
      <c r="U9" s="168"/>
      <c r="V9" s="32"/>
      <c r="W9" s="69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32"/>
      <c r="AK9" s="164"/>
      <c r="AL9" s="169"/>
      <c r="AM9" s="168"/>
      <c r="AN9" s="198"/>
      <c r="AO9" s="6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32"/>
      <c r="BC9" s="164"/>
      <c r="BD9" s="169"/>
      <c r="BE9" s="168"/>
      <c r="BF9" s="198"/>
      <c r="BG9" s="69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32"/>
      <c r="BU9" s="164"/>
      <c r="BV9" s="169"/>
      <c r="BW9" s="168"/>
      <c r="BX9" s="218"/>
    </row>
    <row r="10" spans="1:76" s="28" customFormat="1" ht="9.9499999999999993" customHeight="1">
      <c r="A10" s="32"/>
      <c r="B10" s="40"/>
      <c r="C10" s="50"/>
      <c r="D10" s="60"/>
      <c r="E10" s="6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32"/>
      <c r="S10" s="164"/>
      <c r="T10" s="169"/>
      <c r="U10" s="168"/>
      <c r="V10" s="32"/>
      <c r="W10" s="6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32"/>
      <c r="AK10" s="164"/>
      <c r="AL10" s="169"/>
      <c r="AM10" s="168"/>
      <c r="AN10" s="198"/>
      <c r="AO10" s="69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32"/>
      <c r="BC10" s="164"/>
      <c r="BD10" s="169"/>
      <c r="BE10" s="168"/>
      <c r="BF10" s="198"/>
      <c r="BG10" s="69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32"/>
      <c r="BU10" s="164"/>
      <c r="BV10" s="169"/>
      <c r="BW10" s="168"/>
      <c r="BX10" s="218"/>
    </row>
    <row r="11" spans="1:76" s="28" customFormat="1" ht="9.9499999999999993" customHeight="1">
      <c r="A11" s="32"/>
      <c r="B11" s="40"/>
      <c r="C11" s="50"/>
      <c r="D11" s="60"/>
      <c r="E11" s="6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32"/>
      <c r="S11" s="164"/>
      <c r="T11" s="169"/>
      <c r="U11" s="168"/>
      <c r="V11" s="32"/>
      <c r="W11" s="6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32"/>
      <c r="AK11" s="164"/>
      <c r="AL11" s="169"/>
      <c r="AM11" s="168"/>
      <c r="AN11" s="198"/>
      <c r="AO11" s="69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2"/>
      <c r="BC11" s="164"/>
      <c r="BD11" s="169"/>
      <c r="BE11" s="168"/>
      <c r="BF11" s="198"/>
      <c r="BG11" s="69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32"/>
      <c r="BU11" s="164"/>
      <c r="BV11" s="169"/>
      <c r="BW11" s="168"/>
      <c r="BX11" s="218"/>
    </row>
    <row r="12" spans="1:76" s="28" customFormat="1" ht="9.9499999999999993" customHeight="1">
      <c r="A12" s="32"/>
      <c r="B12" s="40"/>
      <c r="C12" s="50"/>
      <c r="D12" s="60"/>
      <c r="E12" s="69"/>
      <c r="F12" s="82"/>
      <c r="G12" s="82"/>
      <c r="H12" s="82"/>
      <c r="I12" s="109"/>
      <c r="J12" s="109"/>
      <c r="K12" s="109"/>
      <c r="L12" s="109"/>
      <c r="M12" s="109"/>
      <c r="N12" s="109"/>
      <c r="O12" s="109"/>
      <c r="P12" s="109"/>
      <c r="Q12" s="82"/>
      <c r="R12" s="32"/>
      <c r="S12" s="164"/>
      <c r="T12" s="169"/>
      <c r="U12" s="168"/>
      <c r="V12" s="32"/>
      <c r="W12" s="69"/>
      <c r="X12" s="82"/>
      <c r="Y12" s="82"/>
      <c r="Z12" s="82"/>
      <c r="AA12" s="109"/>
      <c r="AB12" s="109"/>
      <c r="AC12" s="109"/>
      <c r="AD12" s="109"/>
      <c r="AE12" s="109"/>
      <c r="AF12" s="109"/>
      <c r="AG12" s="109"/>
      <c r="AH12" s="109"/>
      <c r="AI12" s="82"/>
      <c r="AJ12" s="32"/>
      <c r="AK12" s="164"/>
      <c r="AL12" s="169"/>
      <c r="AM12" s="168"/>
      <c r="AN12" s="198"/>
      <c r="AO12" s="69"/>
      <c r="AP12" s="82"/>
      <c r="AQ12" s="82"/>
      <c r="AR12" s="82"/>
      <c r="AS12" s="109"/>
      <c r="AT12" s="109"/>
      <c r="AU12" s="109"/>
      <c r="AV12" s="109"/>
      <c r="AW12" s="109"/>
      <c r="AX12" s="109"/>
      <c r="AY12" s="109"/>
      <c r="AZ12" s="109"/>
      <c r="BA12" s="82"/>
      <c r="BB12" s="32"/>
      <c r="BC12" s="164"/>
      <c r="BD12" s="169"/>
      <c r="BE12" s="168"/>
      <c r="BF12" s="198"/>
      <c r="BG12" s="69"/>
      <c r="BH12" s="82"/>
      <c r="BI12" s="82"/>
      <c r="BJ12" s="82"/>
      <c r="BK12" s="109"/>
      <c r="BL12" s="109"/>
      <c r="BM12" s="109"/>
      <c r="BN12" s="109"/>
      <c r="BO12" s="109"/>
      <c r="BP12" s="109"/>
      <c r="BQ12" s="109"/>
      <c r="BR12" s="109"/>
      <c r="BS12" s="82"/>
      <c r="BT12" s="32"/>
      <c r="BU12" s="164"/>
      <c r="BV12" s="169"/>
      <c r="BW12" s="168"/>
      <c r="BX12" s="218"/>
    </row>
    <row r="13" spans="1:76" s="28" customFormat="1" ht="12" customHeight="1">
      <c r="A13" s="32"/>
      <c r="B13" s="40"/>
      <c r="C13" s="50"/>
      <c r="D13" s="60"/>
      <c r="E13" s="69"/>
      <c r="F13" s="82"/>
      <c r="G13" s="97">
        <v>100</v>
      </c>
      <c r="H13" s="82"/>
      <c r="I13" s="109" t="s">
        <v>1</v>
      </c>
      <c r="J13" s="109"/>
      <c r="K13" s="109"/>
      <c r="L13" s="109"/>
      <c r="M13" s="133"/>
      <c r="N13" s="133"/>
      <c r="O13" s="133"/>
      <c r="P13" s="133"/>
      <c r="Q13" s="156"/>
      <c r="R13" s="161">
        <f>+S14-R17</f>
        <v>45</v>
      </c>
      <c r="S13" s="156"/>
      <c r="T13" s="170">
        <f>+S14+S8</f>
        <v>115</v>
      </c>
      <c r="U13" s="173" t="s">
        <v>63</v>
      </c>
      <c r="V13" s="32"/>
      <c r="W13" s="69"/>
      <c r="X13" s="82"/>
      <c r="Y13" s="97">
        <v>100</v>
      </c>
      <c r="Z13" s="82"/>
      <c r="AA13" s="109" t="s">
        <v>1</v>
      </c>
      <c r="AB13" s="109"/>
      <c r="AC13" s="109"/>
      <c r="AD13" s="109"/>
      <c r="AE13" s="133"/>
      <c r="AF13" s="133"/>
      <c r="AG13" s="133"/>
      <c r="AH13" s="133"/>
      <c r="AI13" s="156"/>
      <c r="AJ13" s="32"/>
      <c r="AK13" s="32"/>
      <c r="AL13" s="170">
        <f>+AK14+AK8</f>
        <v>110</v>
      </c>
      <c r="AM13" s="173" t="s">
        <v>63</v>
      </c>
      <c r="AN13" s="198"/>
      <c r="AO13" s="69"/>
      <c r="AP13" s="82"/>
      <c r="AQ13" s="97">
        <v>100</v>
      </c>
      <c r="AR13" s="82"/>
      <c r="AS13" s="109" t="s">
        <v>1</v>
      </c>
      <c r="AT13" s="109"/>
      <c r="AU13" s="109"/>
      <c r="AV13" s="109"/>
      <c r="AW13" s="133"/>
      <c r="AX13" s="133"/>
      <c r="AY13" s="133"/>
      <c r="AZ13" s="133"/>
      <c r="BA13" s="156"/>
      <c r="BB13" s="32"/>
      <c r="BC13" s="32"/>
      <c r="BD13" s="170">
        <f>+BC14+BC8</f>
        <v>120</v>
      </c>
      <c r="BE13" s="173" t="s">
        <v>63</v>
      </c>
      <c r="BF13" s="198"/>
      <c r="BG13" s="69"/>
      <c r="BH13" s="82"/>
      <c r="BI13" s="97">
        <v>100</v>
      </c>
      <c r="BJ13" s="82"/>
      <c r="BK13" s="109" t="s">
        <v>1</v>
      </c>
      <c r="BL13" s="109"/>
      <c r="BM13" s="109"/>
      <c r="BN13" s="109"/>
      <c r="BO13" s="133"/>
      <c r="BP13" s="133"/>
      <c r="BQ13" s="133"/>
      <c r="BR13" s="133"/>
      <c r="BS13" s="156"/>
      <c r="BT13" s="32"/>
      <c r="BU13" s="32"/>
      <c r="BV13" s="212">
        <f>BU15+BU8</f>
        <v>120</v>
      </c>
      <c r="BW13" s="168"/>
      <c r="BX13" s="218"/>
    </row>
    <row r="14" spans="1:76" s="28" customFormat="1" ht="12" customHeight="1">
      <c r="A14" s="32"/>
      <c r="B14" s="40"/>
      <c r="C14" s="50"/>
      <c r="D14" s="60"/>
      <c r="E14" s="69"/>
      <c r="F14" s="82"/>
      <c r="G14" s="97"/>
      <c r="H14" s="82"/>
      <c r="I14" s="109"/>
      <c r="J14" s="109"/>
      <c r="K14" s="109"/>
      <c r="L14" s="109"/>
      <c r="M14" s="133"/>
      <c r="N14" s="133"/>
      <c r="O14" s="133"/>
      <c r="P14" s="133"/>
      <c r="Q14" s="156"/>
      <c r="R14" s="161"/>
      <c r="S14" s="161">
        <f>+L27</f>
        <v>65</v>
      </c>
      <c r="T14" s="170"/>
      <c r="U14" s="173"/>
      <c r="V14" s="32"/>
      <c r="W14" s="69"/>
      <c r="X14" s="82"/>
      <c r="Y14" s="97"/>
      <c r="Z14" s="82"/>
      <c r="AA14" s="109"/>
      <c r="AB14" s="109"/>
      <c r="AC14" s="109"/>
      <c r="AD14" s="109"/>
      <c r="AE14" s="133"/>
      <c r="AF14" s="133"/>
      <c r="AG14" s="133"/>
      <c r="AH14" s="133"/>
      <c r="AI14" s="156"/>
      <c r="AJ14" s="196">
        <f>+AK14-AJ18</f>
        <v>50</v>
      </c>
      <c r="AK14" s="196">
        <f>+AD27</f>
        <v>70</v>
      </c>
      <c r="AL14" s="170"/>
      <c r="AM14" s="173"/>
      <c r="AN14" s="198"/>
      <c r="AO14" s="69"/>
      <c r="AP14" s="82"/>
      <c r="AQ14" s="97"/>
      <c r="AR14" s="82"/>
      <c r="AS14" s="109"/>
      <c r="AT14" s="109"/>
      <c r="AU14" s="109"/>
      <c r="AV14" s="109"/>
      <c r="AW14" s="133"/>
      <c r="AX14" s="133"/>
      <c r="AY14" s="133"/>
      <c r="AZ14" s="133"/>
      <c r="BA14" s="156"/>
      <c r="BB14" s="196">
        <f>+BC14-BB18</f>
        <v>65</v>
      </c>
      <c r="BC14" s="196">
        <f>+AV27</f>
        <v>85</v>
      </c>
      <c r="BD14" s="170"/>
      <c r="BE14" s="173"/>
      <c r="BF14" s="198"/>
      <c r="BG14" s="69"/>
      <c r="BH14" s="82"/>
      <c r="BI14" s="97"/>
      <c r="BJ14" s="82"/>
      <c r="BK14" s="109"/>
      <c r="BL14" s="109"/>
      <c r="BM14" s="109"/>
      <c r="BN14" s="109"/>
      <c r="BO14" s="133"/>
      <c r="BP14" s="133"/>
      <c r="BQ14" s="133"/>
      <c r="BR14" s="133"/>
      <c r="BS14" s="156"/>
      <c r="BT14" s="196">
        <f>+BU15-BT19</f>
        <v>70</v>
      </c>
      <c r="BU14" s="32"/>
      <c r="BV14" s="212"/>
      <c r="BW14" s="173" t="s">
        <v>63</v>
      </c>
      <c r="BX14" s="218"/>
    </row>
    <row r="15" spans="1:76" s="28" customFormat="1" ht="12" customHeight="1">
      <c r="A15" s="32"/>
      <c r="B15" s="40"/>
      <c r="C15" s="50"/>
      <c r="D15" s="60"/>
      <c r="E15" s="69"/>
      <c r="F15" s="82"/>
      <c r="G15" s="97"/>
      <c r="H15" s="82"/>
      <c r="I15" s="109"/>
      <c r="J15" s="109"/>
      <c r="K15" s="109"/>
      <c r="L15" s="109"/>
      <c r="M15" s="109" t="s">
        <v>5</v>
      </c>
      <c r="N15" s="109"/>
      <c r="O15" s="109"/>
      <c r="P15" s="109"/>
      <c r="Q15" s="156"/>
      <c r="R15" s="161"/>
      <c r="S15" s="161"/>
      <c r="T15" s="170"/>
      <c r="U15" s="173"/>
      <c r="V15" s="32"/>
      <c r="W15" s="69"/>
      <c r="X15" s="82"/>
      <c r="Y15" s="97"/>
      <c r="Z15" s="82"/>
      <c r="AA15" s="109"/>
      <c r="AB15" s="109"/>
      <c r="AC15" s="109"/>
      <c r="AD15" s="109"/>
      <c r="AE15" s="109" t="s">
        <v>5</v>
      </c>
      <c r="AF15" s="109"/>
      <c r="AG15" s="109"/>
      <c r="AH15" s="109"/>
      <c r="AI15" s="156"/>
      <c r="AJ15" s="196"/>
      <c r="AK15" s="196"/>
      <c r="AL15" s="170"/>
      <c r="AM15" s="173"/>
      <c r="AN15" s="198"/>
      <c r="AO15" s="69"/>
      <c r="AP15" s="82"/>
      <c r="AQ15" s="97"/>
      <c r="AR15" s="82"/>
      <c r="AS15" s="109"/>
      <c r="AT15" s="109"/>
      <c r="AU15" s="109"/>
      <c r="AV15" s="109"/>
      <c r="AW15" s="109" t="s">
        <v>5</v>
      </c>
      <c r="AX15" s="109"/>
      <c r="AY15" s="109"/>
      <c r="AZ15" s="109"/>
      <c r="BA15" s="156"/>
      <c r="BB15" s="196"/>
      <c r="BC15" s="196"/>
      <c r="BD15" s="170"/>
      <c r="BE15" s="173"/>
      <c r="BF15" s="198"/>
      <c r="BG15" s="69"/>
      <c r="BH15" s="82"/>
      <c r="BI15" s="97"/>
      <c r="BJ15" s="82"/>
      <c r="BK15" s="109"/>
      <c r="BL15" s="109"/>
      <c r="BM15" s="109"/>
      <c r="BN15" s="109"/>
      <c r="BO15" s="109" t="s">
        <v>5</v>
      </c>
      <c r="BP15" s="109"/>
      <c r="BQ15" s="109"/>
      <c r="BR15" s="109"/>
      <c r="BS15" s="156"/>
      <c r="BT15" s="196"/>
      <c r="BU15" s="196">
        <f>+BN27</f>
        <v>90</v>
      </c>
      <c r="BV15" s="212"/>
      <c r="BW15" s="173"/>
      <c r="BX15" s="218"/>
    </row>
    <row r="16" spans="1:76" s="28" customFormat="1" ht="12" customHeight="1">
      <c r="A16" s="32"/>
      <c r="B16" s="40"/>
      <c r="C16" s="50"/>
      <c r="D16" s="60"/>
      <c r="E16" s="69"/>
      <c r="F16" s="82"/>
      <c r="G16" s="97"/>
      <c r="H16" s="82"/>
      <c r="I16" s="109"/>
      <c r="J16" s="109"/>
      <c r="K16" s="109"/>
      <c r="L16" s="109"/>
      <c r="M16" s="109" t="s">
        <v>26</v>
      </c>
      <c r="N16" s="109"/>
      <c r="O16" s="109"/>
      <c r="P16" s="109"/>
      <c r="Q16" s="157" t="s">
        <v>28</v>
      </c>
      <c r="R16" s="161"/>
      <c r="S16" s="161"/>
      <c r="T16" s="170"/>
      <c r="U16" s="173"/>
      <c r="V16" s="32"/>
      <c r="W16" s="69"/>
      <c r="X16" s="82"/>
      <c r="Y16" s="97"/>
      <c r="Z16" s="82"/>
      <c r="AA16" s="109"/>
      <c r="AB16" s="109"/>
      <c r="AC16" s="109"/>
      <c r="AD16" s="109"/>
      <c r="AE16" s="109" t="s">
        <v>26</v>
      </c>
      <c r="AF16" s="109"/>
      <c r="AG16" s="109"/>
      <c r="AH16" s="109"/>
      <c r="AI16" s="158"/>
      <c r="AJ16" s="196"/>
      <c r="AK16" s="196"/>
      <c r="AL16" s="170"/>
      <c r="AM16" s="173"/>
      <c r="AN16" s="198"/>
      <c r="AO16" s="69"/>
      <c r="AP16" s="82"/>
      <c r="AQ16" s="97"/>
      <c r="AR16" s="82"/>
      <c r="AS16" s="109"/>
      <c r="AT16" s="109"/>
      <c r="AU16" s="109"/>
      <c r="AV16" s="109"/>
      <c r="AW16" s="109" t="s">
        <v>26</v>
      </c>
      <c r="AX16" s="109"/>
      <c r="AY16" s="109"/>
      <c r="AZ16" s="109"/>
      <c r="BA16" s="158"/>
      <c r="BB16" s="196"/>
      <c r="BC16" s="196"/>
      <c r="BD16" s="170"/>
      <c r="BE16" s="173"/>
      <c r="BF16" s="198"/>
      <c r="BG16" s="69"/>
      <c r="BH16" s="82"/>
      <c r="BI16" s="97"/>
      <c r="BJ16" s="82"/>
      <c r="BK16" s="109"/>
      <c r="BL16" s="109"/>
      <c r="BM16" s="109"/>
      <c r="BN16" s="109"/>
      <c r="BO16" s="109" t="s">
        <v>26</v>
      </c>
      <c r="BP16" s="109"/>
      <c r="BQ16" s="109"/>
      <c r="BR16" s="109"/>
      <c r="BS16" s="158"/>
      <c r="BT16" s="196"/>
      <c r="BU16" s="196"/>
      <c r="BV16" s="212"/>
      <c r="BW16" s="173"/>
      <c r="BX16" s="218"/>
    </row>
    <row r="17" spans="1:76" s="28" customFormat="1" ht="12" customHeight="1">
      <c r="A17" s="32"/>
      <c r="B17" s="40"/>
      <c r="C17" s="50"/>
      <c r="D17" s="60"/>
      <c r="E17" s="69"/>
      <c r="F17" s="82"/>
      <c r="G17" s="97"/>
      <c r="H17" s="82"/>
      <c r="I17" s="109"/>
      <c r="J17" s="109"/>
      <c r="K17" s="109"/>
      <c r="L17" s="109"/>
      <c r="M17" s="134">
        <f>+L29</f>
        <v>20</v>
      </c>
      <c r="N17" s="134"/>
      <c r="O17" s="134"/>
      <c r="P17" s="134"/>
      <c r="Q17" s="157"/>
      <c r="R17" s="161">
        <v>20</v>
      </c>
      <c r="S17" s="161"/>
      <c r="T17" s="170"/>
      <c r="U17" s="173"/>
      <c r="V17" s="32"/>
      <c r="W17" s="69"/>
      <c r="X17" s="82"/>
      <c r="Y17" s="97"/>
      <c r="Z17" s="82"/>
      <c r="AA17" s="109"/>
      <c r="AB17" s="109"/>
      <c r="AC17" s="109"/>
      <c r="AD17" s="109"/>
      <c r="AE17" s="134">
        <f>+AD29</f>
        <v>20</v>
      </c>
      <c r="AF17" s="134"/>
      <c r="AG17" s="134"/>
      <c r="AH17" s="134"/>
      <c r="AI17" s="157" t="s">
        <v>28</v>
      </c>
      <c r="AJ17" s="196"/>
      <c r="AK17" s="196"/>
      <c r="AL17" s="170"/>
      <c r="AM17" s="173"/>
      <c r="AN17" s="198"/>
      <c r="AO17" s="69"/>
      <c r="AP17" s="82"/>
      <c r="AQ17" s="97"/>
      <c r="AR17" s="82"/>
      <c r="AS17" s="109"/>
      <c r="AT17" s="109"/>
      <c r="AU17" s="109"/>
      <c r="AV17" s="109"/>
      <c r="AW17" s="134">
        <f>+AV29</f>
        <v>20</v>
      </c>
      <c r="AX17" s="134"/>
      <c r="AY17" s="134"/>
      <c r="AZ17" s="134"/>
      <c r="BA17" s="157" t="s">
        <v>28</v>
      </c>
      <c r="BB17" s="196"/>
      <c r="BC17" s="196"/>
      <c r="BD17" s="170"/>
      <c r="BE17" s="173"/>
      <c r="BF17" s="198"/>
      <c r="BG17" s="69"/>
      <c r="BH17" s="82"/>
      <c r="BI17" s="97"/>
      <c r="BJ17" s="82"/>
      <c r="BK17" s="109"/>
      <c r="BL17" s="109"/>
      <c r="BM17" s="109"/>
      <c r="BN17" s="109"/>
      <c r="BO17" s="134">
        <f>+BN29</f>
        <v>20</v>
      </c>
      <c r="BP17" s="134"/>
      <c r="BQ17" s="134"/>
      <c r="BR17" s="134"/>
      <c r="BS17" s="158"/>
      <c r="BT17" s="196"/>
      <c r="BU17" s="196"/>
      <c r="BV17" s="212"/>
      <c r="BW17" s="173"/>
      <c r="BX17" s="218"/>
    </row>
    <row r="18" spans="1:76" s="28" customFormat="1" ht="12" customHeight="1">
      <c r="A18" s="32"/>
      <c r="B18" s="40"/>
      <c r="C18" s="50"/>
      <c r="D18" s="60"/>
      <c r="E18" s="69"/>
      <c r="F18" s="82"/>
      <c r="G18" s="97"/>
      <c r="H18" s="82"/>
      <c r="I18" s="110">
        <f>+L25</f>
        <v>0.1</v>
      </c>
      <c r="J18" s="110"/>
      <c r="K18" s="110"/>
      <c r="L18" s="110"/>
      <c r="M18" s="133"/>
      <c r="N18" s="133"/>
      <c r="O18" s="133"/>
      <c r="P18" s="133"/>
      <c r="Q18" s="157"/>
      <c r="R18" s="161"/>
      <c r="S18" s="156"/>
      <c r="T18" s="170"/>
      <c r="U18" s="173"/>
      <c r="V18" s="32"/>
      <c r="W18" s="69"/>
      <c r="X18" s="82"/>
      <c r="Y18" s="97"/>
      <c r="Z18" s="82"/>
      <c r="AA18" s="110">
        <f>+AD25</f>
        <v>0.1</v>
      </c>
      <c r="AB18" s="110"/>
      <c r="AC18" s="110"/>
      <c r="AD18" s="110"/>
      <c r="AE18" s="133"/>
      <c r="AF18" s="133"/>
      <c r="AG18" s="133"/>
      <c r="AH18" s="133"/>
      <c r="AI18" s="157"/>
      <c r="AJ18" s="161">
        <v>20</v>
      </c>
      <c r="AK18" s="32"/>
      <c r="AL18" s="170"/>
      <c r="AM18" s="173"/>
      <c r="AN18" s="198"/>
      <c r="AO18" s="69"/>
      <c r="AP18" s="82"/>
      <c r="AQ18" s="97"/>
      <c r="AR18" s="82"/>
      <c r="AS18" s="110">
        <f>+AV25</f>
        <v>0.1</v>
      </c>
      <c r="AT18" s="110"/>
      <c r="AU18" s="110"/>
      <c r="AV18" s="110"/>
      <c r="AW18" s="133"/>
      <c r="AX18" s="133"/>
      <c r="AY18" s="133"/>
      <c r="AZ18" s="133"/>
      <c r="BA18" s="157"/>
      <c r="BB18" s="161">
        <v>20</v>
      </c>
      <c r="BC18" s="32"/>
      <c r="BD18" s="170"/>
      <c r="BE18" s="173"/>
      <c r="BF18" s="198"/>
      <c r="BG18" s="69"/>
      <c r="BH18" s="82"/>
      <c r="BI18" s="97"/>
      <c r="BJ18" s="82"/>
      <c r="BK18" s="110">
        <f>+BN25</f>
        <v>0.1</v>
      </c>
      <c r="BL18" s="110"/>
      <c r="BM18" s="110"/>
      <c r="BN18" s="110"/>
      <c r="BO18" s="133"/>
      <c r="BP18" s="133"/>
      <c r="BQ18" s="133"/>
      <c r="BR18" s="133"/>
      <c r="BS18" s="157" t="s">
        <v>28</v>
      </c>
      <c r="BT18" s="197"/>
      <c r="BU18" s="196"/>
      <c r="BV18" s="212"/>
      <c r="BW18" s="173"/>
      <c r="BX18" s="218"/>
    </row>
    <row r="19" spans="1:76" s="28" customFormat="1" ht="12" customHeight="1">
      <c r="A19" s="32"/>
      <c r="B19" s="40"/>
      <c r="C19" s="50"/>
      <c r="D19" s="60"/>
      <c r="E19" s="69"/>
      <c r="F19" s="82"/>
      <c r="G19" s="97"/>
      <c r="H19" s="82"/>
      <c r="I19" s="110"/>
      <c r="J19" s="110"/>
      <c r="K19" s="110"/>
      <c r="L19" s="110"/>
      <c r="M19" s="133"/>
      <c r="N19" s="133"/>
      <c r="O19" s="133"/>
      <c r="P19" s="133"/>
      <c r="Q19" s="157"/>
      <c r="R19" s="156"/>
      <c r="S19" s="161"/>
      <c r="T19" s="171"/>
      <c r="U19" s="174"/>
      <c r="V19" s="32"/>
      <c r="W19" s="69"/>
      <c r="X19" s="82"/>
      <c r="Y19" s="97"/>
      <c r="Z19" s="82"/>
      <c r="AA19" s="110"/>
      <c r="AB19" s="110"/>
      <c r="AC19" s="110"/>
      <c r="AD19" s="110"/>
      <c r="AE19" s="133"/>
      <c r="AF19" s="133"/>
      <c r="AG19" s="133"/>
      <c r="AH19" s="133"/>
      <c r="AI19" s="157"/>
      <c r="AJ19" s="161"/>
      <c r="AK19" s="197"/>
      <c r="AL19" s="171"/>
      <c r="AM19" s="174"/>
      <c r="AN19" s="198"/>
      <c r="AO19" s="69"/>
      <c r="AP19" s="82"/>
      <c r="AQ19" s="97"/>
      <c r="AR19" s="82"/>
      <c r="AS19" s="110"/>
      <c r="AT19" s="110"/>
      <c r="AU19" s="110"/>
      <c r="AV19" s="110"/>
      <c r="AW19" s="133"/>
      <c r="AX19" s="133"/>
      <c r="AY19" s="133"/>
      <c r="AZ19" s="133"/>
      <c r="BA19" s="157"/>
      <c r="BB19" s="161"/>
      <c r="BC19" s="197"/>
      <c r="BD19" s="171"/>
      <c r="BE19" s="174"/>
      <c r="BF19" s="198"/>
      <c r="BG19" s="69"/>
      <c r="BH19" s="82"/>
      <c r="BI19" s="97"/>
      <c r="BJ19" s="82"/>
      <c r="BK19" s="110"/>
      <c r="BL19" s="110"/>
      <c r="BM19" s="110"/>
      <c r="BN19" s="110"/>
      <c r="BO19" s="133"/>
      <c r="BP19" s="133"/>
      <c r="BQ19" s="133"/>
      <c r="BR19" s="133"/>
      <c r="BS19" s="157"/>
      <c r="BT19" s="161">
        <v>20</v>
      </c>
      <c r="BU19" s="197"/>
      <c r="BV19" s="212"/>
      <c r="BW19" s="173"/>
      <c r="BX19" s="218"/>
    </row>
    <row r="20" spans="1:76" s="28" customFormat="1" ht="12" customHeight="1">
      <c r="A20" s="32"/>
      <c r="B20" s="40"/>
      <c r="C20" s="50"/>
      <c r="D20" s="60"/>
      <c r="E20" s="69"/>
      <c r="F20" s="82"/>
      <c r="G20" s="97"/>
      <c r="H20" s="82"/>
      <c r="I20" s="110"/>
      <c r="J20" s="110"/>
      <c r="K20" s="110"/>
      <c r="L20" s="110"/>
      <c r="M20" s="135" t="s">
        <v>6</v>
      </c>
      <c r="N20" s="135"/>
      <c r="O20" s="135"/>
      <c r="P20" s="135"/>
      <c r="Q20" s="156"/>
      <c r="R20" s="156"/>
      <c r="S20" s="161">
        <f>+G13-S14</f>
        <v>35</v>
      </c>
      <c r="T20" s="32"/>
      <c r="U20" s="32"/>
      <c r="V20" s="32"/>
      <c r="W20" s="69"/>
      <c r="X20" s="82"/>
      <c r="Y20" s="97"/>
      <c r="Z20" s="82"/>
      <c r="AA20" s="110"/>
      <c r="AB20" s="110"/>
      <c r="AC20" s="110"/>
      <c r="AD20" s="110"/>
      <c r="AE20" s="133"/>
      <c r="AF20" s="133"/>
      <c r="AG20" s="133"/>
      <c r="AH20" s="133"/>
      <c r="AI20" s="195"/>
      <c r="AJ20" s="32"/>
      <c r="AK20" s="161">
        <f>+Y13-AK14</f>
        <v>30</v>
      </c>
      <c r="AL20" s="168"/>
      <c r="AM20" s="32"/>
      <c r="AN20" s="198"/>
      <c r="AO20" s="69"/>
      <c r="AP20" s="82"/>
      <c r="AQ20" s="97"/>
      <c r="AR20" s="82"/>
      <c r="AS20" s="110"/>
      <c r="AT20" s="110"/>
      <c r="AU20" s="110"/>
      <c r="AV20" s="110"/>
      <c r="AW20" s="133"/>
      <c r="AX20" s="133"/>
      <c r="AY20" s="133"/>
      <c r="AZ20" s="133"/>
      <c r="BA20" s="195"/>
      <c r="BB20" s="32"/>
      <c r="BC20" s="161">
        <f>+AQ13-BC14</f>
        <v>15</v>
      </c>
      <c r="BD20" s="168"/>
      <c r="BE20" s="32"/>
      <c r="BF20" s="198"/>
      <c r="BG20" s="69"/>
      <c r="BH20" s="82"/>
      <c r="BI20" s="97"/>
      <c r="BJ20" s="82"/>
      <c r="BK20" s="110"/>
      <c r="BL20" s="110"/>
      <c r="BM20" s="110"/>
      <c r="BN20" s="110"/>
      <c r="BO20" s="133"/>
      <c r="BP20" s="133"/>
      <c r="BQ20" s="133"/>
      <c r="BR20" s="133"/>
      <c r="BS20" s="157"/>
      <c r="BT20" s="161"/>
      <c r="BU20" s="197"/>
      <c r="BV20" s="168"/>
      <c r="BW20" s="168"/>
      <c r="BX20" s="218"/>
    </row>
    <row r="21" spans="1:76" s="28" customFormat="1" ht="12" customHeight="1">
      <c r="A21" s="32"/>
      <c r="B21" s="40"/>
      <c r="C21" s="50"/>
      <c r="D21" s="60"/>
      <c r="E21" s="69"/>
      <c r="F21" s="82"/>
      <c r="G21" s="97"/>
      <c r="H21" s="82"/>
      <c r="I21" s="110"/>
      <c r="J21" s="110"/>
      <c r="K21" s="110"/>
      <c r="L21" s="110"/>
      <c r="M21" s="110">
        <f>+I18</f>
        <v>0.1</v>
      </c>
      <c r="N21" s="110"/>
      <c r="O21" s="110"/>
      <c r="P21" s="110"/>
      <c r="Q21" s="158"/>
      <c r="R21" s="156"/>
      <c r="S21" s="161"/>
      <c r="T21" s="168"/>
      <c r="U21" s="168"/>
      <c r="V21" s="32"/>
      <c r="W21" s="69"/>
      <c r="X21" s="82"/>
      <c r="Y21" s="97"/>
      <c r="Z21" s="82"/>
      <c r="AA21" s="110"/>
      <c r="AB21" s="110"/>
      <c r="AC21" s="110"/>
      <c r="AD21" s="110"/>
      <c r="AE21" s="135" t="s">
        <v>6</v>
      </c>
      <c r="AF21" s="135"/>
      <c r="AG21" s="135"/>
      <c r="AH21" s="135"/>
      <c r="AI21" s="158"/>
      <c r="AJ21" s="158"/>
      <c r="AK21" s="161"/>
      <c r="AL21" s="168"/>
      <c r="AM21" s="168"/>
      <c r="AN21" s="198"/>
      <c r="AO21" s="69"/>
      <c r="AP21" s="82"/>
      <c r="AQ21" s="97"/>
      <c r="AR21" s="82"/>
      <c r="AS21" s="110"/>
      <c r="AT21" s="110"/>
      <c r="AU21" s="110"/>
      <c r="AV21" s="110"/>
      <c r="AW21" s="135" t="s">
        <v>6</v>
      </c>
      <c r="AX21" s="135"/>
      <c r="AY21" s="135"/>
      <c r="AZ21" s="135"/>
      <c r="BA21" s="158"/>
      <c r="BB21" s="158"/>
      <c r="BC21" s="161"/>
      <c r="BD21" s="168"/>
      <c r="BE21" s="168"/>
      <c r="BF21" s="198"/>
      <c r="BG21" s="69"/>
      <c r="BH21" s="82"/>
      <c r="BI21" s="97"/>
      <c r="BJ21" s="82"/>
      <c r="BK21" s="110"/>
      <c r="BL21" s="110"/>
      <c r="BM21" s="110"/>
      <c r="BN21" s="110"/>
      <c r="BO21" s="135" t="s">
        <v>6</v>
      </c>
      <c r="BP21" s="135"/>
      <c r="BQ21" s="135"/>
      <c r="BR21" s="135"/>
      <c r="BS21" s="158"/>
      <c r="BT21" s="158"/>
      <c r="BU21" s="161">
        <f>+BI13-BU15</f>
        <v>10</v>
      </c>
      <c r="BV21" s="168"/>
      <c r="BW21" s="168"/>
      <c r="BX21" s="218"/>
    </row>
    <row r="22" spans="1:76" s="28" customFormat="1" ht="12" customHeight="1">
      <c r="A22" s="32"/>
      <c r="B22" s="40"/>
      <c r="C22" s="50"/>
      <c r="D22" s="60"/>
      <c r="E22" s="69"/>
      <c r="F22" s="82"/>
      <c r="G22" s="97"/>
      <c r="H22" s="82"/>
      <c r="I22" s="110"/>
      <c r="J22" s="110"/>
      <c r="K22" s="110"/>
      <c r="L22" s="110"/>
      <c r="M22" s="133"/>
      <c r="N22" s="133"/>
      <c r="O22" s="133"/>
      <c r="P22" s="133"/>
      <c r="Q22" s="158"/>
      <c r="R22" s="158"/>
      <c r="S22" s="32"/>
      <c r="T22" s="168"/>
      <c r="U22" s="168"/>
      <c r="V22" s="32"/>
      <c r="W22" s="69"/>
      <c r="X22" s="82"/>
      <c r="Y22" s="97"/>
      <c r="Z22" s="82"/>
      <c r="AA22" s="110"/>
      <c r="AB22" s="110"/>
      <c r="AC22" s="110"/>
      <c r="AD22" s="110"/>
      <c r="AE22" s="110">
        <f>+AA18</f>
        <v>0.1</v>
      </c>
      <c r="AF22" s="110"/>
      <c r="AG22" s="110"/>
      <c r="AH22" s="110"/>
      <c r="AI22" s="158"/>
      <c r="AJ22" s="158"/>
      <c r="AK22" s="161"/>
      <c r="AL22" s="168"/>
      <c r="AM22" s="168"/>
      <c r="AN22" s="198"/>
      <c r="AO22" s="69"/>
      <c r="AP22" s="82"/>
      <c r="AQ22" s="97"/>
      <c r="AR22" s="82"/>
      <c r="AS22" s="110"/>
      <c r="AT22" s="110"/>
      <c r="AU22" s="110"/>
      <c r="AV22" s="110"/>
      <c r="AW22" s="110">
        <f>+AS18</f>
        <v>0.1</v>
      </c>
      <c r="AX22" s="110"/>
      <c r="AY22" s="110"/>
      <c r="AZ22" s="110"/>
      <c r="BA22" s="158"/>
      <c r="BB22" s="158"/>
      <c r="BC22" s="161"/>
      <c r="BD22" s="168"/>
      <c r="BE22" s="168"/>
      <c r="BF22" s="198"/>
      <c r="BG22" s="69"/>
      <c r="BH22" s="82"/>
      <c r="BI22" s="97"/>
      <c r="BJ22" s="82"/>
      <c r="BK22" s="110"/>
      <c r="BL22" s="110"/>
      <c r="BM22" s="110"/>
      <c r="BN22" s="110"/>
      <c r="BO22" s="110">
        <f>+BK18</f>
        <v>0.1</v>
      </c>
      <c r="BP22" s="110"/>
      <c r="BQ22" s="110"/>
      <c r="BR22" s="110"/>
      <c r="BS22" s="158"/>
      <c r="BT22" s="158"/>
      <c r="BU22" s="161"/>
      <c r="BV22" s="168"/>
      <c r="BW22" s="168"/>
      <c r="BX22" s="218"/>
    </row>
    <row r="23" spans="1:76" ht="9" customHeight="1">
      <c r="A23" s="31"/>
      <c r="B23" s="40"/>
      <c r="C23" s="50"/>
      <c r="D23" s="60"/>
      <c r="E23" s="70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31"/>
      <c r="W23" s="70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99"/>
      <c r="AO23" s="70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199"/>
      <c r="BG23" s="70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219"/>
    </row>
    <row r="24" spans="1:76" ht="9.9499999999999993" customHeight="1">
      <c r="A24" s="31"/>
      <c r="B24" s="41" t="s">
        <v>42</v>
      </c>
      <c r="C24" s="51"/>
      <c r="D24" s="61"/>
      <c r="E24" s="6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6"/>
      <c r="W24" s="68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176"/>
      <c r="AO24" s="68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176"/>
      <c r="BG24" s="68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217"/>
    </row>
    <row r="25" spans="1:76" s="29" customFormat="1" ht="18" customHeight="1">
      <c r="A25" s="33"/>
      <c r="B25" s="41"/>
      <c r="C25" s="51"/>
      <c r="D25" s="61"/>
      <c r="E25" s="71"/>
      <c r="F25" s="84"/>
      <c r="G25" s="98" t="s">
        <v>6</v>
      </c>
      <c r="H25" s="98"/>
      <c r="I25" s="98"/>
      <c r="J25" s="98"/>
      <c r="K25" s="116"/>
      <c r="L25" s="104">
        <f>+AW3</f>
        <v>0.1</v>
      </c>
      <c r="M25" s="104"/>
      <c r="N25" s="116"/>
      <c r="O25" s="116"/>
      <c r="P25" s="116"/>
      <c r="Q25" s="116"/>
      <c r="R25" s="116"/>
      <c r="S25" s="116"/>
      <c r="T25" s="116"/>
      <c r="U25" s="116"/>
      <c r="V25" s="177"/>
      <c r="W25" s="185"/>
      <c r="X25" s="116"/>
      <c r="Y25" s="98" t="s">
        <v>6</v>
      </c>
      <c r="Z25" s="98"/>
      <c r="AA25" s="98"/>
      <c r="AB25" s="98"/>
      <c r="AC25" s="116"/>
      <c r="AD25" s="104">
        <f>+AW3</f>
        <v>0.1</v>
      </c>
      <c r="AE25" s="104"/>
      <c r="AF25" s="116"/>
      <c r="AG25" s="116"/>
      <c r="AH25" s="116"/>
      <c r="AI25" s="116"/>
      <c r="AJ25" s="116"/>
      <c r="AK25" s="116"/>
      <c r="AL25" s="116"/>
      <c r="AM25" s="116"/>
      <c r="AN25" s="177"/>
      <c r="AO25" s="185"/>
      <c r="AP25" s="98"/>
      <c r="AQ25" s="98" t="s">
        <v>6</v>
      </c>
      <c r="AR25" s="98"/>
      <c r="AS25" s="98"/>
      <c r="AT25" s="98"/>
      <c r="AU25" s="116"/>
      <c r="AV25" s="104">
        <f>+AW3</f>
        <v>0.1</v>
      </c>
      <c r="AW25" s="104"/>
      <c r="AX25" s="116"/>
      <c r="AY25" s="116"/>
      <c r="AZ25" s="116"/>
      <c r="BA25" s="116"/>
      <c r="BB25" s="116"/>
      <c r="BC25" s="116"/>
      <c r="BD25" s="116"/>
      <c r="BE25" s="116"/>
      <c r="BF25" s="177"/>
      <c r="BG25" s="185"/>
      <c r="BH25" s="116"/>
      <c r="BI25" s="98" t="s">
        <v>6</v>
      </c>
      <c r="BJ25" s="98"/>
      <c r="BK25" s="98"/>
      <c r="BL25" s="98"/>
      <c r="BM25" s="116"/>
      <c r="BN25" s="104">
        <f>+AW3</f>
        <v>0.1</v>
      </c>
      <c r="BO25" s="104"/>
      <c r="BP25" s="85"/>
      <c r="BQ25" s="85"/>
      <c r="BR25" s="85"/>
      <c r="BS25" s="85"/>
      <c r="BT25" s="85"/>
      <c r="BU25" s="85"/>
      <c r="BV25" s="85"/>
      <c r="BW25" s="85"/>
      <c r="BX25" s="220"/>
    </row>
    <row r="26" spans="1:76" s="29" customFormat="1" ht="18" customHeight="1">
      <c r="A26" s="33"/>
      <c r="B26" s="41"/>
      <c r="C26" s="51"/>
      <c r="D26" s="61"/>
      <c r="E26" s="71"/>
      <c r="F26" s="84"/>
      <c r="G26" s="99" t="s">
        <v>9</v>
      </c>
      <c r="H26" s="99"/>
      <c r="I26" s="99"/>
      <c r="J26" s="99"/>
      <c r="K26" s="116"/>
      <c r="L26" s="122">
        <v>3</v>
      </c>
      <c r="M26" s="122"/>
      <c r="N26" s="116"/>
      <c r="O26" s="116"/>
      <c r="P26" s="116"/>
      <c r="Q26" s="116"/>
      <c r="R26" s="116"/>
      <c r="S26" s="116"/>
      <c r="T26" s="116"/>
      <c r="U26" s="116"/>
      <c r="V26" s="177"/>
      <c r="W26" s="185"/>
      <c r="X26" s="116"/>
      <c r="Y26" s="99" t="s">
        <v>9</v>
      </c>
      <c r="Z26" s="99"/>
      <c r="AA26" s="99"/>
      <c r="AB26" s="99"/>
      <c r="AC26" s="116"/>
      <c r="AD26" s="122">
        <v>4</v>
      </c>
      <c r="AE26" s="122"/>
      <c r="AF26" s="116"/>
      <c r="AG26" s="116"/>
      <c r="AH26" s="116"/>
      <c r="AI26" s="116"/>
      <c r="AJ26" s="116"/>
      <c r="AK26" s="116"/>
      <c r="AL26" s="116"/>
      <c r="AM26" s="116"/>
      <c r="AN26" s="177"/>
      <c r="AO26" s="185"/>
      <c r="AP26" s="116"/>
      <c r="AQ26" s="99" t="s">
        <v>9</v>
      </c>
      <c r="AR26" s="99"/>
      <c r="AS26" s="99"/>
      <c r="AT26" s="99"/>
      <c r="AU26" s="116"/>
      <c r="AV26" s="122">
        <v>6</v>
      </c>
      <c r="AW26" s="122"/>
      <c r="AX26" s="116"/>
      <c r="AY26" s="116"/>
      <c r="AZ26" s="116"/>
      <c r="BA26" s="116"/>
      <c r="BB26" s="116"/>
      <c r="BC26" s="116"/>
      <c r="BD26" s="116"/>
      <c r="BE26" s="116"/>
      <c r="BF26" s="177"/>
      <c r="BG26" s="185"/>
      <c r="BH26" s="116"/>
      <c r="BI26" s="99" t="s">
        <v>9</v>
      </c>
      <c r="BJ26" s="99"/>
      <c r="BK26" s="99"/>
      <c r="BL26" s="99"/>
      <c r="BM26" s="116"/>
      <c r="BN26" s="122">
        <v>8</v>
      </c>
      <c r="BO26" s="122"/>
      <c r="BP26" s="85"/>
      <c r="BQ26" s="85"/>
      <c r="BR26" s="85"/>
      <c r="BS26" s="85"/>
      <c r="BT26" s="85"/>
      <c r="BU26" s="85"/>
      <c r="BV26" s="85"/>
      <c r="BW26" s="85"/>
      <c r="BX26" s="220"/>
    </row>
    <row r="27" spans="1:76" s="29" customFormat="1" ht="18" customHeight="1">
      <c r="A27" s="33"/>
      <c r="B27" s="41"/>
      <c r="C27" s="51"/>
      <c r="D27" s="61"/>
      <c r="E27" s="71"/>
      <c r="F27" s="84"/>
      <c r="G27" s="99" t="s">
        <v>32</v>
      </c>
      <c r="H27" s="99"/>
      <c r="I27" s="99"/>
      <c r="J27" s="99"/>
      <c r="K27" s="116"/>
      <c r="L27" s="123">
        <v>65</v>
      </c>
      <c r="M27" s="123"/>
      <c r="N27" s="116"/>
      <c r="O27" s="116"/>
      <c r="P27" s="116"/>
      <c r="Q27" s="116"/>
      <c r="R27" s="116"/>
      <c r="S27" s="116"/>
      <c r="T27" s="116"/>
      <c r="U27" s="116"/>
      <c r="V27" s="177"/>
      <c r="W27" s="185"/>
      <c r="X27" s="116"/>
      <c r="Y27" s="99" t="s">
        <v>32</v>
      </c>
      <c r="Z27" s="99"/>
      <c r="AA27" s="99"/>
      <c r="AB27" s="99"/>
      <c r="AC27" s="116"/>
      <c r="AD27" s="123">
        <v>70</v>
      </c>
      <c r="AE27" s="123"/>
      <c r="AF27" s="116"/>
      <c r="AG27" s="116"/>
      <c r="AH27" s="116"/>
      <c r="AI27" s="116"/>
      <c r="AJ27" s="116"/>
      <c r="AK27" s="116"/>
      <c r="AL27" s="116"/>
      <c r="AM27" s="116"/>
      <c r="AN27" s="177"/>
      <c r="AO27" s="185"/>
      <c r="AP27" s="116"/>
      <c r="AQ27" s="99" t="s">
        <v>32</v>
      </c>
      <c r="AR27" s="99"/>
      <c r="AS27" s="99"/>
      <c r="AT27" s="99"/>
      <c r="AU27" s="116"/>
      <c r="AV27" s="123">
        <v>85</v>
      </c>
      <c r="AW27" s="123"/>
      <c r="AX27" s="116"/>
      <c r="AY27" s="116"/>
      <c r="AZ27" s="116"/>
      <c r="BA27" s="116"/>
      <c r="BB27" s="116"/>
      <c r="BC27" s="116"/>
      <c r="BD27" s="116"/>
      <c r="BE27" s="116"/>
      <c r="BF27" s="177"/>
      <c r="BG27" s="185"/>
      <c r="BH27" s="116"/>
      <c r="BI27" s="99" t="s">
        <v>32</v>
      </c>
      <c r="BJ27" s="99"/>
      <c r="BK27" s="99"/>
      <c r="BL27" s="99"/>
      <c r="BM27" s="116"/>
      <c r="BN27" s="123">
        <v>90</v>
      </c>
      <c r="BO27" s="123"/>
      <c r="BP27" s="85"/>
      <c r="BQ27" s="85"/>
      <c r="BR27" s="85"/>
      <c r="BS27" s="85"/>
      <c r="BT27" s="85"/>
      <c r="BU27" s="85"/>
      <c r="BV27" s="85"/>
      <c r="BW27" s="85"/>
      <c r="BX27" s="220"/>
    </row>
    <row r="28" spans="1:76" s="29" customFormat="1" ht="18" customHeight="1">
      <c r="A28" s="33"/>
      <c r="B28" s="41"/>
      <c r="C28" s="51"/>
      <c r="D28" s="61"/>
      <c r="E28" s="71"/>
      <c r="F28" s="85" t="s">
        <v>22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78"/>
      <c r="W28" s="74"/>
      <c r="X28" s="85" t="s">
        <v>22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178"/>
      <c r="AO28" s="74"/>
      <c r="AP28" s="85" t="s">
        <v>22</v>
      </c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178"/>
      <c r="BG28" s="74"/>
      <c r="BH28" s="85" t="s">
        <v>22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220"/>
    </row>
    <row r="29" spans="1:76" s="29" customFormat="1" ht="18" customHeight="1">
      <c r="A29" s="33"/>
      <c r="B29" s="41"/>
      <c r="C29" s="51"/>
      <c r="D29" s="61"/>
      <c r="E29" s="71"/>
      <c r="F29" s="86" t="s">
        <v>30</v>
      </c>
      <c r="G29" s="86"/>
      <c r="H29" s="86"/>
      <c r="I29" s="86"/>
      <c r="J29" s="86"/>
      <c r="K29" s="86"/>
      <c r="L29" s="124">
        <f>+BO3</f>
        <v>20</v>
      </c>
      <c r="M29" s="124"/>
      <c r="N29" s="85" t="s">
        <v>11</v>
      </c>
      <c r="O29" s="85"/>
      <c r="P29" s="85"/>
      <c r="Q29" s="85"/>
      <c r="R29" s="85"/>
      <c r="S29" s="85"/>
      <c r="T29" s="85"/>
      <c r="U29" s="85"/>
      <c r="V29" s="178"/>
      <c r="W29" s="74"/>
      <c r="X29" s="86" t="s">
        <v>30</v>
      </c>
      <c r="Y29" s="86"/>
      <c r="Z29" s="86"/>
      <c r="AA29" s="86"/>
      <c r="AB29" s="86"/>
      <c r="AC29" s="86"/>
      <c r="AD29" s="124">
        <f>+BO3</f>
        <v>20</v>
      </c>
      <c r="AE29" s="124"/>
      <c r="AF29" s="85" t="s">
        <v>11</v>
      </c>
      <c r="AG29" s="85"/>
      <c r="AH29" s="85"/>
      <c r="AI29" s="85"/>
      <c r="AJ29" s="85"/>
      <c r="AK29" s="85"/>
      <c r="AL29" s="85"/>
      <c r="AM29" s="85"/>
      <c r="AN29" s="178"/>
      <c r="AO29" s="74"/>
      <c r="AP29" s="86" t="s">
        <v>30</v>
      </c>
      <c r="AQ29" s="86"/>
      <c r="AR29" s="86"/>
      <c r="AS29" s="86"/>
      <c r="AT29" s="86"/>
      <c r="AU29" s="86"/>
      <c r="AV29" s="124">
        <f>+BO3</f>
        <v>20</v>
      </c>
      <c r="AW29" s="124"/>
      <c r="AX29" s="85" t="s">
        <v>11</v>
      </c>
      <c r="AY29" s="85"/>
      <c r="AZ29" s="85"/>
      <c r="BA29" s="85"/>
      <c r="BB29" s="85"/>
      <c r="BC29" s="85"/>
      <c r="BD29" s="85"/>
      <c r="BE29" s="85"/>
      <c r="BF29" s="178"/>
      <c r="BG29" s="74"/>
      <c r="BH29" s="86" t="s">
        <v>30</v>
      </c>
      <c r="BI29" s="86"/>
      <c r="BJ29" s="86"/>
      <c r="BK29" s="86"/>
      <c r="BL29" s="86"/>
      <c r="BM29" s="86"/>
      <c r="BN29" s="124">
        <f>+BO3</f>
        <v>20</v>
      </c>
      <c r="BO29" s="124"/>
      <c r="BP29" s="85" t="s">
        <v>11</v>
      </c>
      <c r="BQ29" s="85"/>
      <c r="BR29" s="85"/>
      <c r="BS29" s="85"/>
      <c r="BT29" s="85"/>
      <c r="BU29" s="85"/>
      <c r="BV29" s="85"/>
      <c r="BW29" s="85"/>
      <c r="BX29" s="220"/>
    </row>
    <row r="30" spans="1:76" s="29" customFormat="1" ht="18" customHeight="1">
      <c r="A30" s="33"/>
      <c r="B30" s="41"/>
      <c r="C30" s="51"/>
      <c r="D30" s="61"/>
      <c r="E30" s="71"/>
      <c r="F30" s="87" t="s">
        <v>12</v>
      </c>
      <c r="G30" s="87"/>
      <c r="H30" s="98" t="s">
        <v>8</v>
      </c>
      <c r="I30" s="111">
        <f>+R13</f>
        <v>45</v>
      </c>
      <c r="J30" s="113" t="s">
        <v>14</v>
      </c>
      <c r="K30" s="111">
        <f>+L29*1</f>
        <v>20</v>
      </c>
      <c r="L30" s="125">
        <v>0.33333333333333298</v>
      </c>
      <c r="M30" s="136" t="s">
        <v>0</v>
      </c>
      <c r="N30" s="145">
        <f>100-R13</f>
        <v>55</v>
      </c>
      <c r="O30" s="145"/>
      <c r="P30" s="111" t="s">
        <v>14</v>
      </c>
      <c r="Q30" s="159">
        <f>+L25*1</f>
        <v>0.1</v>
      </c>
      <c r="R30" s="159"/>
      <c r="S30" s="125">
        <v>0.33333333333333326</v>
      </c>
      <c r="T30" s="172" t="s">
        <v>53</v>
      </c>
      <c r="U30" s="172"/>
      <c r="V30" s="179"/>
      <c r="W30" s="186"/>
      <c r="X30" s="87" t="s">
        <v>12</v>
      </c>
      <c r="Y30" s="87"/>
      <c r="Z30" s="98" t="s">
        <v>8</v>
      </c>
      <c r="AA30" s="111">
        <f>+AJ14*1</f>
        <v>50</v>
      </c>
      <c r="AB30" s="113" t="s">
        <v>14</v>
      </c>
      <c r="AC30" s="111">
        <f>+AD29*1</f>
        <v>20</v>
      </c>
      <c r="AD30" s="125">
        <v>0.33333333333333298</v>
      </c>
      <c r="AE30" s="136" t="s">
        <v>0</v>
      </c>
      <c r="AF30" s="145">
        <f>100-AJ14</f>
        <v>50</v>
      </c>
      <c r="AG30" s="145"/>
      <c r="AH30" s="111" t="s">
        <v>14</v>
      </c>
      <c r="AI30" s="159">
        <f>+AD25*1</f>
        <v>0.1</v>
      </c>
      <c r="AJ30" s="159"/>
      <c r="AK30" s="125">
        <v>0.33333333333333326</v>
      </c>
      <c r="AL30" s="172" t="s">
        <v>53</v>
      </c>
      <c r="AM30" s="172"/>
      <c r="AN30" s="179"/>
      <c r="AO30" s="186"/>
      <c r="AP30" s="87" t="s">
        <v>12</v>
      </c>
      <c r="AQ30" s="87"/>
      <c r="AR30" s="98" t="s">
        <v>8</v>
      </c>
      <c r="AS30" s="111">
        <f>+BB14*1</f>
        <v>65</v>
      </c>
      <c r="AT30" s="113" t="s">
        <v>14</v>
      </c>
      <c r="AU30" s="111">
        <f>+AV29*1</f>
        <v>20</v>
      </c>
      <c r="AV30" s="125">
        <v>0.33333333333333298</v>
      </c>
      <c r="AW30" s="136" t="s">
        <v>0</v>
      </c>
      <c r="AX30" s="145">
        <f>100-BB14</f>
        <v>35</v>
      </c>
      <c r="AY30" s="145"/>
      <c r="AZ30" s="111" t="s">
        <v>14</v>
      </c>
      <c r="BA30" s="159">
        <f>+AV25*1</f>
        <v>0.1</v>
      </c>
      <c r="BB30" s="159"/>
      <c r="BC30" s="125">
        <v>0.33333333333333326</v>
      </c>
      <c r="BD30" s="172" t="s">
        <v>53</v>
      </c>
      <c r="BE30" s="172"/>
      <c r="BF30" s="179"/>
      <c r="BG30" s="186"/>
      <c r="BH30" s="87" t="s">
        <v>12</v>
      </c>
      <c r="BI30" s="87"/>
      <c r="BJ30" s="98" t="s">
        <v>8</v>
      </c>
      <c r="BK30" s="111">
        <f>+BT14*1</f>
        <v>70</v>
      </c>
      <c r="BL30" s="113" t="s">
        <v>14</v>
      </c>
      <c r="BM30" s="111">
        <f>+BN29*1</f>
        <v>20</v>
      </c>
      <c r="BN30" s="125">
        <v>0.33333333333333298</v>
      </c>
      <c r="BO30" s="136" t="s">
        <v>0</v>
      </c>
      <c r="BP30" s="145">
        <f>100-BT14</f>
        <v>30</v>
      </c>
      <c r="BQ30" s="145"/>
      <c r="BR30" s="111" t="s">
        <v>14</v>
      </c>
      <c r="BS30" s="159">
        <f>+BN25*1</f>
        <v>0.1</v>
      </c>
      <c r="BT30" s="159"/>
      <c r="BU30" s="125">
        <v>0.33333333333333326</v>
      </c>
      <c r="BV30" s="172" t="s">
        <v>53</v>
      </c>
      <c r="BW30" s="172"/>
      <c r="BX30" s="220"/>
    </row>
    <row r="31" spans="1:76" s="29" customFormat="1" ht="18" customHeight="1">
      <c r="A31" s="33"/>
      <c r="B31" s="41"/>
      <c r="C31" s="51"/>
      <c r="D31" s="61"/>
      <c r="E31" s="71"/>
      <c r="F31" s="87"/>
      <c r="G31" s="87"/>
      <c r="H31" s="98"/>
      <c r="I31" s="112">
        <v>100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72"/>
      <c r="U31" s="172"/>
      <c r="V31" s="179"/>
      <c r="W31" s="186"/>
      <c r="X31" s="87"/>
      <c r="Y31" s="87"/>
      <c r="Z31" s="98"/>
      <c r="AA31" s="112">
        <v>100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72"/>
      <c r="AM31" s="172"/>
      <c r="AN31" s="179"/>
      <c r="AO31" s="186"/>
      <c r="AP31" s="87"/>
      <c r="AQ31" s="87"/>
      <c r="AR31" s="98"/>
      <c r="AS31" s="112">
        <v>100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72"/>
      <c r="BE31" s="172"/>
      <c r="BF31" s="179"/>
      <c r="BG31" s="186"/>
      <c r="BH31" s="87"/>
      <c r="BI31" s="87"/>
      <c r="BJ31" s="98"/>
      <c r="BK31" s="112">
        <v>100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72"/>
      <c r="BW31" s="172"/>
      <c r="BX31" s="220"/>
    </row>
    <row r="32" spans="1:76" s="29" customFormat="1" ht="15" customHeight="1">
      <c r="A32" s="33"/>
      <c r="B32" s="41"/>
      <c r="C32" s="51"/>
      <c r="D32" s="61"/>
      <c r="E32" s="71"/>
      <c r="F32" s="87" t="s">
        <v>15</v>
      </c>
      <c r="G32" s="87"/>
      <c r="H32" s="104">
        <f>ROUND(((I30*K30^L30+N30*Q30^S30)/100)^3,2)</f>
        <v>3.22</v>
      </c>
      <c r="I32" s="104"/>
      <c r="J32" s="104"/>
      <c r="K32" s="98" t="str">
        <f>IF(H32&gt;L32,"&gt;","&lt;")</f>
        <v>&gt;</v>
      </c>
      <c r="L32" s="126">
        <f>+L26</f>
        <v>3</v>
      </c>
      <c r="M32" s="126"/>
      <c r="N32" s="116"/>
      <c r="O32" s="116"/>
      <c r="P32" s="116"/>
      <c r="Q32" s="116"/>
      <c r="R32" s="116"/>
      <c r="S32" s="116"/>
      <c r="T32" s="116"/>
      <c r="U32" s="116"/>
      <c r="V32" s="178"/>
      <c r="W32" s="74"/>
      <c r="X32" s="87" t="s">
        <v>15</v>
      </c>
      <c r="Y32" s="87"/>
      <c r="Z32" s="189">
        <f>ROUND(((AA30*AC30^AD30+AF30*AI30^AK30)/100)^3,2)</f>
        <v>4.01</v>
      </c>
      <c r="AA32" s="189"/>
      <c r="AB32" s="189"/>
      <c r="AC32" s="86" t="str">
        <f>IF(Z32&gt;AD32,"&gt;","&lt;")</f>
        <v>&gt;</v>
      </c>
      <c r="AD32" s="190">
        <f>+AD26</f>
        <v>4</v>
      </c>
      <c r="AE32" s="190"/>
      <c r="AF32" s="85"/>
      <c r="AG32" s="85"/>
      <c r="AH32" s="85"/>
      <c r="AI32" s="85"/>
      <c r="AJ32" s="85"/>
      <c r="AK32" s="85"/>
      <c r="AL32" s="85"/>
      <c r="AM32" s="85"/>
      <c r="AN32" s="178"/>
      <c r="AO32" s="74"/>
      <c r="AP32" s="87" t="s">
        <v>15</v>
      </c>
      <c r="AQ32" s="87"/>
      <c r="AR32" s="189">
        <f>ROUND(((AS30*AU30^AV30+AX30*BA30^BC30)/100)^3,2)</f>
        <v>7.15</v>
      </c>
      <c r="AS32" s="189"/>
      <c r="AT32" s="189"/>
      <c r="AU32" s="86" t="str">
        <f>IF(AR32&gt;AV32,"&gt;","&lt;")</f>
        <v>&gt;</v>
      </c>
      <c r="AV32" s="190">
        <f>+AV26</f>
        <v>6</v>
      </c>
      <c r="AW32" s="190"/>
      <c r="AX32" s="85"/>
      <c r="AY32" s="85"/>
      <c r="AZ32" s="85"/>
      <c r="BA32" s="85"/>
      <c r="BB32" s="85"/>
      <c r="BC32" s="85"/>
      <c r="BD32" s="85"/>
      <c r="BE32" s="85"/>
      <c r="BF32" s="178"/>
      <c r="BG32" s="74"/>
      <c r="BH32" s="87" t="s">
        <v>15</v>
      </c>
      <c r="BI32" s="87"/>
      <c r="BJ32" s="189">
        <f>ROUND(((BK30*BM30^BN30+BP30*BS30^BU30)/100)^3,2)</f>
        <v>8.48</v>
      </c>
      <c r="BK32" s="189"/>
      <c r="BL32" s="189"/>
      <c r="BM32" s="86" t="str">
        <f>IF(BJ32&gt;BN32,"&gt;","&lt;")</f>
        <v>&gt;</v>
      </c>
      <c r="BN32" s="190">
        <f>+BN26</f>
        <v>8</v>
      </c>
      <c r="BO32" s="190"/>
      <c r="BP32" s="85"/>
      <c r="BQ32" s="85"/>
      <c r="BR32" s="85"/>
      <c r="BS32" s="85"/>
      <c r="BT32" s="85"/>
      <c r="BU32" s="85"/>
      <c r="BV32" s="85"/>
      <c r="BW32" s="85"/>
      <c r="BX32" s="220"/>
    </row>
    <row r="33" spans="1:76" s="29" customFormat="1" ht="15" customHeight="1">
      <c r="A33" s="33"/>
      <c r="B33" s="41"/>
      <c r="C33" s="51"/>
      <c r="D33" s="61"/>
      <c r="E33" s="71"/>
      <c r="F33" s="87"/>
      <c r="G33" s="87"/>
      <c r="H33" s="104"/>
      <c r="I33" s="104"/>
      <c r="J33" s="104"/>
      <c r="K33" s="98"/>
      <c r="L33" s="126"/>
      <c r="M33" s="126"/>
      <c r="N33" s="116"/>
      <c r="O33" s="116"/>
      <c r="P33" s="116"/>
      <c r="Q33" s="116"/>
      <c r="R33" s="116"/>
      <c r="S33" s="116"/>
      <c r="T33" s="116"/>
      <c r="U33" s="116"/>
      <c r="V33" s="178"/>
      <c r="W33" s="74"/>
      <c r="X33" s="87"/>
      <c r="Y33" s="87"/>
      <c r="Z33" s="189"/>
      <c r="AA33" s="189"/>
      <c r="AB33" s="189"/>
      <c r="AC33" s="86"/>
      <c r="AD33" s="190"/>
      <c r="AE33" s="190"/>
      <c r="AF33" s="85"/>
      <c r="AG33" s="85"/>
      <c r="AH33" s="85"/>
      <c r="AI33" s="85"/>
      <c r="AJ33" s="85"/>
      <c r="AK33" s="85"/>
      <c r="AL33" s="85"/>
      <c r="AM33" s="85"/>
      <c r="AN33" s="178"/>
      <c r="AO33" s="74"/>
      <c r="AP33" s="87"/>
      <c r="AQ33" s="87"/>
      <c r="AR33" s="189"/>
      <c r="AS33" s="189"/>
      <c r="AT33" s="189"/>
      <c r="AU33" s="86"/>
      <c r="AV33" s="190"/>
      <c r="AW33" s="190"/>
      <c r="AX33" s="85"/>
      <c r="AY33" s="85"/>
      <c r="AZ33" s="85"/>
      <c r="BA33" s="85"/>
      <c r="BB33" s="85"/>
      <c r="BC33" s="85"/>
      <c r="BD33" s="85"/>
      <c r="BE33" s="85"/>
      <c r="BF33" s="178"/>
      <c r="BG33" s="74"/>
      <c r="BH33" s="87"/>
      <c r="BI33" s="87"/>
      <c r="BJ33" s="189"/>
      <c r="BK33" s="189"/>
      <c r="BL33" s="189"/>
      <c r="BM33" s="86"/>
      <c r="BN33" s="190"/>
      <c r="BO33" s="190"/>
      <c r="BP33" s="85"/>
      <c r="BQ33" s="85"/>
      <c r="BR33" s="85"/>
      <c r="BS33" s="85"/>
      <c r="BT33" s="85"/>
      <c r="BU33" s="85"/>
      <c r="BV33" s="85"/>
      <c r="BW33" s="85"/>
      <c r="BX33" s="220"/>
    </row>
    <row r="34" spans="1:76" s="29" customFormat="1" ht="18" customHeight="1">
      <c r="A34" s="33"/>
      <c r="B34" s="41"/>
      <c r="C34" s="51"/>
      <c r="D34" s="61"/>
      <c r="E34" s="71"/>
      <c r="F34" s="85"/>
      <c r="G34" s="100" t="str">
        <f>IF(H32&gt;L32,"OK,目標CBR"&amp;L26&amp;"%の場合置換層厚"&amp;L27&amp;"cmとなる。","NG,目標CBR"&amp;L26&amp;"%の場合置換層厚"&amp;L27&amp;"cmでは満足しない。")</f>
        <v>OK,目標CBR3%の場合置換層厚65cmとなる。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78"/>
      <c r="W34" s="74"/>
      <c r="X34" s="85"/>
      <c r="Y34" s="100" t="str">
        <f>IF(Z32&gt;AD32,"OK,目標CBR"&amp;AD26&amp;"%の場合置換層厚"&amp;AD27&amp;"cmとなる。","NG,目標CBR"&amp;AD26&amp;"%の場合置換層厚"&amp;AD27&amp;"cmでは満足しない。")</f>
        <v>OK,目標CBR4%の場合置換層厚70cmとなる。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178"/>
      <c r="AO34" s="74"/>
      <c r="AP34" s="85"/>
      <c r="AQ34" s="100" t="str">
        <f>IF(AR32&gt;AV32,"OK,目標CBR"&amp;AV26&amp;"%の場合置換層厚"&amp;AV27&amp;"cmとなる。","NG,目標CBR"&amp;AV26&amp;"%の場合置換層厚"&amp;AV27&amp;"cmでは満足しない。")</f>
        <v>OK,目標CBR6%の場合置換層厚85cmとなる。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178"/>
      <c r="BG34" s="74"/>
      <c r="BH34" s="85"/>
      <c r="BI34" s="100" t="str">
        <f>IF(BJ32&gt;BN32,"OK,目標CBR"&amp;BN26&amp;"%の場合置換層厚"&amp;BN27&amp;"cmとなる。","NG,目標CBR"&amp;BN26&amp;"%の場合置換層厚"&amp;BN27&amp;"cmでは満足しない。")</f>
        <v>OK,目標CBR8%の場合置換層厚90cmとなる。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220"/>
    </row>
    <row r="35" spans="1:76" s="29" customFormat="1" ht="9.9499999999999993" customHeight="1">
      <c r="A35" s="33"/>
      <c r="B35" s="41"/>
      <c r="C35" s="51"/>
      <c r="D35" s="61"/>
      <c r="E35" s="72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80"/>
      <c r="W35" s="72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180"/>
      <c r="AO35" s="72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80"/>
      <c r="BG35" s="72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221"/>
    </row>
    <row r="36" spans="1:76" s="29" customFormat="1" ht="15.95" customHeight="1">
      <c r="A36" s="33"/>
      <c r="B36" s="42" t="s">
        <v>20</v>
      </c>
      <c r="C36" s="52"/>
      <c r="D36" s="62"/>
      <c r="E36" s="73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51">
        <v>100</v>
      </c>
      <c r="Q36" s="151"/>
      <c r="R36" s="151"/>
      <c r="S36" s="151"/>
      <c r="T36" s="151"/>
      <c r="U36" s="151"/>
      <c r="V36" s="181"/>
      <c r="W36" s="187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51">
        <v>100</v>
      </c>
      <c r="AI36" s="151"/>
      <c r="AJ36" s="151"/>
      <c r="AK36" s="151"/>
      <c r="AL36" s="151"/>
      <c r="AM36" s="151"/>
      <c r="AN36" s="200"/>
      <c r="AO36" s="187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51">
        <v>100</v>
      </c>
      <c r="BA36" s="151"/>
      <c r="BB36" s="151"/>
      <c r="BC36" s="151"/>
      <c r="BD36" s="151"/>
      <c r="BE36" s="151"/>
      <c r="BF36" s="200"/>
      <c r="BG36" s="73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151">
        <v>100</v>
      </c>
      <c r="BS36" s="151"/>
      <c r="BT36" s="151"/>
      <c r="BU36" s="151"/>
      <c r="BV36" s="151"/>
      <c r="BW36" s="151"/>
      <c r="BX36" s="222"/>
    </row>
    <row r="37" spans="1:76" s="29" customFormat="1" ht="15.95" customHeight="1">
      <c r="A37" s="33"/>
      <c r="B37" s="43"/>
      <c r="C37" s="53"/>
      <c r="D37" s="63"/>
      <c r="E37" s="71"/>
      <c r="F37" s="90" t="s">
        <v>41</v>
      </c>
      <c r="G37" s="90"/>
      <c r="H37" s="90"/>
      <c r="I37" s="90"/>
      <c r="J37" s="90"/>
      <c r="K37" s="90"/>
      <c r="L37" s="90"/>
      <c r="M37" s="90" t="s">
        <v>36</v>
      </c>
      <c r="N37" s="90"/>
      <c r="O37" s="90"/>
      <c r="P37" s="94" t="s">
        <v>46</v>
      </c>
      <c r="Q37" s="94"/>
      <c r="R37" s="94"/>
      <c r="S37" s="94" t="s">
        <v>44</v>
      </c>
      <c r="T37" s="94"/>
      <c r="U37" s="94"/>
      <c r="V37" s="182"/>
      <c r="W37" s="188"/>
      <c r="X37" s="90" t="s">
        <v>41</v>
      </c>
      <c r="Y37" s="90"/>
      <c r="Z37" s="90"/>
      <c r="AA37" s="90"/>
      <c r="AB37" s="90"/>
      <c r="AC37" s="90"/>
      <c r="AD37" s="90"/>
      <c r="AE37" s="90" t="s">
        <v>36</v>
      </c>
      <c r="AF37" s="90"/>
      <c r="AG37" s="90"/>
      <c r="AH37" s="94" t="s">
        <v>46</v>
      </c>
      <c r="AI37" s="94"/>
      <c r="AJ37" s="94"/>
      <c r="AK37" s="94" t="s">
        <v>44</v>
      </c>
      <c r="AL37" s="94"/>
      <c r="AM37" s="94"/>
      <c r="AN37" s="201"/>
      <c r="AO37" s="188"/>
      <c r="AP37" s="90" t="s">
        <v>41</v>
      </c>
      <c r="AQ37" s="90"/>
      <c r="AR37" s="90"/>
      <c r="AS37" s="90"/>
      <c r="AT37" s="90"/>
      <c r="AU37" s="90"/>
      <c r="AV37" s="90"/>
      <c r="AW37" s="90" t="s">
        <v>36</v>
      </c>
      <c r="AX37" s="90"/>
      <c r="AY37" s="90"/>
      <c r="AZ37" s="94" t="s">
        <v>46</v>
      </c>
      <c r="BA37" s="94"/>
      <c r="BB37" s="94"/>
      <c r="BC37" s="94" t="s">
        <v>44</v>
      </c>
      <c r="BD37" s="94"/>
      <c r="BE37" s="94"/>
      <c r="BF37" s="201"/>
      <c r="BG37" s="210"/>
      <c r="BH37" s="90" t="s">
        <v>41</v>
      </c>
      <c r="BI37" s="90"/>
      <c r="BJ37" s="90"/>
      <c r="BK37" s="90"/>
      <c r="BL37" s="90"/>
      <c r="BM37" s="90"/>
      <c r="BN37" s="90"/>
      <c r="BO37" s="90" t="s">
        <v>36</v>
      </c>
      <c r="BP37" s="90"/>
      <c r="BQ37" s="90"/>
      <c r="BR37" s="94" t="s">
        <v>46</v>
      </c>
      <c r="BS37" s="94"/>
      <c r="BT37" s="94"/>
      <c r="BU37" s="94" t="s">
        <v>44</v>
      </c>
      <c r="BV37" s="94"/>
      <c r="BW37" s="94"/>
      <c r="BX37" s="223"/>
    </row>
    <row r="38" spans="1:76" s="29" customFormat="1" ht="15.95" customHeight="1">
      <c r="A38" s="33"/>
      <c r="B38" s="43"/>
      <c r="C38" s="53"/>
      <c r="D38" s="63"/>
      <c r="E38" s="71"/>
      <c r="F38" s="91" t="s">
        <v>34</v>
      </c>
      <c r="G38" s="101"/>
      <c r="H38" s="105" t="s">
        <v>50</v>
      </c>
      <c r="I38" s="105"/>
      <c r="J38" s="114"/>
      <c r="K38" s="117">
        <v>5</v>
      </c>
      <c r="L38" s="127"/>
      <c r="M38" s="137">
        <f>+P36</f>
        <v>100</v>
      </c>
      <c r="N38" s="146"/>
      <c r="O38" s="148"/>
      <c r="P38" s="152">
        <f>+'単価表(内地)'!$E$6</f>
        <v>1713</v>
      </c>
      <c r="Q38" s="160"/>
      <c r="R38" s="162"/>
      <c r="S38" s="165">
        <f>ROUND(P38*M38/1000,0)</f>
        <v>171</v>
      </c>
      <c r="T38" s="165"/>
      <c r="U38" s="165"/>
      <c r="V38" s="182"/>
      <c r="W38" s="188"/>
      <c r="X38" s="91" t="s">
        <v>34</v>
      </c>
      <c r="Y38" s="101"/>
      <c r="Z38" s="105" t="s">
        <v>50</v>
      </c>
      <c r="AA38" s="105"/>
      <c r="AB38" s="114"/>
      <c r="AC38" s="117">
        <v>5</v>
      </c>
      <c r="AD38" s="127"/>
      <c r="AE38" s="137">
        <f>+AH36</f>
        <v>100</v>
      </c>
      <c r="AF38" s="146"/>
      <c r="AG38" s="148"/>
      <c r="AH38" s="152">
        <f>+'単価表(内地)'!$E$6</f>
        <v>1713</v>
      </c>
      <c r="AI38" s="160"/>
      <c r="AJ38" s="162"/>
      <c r="AK38" s="165">
        <f>ROUND(AH38*AE38/1000,0)</f>
        <v>171</v>
      </c>
      <c r="AL38" s="165"/>
      <c r="AM38" s="165"/>
      <c r="AN38" s="201"/>
      <c r="AO38" s="188"/>
      <c r="AP38" s="91" t="s">
        <v>34</v>
      </c>
      <c r="AQ38" s="101"/>
      <c r="AR38" s="105" t="s">
        <v>50</v>
      </c>
      <c r="AS38" s="105"/>
      <c r="AT38" s="114"/>
      <c r="AU38" s="117">
        <v>5</v>
      </c>
      <c r="AV38" s="127"/>
      <c r="AW38" s="137">
        <f>+AZ36</f>
        <v>100</v>
      </c>
      <c r="AX38" s="146"/>
      <c r="AY38" s="148"/>
      <c r="AZ38" s="152">
        <f>+'単価表(内地)'!$E$6</f>
        <v>1713</v>
      </c>
      <c r="BA38" s="160"/>
      <c r="BB38" s="162"/>
      <c r="BC38" s="165">
        <f>ROUND(AZ38*AW38/1000,0)</f>
        <v>171</v>
      </c>
      <c r="BD38" s="165"/>
      <c r="BE38" s="165"/>
      <c r="BF38" s="201"/>
      <c r="BG38" s="210"/>
      <c r="BH38" s="91" t="s">
        <v>34</v>
      </c>
      <c r="BI38" s="101"/>
      <c r="BJ38" s="105" t="s">
        <v>50</v>
      </c>
      <c r="BK38" s="105"/>
      <c r="BL38" s="114"/>
      <c r="BM38" s="117">
        <v>5</v>
      </c>
      <c r="BN38" s="127"/>
      <c r="BO38" s="137">
        <f>+BR36</f>
        <v>100</v>
      </c>
      <c r="BP38" s="146"/>
      <c r="BQ38" s="148"/>
      <c r="BR38" s="152">
        <f>+'単価表(内地)'!$E$6</f>
        <v>1713</v>
      </c>
      <c r="BS38" s="160"/>
      <c r="BT38" s="162"/>
      <c r="BU38" s="165">
        <f>ROUND(BR38*BO38/1000,0)</f>
        <v>171</v>
      </c>
      <c r="BV38" s="165"/>
      <c r="BW38" s="165"/>
      <c r="BX38" s="223"/>
    </row>
    <row r="39" spans="1:76" s="30" customFormat="1" ht="15.95" customHeight="1">
      <c r="A39" s="34"/>
      <c r="B39" s="43"/>
      <c r="C39" s="53"/>
      <c r="D39" s="63"/>
      <c r="E39" s="74"/>
      <c r="F39" s="92"/>
      <c r="G39" s="102"/>
      <c r="H39" s="105" t="s">
        <v>33</v>
      </c>
      <c r="I39" s="105"/>
      <c r="J39" s="114"/>
      <c r="K39" s="118">
        <v>10</v>
      </c>
      <c r="L39" s="128"/>
      <c r="M39" s="138">
        <f>+P36</f>
        <v>100</v>
      </c>
      <c r="N39" s="138"/>
      <c r="O39" s="138"/>
      <c r="P39" s="153">
        <f>LOOKUP(K39,'単価表(内地)'!$D$8:$D$16,'単価表(内地)'!$E$8:$E$16)</f>
        <v>556</v>
      </c>
      <c r="Q39" s="153"/>
      <c r="R39" s="153"/>
      <c r="S39" s="165">
        <f>ROUND(P39*M39/1000,0)</f>
        <v>56</v>
      </c>
      <c r="T39" s="165"/>
      <c r="U39" s="165"/>
      <c r="V39" s="182"/>
      <c r="W39" s="188"/>
      <c r="X39" s="92"/>
      <c r="Y39" s="102"/>
      <c r="Z39" s="105" t="s">
        <v>33</v>
      </c>
      <c r="AA39" s="105"/>
      <c r="AB39" s="114"/>
      <c r="AC39" s="118">
        <v>15</v>
      </c>
      <c r="AD39" s="128"/>
      <c r="AE39" s="138">
        <f>+AH36</f>
        <v>100</v>
      </c>
      <c r="AF39" s="138"/>
      <c r="AG39" s="138"/>
      <c r="AH39" s="153">
        <f>LOOKUP(AC39,'単価表(内地)'!$D$8:$D$16,'単価表(内地)'!$E$8:$E$16)</f>
        <v>722</v>
      </c>
      <c r="AI39" s="153"/>
      <c r="AJ39" s="153"/>
      <c r="AK39" s="165">
        <f>ROUND(AH39*AE39/1000,0)</f>
        <v>72</v>
      </c>
      <c r="AL39" s="165"/>
      <c r="AM39" s="165"/>
      <c r="AN39" s="178"/>
      <c r="AO39" s="188"/>
      <c r="AP39" s="92"/>
      <c r="AQ39" s="102"/>
      <c r="AR39" s="105" t="s">
        <v>33</v>
      </c>
      <c r="AS39" s="105"/>
      <c r="AT39" s="114"/>
      <c r="AU39" s="118">
        <v>10</v>
      </c>
      <c r="AV39" s="128"/>
      <c r="AW39" s="138">
        <f>+AZ36</f>
        <v>100</v>
      </c>
      <c r="AX39" s="138"/>
      <c r="AY39" s="138"/>
      <c r="AZ39" s="153">
        <f>LOOKUP(AU39,'単価表(内地)'!$D$8:$D$16,'単価表(内地)'!$E$8:$E$16)</f>
        <v>556</v>
      </c>
      <c r="BA39" s="153"/>
      <c r="BB39" s="153"/>
      <c r="BC39" s="165">
        <f>ROUND(AZ39*AW39/1000,0)</f>
        <v>56</v>
      </c>
      <c r="BD39" s="165"/>
      <c r="BE39" s="165"/>
      <c r="BF39" s="178"/>
      <c r="BG39" s="74"/>
      <c r="BH39" s="92"/>
      <c r="BI39" s="102"/>
      <c r="BJ39" s="105" t="s">
        <v>33</v>
      </c>
      <c r="BK39" s="105"/>
      <c r="BL39" s="114"/>
      <c r="BM39" s="118">
        <v>10</v>
      </c>
      <c r="BN39" s="128"/>
      <c r="BO39" s="138">
        <f>+BR36</f>
        <v>100</v>
      </c>
      <c r="BP39" s="138"/>
      <c r="BQ39" s="138"/>
      <c r="BR39" s="153">
        <f>LOOKUP(BM39,'単価表(内地)'!$D$8:$D$16,'単価表(内地)'!$E$8:$E$16)</f>
        <v>556</v>
      </c>
      <c r="BS39" s="153"/>
      <c r="BT39" s="153"/>
      <c r="BU39" s="165">
        <f>ROUND(BR39*BO39/1000,0)</f>
        <v>56</v>
      </c>
      <c r="BV39" s="165"/>
      <c r="BW39" s="165"/>
      <c r="BX39" s="220"/>
    </row>
    <row r="40" spans="1:76" s="30" customFormat="1" ht="15.95" customHeight="1">
      <c r="A40" s="34"/>
      <c r="B40" s="43"/>
      <c r="C40" s="53"/>
      <c r="D40" s="63"/>
      <c r="E40" s="74"/>
      <c r="F40" s="92"/>
      <c r="G40" s="102"/>
      <c r="H40" s="106" t="s">
        <v>103</v>
      </c>
      <c r="I40" s="106"/>
      <c r="J40" s="115"/>
      <c r="K40" s="118"/>
      <c r="L40" s="128"/>
      <c r="M40" s="138"/>
      <c r="N40" s="138"/>
      <c r="O40" s="138"/>
      <c r="P40" s="153"/>
      <c r="Q40" s="153"/>
      <c r="R40" s="153"/>
      <c r="S40" s="165"/>
      <c r="T40" s="165"/>
      <c r="U40" s="165"/>
      <c r="V40" s="182"/>
      <c r="W40" s="188"/>
      <c r="X40" s="92"/>
      <c r="Y40" s="102"/>
      <c r="Z40" s="106" t="s">
        <v>103</v>
      </c>
      <c r="AA40" s="106"/>
      <c r="AB40" s="115"/>
      <c r="AC40" s="118"/>
      <c r="AD40" s="128"/>
      <c r="AE40" s="138"/>
      <c r="AF40" s="138"/>
      <c r="AG40" s="138"/>
      <c r="AH40" s="153"/>
      <c r="AI40" s="153"/>
      <c r="AJ40" s="153"/>
      <c r="AK40" s="165"/>
      <c r="AL40" s="165"/>
      <c r="AM40" s="165"/>
      <c r="AN40" s="178"/>
      <c r="AO40" s="188"/>
      <c r="AP40" s="92"/>
      <c r="AQ40" s="102"/>
      <c r="AR40" s="106" t="s">
        <v>103</v>
      </c>
      <c r="AS40" s="106"/>
      <c r="AT40" s="115"/>
      <c r="AU40" s="118"/>
      <c r="AV40" s="128"/>
      <c r="AW40" s="138"/>
      <c r="AX40" s="138"/>
      <c r="AY40" s="138"/>
      <c r="AZ40" s="153"/>
      <c r="BA40" s="153"/>
      <c r="BB40" s="153"/>
      <c r="BC40" s="165"/>
      <c r="BD40" s="165"/>
      <c r="BE40" s="165"/>
      <c r="BF40" s="178"/>
      <c r="BG40" s="74"/>
      <c r="BH40" s="92"/>
      <c r="BI40" s="102"/>
      <c r="BJ40" s="106" t="s">
        <v>103</v>
      </c>
      <c r="BK40" s="106"/>
      <c r="BL40" s="115"/>
      <c r="BM40" s="118"/>
      <c r="BN40" s="128"/>
      <c r="BO40" s="138"/>
      <c r="BP40" s="138"/>
      <c r="BQ40" s="138"/>
      <c r="BR40" s="153"/>
      <c r="BS40" s="153"/>
      <c r="BT40" s="153"/>
      <c r="BU40" s="165"/>
      <c r="BV40" s="165"/>
      <c r="BW40" s="165"/>
      <c r="BX40" s="220"/>
    </row>
    <row r="41" spans="1:76" s="30" customFormat="1" ht="15.95" customHeight="1">
      <c r="A41" s="34"/>
      <c r="B41" s="43"/>
      <c r="C41" s="53"/>
      <c r="D41" s="63"/>
      <c r="E41" s="74"/>
      <c r="F41" s="92"/>
      <c r="G41" s="102"/>
      <c r="H41" s="105" t="s">
        <v>13</v>
      </c>
      <c r="I41" s="105"/>
      <c r="J41" s="114"/>
      <c r="K41" s="118">
        <v>15</v>
      </c>
      <c r="L41" s="128"/>
      <c r="M41" s="138">
        <f>+P36</f>
        <v>100</v>
      </c>
      <c r="N41" s="138"/>
      <c r="O41" s="138"/>
      <c r="P41" s="153">
        <f>LOOKUP(K41,'単価表(内地)'!$D$17:$D$26,'単価表(内地)'!$E$17:$E$26)</f>
        <v>587</v>
      </c>
      <c r="Q41" s="153"/>
      <c r="R41" s="153"/>
      <c r="S41" s="165">
        <f>ROUND(P41*M41/1000,0)</f>
        <v>59</v>
      </c>
      <c r="T41" s="165"/>
      <c r="U41" s="165"/>
      <c r="V41" s="182"/>
      <c r="W41" s="188"/>
      <c r="X41" s="92"/>
      <c r="Y41" s="102"/>
      <c r="Z41" s="105" t="s">
        <v>13</v>
      </c>
      <c r="AA41" s="105"/>
      <c r="AB41" s="114"/>
      <c r="AC41" s="118">
        <v>20</v>
      </c>
      <c r="AD41" s="128"/>
      <c r="AE41" s="138">
        <f>+AH36</f>
        <v>100</v>
      </c>
      <c r="AF41" s="138"/>
      <c r="AG41" s="138"/>
      <c r="AH41" s="153">
        <f>LOOKUP(AC41,'単価表(内地)'!$D$17:$D$26,'単価表(内地)'!$E$17:$E$26)</f>
        <v>720</v>
      </c>
      <c r="AI41" s="153"/>
      <c r="AJ41" s="153"/>
      <c r="AK41" s="165">
        <f>ROUND(AH41*AE41/1000,0)</f>
        <v>72</v>
      </c>
      <c r="AL41" s="165"/>
      <c r="AM41" s="165"/>
      <c r="AN41" s="178"/>
      <c r="AO41" s="188"/>
      <c r="AP41" s="92"/>
      <c r="AQ41" s="102"/>
      <c r="AR41" s="105" t="s">
        <v>13</v>
      </c>
      <c r="AS41" s="105"/>
      <c r="AT41" s="114"/>
      <c r="AU41" s="118">
        <v>20</v>
      </c>
      <c r="AV41" s="128"/>
      <c r="AW41" s="138">
        <f>+AZ36</f>
        <v>100</v>
      </c>
      <c r="AX41" s="138"/>
      <c r="AY41" s="138"/>
      <c r="AZ41" s="153">
        <f>LOOKUP(AU41,'単価表(内地)'!$D$17:$D$26,'単価表(内地)'!$E$17:$E$26)</f>
        <v>720</v>
      </c>
      <c r="BA41" s="153"/>
      <c r="BB41" s="153"/>
      <c r="BC41" s="165">
        <f>ROUND(AZ41*AW41/1000,0)</f>
        <v>72</v>
      </c>
      <c r="BD41" s="165"/>
      <c r="BE41" s="165"/>
      <c r="BF41" s="178"/>
      <c r="BG41" s="74"/>
      <c r="BH41" s="92"/>
      <c r="BI41" s="102"/>
      <c r="BJ41" s="105" t="s">
        <v>13</v>
      </c>
      <c r="BK41" s="105"/>
      <c r="BL41" s="114"/>
      <c r="BM41" s="118">
        <v>15</v>
      </c>
      <c r="BN41" s="128"/>
      <c r="BO41" s="138">
        <f>+BR36</f>
        <v>100</v>
      </c>
      <c r="BP41" s="138"/>
      <c r="BQ41" s="138"/>
      <c r="BR41" s="153">
        <f>LOOKUP(BM41,'単価表(内地)'!$D$17:$D$26,'単価表(内地)'!$E$17:$E$26)</f>
        <v>587</v>
      </c>
      <c r="BS41" s="153"/>
      <c r="BT41" s="153"/>
      <c r="BU41" s="165">
        <f>ROUND(BR41*BO41/1000,0)</f>
        <v>59</v>
      </c>
      <c r="BV41" s="165"/>
      <c r="BW41" s="165"/>
      <c r="BX41" s="220"/>
    </row>
    <row r="42" spans="1:76" s="30" customFormat="1" ht="15.95" customHeight="1">
      <c r="A42" s="34"/>
      <c r="B42" s="43"/>
      <c r="C42" s="53"/>
      <c r="D42" s="63"/>
      <c r="E42" s="74"/>
      <c r="F42" s="92"/>
      <c r="G42" s="102"/>
      <c r="H42" s="106" t="s">
        <v>25</v>
      </c>
      <c r="I42" s="106"/>
      <c r="J42" s="115"/>
      <c r="K42" s="118"/>
      <c r="L42" s="128"/>
      <c r="M42" s="138"/>
      <c r="N42" s="138"/>
      <c r="O42" s="138"/>
      <c r="P42" s="153"/>
      <c r="Q42" s="153"/>
      <c r="R42" s="153"/>
      <c r="S42" s="165"/>
      <c r="T42" s="165"/>
      <c r="U42" s="165"/>
      <c r="V42" s="182"/>
      <c r="W42" s="188"/>
      <c r="X42" s="92"/>
      <c r="Y42" s="102"/>
      <c r="Z42" s="106" t="s">
        <v>25</v>
      </c>
      <c r="AA42" s="106"/>
      <c r="AB42" s="115"/>
      <c r="AC42" s="118"/>
      <c r="AD42" s="128"/>
      <c r="AE42" s="138"/>
      <c r="AF42" s="138"/>
      <c r="AG42" s="138"/>
      <c r="AH42" s="153"/>
      <c r="AI42" s="153"/>
      <c r="AJ42" s="153"/>
      <c r="AK42" s="165"/>
      <c r="AL42" s="165"/>
      <c r="AM42" s="165"/>
      <c r="AN42" s="178"/>
      <c r="AO42" s="188"/>
      <c r="AP42" s="92"/>
      <c r="AQ42" s="102"/>
      <c r="AR42" s="106" t="s">
        <v>25</v>
      </c>
      <c r="AS42" s="106"/>
      <c r="AT42" s="115"/>
      <c r="AU42" s="118"/>
      <c r="AV42" s="128"/>
      <c r="AW42" s="138"/>
      <c r="AX42" s="138"/>
      <c r="AY42" s="138"/>
      <c r="AZ42" s="153"/>
      <c r="BA42" s="153"/>
      <c r="BB42" s="153"/>
      <c r="BC42" s="165"/>
      <c r="BD42" s="165"/>
      <c r="BE42" s="165"/>
      <c r="BF42" s="178"/>
      <c r="BG42" s="74"/>
      <c r="BH42" s="92"/>
      <c r="BI42" s="102"/>
      <c r="BJ42" s="106" t="s">
        <v>25</v>
      </c>
      <c r="BK42" s="106"/>
      <c r="BL42" s="115"/>
      <c r="BM42" s="118"/>
      <c r="BN42" s="128"/>
      <c r="BO42" s="138"/>
      <c r="BP42" s="138"/>
      <c r="BQ42" s="138"/>
      <c r="BR42" s="153"/>
      <c r="BS42" s="153"/>
      <c r="BT42" s="153"/>
      <c r="BU42" s="165"/>
      <c r="BV42" s="165"/>
      <c r="BW42" s="165"/>
      <c r="BX42" s="220"/>
    </row>
    <row r="43" spans="1:76" s="30" customFormat="1" ht="15.95" customHeight="1">
      <c r="A43" s="34"/>
      <c r="B43" s="43"/>
      <c r="C43" s="53"/>
      <c r="D43" s="63"/>
      <c r="E43" s="74"/>
      <c r="F43" s="92"/>
      <c r="G43" s="102"/>
      <c r="H43" s="105" t="s">
        <v>13</v>
      </c>
      <c r="I43" s="105"/>
      <c r="J43" s="114"/>
      <c r="K43" s="118">
        <v>20</v>
      </c>
      <c r="L43" s="128"/>
      <c r="M43" s="138">
        <f>+P36</f>
        <v>100</v>
      </c>
      <c r="N43" s="138"/>
      <c r="O43" s="138"/>
      <c r="P43" s="153">
        <f>LOOKUP(K43,'単価表(内地)'!$D$27:$D$36,'単価表(内地)'!$E$27:$E$36)</f>
        <v>568</v>
      </c>
      <c r="Q43" s="153"/>
      <c r="R43" s="153"/>
      <c r="S43" s="165">
        <f>ROUND(P43*M43/1000,0)</f>
        <v>57</v>
      </c>
      <c r="T43" s="165"/>
      <c r="U43" s="165"/>
      <c r="V43" s="182"/>
      <c r="W43" s="188"/>
      <c r="X43" s="92"/>
      <c r="Y43" s="102"/>
      <c r="Z43" s="105" t="s">
        <v>13</v>
      </c>
      <c r="AA43" s="105"/>
      <c r="AB43" s="114"/>
      <c r="AC43" s="118"/>
      <c r="AD43" s="128"/>
      <c r="AE43" s="138"/>
      <c r="AF43" s="138"/>
      <c r="AG43" s="138"/>
      <c r="AH43" s="153"/>
      <c r="AI43" s="153"/>
      <c r="AJ43" s="153"/>
      <c r="AK43" s="165"/>
      <c r="AL43" s="165"/>
      <c r="AM43" s="165"/>
      <c r="AN43" s="178"/>
      <c r="AO43" s="188"/>
      <c r="AP43" s="92"/>
      <c r="AQ43" s="102"/>
      <c r="AR43" s="105" t="s">
        <v>13</v>
      </c>
      <c r="AS43" s="105"/>
      <c r="AT43" s="114"/>
      <c r="AU43" s="118"/>
      <c r="AV43" s="128"/>
      <c r="AW43" s="138"/>
      <c r="AX43" s="138"/>
      <c r="AY43" s="138"/>
      <c r="AZ43" s="153"/>
      <c r="BA43" s="153"/>
      <c r="BB43" s="153"/>
      <c r="BC43" s="165"/>
      <c r="BD43" s="165"/>
      <c r="BE43" s="165"/>
      <c r="BF43" s="178"/>
      <c r="BG43" s="74"/>
      <c r="BH43" s="92"/>
      <c r="BI43" s="102"/>
      <c r="BJ43" s="105" t="s">
        <v>13</v>
      </c>
      <c r="BK43" s="105"/>
      <c r="BL43" s="114"/>
      <c r="BM43" s="118"/>
      <c r="BN43" s="128"/>
      <c r="BO43" s="138"/>
      <c r="BP43" s="138"/>
      <c r="BQ43" s="138"/>
      <c r="BR43" s="153"/>
      <c r="BS43" s="153"/>
      <c r="BT43" s="153"/>
      <c r="BU43" s="165"/>
      <c r="BV43" s="165"/>
      <c r="BW43" s="165"/>
      <c r="BX43" s="220"/>
    </row>
    <row r="44" spans="1:76" s="30" customFormat="1" ht="15.95" customHeight="1">
      <c r="A44" s="34"/>
      <c r="B44" s="43"/>
      <c r="C44" s="53"/>
      <c r="D44" s="63"/>
      <c r="E44" s="74"/>
      <c r="F44" s="92"/>
      <c r="G44" s="102"/>
      <c r="H44" s="106" t="s">
        <v>7</v>
      </c>
      <c r="I44" s="106"/>
      <c r="J44" s="115"/>
      <c r="K44" s="118"/>
      <c r="L44" s="128"/>
      <c r="M44" s="138"/>
      <c r="N44" s="138"/>
      <c r="O44" s="138"/>
      <c r="P44" s="153"/>
      <c r="Q44" s="153"/>
      <c r="R44" s="153"/>
      <c r="S44" s="165"/>
      <c r="T44" s="165"/>
      <c r="U44" s="165"/>
      <c r="V44" s="182"/>
      <c r="W44" s="188"/>
      <c r="X44" s="92"/>
      <c r="Y44" s="102"/>
      <c r="Z44" s="106" t="s">
        <v>7</v>
      </c>
      <c r="AA44" s="106"/>
      <c r="AB44" s="115"/>
      <c r="AC44" s="118"/>
      <c r="AD44" s="128"/>
      <c r="AE44" s="138"/>
      <c r="AF44" s="138"/>
      <c r="AG44" s="138"/>
      <c r="AH44" s="153"/>
      <c r="AI44" s="153"/>
      <c r="AJ44" s="153"/>
      <c r="AK44" s="165"/>
      <c r="AL44" s="165"/>
      <c r="AM44" s="165"/>
      <c r="AN44" s="178"/>
      <c r="AO44" s="188"/>
      <c r="AP44" s="92"/>
      <c r="AQ44" s="102"/>
      <c r="AR44" s="106" t="s">
        <v>7</v>
      </c>
      <c r="AS44" s="106"/>
      <c r="AT44" s="115"/>
      <c r="AU44" s="118"/>
      <c r="AV44" s="128"/>
      <c r="AW44" s="138"/>
      <c r="AX44" s="138"/>
      <c r="AY44" s="138"/>
      <c r="AZ44" s="153"/>
      <c r="BA44" s="153"/>
      <c r="BB44" s="153"/>
      <c r="BC44" s="165"/>
      <c r="BD44" s="165"/>
      <c r="BE44" s="165"/>
      <c r="BF44" s="178"/>
      <c r="BG44" s="74"/>
      <c r="BH44" s="92"/>
      <c r="BI44" s="102"/>
      <c r="BJ44" s="106" t="s">
        <v>7</v>
      </c>
      <c r="BK44" s="106"/>
      <c r="BL44" s="115"/>
      <c r="BM44" s="118"/>
      <c r="BN44" s="128"/>
      <c r="BO44" s="138"/>
      <c r="BP44" s="138"/>
      <c r="BQ44" s="138"/>
      <c r="BR44" s="153"/>
      <c r="BS44" s="153"/>
      <c r="BT44" s="153"/>
      <c r="BU44" s="165"/>
      <c r="BV44" s="165"/>
      <c r="BW44" s="165"/>
      <c r="BX44" s="220"/>
    </row>
    <row r="45" spans="1:76" s="30" customFormat="1" ht="15.95" customHeight="1">
      <c r="A45" s="34"/>
      <c r="B45" s="43"/>
      <c r="C45" s="53"/>
      <c r="D45" s="63"/>
      <c r="E45" s="74"/>
      <c r="F45" s="93"/>
      <c r="G45" s="103"/>
      <c r="H45" s="107" t="s">
        <v>47</v>
      </c>
      <c r="I45" s="107"/>
      <c r="J45" s="107"/>
      <c r="K45" s="107"/>
      <c r="L45" s="107"/>
      <c r="M45" s="138" t="s">
        <v>43</v>
      </c>
      <c r="N45" s="138"/>
      <c r="O45" s="138"/>
      <c r="P45" s="153" t="s">
        <v>43</v>
      </c>
      <c r="Q45" s="153"/>
      <c r="R45" s="153"/>
      <c r="S45" s="165">
        <f>SUM(S38:U44)</f>
        <v>343</v>
      </c>
      <c r="T45" s="165"/>
      <c r="U45" s="165"/>
      <c r="V45" s="182"/>
      <c r="W45" s="188"/>
      <c r="X45" s="93"/>
      <c r="Y45" s="103"/>
      <c r="Z45" s="107" t="s">
        <v>47</v>
      </c>
      <c r="AA45" s="107"/>
      <c r="AB45" s="107"/>
      <c r="AC45" s="107"/>
      <c r="AD45" s="107"/>
      <c r="AE45" s="138" t="s">
        <v>43</v>
      </c>
      <c r="AF45" s="138"/>
      <c r="AG45" s="138"/>
      <c r="AH45" s="153" t="s">
        <v>43</v>
      </c>
      <c r="AI45" s="153"/>
      <c r="AJ45" s="153"/>
      <c r="AK45" s="165">
        <f>SUM(AK38:AM44)</f>
        <v>315</v>
      </c>
      <c r="AL45" s="165"/>
      <c r="AM45" s="165"/>
      <c r="AN45" s="178"/>
      <c r="AO45" s="188"/>
      <c r="AP45" s="93"/>
      <c r="AQ45" s="103"/>
      <c r="AR45" s="107" t="s">
        <v>47</v>
      </c>
      <c r="AS45" s="107"/>
      <c r="AT45" s="107"/>
      <c r="AU45" s="107"/>
      <c r="AV45" s="107"/>
      <c r="AW45" s="138" t="s">
        <v>43</v>
      </c>
      <c r="AX45" s="138"/>
      <c r="AY45" s="138"/>
      <c r="AZ45" s="153" t="s">
        <v>43</v>
      </c>
      <c r="BA45" s="153"/>
      <c r="BB45" s="153"/>
      <c r="BC45" s="165">
        <f>SUM(BC38:BE44)</f>
        <v>299</v>
      </c>
      <c r="BD45" s="165"/>
      <c r="BE45" s="165"/>
      <c r="BF45" s="178"/>
      <c r="BG45" s="74"/>
      <c r="BH45" s="93"/>
      <c r="BI45" s="103"/>
      <c r="BJ45" s="107" t="s">
        <v>47</v>
      </c>
      <c r="BK45" s="107"/>
      <c r="BL45" s="107"/>
      <c r="BM45" s="107"/>
      <c r="BN45" s="107"/>
      <c r="BO45" s="138" t="s">
        <v>43</v>
      </c>
      <c r="BP45" s="138"/>
      <c r="BQ45" s="138"/>
      <c r="BR45" s="153" t="s">
        <v>43</v>
      </c>
      <c r="BS45" s="153"/>
      <c r="BT45" s="153"/>
      <c r="BU45" s="165">
        <f>SUM(BU38:BW44)</f>
        <v>286</v>
      </c>
      <c r="BV45" s="165"/>
      <c r="BW45" s="165"/>
      <c r="BX45" s="220"/>
    </row>
    <row r="46" spans="1:76" s="30" customFormat="1" ht="15.95" customHeight="1">
      <c r="A46" s="34"/>
      <c r="B46" s="43"/>
      <c r="C46" s="53"/>
      <c r="D46" s="63"/>
      <c r="E46" s="74"/>
      <c r="F46" s="94" t="s">
        <v>24</v>
      </c>
      <c r="G46" s="94"/>
      <c r="H46" s="108" t="s">
        <v>19</v>
      </c>
      <c r="I46" s="108"/>
      <c r="J46" s="108"/>
      <c r="K46" s="108"/>
      <c r="L46" s="108"/>
      <c r="M46" s="139">
        <f>T13*P36/100</f>
        <v>115</v>
      </c>
      <c r="N46" s="139"/>
      <c r="O46" s="139"/>
      <c r="P46" s="153">
        <f>+'単価表(内地)'!$E$40</f>
        <v>251</v>
      </c>
      <c r="Q46" s="153"/>
      <c r="R46" s="153"/>
      <c r="S46" s="165">
        <f>ROUND(P46*M46/1000,0)</f>
        <v>29</v>
      </c>
      <c r="T46" s="165"/>
      <c r="U46" s="165"/>
      <c r="V46" s="182"/>
      <c r="W46" s="188"/>
      <c r="X46" s="94" t="s">
        <v>24</v>
      </c>
      <c r="Y46" s="94"/>
      <c r="Z46" s="108" t="s">
        <v>19</v>
      </c>
      <c r="AA46" s="108"/>
      <c r="AB46" s="108"/>
      <c r="AC46" s="108"/>
      <c r="AD46" s="108"/>
      <c r="AE46" s="139">
        <f>AL13*AH36/100</f>
        <v>110</v>
      </c>
      <c r="AF46" s="139"/>
      <c r="AG46" s="139"/>
      <c r="AH46" s="153">
        <f>+'単価表(内地)'!$E$40</f>
        <v>251</v>
      </c>
      <c r="AI46" s="153"/>
      <c r="AJ46" s="153"/>
      <c r="AK46" s="165">
        <f>ROUND(AH46*AE46/1000,0)</f>
        <v>28</v>
      </c>
      <c r="AL46" s="165"/>
      <c r="AM46" s="165"/>
      <c r="AN46" s="178"/>
      <c r="AO46" s="188"/>
      <c r="AP46" s="94" t="s">
        <v>24</v>
      </c>
      <c r="AQ46" s="94"/>
      <c r="AR46" s="108" t="s">
        <v>19</v>
      </c>
      <c r="AS46" s="108"/>
      <c r="AT46" s="108"/>
      <c r="AU46" s="108"/>
      <c r="AV46" s="108"/>
      <c r="AW46" s="139">
        <f>BD13*AZ36/100</f>
        <v>120</v>
      </c>
      <c r="AX46" s="139"/>
      <c r="AY46" s="139"/>
      <c r="AZ46" s="153">
        <f>+'単価表(内地)'!$E$40</f>
        <v>251</v>
      </c>
      <c r="BA46" s="153"/>
      <c r="BB46" s="153"/>
      <c r="BC46" s="165">
        <f>ROUND(AZ46*AW46/1000,0)</f>
        <v>30</v>
      </c>
      <c r="BD46" s="165"/>
      <c r="BE46" s="165"/>
      <c r="BF46" s="178"/>
      <c r="BG46" s="74"/>
      <c r="BH46" s="94" t="s">
        <v>24</v>
      </c>
      <c r="BI46" s="94"/>
      <c r="BJ46" s="108" t="s">
        <v>19</v>
      </c>
      <c r="BK46" s="108"/>
      <c r="BL46" s="108"/>
      <c r="BM46" s="108"/>
      <c r="BN46" s="108"/>
      <c r="BO46" s="139">
        <f>BV13*BR36/100</f>
        <v>120</v>
      </c>
      <c r="BP46" s="139"/>
      <c r="BQ46" s="139"/>
      <c r="BR46" s="153">
        <f>+'単価表(内地)'!$E$40</f>
        <v>251</v>
      </c>
      <c r="BS46" s="153"/>
      <c r="BT46" s="153"/>
      <c r="BU46" s="165">
        <f>ROUND(BR46*BO46/1000,0)</f>
        <v>30</v>
      </c>
      <c r="BV46" s="165"/>
      <c r="BW46" s="165"/>
      <c r="BX46" s="220"/>
    </row>
    <row r="47" spans="1:76" s="30" customFormat="1" ht="15.95" customHeight="1">
      <c r="A47" s="34"/>
      <c r="B47" s="43"/>
      <c r="C47" s="53"/>
      <c r="D47" s="63"/>
      <c r="E47" s="74"/>
      <c r="F47" s="94"/>
      <c r="G47" s="94"/>
      <c r="H47" s="108" t="s">
        <v>35</v>
      </c>
      <c r="I47" s="108"/>
      <c r="J47" s="108"/>
      <c r="K47" s="108"/>
      <c r="L47" s="108"/>
      <c r="M47" s="139">
        <f>S14*P36/100</f>
        <v>65</v>
      </c>
      <c r="N47" s="139"/>
      <c r="O47" s="139"/>
      <c r="P47" s="153">
        <f>+'単価表(内地)'!$E$39</f>
        <v>253</v>
      </c>
      <c r="Q47" s="153"/>
      <c r="R47" s="153"/>
      <c r="S47" s="165">
        <f>ROUND(P47*M47/1000,0)</f>
        <v>16</v>
      </c>
      <c r="T47" s="165"/>
      <c r="U47" s="165"/>
      <c r="V47" s="182"/>
      <c r="W47" s="188"/>
      <c r="X47" s="94"/>
      <c r="Y47" s="94"/>
      <c r="Z47" s="108" t="s">
        <v>35</v>
      </c>
      <c r="AA47" s="108"/>
      <c r="AB47" s="108"/>
      <c r="AC47" s="108"/>
      <c r="AD47" s="108"/>
      <c r="AE47" s="139">
        <f>AK14*AH36/100</f>
        <v>70</v>
      </c>
      <c r="AF47" s="139"/>
      <c r="AG47" s="139"/>
      <c r="AH47" s="153">
        <f>+'単価表(内地)'!$E$39</f>
        <v>253</v>
      </c>
      <c r="AI47" s="153"/>
      <c r="AJ47" s="153"/>
      <c r="AK47" s="165">
        <f>ROUND(AH47*AE47/1000,0)</f>
        <v>18</v>
      </c>
      <c r="AL47" s="165"/>
      <c r="AM47" s="165"/>
      <c r="AN47" s="178"/>
      <c r="AO47" s="188"/>
      <c r="AP47" s="94"/>
      <c r="AQ47" s="94"/>
      <c r="AR47" s="108" t="s">
        <v>35</v>
      </c>
      <c r="AS47" s="108"/>
      <c r="AT47" s="108"/>
      <c r="AU47" s="108"/>
      <c r="AV47" s="108"/>
      <c r="AW47" s="139">
        <f>BC14*AZ36/100</f>
        <v>85</v>
      </c>
      <c r="AX47" s="139"/>
      <c r="AY47" s="139"/>
      <c r="AZ47" s="153">
        <f>+'単価表(内地)'!$E$39</f>
        <v>253</v>
      </c>
      <c r="BA47" s="153"/>
      <c r="BB47" s="153"/>
      <c r="BC47" s="165">
        <f>ROUND(AZ47*AW47/1000,0)</f>
        <v>22</v>
      </c>
      <c r="BD47" s="165"/>
      <c r="BE47" s="165"/>
      <c r="BF47" s="178"/>
      <c r="BG47" s="74"/>
      <c r="BH47" s="94"/>
      <c r="BI47" s="94"/>
      <c r="BJ47" s="108" t="s">
        <v>35</v>
      </c>
      <c r="BK47" s="108"/>
      <c r="BL47" s="108"/>
      <c r="BM47" s="108"/>
      <c r="BN47" s="108"/>
      <c r="BO47" s="139">
        <f>BU15*BR36/100</f>
        <v>90</v>
      </c>
      <c r="BP47" s="139"/>
      <c r="BQ47" s="139"/>
      <c r="BR47" s="153">
        <f>+'単価表(内地)'!$E$39</f>
        <v>253</v>
      </c>
      <c r="BS47" s="153"/>
      <c r="BT47" s="153"/>
      <c r="BU47" s="165">
        <f>ROUND(BR47*BO47/1000,0)</f>
        <v>23</v>
      </c>
      <c r="BV47" s="165"/>
      <c r="BW47" s="165"/>
      <c r="BX47" s="220"/>
    </row>
    <row r="48" spans="1:76" s="30" customFormat="1" ht="15.95" customHeight="1">
      <c r="A48" s="34"/>
      <c r="B48" s="43"/>
      <c r="C48" s="53"/>
      <c r="D48" s="63"/>
      <c r="E48" s="74"/>
      <c r="F48" s="94"/>
      <c r="G48" s="94"/>
      <c r="H48" s="108" t="s">
        <v>37</v>
      </c>
      <c r="I48" s="108"/>
      <c r="J48" s="108"/>
      <c r="K48" s="108"/>
      <c r="L48" s="108"/>
      <c r="M48" s="139">
        <f>+M47</f>
        <v>65</v>
      </c>
      <c r="N48" s="139"/>
      <c r="O48" s="139"/>
      <c r="P48" s="153">
        <f>+'単価表(内地)'!$E$37</f>
        <v>1800</v>
      </c>
      <c r="Q48" s="153"/>
      <c r="R48" s="153"/>
      <c r="S48" s="165">
        <f>ROUND(P48*M48/1000,0)</f>
        <v>117</v>
      </c>
      <c r="T48" s="165"/>
      <c r="U48" s="165"/>
      <c r="V48" s="182"/>
      <c r="W48" s="188"/>
      <c r="X48" s="94"/>
      <c r="Y48" s="94"/>
      <c r="Z48" s="108" t="s">
        <v>37</v>
      </c>
      <c r="AA48" s="108"/>
      <c r="AB48" s="108"/>
      <c r="AC48" s="108"/>
      <c r="AD48" s="108"/>
      <c r="AE48" s="139">
        <f>+AE47</f>
        <v>70</v>
      </c>
      <c r="AF48" s="139"/>
      <c r="AG48" s="139"/>
      <c r="AH48" s="153">
        <f>+'単価表(内地)'!$E$37</f>
        <v>1800</v>
      </c>
      <c r="AI48" s="153"/>
      <c r="AJ48" s="153"/>
      <c r="AK48" s="165">
        <f>ROUND(AH48*AE48/1000,0)</f>
        <v>126</v>
      </c>
      <c r="AL48" s="165"/>
      <c r="AM48" s="165"/>
      <c r="AN48" s="178"/>
      <c r="AO48" s="188"/>
      <c r="AP48" s="94"/>
      <c r="AQ48" s="94"/>
      <c r="AR48" s="108" t="s">
        <v>37</v>
      </c>
      <c r="AS48" s="108"/>
      <c r="AT48" s="108"/>
      <c r="AU48" s="108"/>
      <c r="AV48" s="108"/>
      <c r="AW48" s="139">
        <f>+AW47</f>
        <v>85</v>
      </c>
      <c r="AX48" s="139"/>
      <c r="AY48" s="139"/>
      <c r="AZ48" s="153">
        <f>+'単価表(内地)'!$E$37</f>
        <v>1800</v>
      </c>
      <c r="BA48" s="153"/>
      <c r="BB48" s="153"/>
      <c r="BC48" s="165">
        <f>ROUND(AZ48*AW48/1000,0)</f>
        <v>153</v>
      </c>
      <c r="BD48" s="165"/>
      <c r="BE48" s="165"/>
      <c r="BF48" s="178"/>
      <c r="BG48" s="74"/>
      <c r="BH48" s="94"/>
      <c r="BI48" s="94"/>
      <c r="BJ48" s="108" t="s">
        <v>37</v>
      </c>
      <c r="BK48" s="108"/>
      <c r="BL48" s="108"/>
      <c r="BM48" s="108"/>
      <c r="BN48" s="108"/>
      <c r="BO48" s="139">
        <f>+BO47</f>
        <v>90</v>
      </c>
      <c r="BP48" s="139"/>
      <c r="BQ48" s="139"/>
      <c r="BR48" s="153">
        <f>+'単価表(内地)'!$E$37</f>
        <v>1800</v>
      </c>
      <c r="BS48" s="153"/>
      <c r="BT48" s="153"/>
      <c r="BU48" s="165">
        <f>ROUND(BR48*BO48/1000,0)</f>
        <v>162</v>
      </c>
      <c r="BV48" s="165"/>
      <c r="BW48" s="165"/>
      <c r="BX48" s="220"/>
    </row>
    <row r="49" spans="1:76" s="30" customFormat="1" ht="15.95" customHeight="1">
      <c r="A49" s="34"/>
      <c r="B49" s="43"/>
      <c r="C49" s="53"/>
      <c r="D49" s="63"/>
      <c r="E49" s="74"/>
      <c r="F49" s="94"/>
      <c r="G49" s="94"/>
      <c r="H49" s="108" t="s">
        <v>16</v>
      </c>
      <c r="I49" s="108"/>
      <c r="J49" s="108"/>
      <c r="K49" s="108"/>
      <c r="L49" s="108"/>
      <c r="M49" s="139">
        <f>+M46</f>
        <v>115</v>
      </c>
      <c r="N49" s="139"/>
      <c r="O49" s="139"/>
      <c r="P49" s="153">
        <f>+'単価表(内地)'!$E$44</f>
        <v>904</v>
      </c>
      <c r="Q49" s="153"/>
      <c r="R49" s="153"/>
      <c r="S49" s="165">
        <f>ROUND(P49*M49/1000,0)</f>
        <v>104</v>
      </c>
      <c r="T49" s="165"/>
      <c r="U49" s="165"/>
      <c r="V49" s="182"/>
      <c r="W49" s="188"/>
      <c r="X49" s="94"/>
      <c r="Y49" s="94"/>
      <c r="Z49" s="108" t="s">
        <v>16</v>
      </c>
      <c r="AA49" s="108"/>
      <c r="AB49" s="108"/>
      <c r="AC49" s="108"/>
      <c r="AD49" s="108"/>
      <c r="AE49" s="139">
        <f>+AE46</f>
        <v>110</v>
      </c>
      <c r="AF49" s="139"/>
      <c r="AG49" s="139"/>
      <c r="AH49" s="153">
        <f>+'単価表(内地)'!$E$44</f>
        <v>904</v>
      </c>
      <c r="AI49" s="153"/>
      <c r="AJ49" s="153"/>
      <c r="AK49" s="165">
        <f>ROUND(AH49*AE49/1000,0)</f>
        <v>99</v>
      </c>
      <c r="AL49" s="165"/>
      <c r="AM49" s="165"/>
      <c r="AN49" s="178"/>
      <c r="AO49" s="188"/>
      <c r="AP49" s="94"/>
      <c r="AQ49" s="94"/>
      <c r="AR49" s="108" t="s">
        <v>16</v>
      </c>
      <c r="AS49" s="108"/>
      <c r="AT49" s="108"/>
      <c r="AU49" s="108"/>
      <c r="AV49" s="108"/>
      <c r="AW49" s="139">
        <f>+AW46</f>
        <v>120</v>
      </c>
      <c r="AX49" s="139"/>
      <c r="AY49" s="139"/>
      <c r="AZ49" s="153">
        <f>+'単価表(内地)'!$E$44</f>
        <v>904</v>
      </c>
      <c r="BA49" s="153"/>
      <c r="BB49" s="153"/>
      <c r="BC49" s="165">
        <f>ROUND(AZ49*AW49/1000,0)</f>
        <v>108</v>
      </c>
      <c r="BD49" s="165"/>
      <c r="BE49" s="165"/>
      <c r="BF49" s="178"/>
      <c r="BG49" s="74"/>
      <c r="BH49" s="94"/>
      <c r="BI49" s="94"/>
      <c r="BJ49" s="108" t="s">
        <v>16</v>
      </c>
      <c r="BK49" s="108"/>
      <c r="BL49" s="108"/>
      <c r="BM49" s="108"/>
      <c r="BN49" s="108"/>
      <c r="BO49" s="139">
        <f>+BO46</f>
        <v>120</v>
      </c>
      <c r="BP49" s="139"/>
      <c r="BQ49" s="139"/>
      <c r="BR49" s="153">
        <f>+'単価表(内地)'!$E$44</f>
        <v>904</v>
      </c>
      <c r="BS49" s="153"/>
      <c r="BT49" s="153"/>
      <c r="BU49" s="165">
        <f>ROUND(BR49*BO49/1000,0)</f>
        <v>108</v>
      </c>
      <c r="BV49" s="165"/>
      <c r="BW49" s="165"/>
      <c r="BX49" s="220"/>
    </row>
    <row r="50" spans="1:76" s="30" customFormat="1" ht="15.95" customHeight="1">
      <c r="A50" s="34"/>
      <c r="B50" s="43"/>
      <c r="C50" s="53"/>
      <c r="D50" s="63"/>
      <c r="E50" s="74"/>
      <c r="F50" s="94"/>
      <c r="G50" s="94"/>
      <c r="H50" s="107" t="s">
        <v>47</v>
      </c>
      <c r="I50" s="107"/>
      <c r="J50" s="107"/>
      <c r="K50" s="107"/>
      <c r="L50" s="107"/>
      <c r="M50" s="138" t="s">
        <v>43</v>
      </c>
      <c r="N50" s="138"/>
      <c r="O50" s="138"/>
      <c r="P50" s="153" t="s">
        <v>43</v>
      </c>
      <c r="Q50" s="153"/>
      <c r="R50" s="153"/>
      <c r="S50" s="165">
        <f>SUM(S46:U49)</f>
        <v>266</v>
      </c>
      <c r="T50" s="165"/>
      <c r="U50" s="165"/>
      <c r="V50" s="182"/>
      <c r="W50" s="188"/>
      <c r="X50" s="94"/>
      <c r="Y50" s="94"/>
      <c r="Z50" s="107" t="s">
        <v>47</v>
      </c>
      <c r="AA50" s="107"/>
      <c r="AB50" s="107"/>
      <c r="AC50" s="107"/>
      <c r="AD50" s="107"/>
      <c r="AE50" s="138" t="s">
        <v>43</v>
      </c>
      <c r="AF50" s="138"/>
      <c r="AG50" s="138"/>
      <c r="AH50" s="153" t="s">
        <v>43</v>
      </c>
      <c r="AI50" s="153"/>
      <c r="AJ50" s="153"/>
      <c r="AK50" s="165">
        <f>SUM(AK46:AM49)</f>
        <v>271</v>
      </c>
      <c r="AL50" s="165"/>
      <c r="AM50" s="165"/>
      <c r="AN50" s="178"/>
      <c r="AO50" s="188"/>
      <c r="AP50" s="94"/>
      <c r="AQ50" s="94"/>
      <c r="AR50" s="107" t="s">
        <v>47</v>
      </c>
      <c r="AS50" s="107"/>
      <c r="AT50" s="107"/>
      <c r="AU50" s="107"/>
      <c r="AV50" s="107"/>
      <c r="AW50" s="138" t="s">
        <v>43</v>
      </c>
      <c r="AX50" s="138"/>
      <c r="AY50" s="138"/>
      <c r="AZ50" s="153" t="s">
        <v>43</v>
      </c>
      <c r="BA50" s="153"/>
      <c r="BB50" s="153"/>
      <c r="BC50" s="165">
        <f>SUM(BC46:BE49)</f>
        <v>313</v>
      </c>
      <c r="BD50" s="165"/>
      <c r="BE50" s="165"/>
      <c r="BF50" s="178"/>
      <c r="BG50" s="74"/>
      <c r="BH50" s="94"/>
      <c r="BI50" s="94"/>
      <c r="BJ50" s="107" t="s">
        <v>47</v>
      </c>
      <c r="BK50" s="107"/>
      <c r="BL50" s="107"/>
      <c r="BM50" s="107"/>
      <c r="BN50" s="107"/>
      <c r="BO50" s="138" t="s">
        <v>43</v>
      </c>
      <c r="BP50" s="138"/>
      <c r="BQ50" s="138"/>
      <c r="BR50" s="153" t="s">
        <v>43</v>
      </c>
      <c r="BS50" s="153"/>
      <c r="BT50" s="153"/>
      <c r="BU50" s="165">
        <f>SUM(BU46:BW49)</f>
        <v>323</v>
      </c>
      <c r="BV50" s="165"/>
      <c r="BW50" s="165"/>
      <c r="BX50" s="220"/>
    </row>
    <row r="51" spans="1:76" s="30" customFormat="1" ht="15.95" customHeight="1">
      <c r="A51" s="34"/>
      <c r="B51" s="43"/>
      <c r="C51" s="53"/>
      <c r="D51" s="63"/>
      <c r="E51" s="74"/>
      <c r="F51" s="95" t="s">
        <v>17</v>
      </c>
      <c r="G51" s="95"/>
      <c r="H51" s="95"/>
      <c r="I51" s="95"/>
      <c r="J51" s="95"/>
      <c r="K51" s="95"/>
      <c r="L51" s="95"/>
      <c r="M51" s="140" t="s">
        <v>43</v>
      </c>
      <c r="N51" s="140"/>
      <c r="O51" s="140"/>
      <c r="P51" s="154" t="s">
        <v>43</v>
      </c>
      <c r="Q51" s="154"/>
      <c r="R51" s="154"/>
      <c r="S51" s="166">
        <f>+S50+S45</f>
        <v>609</v>
      </c>
      <c r="T51" s="166"/>
      <c r="U51" s="166"/>
      <c r="V51" s="182"/>
      <c r="W51" s="188"/>
      <c r="X51" s="95" t="s">
        <v>17</v>
      </c>
      <c r="Y51" s="95"/>
      <c r="Z51" s="95"/>
      <c r="AA51" s="95"/>
      <c r="AB51" s="95"/>
      <c r="AC51" s="95"/>
      <c r="AD51" s="95"/>
      <c r="AE51" s="140" t="s">
        <v>43</v>
      </c>
      <c r="AF51" s="140"/>
      <c r="AG51" s="140"/>
      <c r="AH51" s="154" t="s">
        <v>43</v>
      </c>
      <c r="AI51" s="154"/>
      <c r="AJ51" s="154"/>
      <c r="AK51" s="166">
        <f>+AK50+AK45</f>
        <v>586</v>
      </c>
      <c r="AL51" s="166"/>
      <c r="AM51" s="166"/>
      <c r="AN51" s="178"/>
      <c r="AO51" s="188"/>
      <c r="AP51" s="95" t="s">
        <v>17</v>
      </c>
      <c r="AQ51" s="95"/>
      <c r="AR51" s="95"/>
      <c r="AS51" s="95"/>
      <c r="AT51" s="95"/>
      <c r="AU51" s="95"/>
      <c r="AV51" s="95"/>
      <c r="AW51" s="140" t="s">
        <v>43</v>
      </c>
      <c r="AX51" s="140"/>
      <c r="AY51" s="140"/>
      <c r="AZ51" s="154" t="s">
        <v>43</v>
      </c>
      <c r="BA51" s="154"/>
      <c r="BB51" s="154"/>
      <c r="BC51" s="166">
        <f>+BC50+BC45</f>
        <v>612</v>
      </c>
      <c r="BD51" s="166"/>
      <c r="BE51" s="166"/>
      <c r="BF51" s="178"/>
      <c r="BG51" s="74"/>
      <c r="BH51" s="95" t="s">
        <v>17</v>
      </c>
      <c r="BI51" s="95"/>
      <c r="BJ51" s="95"/>
      <c r="BK51" s="95"/>
      <c r="BL51" s="95"/>
      <c r="BM51" s="95"/>
      <c r="BN51" s="95"/>
      <c r="BO51" s="140" t="s">
        <v>43</v>
      </c>
      <c r="BP51" s="140"/>
      <c r="BQ51" s="140"/>
      <c r="BR51" s="154" t="s">
        <v>43</v>
      </c>
      <c r="BS51" s="154"/>
      <c r="BT51" s="154"/>
      <c r="BU51" s="166">
        <f>+BU50+BU45</f>
        <v>609</v>
      </c>
      <c r="BV51" s="166"/>
      <c r="BW51" s="166"/>
      <c r="BX51" s="220"/>
    </row>
    <row r="52" spans="1:76" s="30" customFormat="1" ht="15.95" customHeight="1">
      <c r="A52" s="34"/>
      <c r="B52" s="44"/>
      <c r="C52" s="54"/>
      <c r="D52" s="64"/>
      <c r="E52" s="75"/>
      <c r="F52" s="96"/>
      <c r="G52" s="96"/>
      <c r="H52" s="96"/>
      <c r="I52" s="96"/>
      <c r="J52" s="96"/>
      <c r="K52" s="96"/>
      <c r="L52" s="96"/>
      <c r="M52" s="141"/>
      <c r="N52" s="141"/>
      <c r="O52" s="141"/>
      <c r="P52" s="155"/>
      <c r="Q52" s="155"/>
      <c r="R52" s="155"/>
      <c r="S52" s="167"/>
      <c r="T52" s="167"/>
      <c r="U52" s="167"/>
      <c r="V52" s="183"/>
      <c r="W52" s="115"/>
      <c r="X52" s="96"/>
      <c r="Y52" s="96"/>
      <c r="Z52" s="96"/>
      <c r="AA52" s="96"/>
      <c r="AB52" s="96"/>
      <c r="AC52" s="96"/>
      <c r="AD52" s="96"/>
      <c r="AE52" s="193"/>
      <c r="AF52" s="193"/>
      <c r="AG52" s="193"/>
      <c r="AH52" s="194"/>
      <c r="AI52" s="194"/>
      <c r="AJ52" s="194"/>
      <c r="AK52" s="167"/>
      <c r="AL52" s="167"/>
      <c r="AM52" s="167"/>
      <c r="AN52" s="202"/>
      <c r="AO52" s="115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2"/>
      <c r="BG52" s="75"/>
      <c r="BH52" s="96"/>
      <c r="BI52" s="96"/>
      <c r="BJ52" s="96"/>
      <c r="BK52" s="96"/>
      <c r="BL52" s="96"/>
      <c r="BM52" s="96"/>
      <c r="BN52" s="96"/>
      <c r="BO52" s="193"/>
      <c r="BP52" s="193"/>
      <c r="BQ52" s="193"/>
      <c r="BR52" s="194"/>
      <c r="BS52" s="194"/>
      <c r="BT52" s="194"/>
      <c r="BU52" s="167"/>
      <c r="BV52" s="167"/>
      <c r="BW52" s="167"/>
      <c r="BX52" s="224"/>
    </row>
    <row r="53" spans="1:76" ht="20.100000000000001" customHeight="1">
      <c r="A53" s="31"/>
      <c r="B53" s="45" t="s">
        <v>48</v>
      </c>
      <c r="C53" s="55"/>
      <c r="D53" s="55"/>
      <c r="E53" s="76" t="str">
        <f>IF(S51=MIN(S51,AK51,BC51,BU51),"○","▲")</f>
        <v>▲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 t="str">
        <f>IF(AK51=MIN(S51,AK51,BC51,BU51),"○","▲")</f>
        <v>○</v>
      </c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 t="str">
        <f>IF(BC51=MIN(S51,AK51,BC51,BU51),"○","▲")</f>
        <v>▲</v>
      </c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 t="str">
        <f>IF(BU51=MIN(S51,AK51,BC51,BU51),"○","▲")</f>
        <v>▲</v>
      </c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225"/>
    </row>
    <row r="54" spans="1:76" ht="24.95" customHeight="1">
      <c r="A54" s="31"/>
      <c r="B54" s="46"/>
      <c r="C54" s="56"/>
      <c r="D54" s="56"/>
      <c r="E54" s="77">
        <f>IF(E53="○",M4,IF(W53="○",AE4,IF(AO53="○",AW4,BO4)))</f>
        <v>4</v>
      </c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226"/>
    </row>
    <row r="55" spans="1:76" ht="30" customHeight="1">
      <c r="A55" s="31"/>
      <c r="B55" s="36" t="s">
        <v>21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213"/>
    </row>
    <row r="56" spans="1:76" ht="24.95" customHeight="1">
      <c r="A56" s="31"/>
      <c r="B56" s="37" t="s">
        <v>70</v>
      </c>
      <c r="C56" s="47"/>
      <c r="D56" s="57"/>
      <c r="E56" s="65" t="s">
        <v>69</v>
      </c>
      <c r="F56" s="78"/>
      <c r="G56" s="78"/>
      <c r="H56" s="78"/>
      <c r="I56" s="78"/>
      <c r="J56" s="78"/>
      <c r="K56" s="78"/>
      <c r="L56" s="129" t="str">
        <f>+L2</f>
        <v>内地（甑含む）</v>
      </c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78" t="s">
        <v>54</v>
      </c>
      <c r="X56" s="78"/>
      <c r="Y56" s="78"/>
      <c r="Z56" s="78"/>
      <c r="AA56" s="78"/>
      <c r="AB56" s="78"/>
      <c r="AC56" s="78"/>
      <c r="AD56" s="78"/>
      <c r="AE56" s="191">
        <v>20</v>
      </c>
      <c r="AF56" s="191"/>
      <c r="AG56" s="191"/>
      <c r="AH56" s="191"/>
      <c r="AI56" s="191"/>
      <c r="AJ56" s="191"/>
      <c r="AK56" s="191"/>
      <c r="AL56" s="191"/>
      <c r="AM56" s="191"/>
      <c r="AN56" s="191"/>
      <c r="AO56" s="203" t="s">
        <v>68</v>
      </c>
      <c r="AP56" s="203"/>
      <c r="AQ56" s="203"/>
      <c r="AR56" s="203"/>
      <c r="AS56" s="203"/>
      <c r="AT56" s="203"/>
      <c r="AU56" s="203"/>
      <c r="AV56" s="203"/>
      <c r="AW56" s="206">
        <v>0.9</v>
      </c>
      <c r="AX56" s="208"/>
      <c r="AY56" s="208"/>
      <c r="AZ56" s="208"/>
      <c r="BA56" s="208"/>
      <c r="BB56" s="208"/>
      <c r="BC56" s="208"/>
      <c r="BD56" s="208"/>
      <c r="BE56" s="208"/>
      <c r="BF56" s="208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14"/>
    </row>
    <row r="57" spans="1:76" ht="24.95" customHeight="1">
      <c r="A57" s="31"/>
      <c r="B57" s="38"/>
      <c r="C57" s="48"/>
      <c r="D57" s="58"/>
      <c r="E57" s="66" t="s">
        <v>66</v>
      </c>
      <c r="F57" s="79"/>
      <c r="G57" s="79"/>
      <c r="H57" s="79"/>
      <c r="I57" s="79"/>
      <c r="J57" s="79"/>
      <c r="K57" s="79"/>
      <c r="L57" s="79" t="s">
        <v>67</v>
      </c>
      <c r="M57" s="79"/>
      <c r="N57" s="144">
        <f>+N3</f>
        <v>3</v>
      </c>
      <c r="O57" s="144"/>
      <c r="P57" s="150" t="str">
        <f>IF(N57=3,"(旧区分:L交通)",IF(N57=4,"(旧区分:A交通)",IF(N57=5,"(旧区分:B交通)","(旧区分:C交通)")))</f>
        <v>(旧区分:L交通)</v>
      </c>
      <c r="Q57" s="150"/>
      <c r="R57" s="150"/>
      <c r="S57" s="150"/>
      <c r="T57" s="150"/>
      <c r="U57" s="150"/>
      <c r="V57" s="150"/>
      <c r="W57" s="79" t="s">
        <v>64</v>
      </c>
      <c r="X57" s="79"/>
      <c r="Y57" s="79"/>
      <c r="Z57" s="79"/>
      <c r="AA57" s="79"/>
      <c r="AB57" s="79"/>
      <c r="AC57" s="79"/>
      <c r="AD57" s="79"/>
      <c r="AE57" s="192" t="s">
        <v>73</v>
      </c>
      <c r="AF57" s="192"/>
      <c r="AG57" s="192"/>
      <c r="AH57" s="192"/>
      <c r="AI57" s="192"/>
      <c r="AJ57" s="192"/>
      <c r="AK57" s="192"/>
      <c r="AL57" s="192"/>
      <c r="AM57" s="192"/>
      <c r="AN57" s="192"/>
      <c r="AO57" s="79" t="s">
        <v>71</v>
      </c>
      <c r="AP57" s="79"/>
      <c r="AQ57" s="79"/>
      <c r="AR57" s="79"/>
      <c r="AS57" s="79"/>
      <c r="AT57" s="79"/>
      <c r="AU57" s="79"/>
      <c r="AV57" s="79"/>
      <c r="AW57" s="207">
        <v>1</v>
      </c>
      <c r="AX57" s="207"/>
      <c r="AY57" s="207"/>
      <c r="AZ57" s="207"/>
      <c r="BA57" s="207"/>
      <c r="BB57" s="207"/>
      <c r="BC57" s="207"/>
      <c r="BD57" s="207"/>
      <c r="BE57" s="207"/>
      <c r="BF57" s="207"/>
      <c r="BG57" s="79" t="s">
        <v>72</v>
      </c>
      <c r="BH57" s="79"/>
      <c r="BI57" s="79"/>
      <c r="BJ57" s="79"/>
      <c r="BK57" s="79"/>
      <c r="BL57" s="79"/>
      <c r="BM57" s="79"/>
      <c r="BN57" s="79"/>
      <c r="BO57" s="211">
        <f>+BO3</f>
        <v>20</v>
      </c>
      <c r="BP57" s="211"/>
      <c r="BQ57" s="211"/>
      <c r="BR57" s="211"/>
      <c r="BS57" s="211"/>
      <c r="BT57" s="211"/>
      <c r="BU57" s="211"/>
      <c r="BV57" s="211"/>
      <c r="BW57" s="211"/>
      <c r="BX57" s="215"/>
    </row>
    <row r="58" spans="1:76" ht="20.100000000000001" customHeight="1">
      <c r="A58" s="31"/>
      <c r="B58" s="39"/>
      <c r="C58" s="49"/>
      <c r="D58" s="59"/>
      <c r="E58" s="67">
        <v>1</v>
      </c>
      <c r="F58" s="80"/>
      <c r="G58" s="80"/>
      <c r="H58" s="80"/>
      <c r="I58" s="80"/>
      <c r="J58" s="80"/>
      <c r="K58" s="80"/>
      <c r="L58" s="80"/>
      <c r="M58" s="132">
        <f>+L80</f>
        <v>3</v>
      </c>
      <c r="N58" s="132"/>
      <c r="O58" s="132"/>
      <c r="P58" s="132"/>
      <c r="Q58" s="132"/>
      <c r="R58" s="132"/>
      <c r="S58" s="132"/>
      <c r="T58" s="132"/>
      <c r="U58" s="132"/>
      <c r="V58" s="175"/>
      <c r="W58" s="67">
        <v>2</v>
      </c>
      <c r="X58" s="80"/>
      <c r="Y58" s="80"/>
      <c r="Z58" s="80"/>
      <c r="AA58" s="80"/>
      <c r="AB58" s="80"/>
      <c r="AC58" s="80"/>
      <c r="AD58" s="80"/>
      <c r="AE58" s="132">
        <f>+AD80</f>
        <v>4</v>
      </c>
      <c r="AF58" s="132"/>
      <c r="AG58" s="132"/>
      <c r="AH58" s="132"/>
      <c r="AI58" s="132"/>
      <c r="AJ58" s="132"/>
      <c r="AK58" s="132"/>
      <c r="AL58" s="132"/>
      <c r="AM58" s="132"/>
      <c r="AN58" s="175"/>
      <c r="AO58" s="67">
        <v>2</v>
      </c>
      <c r="AP58" s="80"/>
      <c r="AQ58" s="80"/>
      <c r="AR58" s="80"/>
      <c r="AS58" s="80"/>
      <c r="AT58" s="80"/>
      <c r="AU58" s="80"/>
      <c r="AV58" s="80"/>
      <c r="AW58" s="132">
        <f>+AV80</f>
        <v>6</v>
      </c>
      <c r="AX58" s="132"/>
      <c r="AY58" s="132"/>
      <c r="AZ58" s="132"/>
      <c r="BA58" s="132"/>
      <c r="BB58" s="132"/>
      <c r="BC58" s="132"/>
      <c r="BD58" s="132"/>
      <c r="BE58" s="132"/>
      <c r="BF58" s="175"/>
      <c r="BG58" s="67">
        <v>3</v>
      </c>
      <c r="BH58" s="80"/>
      <c r="BI58" s="80"/>
      <c r="BJ58" s="80"/>
      <c r="BK58" s="80"/>
      <c r="BL58" s="80"/>
      <c r="BM58" s="80"/>
      <c r="BN58" s="80"/>
      <c r="BO58" s="132">
        <f>+BN80</f>
        <v>8</v>
      </c>
      <c r="BP58" s="132"/>
      <c r="BQ58" s="132"/>
      <c r="BR58" s="132"/>
      <c r="BS58" s="132"/>
      <c r="BT58" s="132"/>
      <c r="BU58" s="132"/>
      <c r="BV58" s="132"/>
      <c r="BW58" s="132"/>
      <c r="BX58" s="216"/>
    </row>
    <row r="59" spans="1:76" ht="5.0999999999999996" customHeight="1">
      <c r="A59" s="31"/>
      <c r="B59" s="40" t="s">
        <v>3</v>
      </c>
      <c r="C59" s="50"/>
      <c r="D59" s="60"/>
      <c r="E59" s="68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176"/>
      <c r="W59" s="68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176"/>
      <c r="AO59" s="68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176"/>
      <c r="BG59" s="68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217"/>
    </row>
    <row r="60" spans="1:76" s="28" customFormat="1" ht="12" customHeight="1">
      <c r="A60" s="32"/>
      <c r="B60" s="40"/>
      <c r="C60" s="50"/>
      <c r="D60" s="60"/>
      <c r="E60" s="69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32"/>
      <c r="S60" s="82"/>
      <c r="T60" s="168"/>
      <c r="U60" s="168"/>
      <c r="V60" s="32"/>
      <c r="W60" s="69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32"/>
      <c r="AK60" s="82"/>
      <c r="AL60" s="168"/>
      <c r="AM60" s="168"/>
      <c r="AN60" s="198"/>
      <c r="AO60" s="69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32"/>
      <c r="BC60" s="82"/>
      <c r="BD60" s="168"/>
      <c r="BE60" s="168"/>
      <c r="BF60" s="198"/>
      <c r="BG60" s="69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32"/>
      <c r="BU60" s="82"/>
      <c r="BV60" s="168"/>
      <c r="BW60" s="168"/>
      <c r="BX60" s="218"/>
    </row>
    <row r="61" spans="1:76" s="28" customFormat="1" ht="12" customHeight="1">
      <c r="A61" s="32"/>
      <c r="B61" s="40"/>
      <c r="C61" s="50"/>
      <c r="D61" s="60"/>
      <c r="E61" s="69"/>
      <c r="F61" s="82"/>
      <c r="G61" s="82"/>
      <c r="H61" s="82"/>
      <c r="I61" s="109" t="s">
        <v>2</v>
      </c>
      <c r="J61" s="109"/>
      <c r="K61" s="109"/>
      <c r="L61" s="109"/>
      <c r="M61" s="109" t="s">
        <v>24</v>
      </c>
      <c r="N61" s="109"/>
      <c r="O61" s="109"/>
      <c r="P61" s="109"/>
      <c r="Q61" s="82"/>
      <c r="R61" s="32"/>
      <c r="S61" s="163"/>
      <c r="T61" s="168"/>
      <c r="U61" s="168"/>
      <c r="V61" s="32"/>
      <c r="W61" s="69"/>
      <c r="X61" s="82"/>
      <c r="Y61" s="82"/>
      <c r="Z61" s="82"/>
      <c r="AA61" s="109" t="s">
        <v>2</v>
      </c>
      <c r="AB61" s="109"/>
      <c r="AC61" s="109"/>
      <c r="AD61" s="109"/>
      <c r="AE61" s="109" t="s">
        <v>24</v>
      </c>
      <c r="AF61" s="109"/>
      <c r="AG61" s="109"/>
      <c r="AH61" s="109"/>
      <c r="AI61" s="82"/>
      <c r="AJ61" s="32"/>
      <c r="AK61" s="163"/>
      <c r="AL61" s="168"/>
      <c r="AM61" s="168"/>
      <c r="AN61" s="198"/>
      <c r="AO61" s="69"/>
      <c r="AP61" s="82"/>
      <c r="AQ61" s="82"/>
      <c r="AR61" s="82"/>
      <c r="AS61" s="109" t="s">
        <v>2</v>
      </c>
      <c r="AT61" s="109"/>
      <c r="AU61" s="109"/>
      <c r="AV61" s="109"/>
      <c r="AW61" s="109" t="s">
        <v>24</v>
      </c>
      <c r="AX61" s="109"/>
      <c r="AY61" s="109"/>
      <c r="AZ61" s="109"/>
      <c r="BA61" s="82"/>
      <c r="BB61" s="32"/>
      <c r="BC61" s="163"/>
      <c r="BD61" s="168"/>
      <c r="BE61" s="168"/>
      <c r="BF61" s="198"/>
      <c r="BG61" s="69"/>
      <c r="BH61" s="82"/>
      <c r="BI61" s="82"/>
      <c r="BJ61" s="82"/>
      <c r="BK61" s="109" t="s">
        <v>2</v>
      </c>
      <c r="BL61" s="109"/>
      <c r="BM61" s="109"/>
      <c r="BN61" s="109"/>
      <c r="BO61" s="109" t="s">
        <v>24</v>
      </c>
      <c r="BP61" s="109"/>
      <c r="BQ61" s="109"/>
      <c r="BR61" s="109"/>
      <c r="BS61" s="82"/>
      <c r="BT61" s="32"/>
      <c r="BU61" s="163"/>
      <c r="BV61" s="168"/>
      <c r="BW61" s="168"/>
      <c r="BX61" s="218"/>
    </row>
    <row r="62" spans="1:76" s="28" customFormat="1" ht="9.9499999999999993" customHeight="1">
      <c r="A62" s="32"/>
      <c r="B62" s="40"/>
      <c r="C62" s="50"/>
      <c r="D62" s="60"/>
      <c r="E62" s="69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32"/>
      <c r="S62" s="164">
        <f>+K92+K93+K95+K97</f>
        <v>50</v>
      </c>
      <c r="T62" s="169" t="s">
        <v>62</v>
      </c>
      <c r="U62" s="168"/>
      <c r="V62" s="32"/>
      <c r="W62" s="69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32"/>
      <c r="AK62" s="164">
        <f>+AC92+AC93+AC95+AC97</f>
        <v>40</v>
      </c>
      <c r="AL62" s="169" t="s">
        <v>62</v>
      </c>
      <c r="AM62" s="168"/>
      <c r="AN62" s="198"/>
      <c r="AO62" s="69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32"/>
      <c r="BC62" s="164">
        <f>+AU92+AU93+AU95+AU97</f>
        <v>35</v>
      </c>
      <c r="BD62" s="169" t="s">
        <v>62</v>
      </c>
      <c r="BE62" s="168"/>
      <c r="BF62" s="198"/>
      <c r="BG62" s="69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32"/>
      <c r="BU62" s="164">
        <f>+BM92+BM93+BM95+BM97</f>
        <v>30</v>
      </c>
      <c r="BV62" s="169" t="s">
        <v>62</v>
      </c>
      <c r="BW62" s="168"/>
      <c r="BX62" s="218"/>
    </row>
    <row r="63" spans="1:76" s="28" customFormat="1" ht="9.9499999999999993" customHeight="1">
      <c r="A63" s="32"/>
      <c r="B63" s="40"/>
      <c r="C63" s="50"/>
      <c r="D63" s="60"/>
      <c r="E63" s="69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2"/>
      <c r="S63" s="164"/>
      <c r="T63" s="169"/>
      <c r="U63" s="168"/>
      <c r="V63" s="32"/>
      <c r="W63" s="69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32"/>
      <c r="AK63" s="164"/>
      <c r="AL63" s="169"/>
      <c r="AM63" s="168"/>
      <c r="AN63" s="198"/>
      <c r="AO63" s="69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32"/>
      <c r="BC63" s="164"/>
      <c r="BD63" s="169"/>
      <c r="BE63" s="168"/>
      <c r="BF63" s="198"/>
      <c r="BG63" s="69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32"/>
      <c r="BU63" s="164"/>
      <c r="BV63" s="169"/>
      <c r="BW63" s="168"/>
      <c r="BX63" s="218"/>
    </row>
    <row r="64" spans="1:76" s="28" customFormat="1" ht="9.9499999999999993" customHeight="1">
      <c r="A64" s="32"/>
      <c r="B64" s="40"/>
      <c r="C64" s="50"/>
      <c r="D64" s="60"/>
      <c r="E64" s="69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32"/>
      <c r="S64" s="164"/>
      <c r="T64" s="169"/>
      <c r="U64" s="168"/>
      <c r="V64" s="32"/>
      <c r="W64" s="69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32"/>
      <c r="AK64" s="164"/>
      <c r="AL64" s="169"/>
      <c r="AM64" s="168"/>
      <c r="AN64" s="198"/>
      <c r="AO64" s="69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32"/>
      <c r="BC64" s="164"/>
      <c r="BD64" s="169"/>
      <c r="BE64" s="168"/>
      <c r="BF64" s="198"/>
      <c r="BG64" s="69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32"/>
      <c r="BU64" s="164"/>
      <c r="BV64" s="169"/>
      <c r="BW64" s="168"/>
      <c r="BX64" s="218"/>
    </row>
    <row r="65" spans="1:76" s="28" customFormat="1" ht="9.9499999999999993" customHeight="1">
      <c r="A65" s="32"/>
      <c r="B65" s="40"/>
      <c r="C65" s="50"/>
      <c r="D65" s="60"/>
      <c r="E65" s="69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32"/>
      <c r="S65" s="164"/>
      <c r="T65" s="169"/>
      <c r="U65" s="168"/>
      <c r="V65" s="32"/>
      <c r="W65" s="69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32"/>
      <c r="AK65" s="164"/>
      <c r="AL65" s="169"/>
      <c r="AM65" s="168"/>
      <c r="AN65" s="198"/>
      <c r="AO65" s="69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32"/>
      <c r="BC65" s="164"/>
      <c r="BD65" s="169"/>
      <c r="BE65" s="168"/>
      <c r="BF65" s="198"/>
      <c r="BG65" s="69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32"/>
      <c r="BU65" s="164"/>
      <c r="BV65" s="169"/>
      <c r="BW65" s="168"/>
      <c r="BX65" s="218"/>
    </row>
    <row r="66" spans="1:76" s="28" customFormat="1" ht="9.9499999999999993" customHeight="1">
      <c r="A66" s="32"/>
      <c r="B66" s="40"/>
      <c r="C66" s="50"/>
      <c r="D66" s="60"/>
      <c r="E66" s="69"/>
      <c r="F66" s="82"/>
      <c r="G66" s="82"/>
      <c r="H66" s="82"/>
      <c r="I66" s="109"/>
      <c r="J66" s="109"/>
      <c r="K66" s="109"/>
      <c r="L66" s="109"/>
      <c r="M66" s="109"/>
      <c r="N66" s="109"/>
      <c r="O66" s="109"/>
      <c r="P66" s="109"/>
      <c r="Q66" s="82"/>
      <c r="R66" s="32"/>
      <c r="S66" s="164"/>
      <c r="T66" s="169"/>
      <c r="U66" s="168"/>
      <c r="V66" s="32"/>
      <c r="W66" s="69"/>
      <c r="X66" s="82"/>
      <c r="Y66" s="82"/>
      <c r="Z66" s="82"/>
      <c r="AA66" s="109"/>
      <c r="AB66" s="109"/>
      <c r="AC66" s="109"/>
      <c r="AD66" s="109"/>
      <c r="AE66" s="109"/>
      <c r="AF66" s="109"/>
      <c r="AG66" s="109"/>
      <c r="AH66" s="109"/>
      <c r="AI66" s="82"/>
      <c r="AJ66" s="32"/>
      <c r="AK66" s="164"/>
      <c r="AL66" s="169"/>
      <c r="AM66" s="168"/>
      <c r="AN66" s="198"/>
      <c r="AO66" s="69"/>
      <c r="AP66" s="82"/>
      <c r="AQ66" s="82"/>
      <c r="AR66" s="82"/>
      <c r="AS66" s="109"/>
      <c r="AT66" s="109"/>
      <c r="AU66" s="109"/>
      <c r="AV66" s="109"/>
      <c r="AW66" s="109"/>
      <c r="AX66" s="109"/>
      <c r="AY66" s="109"/>
      <c r="AZ66" s="109"/>
      <c r="BA66" s="82"/>
      <c r="BB66" s="32"/>
      <c r="BC66" s="164"/>
      <c r="BD66" s="169"/>
      <c r="BE66" s="168"/>
      <c r="BF66" s="198"/>
      <c r="BG66" s="69"/>
      <c r="BH66" s="82"/>
      <c r="BI66" s="82"/>
      <c r="BJ66" s="82"/>
      <c r="BK66" s="109"/>
      <c r="BL66" s="109"/>
      <c r="BM66" s="109"/>
      <c r="BN66" s="109"/>
      <c r="BO66" s="109"/>
      <c r="BP66" s="109"/>
      <c r="BQ66" s="109"/>
      <c r="BR66" s="109"/>
      <c r="BS66" s="82"/>
      <c r="BT66" s="32"/>
      <c r="BU66" s="164"/>
      <c r="BV66" s="169"/>
      <c r="BW66" s="168"/>
      <c r="BX66" s="218"/>
    </row>
    <row r="67" spans="1:76" s="28" customFormat="1" ht="12" customHeight="1">
      <c r="A67" s="32"/>
      <c r="B67" s="40"/>
      <c r="C67" s="50"/>
      <c r="D67" s="60"/>
      <c r="E67" s="69"/>
      <c r="F67" s="82"/>
      <c r="G67" s="97">
        <v>100</v>
      </c>
      <c r="H67" s="82"/>
      <c r="I67" s="109" t="s">
        <v>1</v>
      </c>
      <c r="J67" s="109"/>
      <c r="K67" s="109"/>
      <c r="L67" s="109"/>
      <c r="M67" s="133"/>
      <c r="N67" s="133"/>
      <c r="O67" s="133"/>
      <c r="P67" s="133"/>
      <c r="Q67" s="156"/>
      <c r="R67" s="161">
        <f>+S68-R71</f>
        <v>30</v>
      </c>
      <c r="S67" s="156"/>
      <c r="T67" s="170">
        <f>+S68+S62</f>
        <v>100</v>
      </c>
      <c r="U67" s="173" t="s">
        <v>63</v>
      </c>
      <c r="V67" s="32"/>
      <c r="W67" s="69"/>
      <c r="X67" s="82"/>
      <c r="Y67" s="97">
        <v>100</v>
      </c>
      <c r="Z67" s="82"/>
      <c r="AA67" s="109" t="s">
        <v>1</v>
      </c>
      <c r="AB67" s="109"/>
      <c r="AC67" s="109"/>
      <c r="AD67" s="109"/>
      <c r="AE67" s="133"/>
      <c r="AF67" s="133"/>
      <c r="AG67" s="133"/>
      <c r="AH67" s="133"/>
      <c r="AI67" s="156"/>
      <c r="AJ67" s="32"/>
      <c r="AK67" s="32"/>
      <c r="AL67" s="170">
        <f>+AK68+AK62</f>
        <v>95</v>
      </c>
      <c r="AM67" s="173" t="s">
        <v>63</v>
      </c>
      <c r="AN67" s="198"/>
      <c r="AO67" s="69"/>
      <c r="AP67" s="82"/>
      <c r="AQ67" s="97">
        <v>100</v>
      </c>
      <c r="AR67" s="82"/>
      <c r="AS67" s="109" t="s">
        <v>1</v>
      </c>
      <c r="AT67" s="109"/>
      <c r="AU67" s="109"/>
      <c r="AV67" s="109"/>
      <c r="AW67" s="133"/>
      <c r="AX67" s="133"/>
      <c r="AY67" s="133"/>
      <c r="AZ67" s="133"/>
      <c r="BA67" s="156"/>
      <c r="BB67" s="32"/>
      <c r="BC67" s="32"/>
      <c r="BD67" s="170">
        <f>+BC68+BC62</f>
        <v>105</v>
      </c>
      <c r="BE67" s="173" t="s">
        <v>63</v>
      </c>
      <c r="BF67" s="198"/>
      <c r="BG67" s="69"/>
      <c r="BH67" s="82"/>
      <c r="BI67" s="97">
        <v>100</v>
      </c>
      <c r="BJ67" s="82"/>
      <c r="BK67" s="109" t="s">
        <v>1</v>
      </c>
      <c r="BL67" s="109"/>
      <c r="BM67" s="109"/>
      <c r="BN67" s="109"/>
      <c r="BO67" s="133"/>
      <c r="BP67" s="133"/>
      <c r="BQ67" s="133"/>
      <c r="BR67" s="133"/>
      <c r="BS67" s="156"/>
      <c r="BT67" s="32"/>
      <c r="BU67" s="32"/>
      <c r="BV67" s="212">
        <f>BU69+BU62</f>
        <v>110</v>
      </c>
      <c r="BW67" s="168"/>
      <c r="BX67" s="218"/>
    </row>
    <row r="68" spans="1:76" s="28" customFormat="1" ht="12" customHeight="1">
      <c r="A68" s="32"/>
      <c r="B68" s="40"/>
      <c r="C68" s="50"/>
      <c r="D68" s="60"/>
      <c r="E68" s="69"/>
      <c r="F68" s="82"/>
      <c r="G68" s="97"/>
      <c r="H68" s="82"/>
      <c r="I68" s="109"/>
      <c r="J68" s="109"/>
      <c r="K68" s="109"/>
      <c r="L68" s="109"/>
      <c r="M68" s="133"/>
      <c r="N68" s="133"/>
      <c r="O68" s="133"/>
      <c r="P68" s="133"/>
      <c r="Q68" s="156"/>
      <c r="R68" s="161"/>
      <c r="S68" s="161">
        <f>+L81</f>
        <v>50</v>
      </c>
      <c r="T68" s="170"/>
      <c r="U68" s="173"/>
      <c r="V68" s="32"/>
      <c r="W68" s="69"/>
      <c r="X68" s="82"/>
      <c r="Y68" s="97"/>
      <c r="Z68" s="82"/>
      <c r="AA68" s="109"/>
      <c r="AB68" s="109"/>
      <c r="AC68" s="109"/>
      <c r="AD68" s="109"/>
      <c r="AE68" s="133"/>
      <c r="AF68" s="133"/>
      <c r="AG68" s="133"/>
      <c r="AH68" s="133"/>
      <c r="AI68" s="156"/>
      <c r="AJ68" s="196">
        <f>+AK68-AJ72</f>
        <v>35</v>
      </c>
      <c r="AK68" s="196">
        <f>+AD81</f>
        <v>55</v>
      </c>
      <c r="AL68" s="170"/>
      <c r="AM68" s="173"/>
      <c r="AN68" s="198"/>
      <c r="AO68" s="69"/>
      <c r="AP68" s="82"/>
      <c r="AQ68" s="97"/>
      <c r="AR68" s="82"/>
      <c r="AS68" s="109"/>
      <c r="AT68" s="109"/>
      <c r="AU68" s="109"/>
      <c r="AV68" s="109"/>
      <c r="AW68" s="133"/>
      <c r="AX68" s="133"/>
      <c r="AY68" s="133"/>
      <c r="AZ68" s="133"/>
      <c r="BA68" s="156"/>
      <c r="BB68" s="196">
        <f>+BC68-BB72</f>
        <v>50</v>
      </c>
      <c r="BC68" s="196">
        <f>+AV81</f>
        <v>70</v>
      </c>
      <c r="BD68" s="170"/>
      <c r="BE68" s="173"/>
      <c r="BF68" s="198"/>
      <c r="BG68" s="69"/>
      <c r="BH68" s="82"/>
      <c r="BI68" s="97"/>
      <c r="BJ68" s="82"/>
      <c r="BK68" s="109"/>
      <c r="BL68" s="109"/>
      <c r="BM68" s="109"/>
      <c r="BN68" s="109"/>
      <c r="BO68" s="133"/>
      <c r="BP68" s="133"/>
      <c r="BQ68" s="133"/>
      <c r="BR68" s="133"/>
      <c r="BS68" s="156"/>
      <c r="BT68" s="196">
        <f>+BU69-BT73</f>
        <v>60</v>
      </c>
      <c r="BU68" s="32"/>
      <c r="BV68" s="212"/>
      <c r="BW68" s="173" t="s">
        <v>63</v>
      </c>
      <c r="BX68" s="218"/>
    </row>
    <row r="69" spans="1:76" s="28" customFormat="1" ht="12" customHeight="1">
      <c r="A69" s="32"/>
      <c r="B69" s="40"/>
      <c r="C69" s="50"/>
      <c r="D69" s="60"/>
      <c r="E69" s="69"/>
      <c r="F69" s="82"/>
      <c r="G69" s="97"/>
      <c r="H69" s="82"/>
      <c r="I69" s="109"/>
      <c r="J69" s="109"/>
      <c r="K69" s="109"/>
      <c r="L69" s="109"/>
      <c r="M69" s="109" t="s">
        <v>5</v>
      </c>
      <c r="N69" s="109"/>
      <c r="O69" s="109"/>
      <c r="P69" s="109"/>
      <c r="Q69" s="156"/>
      <c r="R69" s="161"/>
      <c r="S69" s="161"/>
      <c r="T69" s="170"/>
      <c r="U69" s="173"/>
      <c r="V69" s="32"/>
      <c r="W69" s="69"/>
      <c r="X69" s="82"/>
      <c r="Y69" s="97"/>
      <c r="Z69" s="82"/>
      <c r="AA69" s="109"/>
      <c r="AB69" s="109"/>
      <c r="AC69" s="109"/>
      <c r="AD69" s="109"/>
      <c r="AE69" s="109" t="s">
        <v>5</v>
      </c>
      <c r="AF69" s="109"/>
      <c r="AG69" s="109"/>
      <c r="AH69" s="109"/>
      <c r="AI69" s="156"/>
      <c r="AJ69" s="196"/>
      <c r="AK69" s="196"/>
      <c r="AL69" s="170"/>
      <c r="AM69" s="173"/>
      <c r="AN69" s="198"/>
      <c r="AO69" s="69"/>
      <c r="AP69" s="82"/>
      <c r="AQ69" s="97"/>
      <c r="AR69" s="82"/>
      <c r="AS69" s="109"/>
      <c r="AT69" s="109"/>
      <c r="AU69" s="109"/>
      <c r="AV69" s="109"/>
      <c r="AW69" s="109" t="s">
        <v>5</v>
      </c>
      <c r="AX69" s="109"/>
      <c r="AY69" s="109"/>
      <c r="AZ69" s="109"/>
      <c r="BA69" s="156"/>
      <c r="BB69" s="196"/>
      <c r="BC69" s="196"/>
      <c r="BD69" s="170"/>
      <c r="BE69" s="173"/>
      <c r="BF69" s="198"/>
      <c r="BG69" s="69"/>
      <c r="BH69" s="82"/>
      <c r="BI69" s="97"/>
      <c r="BJ69" s="82"/>
      <c r="BK69" s="109"/>
      <c r="BL69" s="109"/>
      <c r="BM69" s="109"/>
      <c r="BN69" s="109"/>
      <c r="BO69" s="109" t="s">
        <v>5</v>
      </c>
      <c r="BP69" s="109"/>
      <c r="BQ69" s="109"/>
      <c r="BR69" s="109"/>
      <c r="BS69" s="156"/>
      <c r="BT69" s="196"/>
      <c r="BU69" s="196">
        <f>+BN81</f>
        <v>80</v>
      </c>
      <c r="BV69" s="212"/>
      <c r="BW69" s="173"/>
      <c r="BX69" s="218"/>
    </row>
    <row r="70" spans="1:76" s="28" customFormat="1" ht="12" customHeight="1">
      <c r="A70" s="32"/>
      <c r="B70" s="40"/>
      <c r="C70" s="50"/>
      <c r="D70" s="60"/>
      <c r="E70" s="69"/>
      <c r="F70" s="82"/>
      <c r="G70" s="97"/>
      <c r="H70" s="82"/>
      <c r="I70" s="109"/>
      <c r="J70" s="109"/>
      <c r="K70" s="109"/>
      <c r="L70" s="109"/>
      <c r="M70" s="109" t="s">
        <v>26</v>
      </c>
      <c r="N70" s="109"/>
      <c r="O70" s="109"/>
      <c r="P70" s="109"/>
      <c r="Q70" s="157" t="s">
        <v>28</v>
      </c>
      <c r="R70" s="161"/>
      <c r="S70" s="161"/>
      <c r="T70" s="170"/>
      <c r="U70" s="173"/>
      <c r="V70" s="32"/>
      <c r="W70" s="69"/>
      <c r="X70" s="82"/>
      <c r="Y70" s="97"/>
      <c r="Z70" s="82"/>
      <c r="AA70" s="109"/>
      <c r="AB70" s="109"/>
      <c r="AC70" s="109"/>
      <c r="AD70" s="109"/>
      <c r="AE70" s="109" t="s">
        <v>26</v>
      </c>
      <c r="AF70" s="109"/>
      <c r="AG70" s="109"/>
      <c r="AH70" s="109"/>
      <c r="AI70" s="158"/>
      <c r="AJ70" s="196"/>
      <c r="AK70" s="196"/>
      <c r="AL70" s="170"/>
      <c r="AM70" s="173"/>
      <c r="AN70" s="198"/>
      <c r="AO70" s="69"/>
      <c r="AP70" s="82"/>
      <c r="AQ70" s="97"/>
      <c r="AR70" s="82"/>
      <c r="AS70" s="109"/>
      <c r="AT70" s="109"/>
      <c r="AU70" s="109"/>
      <c r="AV70" s="109"/>
      <c r="AW70" s="109" t="s">
        <v>26</v>
      </c>
      <c r="AX70" s="109"/>
      <c r="AY70" s="109"/>
      <c r="AZ70" s="109"/>
      <c r="BA70" s="158"/>
      <c r="BB70" s="196"/>
      <c r="BC70" s="196"/>
      <c r="BD70" s="170"/>
      <c r="BE70" s="173"/>
      <c r="BF70" s="198"/>
      <c r="BG70" s="69"/>
      <c r="BH70" s="82"/>
      <c r="BI70" s="97"/>
      <c r="BJ70" s="82"/>
      <c r="BK70" s="109"/>
      <c r="BL70" s="109"/>
      <c r="BM70" s="109"/>
      <c r="BN70" s="109"/>
      <c r="BO70" s="109" t="s">
        <v>26</v>
      </c>
      <c r="BP70" s="109"/>
      <c r="BQ70" s="109"/>
      <c r="BR70" s="109"/>
      <c r="BS70" s="158"/>
      <c r="BT70" s="196"/>
      <c r="BU70" s="196"/>
      <c r="BV70" s="212"/>
      <c r="BW70" s="173"/>
      <c r="BX70" s="218"/>
    </row>
    <row r="71" spans="1:76" s="28" customFormat="1" ht="12" customHeight="1">
      <c r="A71" s="32"/>
      <c r="B71" s="40"/>
      <c r="C71" s="50"/>
      <c r="D71" s="60"/>
      <c r="E71" s="69"/>
      <c r="F71" s="82"/>
      <c r="G71" s="97"/>
      <c r="H71" s="82"/>
      <c r="I71" s="109"/>
      <c r="J71" s="109"/>
      <c r="K71" s="109"/>
      <c r="L71" s="109"/>
      <c r="M71" s="134">
        <f>+L83</f>
        <v>20</v>
      </c>
      <c r="N71" s="134"/>
      <c r="O71" s="134"/>
      <c r="P71" s="134"/>
      <c r="Q71" s="157"/>
      <c r="R71" s="161">
        <v>20</v>
      </c>
      <c r="S71" s="161"/>
      <c r="T71" s="170"/>
      <c r="U71" s="173"/>
      <c r="V71" s="32"/>
      <c r="W71" s="69"/>
      <c r="X71" s="82"/>
      <c r="Y71" s="97"/>
      <c r="Z71" s="82"/>
      <c r="AA71" s="109"/>
      <c r="AB71" s="109"/>
      <c r="AC71" s="109"/>
      <c r="AD71" s="109"/>
      <c r="AE71" s="134">
        <f>+AD83</f>
        <v>20</v>
      </c>
      <c r="AF71" s="134"/>
      <c r="AG71" s="134"/>
      <c r="AH71" s="134"/>
      <c r="AI71" s="157" t="s">
        <v>28</v>
      </c>
      <c r="AJ71" s="196"/>
      <c r="AK71" s="196"/>
      <c r="AL71" s="170"/>
      <c r="AM71" s="173"/>
      <c r="AN71" s="198"/>
      <c r="AO71" s="69"/>
      <c r="AP71" s="82"/>
      <c r="AQ71" s="97"/>
      <c r="AR71" s="82"/>
      <c r="AS71" s="109"/>
      <c r="AT71" s="109"/>
      <c r="AU71" s="109"/>
      <c r="AV71" s="109"/>
      <c r="AW71" s="134">
        <f>+AV83</f>
        <v>20</v>
      </c>
      <c r="AX71" s="134"/>
      <c r="AY71" s="134"/>
      <c r="AZ71" s="134"/>
      <c r="BA71" s="157" t="s">
        <v>28</v>
      </c>
      <c r="BB71" s="196"/>
      <c r="BC71" s="196"/>
      <c r="BD71" s="170"/>
      <c r="BE71" s="173"/>
      <c r="BF71" s="198"/>
      <c r="BG71" s="69"/>
      <c r="BH71" s="82"/>
      <c r="BI71" s="97"/>
      <c r="BJ71" s="82"/>
      <c r="BK71" s="109"/>
      <c r="BL71" s="109"/>
      <c r="BM71" s="109"/>
      <c r="BN71" s="109"/>
      <c r="BO71" s="134">
        <f>+BN83</f>
        <v>20</v>
      </c>
      <c r="BP71" s="134"/>
      <c r="BQ71" s="134"/>
      <c r="BR71" s="134"/>
      <c r="BS71" s="158"/>
      <c r="BT71" s="196"/>
      <c r="BU71" s="196"/>
      <c r="BV71" s="212"/>
      <c r="BW71" s="173"/>
      <c r="BX71" s="218"/>
    </row>
    <row r="72" spans="1:76" s="28" customFormat="1" ht="12" customHeight="1">
      <c r="A72" s="32"/>
      <c r="B72" s="40"/>
      <c r="C72" s="50"/>
      <c r="D72" s="60"/>
      <c r="E72" s="69"/>
      <c r="F72" s="82"/>
      <c r="G72" s="97"/>
      <c r="H72" s="82"/>
      <c r="I72" s="110">
        <f>+L79</f>
        <v>1</v>
      </c>
      <c r="J72" s="110"/>
      <c r="K72" s="110"/>
      <c r="L72" s="110"/>
      <c r="M72" s="133"/>
      <c r="N72" s="133"/>
      <c r="O72" s="133"/>
      <c r="P72" s="133"/>
      <c r="Q72" s="157"/>
      <c r="R72" s="161"/>
      <c r="S72" s="156"/>
      <c r="T72" s="170"/>
      <c r="U72" s="173"/>
      <c r="V72" s="32"/>
      <c r="W72" s="69"/>
      <c r="X72" s="82"/>
      <c r="Y72" s="97"/>
      <c r="Z72" s="82"/>
      <c r="AA72" s="110">
        <f>+AD79</f>
        <v>1</v>
      </c>
      <c r="AB72" s="110"/>
      <c r="AC72" s="110"/>
      <c r="AD72" s="110"/>
      <c r="AE72" s="133"/>
      <c r="AF72" s="133"/>
      <c r="AG72" s="133"/>
      <c r="AH72" s="133"/>
      <c r="AI72" s="157"/>
      <c r="AJ72" s="161">
        <v>20</v>
      </c>
      <c r="AK72" s="32"/>
      <c r="AL72" s="170"/>
      <c r="AM72" s="173"/>
      <c r="AN72" s="198"/>
      <c r="AO72" s="69"/>
      <c r="AP72" s="82"/>
      <c r="AQ72" s="97"/>
      <c r="AR72" s="82"/>
      <c r="AS72" s="110">
        <f>+AV79</f>
        <v>1</v>
      </c>
      <c r="AT72" s="110"/>
      <c r="AU72" s="110"/>
      <c r="AV72" s="110"/>
      <c r="AW72" s="133"/>
      <c r="AX72" s="133"/>
      <c r="AY72" s="133"/>
      <c r="AZ72" s="133"/>
      <c r="BA72" s="157"/>
      <c r="BB72" s="161">
        <v>20</v>
      </c>
      <c r="BC72" s="32"/>
      <c r="BD72" s="170"/>
      <c r="BE72" s="173"/>
      <c r="BF72" s="198"/>
      <c r="BG72" s="69"/>
      <c r="BH72" s="82"/>
      <c r="BI72" s="97"/>
      <c r="BJ72" s="82"/>
      <c r="BK72" s="110">
        <f>+BN79</f>
        <v>1</v>
      </c>
      <c r="BL72" s="110"/>
      <c r="BM72" s="110"/>
      <c r="BN72" s="110"/>
      <c r="BO72" s="133"/>
      <c r="BP72" s="133"/>
      <c r="BQ72" s="133"/>
      <c r="BR72" s="133"/>
      <c r="BS72" s="157" t="s">
        <v>28</v>
      </c>
      <c r="BT72" s="197"/>
      <c r="BU72" s="196"/>
      <c r="BV72" s="212"/>
      <c r="BW72" s="173"/>
      <c r="BX72" s="218"/>
    </row>
    <row r="73" spans="1:76" s="28" customFormat="1" ht="12" customHeight="1">
      <c r="A73" s="32"/>
      <c r="B73" s="40"/>
      <c r="C73" s="50"/>
      <c r="D73" s="60"/>
      <c r="E73" s="69"/>
      <c r="F73" s="82"/>
      <c r="G73" s="97"/>
      <c r="H73" s="82"/>
      <c r="I73" s="110"/>
      <c r="J73" s="110"/>
      <c r="K73" s="110"/>
      <c r="L73" s="110"/>
      <c r="M73" s="133"/>
      <c r="N73" s="133"/>
      <c r="O73" s="133"/>
      <c r="P73" s="133"/>
      <c r="Q73" s="157"/>
      <c r="R73" s="156"/>
      <c r="S73" s="161"/>
      <c r="T73" s="171"/>
      <c r="U73" s="174"/>
      <c r="V73" s="32"/>
      <c r="W73" s="69"/>
      <c r="X73" s="82"/>
      <c r="Y73" s="97"/>
      <c r="Z73" s="82"/>
      <c r="AA73" s="110"/>
      <c r="AB73" s="110"/>
      <c r="AC73" s="110"/>
      <c r="AD73" s="110"/>
      <c r="AE73" s="133"/>
      <c r="AF73" s="133"/>
      <c r="AG73" s="133"/>
      <c r="AH73" s="133"/>
      <c r="AI73" s="157"/>
      <c r="AJ73" s="161"/>
      <c r="AK73" s="197"/>
      <c r="AL73" s="171"/>
      <c r="AM73" s="174"/>
      <c r="AN73" s="198"/>
      <c r="AO73" s="69"/>
      <c r="AP73" s="82"/>
      <c r="AQ73" s="97"/>
      <c r="AR73" s="82"/>
      <c r="AS73" s="110"/>
      <c r="AT73" s="110"/>
      <c r="AU73" s="110"/>
      <c r="AV73" s="110"/>
      <c r="AW73" s="133"/>
      <c r="AX73" s="133"/>
      <c r="AY73" s="133"/>
      <c r="AZ73" s="133"/>
      <c r="BA73" s="157"/>
      <c r="BB73" s="161"/>
      <c r="BC73" s="197"/>
      <c r="BD73" s="171"/>
      <c r="BE73" s="174"/>
      <c r="BF73" s="198"/>
      <c r="BG73" s="69"/>
      <c r="BH73" s="82"/>
      <c r="BI73" s="97"/>
      <c r="BJ73" s="82"/>
      <c r="BK73" s="110"/>
      <c r="BL73" s="110"/>
      <c r="BM73" s="110"/>
      <c r="BN73" s="110"/>
      <c r="BO73" s="133"/>
      <c r="BP73" s="133"/>
      <c r="BQ73" s="133"/>
      <c r="BR73" s="133"/>
      <c r="BS73" s="157"/>
      <c r="BT73" s="161">
        <v>20</v>
      </c>
      <c r="BU73" s="197"/>
      <c r="BV73" s="212"/>
      <c r="BW73" s="173"/>
      <c r="BX73" s="218"/>
    </row>
    <row r="74" spans="1:76" s="28" customFormat="1" ht="12" customHeight="1">
      <c r="A74" s="32"/>
      <c r="B74" s="40"/>
      <c r="C74" s="50"/>
      <c r="D74" s="60"/>
      <c r="E74" s="69"/>
      <c r="F74" s="82"/>
      <c r="G74" s="97"/>
      <c r="H74" s="82"/>
      <c r="I74" s="110"/>
      <c r="J74" s="110"/>
      <c r="K74" s="110"/>
      <c r="L74" s="110"/>
      <c r="M74" s="135" t="s">
        <v>6</v>
      </c>
      <c r="N74" s="135"/>
      <c r="O74" s="135"/>
      <c r="P74" s="135"/>
      <c r="Q74" s="156"/>
      <c r="R74" s="156"/>
      <c r="S74" s="161">
        <f>+G67-S68</f>
        <v>50</v>
      </c>
      <c r="T74" s="32"/>
      <c r="U74" s="32"/>
      <c r="V74" s="32"/>
      <c r="W74" s="69"/>
      <c r="X74" s="82"/>
      <c r="Y74" s="97"/>
      <c r="Z74" s="82"/>
      <c r="AA74" s="110"/>
      <c r="AB74" s="110"/>
      <c r="AC74" s="110"/>
      <c r="AD74" s="110"/>
      <c r="AE74" s="133"/>
      <c r="AF74" s="133"/>
      <c r="AG74" s="133"/>
      <c r="AH74" s="133"/>
      <c r="AI74" s="195"/>
      <c r="AJ74" s="32"/>
      <c r="AK74" s="161">
        <f>+Y67-AK68</f>
        <v>45</v>
      </c>
      <c r="AL74" s="168"/>
      <c r="AM74" s="32"/>
      <c r="AN74" s="198"/>
      <c r="AO74" s="69"/>
      <c r="AP74" s="82"/>
      <c r="AQ74" s="97"/>
      <c r="AR74" s="82"/>
      <c r="AS74" s="110"/>
      <c r="AT74" s="110"/>
      <c r="AU74" s="110"/>
      <c r="AV74" s="110"/>
      <c r="AW74" s="133"/>
      <c r="AX74" s="133"/>
      <c r="AY74" s="133"/>
      <c r="AZ74" s="133"/>
      <c r="BA74" s="195"/>
      <c r="BB74" s="32"/>
      <c r="BC74" s="161">
        <f>+AQ67-BC68</f>
        <v>30</v>
      </c>
      <c r="BD74" s="168"/>
      <c r="BE74" s="32"/>
      <c r="BF74" s="198"/>
      <c r="BG74" s="69"/>
      <c r="BH74" s="82"/>
      <c r="BI74" s="97"/>
      <c r="BJ74" s="82"/>
      <c r="BK74" s="110"/>
      <c r="BL74" s="110"/>
      <c r="BM74" s="110"/>
      <c r="BN74" s="110"/>
      <c r="BO74" s="133"/>
      <c r="BP74" s="133"/>
      <c r="BQ74" s="133"/>
      <c r="BR74" s="133"/>
      <c r="BS74" s="157"/>
      <c r="BT74" s="161"/>
      <c r="BU74" s="197"/>
      <c r="BV74" s="168"/>
      <c r="BW74" s="168"/>
      <c r="BX74" s="218"/>
    </row>
    <row r="75" spans="1:76" s="28" customFormat="1" ht="12" customHeight="1">
      <c r="A75" s="32"/>
      <c r="B75" s="40"/>
      <c r="C75" s="50"/>
      <c r="D75" s="60"/>
      <c r="E75" s="69"/>
      <c r="F75" s="82"/>
      <c r="G75" s="97"/>
      <c r="H75" s="82"/>
      <c r="I75" s="110"/>
      <c r="J75" s="110"/>
      <c r="K75" s="110"/>
      <c r="L75" s="110"/>
      <c r="M75" s="110">
        <f>+I72</f>
        <v>1</v>
      </c>
      <c r="N75" s="110"/>
      <c r="O75" s="110"/>
      <c r="P75" s="110"/>
      <c r="Q75" s="158"/>
      <c r="R75" s="156"/>
      <c r="S75" s="161"/>
      <c r="T75" s="168"/>
      <c r="U75" s="168"/>
      <c r="V75" s="32"/>
      <c r="W75" s="69"/>
      <c r="X75" s="82"/>
      <c r="Y75" s="97"/>
      <c r="Z75" s="82"/>
      <c r="AA75" s="110"/>
      <c r="AB75" s="110"/>
      <c r="AC75" s="110"/>
      <c r="AD75" s="110"/>
      <c r="AE75" s="135" t="s">
        <v>6</v>
      </c>
      <c r="AF75" s="135"/>
      <c r="AG75" s="135"/>
      <c r="AH75" s="135"/>
      <c r="AI75" s="158"/>
      <c r="AJ75" s="158"/>
      <c r="AK75" s="161"/>
      <c r="AL75" s="168"/>
      <c r="AM75" s="168"/>
      <c r="AN75" s="198"/>
      <c r="AO75" s="69"/>
      <c r="AP75" s="82"/>
      <c r="AQ75" s="97"/>
      <c r="AR75" s="82"/>
      <c r="AS75" s="110"/>
      <c r="AT75" s="110"/>
      <c r="AU75" s="110"/>
      <c r="AV75" s="110"/>
      <c r="AW75" s="135" t="s">
        <v>6</v>
      </c>
      <c r="AX75" s="135"/>
      <c r="AY75" s="135"/>
      <c r="AZ75" s="135"/>
      <c r="BA75" s="158"/>
      <c r="BB75" s="158"/>
      <c r="BC75" s="161"/>
      <c r="BD75" s="168"/>
      <c r="BE75" s="168"/>
      <c r="BF75" s="198"/>
      <c r="BG75" s="69"/>
      <c r="BH75" s="82"/>
      <c r="BI75" s="97"/>
      <c r="BJ75" s="82"/>
      <c r="BK75" s="110"/>
      <c r="BL75" s="110"/>
      <c r="BM75" s="110"/>
      <c r="BN75" s="110"/>
      <c r="BO75" s="135" t="s">
        <v>6</v>
      </c>
      <c r="BP75" s="135"/>
      <c r="BQ75" s="135"/>
      <c r="BR75" s="135"/>
      <c r="BS75" s="158"/>
      <c r="BT75" s="158"/>
      <c r="BU75" s="161">
        <f>+BI67-BU69</f>
        <v>20</v>
      </c>
      <c r="BV75" s="168"/>
      <c r="BW75" s="168"/>
      <c r="BX75" s="218"/>
    </row>
    <row r="76" spans="1:76" s="28" customFormat="1" ht="12" customHeight="1">
      <c r="A76" s="32"/>
      <c r="B76" s="40"/>
      <c r="C76" s="50"/>
      <c r="D76" s="60"/>
      <c r="E76" s="69"/>
      <c r="F76" s="82"/>
      <c r="G76" s="97"/>
      <c r="H76" s="82"/>
      <c r="I76" s="110"/>
      <c r="J76" s="110"/>
      <c r="K76" s="110"/>
      <c r="L76" s="110"/>
      <c r="M76" s="133"/>
      <c r="N76" s="133"/>
      <c r="O76" s="133"/>
      <c r="P76" s="133"/>
      <c r="Q76" s="158"/>
      <c r="R76" s="158"/>
      <c r="S76" s="32"/>
      <c r="T76" s="168"/>
      <c r="U76" s="168"/>
      <c r="V76" s="32"/>
      <c r="W76" s="69"/>
      <c r="X76" s="82"/>
      <c r="Y76" s="97"/>
      <c r="Z76" s="82"/>
      <c r="AA76" s="110"/>
      <c r="AB76" s="110"/>
      <c r="AC76" s="110"/>
      <c r="AD76" s="110"/>
      <c r="AE76" s="110">
        <f>+AA72</f>
        <v>1</v>
      </c>
      <c r="AF76" s="110"/>
      <c r="AG76" s="110"/>
      <c r="AH76" s="110"/>
      <c r="AI76" s="158"/>
      <c r="AJ76" s="158"/>
      <c r="AK76" s="161"/>
      <c r="AL76" s="168"/>
      <c r="AM76" s="168"/>
      <c r="AN76" s="198"/>
      <c r="AO76" s="69"/>
      <c r="AP76" s="82"/>
      <c r="AQ76" s="97"/>
      <c r="AR76" s="82"/>
      <c r="AS76" s="110"/>
      <c r="AT76" s="110"/>
      <c r="AU76" s="110"/>
      <c r="AV76" s="110"/>
      <c r="AW76" s="110">
        <f>+AS72</f>
        <v>1</v>
      </c>
      <c r="AX76" s="110"/>
      <c r="AY76" s="110"/>
      <c r="AZ76" s="110"/>
      <c r="BA76" s="158"/>
      <c r="BB76" s="158"/>
      <c r="BC76" s="161"/>
      <c r="BD76" s="168"/>
      <c r="BE76" s="168"/>
      <c r="BF76" s="198"/>
      <c r="BG76" s="69"/>
      <c r="BH76" s="82"/>
      <c r="BI76" s="97"/>
      <c r="BJ76" s="82"/>
      <c r="BK76" s="110"/>
      <c r="BL76" s="110"/>
      <c r="BM76" s="110"/>
      <c r="BN76" s="110"/>
      <c r="BO76" s="110">
        <f>+BK72</f>
        <v>1</v>
      </c>
      <c r="BP76" s="110"/>
      <c r="BQ76" s="110"/>
      <c r="BR76" s="110"/>
      <c r="BS76" s="158"/>
      <c r="BT76" s="158"/>
      <c r="BU76" s="161"/>
      <c r="BV76" s="168"/>
      <c r="BW76" s="168"/>
      <c r="BX76" s="218"/>
    </row>
    <row r="77" spans="1:76" ht="9" customHeight="1">
      <c r="A77" s="31"/>
      <c r="B77" s="40"/>
      <c r="C77" s="50"/>
      <c r="D77" s="60"/>
      <c r="E77" s="70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31"/>
      <c r="W77" s="70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199"/>
      <c r="AO77" s="70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199"/>
      <c r="BG77" s="70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219"/>
    </row>
    <row r="78" spans="1:76" ht="9.9499999999999993" customHeight="1">
      <c r="A78" s="31"/>
      <c r="B78" s="41" t="s">
        <v>42</v>
      </c>
      <c r="C78" s="51"/>
      <c r="D78" s="61"/>
      <c r="E78" s="68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176"/>
      <c r="W78" s="68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176"/>
      <c r="AO78" s="68"/>
      <c r="AP78" s="81"/>
      <c r="AQ78" s="81"/>
      <c r="AR78" s="81"/>
      <c r="AS78" s="205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176"/>
      <c r="BG78" s="68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217"/>
    </row>
    <row r="79" spans="1:76" s="29" customFormat="1" ht="18" customHeight="1">
      <c r="A79" s="33"/>
      <c r="B79" s="41"/>
      <c r="C79" s="51"/>
      <c r="D79" s="61"/>
      <c r="E79" s="71"/>
      <c r="F79" s="84"/>
      <c r="G79" s="98" t="s">
        <v>6</v>
      </c>
      <c r="H79" s="98"/>
      <c r="I79" s="98"/>
      <c r="J79" s="98"/>
      <c r="K79" s="116"/>
      <c r="L79" s="104">
        <f>+AW57</f>
        <v>1</v>
      </c>
      <c r="M79" s="104"/>
      <c r="N79" s="116"/>
      <c r="O79" s="116"/>
      <c r="P79" s="116"/>
      <c r="Q79" s="116"/>
      <c r="R79" s="116"/>
      <c r="S79" s="116"/>
      <c r="T79" s="116"/>
      <c r="U79" s="116"/>
      <c r="V79" s="177"/>
      <c r="W79" s="185"/>
      <c r="X79" s="116"/>
      <c r="Y79" s="98" t="s">
        <v>6</v>
      </c>
      <c r="Z79" s="98"/>
      <c r="AA79" s="98"/>
      <c r="AB79" s="98"/>
      <c r="AC79" s="116"/>
      <c r="AD79" s="104">
        <f>+AW57</f>
        <v>1</v>
      </c>
      <c r="AE79" s="104"/>
      <c r="AF79" s="116"/>
      <c r="AG79" s="116"/>
      <c r="AH79" s="116"/>
      <c r="AI79" s="116"/>
      <c r="AJ79" s="116"/>
      <c r="AK79" s="116"/>
      <c r="AL79" s="116"/>
      <c r="AM79" s="116"/>
      <c r="AN79" s="177"/>
      <c r="AO79" s="185"/>
      <c r="AP79" s="116"/>
      <c r="AQ79" s="98" t="s">
        <v>6</v>
      </c>
      <c r="AR79" s="98"/>
      <c r="AS79" s="98"/>
      <c r="AT79" s="98"/>
      <c r="AU79" s="116"/>
      <c r="AV79" s="104">
        <f>+AW57</f>
        <v>1</v>
      </c>
      <c r="AW79" s="104"/>
      <c r="AX79" s="116"/>
      <c r="AY79" s="116"/>
      <c r="AZ79" s="116"/>
      <c r="BA79" s="116"/>
      <c r="BB79" s="116"/>
      <c r="BC79" s="116"/>
      <c r="BD79" s="116"/>
      <c r="BE79" s="116"/>
      <c r="BF79" s="177"/>
      <c r="BG79" s="185"/>
      <c r="BH79" s="116"/>
      <c r="BI79" s="98" t="s">
        <v>6</v>
      </c>
      <c r="BJ79" s="98"/>
      <c r="BK79" s="98"/>
      <c r="BL79" s="98"/>
      <c r="BM79" s="116"/>
      <c r="BN79" s="104">
        <f>+AW57</f>
        <v>1</v>
      </c>
      <c r="BO79" s="104"/>
      <c r="BP79" s="85"/>
      <c r="BQ79" s="85"/>
      <c r="BR79" s="85"/>
      <c r="BS79" s="85"/>
      <c r="BT79" s="85"/>
      <c r="BU79" s="85"/>
      <c r="BV79" s="85"/>
      <c r="BW79" s="85"/>
      <c r="BX79" s="220"/>
    </row>
    <row r="80" spans="1:76" s="29" customFormat="1" ht="18" customHeight="1">
      <c r="A80" s="33"/>
      <c r="B80" s="41"/>
      <c r="C80" s="51"/>
      <c r="D80" s="61"/>
      <c r="E80" s="71"/>
      <c r="F80" s="84"/>
      <c r="G80" s="99" t="s">
        <v>9</v>
      </c>
      <c r="H80" s="99"/>
      <c r="I80" s="99"/>
      <c r="J80" s="99"/>
      <c r="K80" s="116"/>
      <c r="L80" s="122">
        <v>3</v>
      </c>
      <c r="M80" s="122"/>
      <c r="N80" s="116"/>
      <c r="O80" s="116"/>
      <c r="P80" s="116"/>
      <c r="Q80" s="116"/>
      <c r="R80" s="116"/>
      <c r="S80" s="116"/>
      <c r="T80" s="116"/>
      <c r="U80" s="116"/>
      <c r="V80" s="177"/>
      <c r="W80" s="185"/>
      <c r="X80" s="116"/>
      <c r="Y80" s="99" t="s">
        <v>9</v>
      </c>
      <c r="Z80" s="99"/>
      <c r="AA80" s="99"/>
      <c r="AB80" s="99"/>
      <c r="AC80" s="116"/>
      <c r="AD80" s="122">
        <v>4</v>
      </c>
      <c r="AE80" s="122"/>
      <c r="AF80" s="116"/>
      <c r="AG80" s="116"/>
      <c r="AH80" s="116"/>
      <c r="AI80" s="116"/>
      <c r="AJ80" s="116"/>
      <c r="AK80" s="116"/>
      <c r="AL80" s="116"/>
      <c r="AM80" s="116"/>
      <c r="AN80" s="177"/>
      <c r="AO80" s="185"/>
      <c r="AP80" s="116"/>
      <c r="AQ80" s="99" t="s">
        <v>9</v>
      </c>
      <c r="AR80" s="99"/>
      <c r="AS80" s="99"/>
      <c r="AT80" s="99"/>
      <c r="AU80" s="116"/>
      <c r="AV80" s="122">
        <v>6</v>
      </c>
      <c r="AW80" s="122"/>
      <c r="AX80" s="116"/>
      <c r="AY80" s="116"/>
      <c r="AZ80" s="116"/>
      <c r="BA80" s="116"/>
      <c r="BB80" s="116"/>
      <c r="BC80" s="116"/>
      <c r="BD80" s="116"/>
      <c r="BE80" s="116"/>
      <c r="BF80" s="177"/>
      <c r="BG80" s="185"/>
      <c r="BH80" s="116"/>
      <c r="BI80" s="99" t="s">
        <v>9</v>
      </c>
      <c r="BJ80" s="99"/>
      <c r="BK80" s="99"/>
      <c r="BL80" s="99"/>
      <c r="BM80" s="116"/>
      <c r="BN80" s="122">
        <v>8</v>
      </c>
      <c r="BO80" s="122"/>
      <c r="BP80" s="85"/>
      <c r="BQ80" s="85"/>
      <c r="BR80" s="85"/>
      <c r="BS80" s="85"/>
      <c r="BT80" s="85"/>
      <c r="BU80" s="85"/>
      <c r="BV80" s="85"/>
      <c r="BW80" s="85"/>
      <c r="BX80" s="220"/>
    </row>
    <row r="81" spans="1:76" s="29" customFormat="1" ht="18" customHeight="1">
      <c r="A81" s="33"/>
      <c r="B81" s="41"/>
      <c r="C81" s="51"/>
      <c r="D81" s="61"/>
      <c r="E81" s="71"/>
      <c r="F81" s="84"/>
      <c r="G81" s="99" t="s">
        <v>32</v>
      </c>
      <c r="H81" s="99"/>
      <c r="I81" s="99"/>
      <c r="J81" s="99"/>
      <c r="K81" s="116"/>
      <c r="L81" s="123">
        <v>50</v>
      </c>
      <c r="M81" s="123"/>
      <c r="N81" s="116"/>
      <c r="O81" s="116"/>
      <c r="P81" s="116"/>
      <c r="Q81" s="116"/>
      <c r="R81" s="116"/>
      <c r="S81" s="116"/>
      <c r="T81" s="116"/>
      <c r="U81" s="116"/>
      <c r="V81" s="177"/>
      <c r="W81" s="185"/>
      <c r="X81" s="116"/>
      <c r="Y81" s="99" t="s">
        <v>32</v>
      </c>
      <c r="Z81" s="99"/>
      <c r="AA81" s="99"/>
      <c r="AB81" s="99"/>
      <c r="AC81" s="116"/>
      <c r="AD81" s="123">
        <v>55</v>
      </c>
      <c r="AE81" s="123"/>
      <c r="AF81" s="116"/>
      <c r="AG81" s="116"/>
      <c r="AH81" s="116"/>
      <c r="AI81" s="116"/>
      <c r="AJ81" s="116"/>
      <c r="AK81" s="116"/>
      <c r="AL81" s="116"/>
      <c r="AM81" s="116"/>
      <c r="AN81" s="177"/>
      <c r="AO81" s="185"/>
      <c r="AP81" s="116"/>
      <c r="AQ81" s="99" t="s">
        <v>32</v>
      </c>
      <c r="AR81" s="99"/>
      <c r="AS81" s="99"/>
      <c r="AT81" s="99"/>
      <c r="AU81" s="116"/>
      <c r="AV81" s="123">
        <v>70</v>
      </c>
      <c r="AW81" s="123"/>
      <c r="AX81" s="116"/>
      <c r="AY81" s="116"/>
      <c r="AZ81" s="116"/>
      <c r="BA81" s="116"/>
      <c r="BB81" s="116"/>
      <c r="BC81" s="116"/>
      <c r="BD81" s="116"/>
      <c r="BE81" s="116"/>
      <c r="BF81" s="177"/>
      <c r="BG81" s="185"/>
      <c r="BH81" s="116"/>
      <c r="BI81" s="99" t="s">
        <v>32</v>
      </c>
      <c r="BJ81" s="99"/>
      <c r="BK81" s="99"/>
      <c r="BL81" s="99"/>
      <c r="BM81" s="116"/>
      <c r="BN81" s="123">
        <v>80</v>
      </c>
      <c r="BO81" s="123"/>
      <c r="BP81" s="85"/>
      <c r="BQ81" s="85"/>
      <c r="BR81" s="85"/>
      <c r="BS81" s="85"/>
      <c r="BT81" s="85"/>
      <c r="BU81" s="85"/>
      <c r="BV81" s="85"/>
      <c r="BW81" s="85"/>
      <c r="BX81" s="220"/>
    </row>
    <row r="82" spans="1:76" s="29" customFormat="1" ht="18" customHeight="1">
      <c r="A82" s="33"/>
      <c r="B82" s="41"/>
      <c r="C82" s="51"/>
      <c r="D82" s="61"/>
      <c r="E82" s="71"/>
      <c r="F82" s="85" t="s">
        <v>22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178"/>
      <c r="W82" s="74"/>
      <c r="X82" s="85" t="s">
        <v>22</v>
      </c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178"/>
      <c r="AO82" s="74"/>
      <c r="AP82" s="85" t="s">
        <v>22</v>
      </c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178"/>
      <c r="BG82" s="74"/>
      <c r="BH82" s="85" t="s">
        <v>22</v>
      </c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220"/>
    </row>
    <row r="83" spans="1:76" s="29" customFormat="1" ht="18" customHeight="1">
      <c r="A83" s="33"/>
      <c r="B83" s="41"/>
      <c r="C83" s="51"/>
      <c r="D83" s="61"/>
      <c r="E83" s="71"/>
      <c r="F83" s="86" t="s">
        <v>30</v>
      </c>
      <c r="G83" s="86"/>
      <c r="H83" s="86"/>
      <c r="I83" s="86"/>
      <c r="J83" s="86"/>
      <c r="K83" s="86"/>
      <c r="L83" s="124">
        <f>+BO57</f>
        <v>20</v>
      </c>
      <c r="M83" s="124"/>
      <c r="N83" s="85" t="s">
        <v>11</v>
      </c>
      <c r="O83" s="85"/>
      <c r="P83" s="85"/>
      <c r="Q83" s="85"/>
      <c r="R83" s="85"/>
      <c r="S83" s="85"/>
      <c r="T83" s="85"/>
      <c r="U83" s="85"/>
      <c r="V83" s="178"/>
      <c r="W83" s="74"/>
      <c r="X83" s="86" t="s">
        <v>30</v>
      </c>
      <c r="Y83" s="86"/>
      <c r="Z83" s="86"/>
      <c r="AA83" s="86"/>
      <c r="AB83" s="86"/>
      <c r="AC83" s="86"/>
      <c r="AD83" s="124">
        <f>+BO57</f>
        <v>20</v>
      </c>
      <c r="AE83" s="124"/>
      <c r="AF83" s="85" t="s">
        <v>11</v>
      </c>
      <c r="AG83" s="85"/>
      <c r="AH83" s="85"/>
      <c r="AI83" s="85"/>
      <c r="AJ83" s="85"/>
      <c r="AK83" s="85"/>
      <c r="AL83" s="85"/>
      <c r="AM83" s="85"/>
      <c r="AN83" s="178"/>
      <c r="AO83" s="74"/>
      <c r="AP83" s="86" t="s">
        <v>30</v>
      </c>
      <c r="AQ83" s="86"/>
      <c r="AR83" s="86"/>
      <c r="AS83" s="86"/>
      <c r="AT83" s="86"/>
      <c r="AU83" s="86"/>
      <c r="AV83" s="124">
        <f>+BO57</f>
        <v>20</v>
      </c>
      <c r="AW83" s="124"/>
      <c r="AX83" s="85" t="s">
        <v>11</v>
      </c>
      <c r="AY83" s="85"/>
      <c r="AZ83" s="85"/>
      <c r="BA83" s="85"/>
      <c r="BB83" s="85"/>
      <c r="BC83" s="85"/>
      <c r="BD83" s="85"/>
      <c r="BE83" s="85"/>
      <c r="BF83" s="178"/>
      <c r="BG83" s="74"/>
      <c r="BH83" s="86" t="s">
        <v>30</v>
      </c>
      <c r="BI83" s="86"/>
      <c r="BJ83" s="86"/>
      <c r="BK83" s="86"/>
      <c r="BL83" s="86"/>
      <c r="BM83" s="86"/>
      <c r="BN83" s="124">
        <f>+BO57</f>
        <v>20</v>
      </c>
      <c r="BO83" s="124"/>
      <c r="BP83" s="85" t="s">
        <v>11</v>
      </c>
      <c r="BQ83" s="85"/>
      <c r="BR83" s="85"/>
      <c r="BS83" s="85"/>
      <c r="BT83" s="85"/>
      <c r="BU83" s="85"/>
      <c r="BV83" s="85"/>
      <c r="BW83" s="85"/>
      <c r="BX83" s="220"/>
    </row>
    <row r="84" spans="1:76" s="29" customFormat="1" ht="18" customHeight="1">
      <c r="A84" s="33"/>
      <c r="B84" s="41"/>
      <c r="C84" s="51"/>
      <c r="D84" s="61"/>
      <c r="E84" s="71"/>
      <c r="F84" s="87" t="s">
        <v>12</v>
      </c>
      <c r="G84" s="87"/>
      <c r="H84" s="98" t="s">
        <v>8</v>
      </c>
      <c r="I84" s="111">
        <f>+R67</f>
        <v>30</v>
      </c>
      <c r="J84" s="113" t="s">
        <v>14</v>
      </c>
      <c r="K84" s="111">
        <f>+L83*1</f>
        <v>20</v>
      </c>
      <c r="L84" s="125">
        <v>0.33333333333333298</v>
      </c>
      <c r="M84" s="136" t="s">
        <v>0</v>
      </c>
      <c r="N84" s="145">
        <f>100-R67</f>
        <v>70</v>
      </c>
      <c r="O84" s="145"/>
      <c r="P84" s="111" t="s">
        <v>14</v>
      </c>
      <c r="Q84" s="159">
        <f>+L79*1</f>
        <v>1</v>
      </c>
      <c r="R84" s="159"/>
      <c r="S84" s="125">
        <v>0.33333333333333326</v>
      </c>
      <c r="T84" s="172" t="s">
        <v>53</v>
      </c>
      <c r="U84" s="172"/>
      <c r="V84" s="179"/>
      <c r="W84" s="186"/>
      <c r="X84" s="87" t="s">
        <v>12</v>
      </c>
      <c r="Y84" s="87"/>
      <c r="Z84" s="98" t="s">
        <v>8</v>
      </c>
      <c r="AA84" s="111">
        <f>+AJ68*1</f>
        <v>35</v>
      </c>
      <c r="AB84" s="113" t="s">
        <v>14</v>
      </c>
      <c r="AC84" s="111">
        <f>+AD83*1</f>
        <v>20</v>
      </c>
      <c r="AD84" s="125">
        <v>0.33333333333333298</v>
      </c>
      <c r="AE84" s="136" t="s">
        <v>0</v>
      </c>
      <c r="AF84" s="145">
        <f>100-AJ68</f>
        <v>65</v>
      </c>
      <c r="AG84" s="145"/>
      <c r="AH84" s="111" t="s">
        <v>14</v>
      </c>
      <c r="AI84" s="159">
        <f>+AD79*1</f>
        <v>1</v>
      </c>
      <c r="AJ84" s="159"/>
      <c r="AK84" s="125">
        <v>0.33333333333333326</v>
      </c>
      <c r="AL84" s="172" t="s">
        <v>53</v>
      </c>
      <c r="AM84" s="172"/>
      <c r="AN84" s="179"/>
      <c r="AO84" s="186"/>
      <c r="AP84" s="87" t="s">
        <v>12</v>
      </c>
      <c r="AQ84" s="87"/>
      <c r="AR84" s="98" t="s">
        <v>8</v>
      </c>
      <c r="AS84" s="111">
        <f>+BB68*1</f>
        <v>50</v>
      </c>
      <c r="AT84" s="113" t="s">
        <v>14</v>
      </c>
      <c r="AU84" s="111">
        <f>+AV83*1</f>
        <v>20</v>
      </c>
      <c r="AV84" s="125">
        <v>0.33333333333333298</v>
      </c>
      <c r="AW84" s="136" t="s">
        <v>0</v>
      </c>
      <c r="AX84" s="145">
        <f>100-BB68</f>
        <v>50</v>
      </c>
      <c r="AY84" s="145"/>
      <c r="AZ84" s="111" t="s">
        <v>14</v>
      </c>
      <c r="BA84" s="159">
        <f>+AV79*1</f>
        <v>1</v>
      </c>
      <c r="BB84" s="159"/>
      <c r="BC84" s="125">
        <v>0.33333333333333326</v>
      </c>
      <c r="BD84" s="172" t="s">
        <v>53</v>
      </c>
      <c r="BE84" s="172"/>
      <c r="BF84" s="179"/>
      <c r="BG84" s="186"/>
      <c r="BH84" s="87" t="s">
        <v>12</v>
      </c>
      <c r="BI84" s="87"/>
      <c r="BJ84" s="98" t="s">
        <v>8</v>
      </c>
      <c r="BK84" s="111">
        <f>+BT68*1</f>
        <v>60</v>
      </c>
      <c r="BL84" s="113" t="s">
        <v>14</v>
      </c>
      <c r="BM84" s="111">
        <f>+BN83*1</f>
        <v>20</v>
      </c>
      <c r="BN84" s="125">
        <v>0.33333333333333298</v>
      </c>
      <c r="BO84" s="136" t="s">
        <v>0</v>
      </c>
      <c r="BP84" s="145">
        <f>100-BT68</f>
        <v>40</v>
      </c>
      <c r="BQ84" s="145"/>
      <c r="BR84" s="111" t="s">
        <v>14</v>
      </c>
      <c r="BS84" s="159">
        <f>+BN79*1</f>
        <v>1</v>
      </c>
      <c r="BT84" s="159"/>
      <c r="BU84" s="125">
        <v>0.33333333333333326</v>
      </c>
      <c r="BV84" s="172" t="s">
        <v>53</v>
      </c>
      <c r="BW84" s="172"/>
      <c r="BX84" s="220"/>
    </row>
    <row r="85" spans="1:76" s="29" customFormat="1" ht="18" customHeight="1">
      <c r="A85" s="33"/>
      <c r="B85" s="41"/>
      <c r="C85" s="51"/>
      <c r="D85" s="61"/>
      <c r="E85" s="71"/>
      <c r="F85" s="87"/>
      <c r="G85" s="87"/>
      <c r="H85" s="98"/>
      <c r="I85" s="112">
        <v>100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72"/>
      <c r="U85" s="172"/>
      <c r="V85" s="179"/>
      <c r="W85" s="186"/>
      <c r="X85" s="87"/>
      <c r="Y85" s="87"/>
      <c r="Z85" s="98"/>
      <c r="AA85" s="112">
        <v>100</v>
      </c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72"/>
      <c r="AM85" s="172"/>
      <c r="AN85" s="179"/>
      <c r="AO85" s="186"/>
      <c r="AP85" s="87"/>
      <c r="AQ85" s="87"/>
      <c r="AR85" s="98"/>
      <c r="AS85" s="112">
        <v>100</v>
      </c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72"/>
      <c r="BE85" s="172"/>
      <c r="BF85" s="179"/>
      <c r="BG85" s="186"/>
      <c r="BH85" s="87"/>
      <c r="BI85" s="87"/>
      <c r="BJ85" s="98"/>
      <c r="BK85" s="112">
        <v>100</v>
      </c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72"/>
      <c r="BW85" s="172"/>
      <c r="BX85" s="220"/>
    </row>
    <row r="86" spans="1:76" s="29" customFormat="1" ht="15" customHeight="1">
      <c r="A86" s="33"/>
      <c r="B86" s="41"/>
      <c r="C86" s="51"/>
      <c r="D86" s="61"/>
      <c r="E86" s="71"/>
      <c r="F86" s="87" t="s">
        <v>15</v>
      </c>
      <c r="G86" s="87"/>
      <c r="H86" s="104">
        <f>ROUND(((I84*K84^L84+N84*Q84^S84)/100)^3,2)</f>
        <v>3.47</v>
      </c>
      <c r="I86" s="104"/>
      <c r="J86" s="104"/>
      <c r="K86" s="98" t="str">
        <f>IF(H86&gt;L86,"&gt;","&lt;")</f>
        <v>&gt;</v>
      </c>
      <c r="L86" s="126">
        <f>+L80</f>
        <v>3</v>
      </c>
      <c r="M86" s="126"/>
      <c r="N86" s="116"/>
      <c r="O86" s="116"/>
      <c r="P86" s="116"/>
      <c r="Q86" s="116"/>
      <c r="R86" s="116"/>
      <c r="S86" s="116"/>
      <c r="T86" s="116"/>
      <c r="U86" s="116"/>
      <c r="V86" s="178"/>
      <c r="W86" s="74"/>
      <c r="X86" s="87" t="s">
        <v>15</v>
      </c>
      <c r="Y86" s="87"/>
      <c r="Z86" s="189">
        <f>ROUND(((AA84*AC84^AD84+AF84*AI84^AK84)/100)^3,2)</f>
        <v>4.0999999999999996</v>
      </c>
      <c r="AA86" s="189"/>
      <c r="AB86" s="189"/>
      <c r="AC86" s="86" t="str">
        <f>IF(Z86&gt;AD86,"&gt;","&lt;")</f>
        <v>&gt;</v>
      </c>
      <c r="AD86" s="190">
        <f>+AD80</f>
        <v>4</v>
      </c>
      <c r="AE86" s="190"/>
      <c r="AF86" s="85"/>
      <c r="AG86" s="85"/>
      <c r="AH86" s="85"/>
      <c r="AI86" s="85"/>
      <c r="AJ86" s="85"/>
      <c r="AK86" s="85"/>
      <c r="AL86" s="85"/>
      <c r="AM86" s="85"/>
      <c r="AN86" s="178"/>
      <c r="AO86" s="74"/>
      <c r="AP86" s="87" t="s">
        <v>15</v>
      </c>
      <c r="AQ86" s="87"/>
      <c r="AR86" s="189">
        <f>ROUND(((AS84*AU84^AV84+AX84*BA84^BC84)/100)^3,2)</f>
        <v>6.41</v>
      </c>
      <c r="AS86" s="189"/>
      <c r="AT86" s="189"/>
      <c r="AU86" s="86" t="str">
        <f>IF(AR86&gt;AV86,"&gt;","&lt;")</f>
        <v>&gt;</v>
      </c>
      <c r="AV86" s="190">
        <f>+AV80</f>
        <v>6</v>
      </c>
      <c r="AW86" s="190"/>
      <c r="AX86" s="85"/>
      <c r="AY86" s="85"/>
      <c r="AZ86" s="85"/>
      <c r="BA86" s="85"/>
      <c r="BB86" s="85"/>
      <c r="BC86" s="85"/>
      <c r="BD86" s="85"/>
      <c r="BE86" s="85"/>
      <c r="BF86" s="178"/>
      <c r="BG86" s="74"/>
      <c r="BH86" s="87" t="s">
        <v>15</v>
      </c>
      <c r="BI86" s="87"/>
      <c r="BJ86" s="189">
        <f>ROUND(((BK84*BM84^BN84+BP84*BS84^BU84)/100)^3,2)</f>
        <v>8.35</v>
      </c>
      <c r="BK86" s="189"/>
      <c r="BL86" s="189"/>
      <c r="BM86" s="86" t="str">
        <f>IF(BJ86&gt;BN86,"&gt;","&lt;")</f>
        <v>&gt;</v>
      </c>
      <c r="BN86" s="190">
        <f>+BN80</f>
        <v>8</v>
      </c>
      <c r="BO86" s="190"/>
      <c r="BP86" s="85"/>
      <c r="BQ86" s="85"/>
      <c r="BR86" s="85"/>
      <c r="BS86" s="85"/>
      <c r="BT86" s="85"/>
      <c r="BU86" s="85"/>
      <c r="BV86" s="85"/>
      <c r="BW86" s="85"/>
      <c r="BX86" s="220"/>
    </row>
    <row r="87" spans="1:76" s="29" customFormat="1" ht="15" customHeight="1">
      <c r="A87" s="33"/>
      <c r="B87" s="41"/>
      <c r="C87" s="51"/>
      <c r="D87" s="61"/>
      <c r="E87" s="71"/>
      <c r="F87" s="87"/>
      <c r="G87" s="87"/>
      <c r="H87" s="104"/>
      <c r="I87" s="104"/>
      <c r="J87" s="104"/>
      <c r="K87" s="98"/>
      <c r="L87" s="126"/>
      <c r="M87" s="126"/>
      <c r="N87" s="116"/>
      <c r="O87" s="116"/>
      <c r="P87" s="116"/>
      <c r="Q87" s="116"/>
      <c r="R87" s="116"/>
      <c r="S87" s="116"/>
      <c r="T87" s="116"/>
      <c r="U87" s="116"/>
      <c r="V87" s="178"/>
      <c r="W87" s="74"/>
      <c r="X87" s="87"/>
      <c r="Y87" s="87"/>
      <c r="Z87" s="189"/>
      <c r="AA87" s="189"/>
      <c r="AB87" s="189"/>
      <c r="AC87" s="86"/>
      <c r="AD87" s="190"/>
      <c r="AE87" s="190"/>
      <c r="AF87" s="85"/>
      <c r="AG87" s="85"/>
      <c r="AH87" s="85"/>
      <c r="AI87" s="85"/>
      <c r="AJ87" s="85"/>
      <c r="AK87" s="85"/>
      <c r="AL87" s="85"/>
      <c r="AM87" s="85"/>
      <c r="AN87" s="178"/>
      <c r="AO87" s="74"/>
      <c r="AP87" s="87"/>
      <c r="AQ87" s="87"/>
      <c r="AR87" s="189"/>
      <c r="AS87" s="189"/>
      <c r="AT87" s="189"/>
      <c r="AU87" s="86"/>
      <c r="AV87" s="190"/>
      <c r="AW87" s="190"/>
      <c r="AX87" s="85"/>
      <c r="AY87" s="85"/>
      <c r="AZ87" s="85"/>
      <c r="BA87" s="85"/>
      <c r="BB87" s="85"/>
      <c r="BC87" s="85"/>
      <c r="BD87" s="85"/>
      <c r="BE87" s="85"/>
      <c r="BF87" s="178"/>
      <c r="BG87" s="74"/>
      <c r="BH87" s="87"/>
      <c r="BI87" s="87"/>
      <c r="BJ87" s="189"/>
      <c r="BK87" s="189"/>
      <c r="BL87" s="189"/>
      <c r="BM87" s="86"/>
      <c r="BN87" s="190"/>
      <c r="BO87" s="190"/>
      <c r="BP87" s="85"/>
      <c r="BQ87" s="85"/>
      <c r="BR87" s="85"/>
      <c r="BS87" s="85"/>
      <c r="BT87" s="85"/>
      <c r="BU87" s="85"/>
      <c r="BV87" s="85"/>
      <c r="BW87" s="85"/>
      <c r="BX87" s="220"/>
    </row>
    <row r="88" spans="1:76" s="29" customFormat="1" ht="18" customHeight="1">
      <c r="A88" s="33"/>
      <c r="B88" s="41"/>
      <c r="C88" s="51"/>
      <c r="D88" s="61"/>
      <c r="E88" s="71"/>
      <c r="F88" s="85"/>
      <c r="G88" s="100" t="str">
        <f>IF(H86&gt;L86,"OK,目標CBR"&amp;L80&amp;"%の場合置換層厚"&amp;L81&amp;"cmとなる。","NG,目標CBR"&amp;L80&amp;"%の場合置換層厚"&amp;L81&amp;"cmでは満足しない。")</f>
        <v>OK,目標CBR3%の場合置換層厚50cmとなる。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178"/>
      <c r="W88" s="74"/>
      <c r="X88" s="85"/>
      <c r="Y88" s="100" t="str">
        <f>IF(Z86&gt;AD86,"OK,目標CBR"&amp;AD80&amp;"%の場合置換層厚"&amp;AD81&amp;"cmとなる。","NG,目標CBR"&amp;AD80&amp;"%の場合置換層厚"&amp;AD81&amp;"cmでは満足しない。")</f>
        <v>OK,目標CBR4%の場合置換層厚55cmとなる。</v>
      </c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178"/>
      <c r="AO88" s="74"/>
      <c r="AP88" s="85"/>
      <c r="AQ88" s="100" t="str">
        <f>IF(AR86&gt;AV86,"OK,目標CBR"&amp;AV80&amp;"%の場合置換層厚"&amp;AV81&amp;"cmとなる。","NG,目標CBR"&amp;AV80&amp;"%の場合置換層厚"&amp;AV81&amp;"cmでは満足しない。")</f>
        <v>OK,目標CBR6%の場合置換層厚70cmとなる。</v>
      </c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178"/>
      <c r="BG88" s="74"/>
      <c r="BH88" s="85"/>
      <c r="BI88" s="100" t="str">
        <f>IF(BJ86&gt;BN86,"OK,目標CBR"&amp;BN80&amp;"%の場合置換層厚"&amp;BN81&amp;"cmとなる。","NG,目標CBR"&amp;BN80&amp;"%の場合置換層厚"&amp;BN81&amp;"cmでは満足しない。")</f>
        <v>OK,目標CBR8%の場合置換層厚80cmとなる。</v>
      </c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220"/>
    </row>
    <row r="89" spans="1:76" s="29" customFormat="1" ht="9.9499999999999993" customHeight="1">
      <c r="A89" s="33"/>
      <c r="B89" s="41"/>
      <c r="C89" s="51"/>
      <c r="D89" s="61"/>
      <c r="E89" s="72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180"/>
      <c r="W89" s="72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180"/>
      <c r="AO89" s="72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180"/>
      <c r="BG89" s="72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221"/>
    </row>
    <row r="90" spans="1:76" s="29" customFormat="1" ht="15.95" customHeight="1">
      <c r="A90" s="33"/>
      <c r="B90" s="42" t="s">
        <v>20</v>
      </c>
      <c r="C90" s="52"/>
      <c r="D90" s="62"/>
      <c r="E90" s="73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51">
        <v>100</v>
      </c>
      <c r="Q90" s="151"/>
      <c r="R90" s="151"/>
      <c r="S90" s="151"/>
      <c r="T90" s="151"/>
      <c r="U90" s="151"/>
      <c r="V90" s="181"/>
      <c r="W90" s="187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151">
        <v>100</v>
      </c>
      <c r="AI90" s="151"/>
      <c r="AJ90" s="151"/>
      <c r="AK90" s="151"/>
      <c r="AL90" s="151"/>
      <c r="AM90" s="151"/>
      <c r="AN90" s="200"/>
      <c r="AO90" s="187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151">
        <v>100</v>
      </c>
      <c r="BA90" s="151"/>
      <c r="BB90" s="151"/>
      <c r="BC90" s="151"/>
      <c r="BD90" s="151"/>
      <c r="BE90" s="151"/>
      <c r="BF90" s="200"/>
      <c r="BG90" s="73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151">
        <v>100</v>
      </c>
      <c r="BS90" s="151"/>
      <c r="BT90" s="151"/>
      <c r="BU90" s="151"/>
      <c r="BV90" s="151"/>
      <c r="BW90" s="151"/>
      <c r="BX90" s="222"/>
    </row>
    <row r="91" spans="1:76" s="29" customFormat="1" ht="15.95" customHeight="1">
      <c r="A91" s="33"/>
      <c r="B91" s="43"/>
      <c r="C91" s="53"/>
      <c r="D91" s="63"/>
      <c r="E91" s="71"/>
      <c r="F91" s="90" t="s">
        <v>41</v>
      </c>
      <c r="G91" s="90"/>
      <c r="H91" s="90"/>
      <c r="I91" s="90"/>
      <c r="J91" s="90"/>
      <c r="K91" s="90"/>
      <c r="L91" s="90"/>
      <c r="M91" s="90" t="s">
        <v>36</v>
      </c>
      <c r="N91" s="90"/>
      <c r="O91" s="90"/>
      <c r="P91" s="94" t="s">
        <v>46</v>
      </c>
      <c r="Q91" s="94"/>
      <c r="R91" s="94"/>
      <c r="S91" s="94" t="s">
        <v>44</v>
      </c>
      <c r="T91" s="94"/>
      <c r="U91" s="94"/>
      <c r="V91" s="182"/>
      <c r="W91" s="188"/>
      <c r="X91" s="90" t="s">
        <v>41</v>
      </c>
      <c r="Y91" s="90"/>
      <c r="Z91" s="90"/>
      <c r="AA91" s="90"/>
      <c r="AB91" s="90"/>
      <c r="AC91" s="90"/>
      <c r="AD91" s="90"/>
      <c r="AE91" s="90" t="s">
        <v>36</v>
      </c>
      <c r="AF91" s="90"/>
      <c r="AG91" s="90"/>
      <c r="AH91" s="94" t="s">
        <v>46</v>
      </c>
      <c r="AI91" s="94"/>
      <c r="AJ91" s="94"/>
      <c r="AK91" s="94" t="s">
        <v>44</v>
      </c>
      <c r="AL91" s="94"/>
      <c r="AM91" s="94"/>
      <c r="AN91" s="201"/>
      <c r="AO91" s="188"/>
      <c r="AP91" s="90" t="s">
        <v>41</v>
      </c>
      <c r="AQ91" s="90"/>
      <c r="AR91" s="90"/>
      <c r="AS91" s="90"/>
      <c r="AT91" s="90"/>
      <c r="AU91" s="90"/>
      <c r="AV91" s="90"/>
      <c r="AW91" s="90" t="s">
        <v>36</v>
      </c>
      <c r="AX91" s="90"/>
      <c r="AY91" s="90"/>
      <c r="AZ91" s="94" t="s">
        <v>46</v>
      </c>
      <c r="BA91" s="94"/>
      <c r="BB91" s="94"/>
      <c r="BC91" s="94" t="s">
        <v>44</v>
      </c>
      <c r="BD91" s="94"/>
      <c r="BE91" s="94"/>
      <c r="BF91" s="201"/>
      <c r="BG91" s="210"/>
      <c r="BH91" s="90" t="s">
        <v>41</v>
      </c>
      <c r="BI91" s="90"/>
      <c r="BJ91" s="90"/>
      <c r="BK91" s="90"/>
      <c r="BL91" s="90"/>
      <c r="BM91" s="90"/>
      <c r="BN91" s="90"/>
      <c r="BO91" s="90" t="s">
        <v>36</v>
      </c>
      <c r="BP91" s="90"/>
      <c r="BQ91" s="90"/>
      <c r="BR91" s="94" t="s">
        <v>46</v>
      </c>
      <c r="BS91" s="94"/>
      <c r="BT91" s="94"/>
      <c r="BU91" s="94" t="s">
        <v>44</v>
      </c>
      <c r="BV91" s="94"/>
      <c r="BW91" s="94"/>
      <c r="BX91" s="223"/>
    </row>
    <row r="92" spans="1:76" s="29" customFormat="1" ht="15.95" customHeight="1">
      <c r="A92" s="33"/>
      <c r="B92" s="43"/>
      <c r="C92" s="53"/>
      <c r="D92" s="63"/>
      <c r="E92" s="71"/>
      <c r="F92" s="91" t="s">
        <v>34</v>
      </c>
      <c r="G92" s="101"/>
      <c r="H92" s="105" t="s">
        <v>50</v>
      </c>
      <c r="I92" s="105"/>
      <c r="J92" s="114"/>
      <c r="K92" s="119">
        <f>$K$38</f>
        <v>5</v>
      </c>
      <c r="L92" s="130"/>
      <c r="M92" s="142">
        <f>+P90</f>
        <v>100</v>
      </c>
      <c r="N92" s="147"/>
      <c r="O92" s="149"/>
      <c r="P92" s="152">
        <f>+'単価表(内地)'!$E$6</f>
        <v>1713</v>
      </c>
      <c r="Q92" s="160"/>
      <c r="R92" s="162"/>
      <c r="S92" s="165">
        <f>ROUND(P92*M92/1000,0)</f>
        <v>171</v>
      </c>
      <c r="T92" s="165"/>
      <c r="U92" s="165"/>
      <c r="V92" s="182"/>
      <c r="W92" s="188"/>
      <c r="X92" s="91" t="s">
        <v>34</v>
      </c>
      <c r="Y92" s="101"/>
      <c r="Z92" s="105" t="s">
        <v>50</v>
      </c>
      <c r="AA92" s="105"/>
      <c r="AB92" s="114"/>
      <c r="AC92" s="119">
        <f>$AC$38</f>
        <v>5</v>
      </c>
      <c r="AD92" s="130"/>
      <c r="AE92" s="137">
        <f>+AH90</f>
        <v>100</v>
      </c>
      <c r="AF92" s="146"/>
      <c r="AG92" s="148"/>
      <c r="AH92" s="152">
        <f>+'単価表(内地)'!$E$6</f>
        <v>1713</v>
      </c>
      <c r="AI92" s="160"/>
      <c r="AJ92" s="162"/>
      <c r="AK92" s="165">
        <f>ROUND(AH92*AE92/1000,0)</f>
        <v>171</v>
      </c>
      <c r="AL92" s="165"/>
      <c r="AM92" s="165"/>
      <c r="AN92" s="201"/>
      <c r="AO92" s="188"/>
      <c r="AP92" s="91" t="s">
        <v>34</v>
      </c>
      <c r="AQ92" s="101"/>
      <c r="AR92" s="105" t="s">
        <v>50</v>
      </c>
      <c r="AS92" s="105"/>
      <c r="AT92" s="114"/>
      <c r="AU92" s="119">
        <f>$AU$38</f>
        <v>5</v>
      </c>
      <c r="AV92" s="130"/>
      <c r="AW92" s="137">
        <f>+AZ90</f>
        <v>100</v>
      </c>
      <c r="AX92" s="146"/>
      <c r="AY92" s="148"/>
      <c r="AZ92" s="152">
        <f>+'単価表(内地)'!$E$6</f>
        <v>1713</v>
      </c>
      <c r="BA92" s="160"/>
      <c r="BB92" s="162"/>
      <c r="BC92" s="165">
        <f>ROUND(AZ92*AW92/1000,0)</f>
        <v>171</v>
      </c>
      <c r="BD92" s="165"/>
      <c r="BE92" s="165"/>
      <c r="BF92" s="201"/>
      <c r="BG92" s="210"/>
      <c r="BH92" s="91" t="s">
        <v>34</v>
      </c>
      <c r="BI92" s="101"/>
      <c r="BJ92" s="105" t="s">
        <v>50</v>
      </c>
      <c r="BK92" s="105"/>
      <c r="BL92" s="114"/>
      <c r="BM92" s="119">
        <f>$BM$38</f>
        <v>5</v>
      </c>
      <c r="BN92" s="130"/>
      <c r="BO92" s="137">
        <f>+BR90</f>
        <v>100</v>
      </c>
      <c r="BP92" s="146"/>
      <c r="BQ92" s="148"/>
      <c r="BR92" s="152">
        <f>+'単価表(内地)'!$E$6</f>
        <v>1713</v>
      </c>
      <c r="BS92" s="160"/>
      <c r="BT92" s="162"/>
      <c r="BU92" s="165">
        <f>ROUND(BR92*BO92/1000,0)</f>
        <v>171</v>
      </c>
      <c r="BV92" s="165"/>
      <c r="BW92" s="165"/>
      <c r="BX92" s="223"/>
    </row>
    <row r="93" spans="1:76" s="30" customFormat="1" ht="15.95" customHeight="1">
      <c r="A93" s="34"/>
      <c r="B93" s="43"/>
      <c r="C93" s="53"/>
      <c r="D93" s="63"/>
      <c r="E93" s="74"/>
      <c r="F93" s="92"/>
      <c r="G93" s="102"/>
      <c r="H93" s="105" t="s">
        <v>33</v>
      </c>
      <c r="I93" s="105"/>
      <c r="J93" s="114"/>
      <c r="K93" s="120">
        <f>$K$39</f>
        <v>10</v>
      </c>
      <c r="L93" s="131"/>
      <c r="M93" s="143">
        <f>+P90</f>
        <v>100</v>
      </c>
      <c r="N93" s="143"/>
      <c r="O93" s="143"/>
      <c r="P93" s="153">
        <f>LOOKUP(K93,'単価表(内地)'!$D$8:$D$16,'単価表(内地)'!$E$8:$E$16)</f>
        <v>556</v>
      </c>
      <c r="Q93" s="153"/>
      <c r="R93" s="153"/>
      <c r="S93" s="165">
        <f>ROUND(P93*M93/1000,0)</f>
        <v>56</v>
      </c>
      <c r="T93" s="165"/>
      <c r="U93" s="165"/>
      <c r="V93" s="182"/>
      <c r="W93" s="188"/>
      <c r="X93" s="92"/>
      <c r="Y93" s="102"/>
      <c r="Z93" s="105" t="s">
        <v>33</v>
      </c>
      <c r="AA93" s="105"/>
      <c r="AB93" s="114"/>
      <c r="AC93" s="120">
        <f>$AC$39</f>
        <v>15</v>
      </c>
      <c r="AD93" s="131"/>
      <c r="AE93" s="138">
        <f>+AH90</f>
        <v>100</v>
      </c>
      <c r="AF93" s="138"/>
      <c r="AG93" s="138"/>
      <c r="AH93" s="153">
        <f>LOOKUP(AC93,'単価表(内地)'!$D$8:$D$16,'単価表(内地)'!$E$8:$E$16)</f>
        <v>722</v>
      </c>
      <c r="AI93" s="153"/>
      <c r="AJ93" s="153"/>
      <c r="AK93" s="165">
        <f>ROUND(AH93*AE93/1000,0)</f>
        <v>72</v>
      </c>
      <c r="AL93" s="165"/>
      <c r="AM93" s="165"/>
      <c r="AN93" s="178"/>
      <c r="AO93" s="188"/>
      <c r="AP93" s="92"/>
      <c r="AQ93" s="102"/>
      <c r="AR93" s="105" t="s">
        <v>33</v>
      </c>
      <c r="AS93" s="105"/>
      <c r="AT93" s="114"/>
      <c r="AU93" s="120">
        <f>$AU$39</f>
        <v>10</v>
      </c>
      <c r="AV93" s="131"/>
      <c r="AW93" s="138">
        <f>+AZ90</f>
        <v>100</v>
      </c>
      <c r="AX93" s="138"/>
      <c r="AY93" s="138"/>
      <c r="AZ93" s="153">
        <f>LOOKUP(AU93,'単価表(内地)'!$D$8:$D$16,'単価表(内地)'!$E$8:$E$16)</f>
        <v>556</v>
      </c>
      <c r="BA93" s="153"/>
      <c r="BB93" s="153"/>
      <c r="BC93" s="165">
        <f>ROUND(AZ93*AW93/1000,0)</f>
        <v>56</v>
      </c>
      <c r="BD93" s="165"/>
      <c r="BE93" s="165"/>
      <c r="BF93" s="178"/>
      <c r="BG93" s="74"/>
      <c r="BH93" s="92"/>
      <c r="BI93" s="102"/>
      <c r="BJ93" s="105" t="s">
        <v>33</v>
      </c>
      <c r="BK93" s="105"/>
      <c r="BL93" s="114"/>
      <c r="BM93" s="120">
        <f>$BM$39</f>
        <v>10</v>
      </c>
      <c r="BN93" s="131"/>
      <c r="BO93" s="138">
        <f>+BR90</f>
        <v>100</v>
      </c>
      <c r="BP93" s="138"/>
      <c r="BQ93" s="138"/>
      <c r="BR93" s="153">
        <f>LOOKUP(BM93,'単価表(内地)'!$D$8:$D$16,'単価表(内地)'!$E$8:$E$16)</f>
        <v>556</v>
      </c>
      <c r="BS93" s="153"/>
      <c r="BT93" s="153"/>
      <c r="BU93" s="165">
        <f>ROUND(BR93*BO93/1000,0)</f>
        <v>56</v>
      </c>
      <c r="BV93" s="165"/>
      <c r="BW93" s="165"/>
      <c r="BX93" s="220"/>
    </row>
    <row r="94" spans="1:76" s="30" customFormat="1" ht="15.95" customHeight="1">
      <c r="A94" s="34"/>
      <c r="B94" s="43"/>
      <c r="C94" s="53"/>
      <c r="D94" s="63"/>
      <c r="E94" s="74"/>
      <c r="F94" s="92"/>
      <c r="G94" s="102"/>
      <c r="H94" s="106" t="s">
        <v>38</v>
      </c>
      <c r="I94" s="106"/>
      <c r="J94" s="115"/>
      <c r="K94" s="120"/>
      <c r="L94" s="131"/>
      <c r="M94" s="143"/>
      <c r="N94" s="143"/>
      <c r="O94" s="143"/>
      <c r="P94" s="153"/>
      <c r="Q94" s="153"/>
      <c r="R94" s="153"/>
      <c r="S94" s="165"/>
      <c r="T94" s="165"/>
      <c r="U94" s="165"/>
      <c r="V94" s="182"/>
      <c r="W94" s="188"/>
      <c r="X94" s="92"/>
      <c r="Y94" s="102"/>
      <c r="Z94" s="106" t="s">
        <v>38</v>
      </c>
      <c r="AA94" s="106"/>
      <c r="AB94" s="115"/>
      <c r="AC94" s="120"/>
      <c r="AD94" s="131"/>
      <c r="AE94" s="138"/>
      <c r="AF94" s="138"/>
      <c r="AG94" s="138"/>
      <c r="AH94" s="153"/>
      <c r="AI94" s="153"/>
      <c r="AJ94" s="153"/>
      <c r="AK94" s="165"/>
      <c r="AL94" s="165"/>
      <c r="AM94" s="165"/>
      <c r="AN94" s="178"/>
      <c r="AO94" s="188"/>
      <c r="AP94" s="92"/>
      <c r="AQ94" s="102"/>
      <c r="AR94" s="106" t="s">
        <v>38</v>
      </c>
      <c r="AS94" s="106"/>
      <c r="AT94" s="115"/>
      <c r="AU94" s="120"/>
      <c r="AV94" s="131"/>
      <c r="AW94" s="138"/>
      <c r="AX94" s="138"/>
      <c r="AY94" s="138"/>
      <c r="AZ94" s="153"/>
      <c r="BA94" s="153"/>
      <c r="BB94" s="153"/>
      <c r="BC94" s="165"/>
      <c r="BD94" s="165"/>
      <c r="BE94" s="165"/>
      <c r="BF94" s="178"/>
      <c r="BG94" s="74"/>
      <c r="BH94" s="92"/>
      <c r="BI94" s="102"/>
      <c r="BJ94" s="106" t="s">
        <v>38</v>
      </c>
      <c r="BK94" s="106"/>
      <c r="BL94" s="115"/>
      <c r="BM94" s="120"/>
      <c r="BN94" s="131"/>
      <c r="BO94" s="138"/>
      <c r="BP94" s="138"/>
      <c r="BQ94" s="138"/>
      <c r="BR94" s="153"/>
      <c r="BS94" s="153"/>
      <c r="BT94" s="153"/>
      <c r="BU94" s="165"/>
      <c r="BV94" s="165"/>
      <c r="BW94" s="165"/>
      <c r="BX94" s="220"/>
    </row>
    <row r="95" spans="1:76" s="30" customFormat="1" ht="15.95" customHeight="1">
      <c r="A95" s="34"/>
      <c r="B95" s="43"/>
      <c r="C95" s="53"/>
      <c r="D95" s="63"/>
      <c r="E95" s="74"/>
      <c r="F95" s="92"/>
      <c r="G95" s="102"/>
      <c r="H95" s="105" t="s">
        <v>13</v>
      </c>
      <c r="I95" s="105"/>
      <c r="J95" s="114"/>
      <c r="K95" s="120">
        <f>$K$41</f>
        <v>15</v>
      </c>
      <c r="L95" s="131"/>
      <c r="M95" s="143">
        <f>+P90</f>
        <v>100</v>
      </c>
      <c r="N95" s="143"/>
      <c r="O95" s="143"/>
      <c r="P95" s="153">
        <f>LOOKUP(K95,'単価表(内地)'!$D$17:$D$26,'単価表(内地)'!$E$17:$E$26)</f>
        <v>587</v>
      </c>
      <c r="Q95" s="153"/>
      <c r="R95" s="153"/>
      <c r="S95" s="165">
        <f>ROUND(P95*M95/1000,0)</f>
        <v>59</v>
      </c>
      <c r="T95" s="165"/>
      <c r="U95" s="165"/>
      <c r="V95" s="182"/>
      <c r="W95" s="188"/>
      <c r="X95" s="92"/>
      <c r="Y95" s="102"/>
      <c r="Z95" s="105" t="s">
        <v>13</v>
      </c>
      <c r="AA95" s="105"/>
      <c r="AB95" s="114"/>
      <c r="AC95" s="120">
        <f>$AC$41</f>
        <v>20</v>
      </c>
      <c r="AD95" s="131"/>
      <c r="AE95" s="138">
        <f>+AH90</f>
        <v>100</v>
      </c>
      <c r="AF95" s="138"/>
      <c r="AG95" s="138"/>
      <c r="AH95" s="153">
        <f>LOOKUP(AC95,'単価表(内地)'!$D$17:$D$26,'単価表(内地)'!$E$17:$E$26)</f>
        <v>720</v>
      </c>
      <c r="AI95" s="153"/>
      <c r="AJ95" s="153"/>
      <c r="AK95" s="165">
        <f>ROUND(AH95*AE95/1000,0)</f>
        <v>72</v>
      </c>
      <c r="AL95" s="165"/>
      <c r="AM95" s="165"/>
      <c r="AN95" s="178"/>
      <c r="AO95" s="188"/>
      <c r="AP95" s="92"/>
      <c r="AQ95" s="102"/>
      <c r="AR95" s="105" t="s">
        <v>13</v>
      </c>
      <c r="AS95" s="105"/>
      <c r="AT95" s="114"/>
      <c r="AU95" s="120">
        <f>$AU$41</f>
        <v>20</v>
      </c>
      <c r="AV95" s="131"/>
      <c r="AW95" s="138">
        <f>+AZ90</f>
        <v>100</v>
      </c>
      <c r="AX95" s="138"/>
      <c r="AY95" s="138"/>
      <c r="AZ95" s="153">
        <f>LOOKUP(AU95,'単価表(内地)'!$D$17:$D$26,'単価表(内地)'!$E$17:$E$26)</f>
        <v>720</v>
      </c>
      <c r="BA95" s="153"/>
      <c r="BB95" s="153"/>
      <c r="BC95" s="165">
        <f>ROUND(AZ95*AW95/1000,0)</f>
        <v>72</v>
      </c>
      <c r="BD95" s="165"/>
      <c r="BE95" s="165"/>
      <c r="BF95" s="178"/>
      <c r="BG95" s="74"/>
      <c r="BH95" s="92"/>
      <c r="BI95" s="102"/>
      <c r="BJ95" s="105" t="s">
        <v>13</v>
      </c>
      <c r="BK95" s="105"/>
      <c r="BL95" s="114"/>
      <c r="BM95" s="120">
        <f>$BM$41</f>
        <v>15</v>
      </c>
      <c r="BN95" s="131"/>
      <c r="BO95" s="138">
        <f>+BR90</f>
        <v>100</v>
      </c>
      <c r="BP95" s="138"/>
      <c r="BQ95" s="138"/>
      <c r="BR95" s="153">
        <f>LOOKUP(BM95,'単価表(内地)'!$D$17:$D$26,'単価表(内地)'!$E$17:$E$26)</f>
        <v>587</v>
      </c>
      <c r="BS95" s="153"/>
      <c r="BT95" s="153"/>
      <c r="BU95" s="165">
        <f>ROUND(BR95*BO95/1000,0)</f>
        <v>59</v>
      </c>
      <c r="BV95" s="165"/>
      <c r="BW95" s="165"/>
      <c r="BX95" s="220"/>
    </row>
    <row r="96" spans="1:76" s="30" customFormat="1" ht="15.95" customHeight="1">
      <c r="A96" s="34"/>
      <c r="B96" s="43"/>
      <c r="C96" s="53"/>
      <c r="D96" s="63"/>
      <c r="E96" s="74"/>
      <c r="F96" s="92"/>
      <c r="G96" s="102"/>
      <c r="H96" s="106" t="s">
        <v>39</v>
      </c>
      <c r="I96" s="106"/>
      <c r="J96" s="115"/>
      <c r="K96" s="120"/>
      <c r="L96" s="131"/>
      <c r="M96" s="143"/>
      <c r="N96" s="143"/>
      <c r="O96" s="143"/>
      <c r="P96" s="153"/>
      <c r="Q96" s="153"/>
      <c r="R96" s="153"/>
      <c r="S96" s="165"/>
      <c r="T96" s="165"/>
      <c r="U96" s="165"/>
      <c r="V96" s="182"/>
      <c r="W96" s="188"/>
      <c r="X96" s="92"/>
      <c r="Y96" s="102"/>
      <c r="Z96" s="106" t="s">
        <v>39</v>
      </c>
      <c r="AA96" s="106"/>
      <c r="AB96" s="115"/>
      <c r="AC96" s="120"/>
      <c r="AD96" s="131"/>
      <c r="AE96" s="138"/>
      <c r="AF96" s="138"/>
      <c r="AG96" s="138"/>
      <c r="AH96" s="153"/>
      <c r="AI96" s="153"/>
      <c r="AJ96" s="153"/>
      <c r="AK96" s="165"/>
      <c r="AL96" s="165"/>
      <c r="AM96" s="165"/>
      <c r="AN96" s="178"/>
      <c r="AO96" s="188"/>
      <c r="AP96" s="92"/>
      <c r="AQ96" s="102"/>
      <c r="AR96" s="106" t="s">
        <v>39</v>
      </c>
      <c r="AS96" s="106"/>
      <c r="AT96" s="115"/>
      <c r="AU96" s="120"/>
      <c r="AV96" s="131"/>
      <c r="AW96" s="138"/>
      <c r="AX96" s="138"/>
      <c r="AY96" s="138"/>
      <c r="AZ96" s="153"/>
      <c r="BA96" s="153"/>
      <c r="BB96" s="153"/>
      <c r="BC96" s="165"/>
      <c r="BD96" s="165"/>
      <c r="BE96" s="165"/>
      <c r="BF96" s="178"/>
      <c r="BG96" s="74"/>
      <c r="BH96" s="92"/>
      <c r="BI96" s="102"/>
      <c r="BJ96" s="106" t="s">
        <v>39</v>
      </c>
      <c r="BK96" s="106"/>
      <c r="BL96" s="115"/>
      <c r="BM96" s="120"/>
      <c r="BN96" s="131"/>
      <c r="BO96" s="138"/>
      <c r="BP96" s="138"/>
      <c r="BQ96" s="138"/>
      <c r="BR96" s="153"/>
      <c r="BS96" s="153"/>
      <c r="BT96" s="153"/>
      <c r="BU96" s="165"/>
      <c r="BV96" s="165"/>
      <c r="BW96" s="165"/>
      <c r="BX96" s="220"/>
    </row>
    <row r="97" spans="1:76" s="30" customFormat="1" ht="15.95" customHeight="1">
      <c r="A97" s="34"/>
      <c r="B97" s="43"/>
      <c r="C97" s="53"/>
      <c r="D97" s="63"/>
      <c r="E97" s="74"/>
      <c r="F97" s="92"/>
      <c r="G97" s="102"/>
      <c r="H97" s="105" t="s">
        <v>13</v>
      </c>
      <c r="I97" s="105"/>
      <c r="J97" s="114"/>
      <c r="K97" s="120">
        <f>$K$43</f>
        <v>20</v>
      </c>
      <c r="L97" s="131"/>
      <c r="M97" s="143">
        <f>+P90</f>
        <v>100</v>
      </c>
      <c r="N97" s="143"/>
      <c r="O97" s="143"/>
      <c r="P97" s="153">
        <f>LOOKUP(K97,'単価表(内地)'!$D$27:$D$36,'単価表(内地)'!$E$27:$E$36)</f>
        <v>568</v>
      </c>
      <c r="Q97" s="153"/>
      <c r="R97" s="153"/>
      <c r="S97" s="165">
        <f>ROUND(P97*M97/1000,0)</f>
        <v>57</v>
      </c>
      <c r="T97" s="165"/>
      <c r="U97" s="165"/>
      <c r="V97" s="182"/>
      <c r="W97" s="188"/>
      <c r="X97" s="92"/>
      <c r="Y97" s="102"/>
      <c r="Z97" s="105" t="s">
        <v>13</v>
      </c>
      <c r="AA97" s="105"/>
      <c r="AB97" s="114"/>
      <c r="AC97" s="120"/>
      <c r="AD97" s="131"/>
      <c r="AE97" s="138"/>
      <c r="AF97" s="138"/>
      <c r="AG97" s="138"/>
      <c r="AH97" s="153"/>
      <c r="AI97" s="153"/>
      <c r="AJ97" s="153"/>
      <c r="AK97" s="165"/>
      <c r="AL97" s="165"/>
      <c r="AM97" s="165"/>
      <c r="AN97" s="178"/>
      <c r="AO97" s="188"/>
      <c r="AP97" s="92"/>
      <c r="AQ97" s="102"/>
      <c r="AR97" s="105" t="s">
        <v>13</v>
      </c>
      <c r="AS97" s="105"/>
      <c r="AT97" s="114"/>
      <c r="AU97" s="120"/>
      <c r="AV97" s="131"/>
      <c r="AW97" s="138"/>
      <c r="AX97" s="138"/>
      <c r="AY97" s="138"/>
      <c r="AZ97" s="153"/>
      <c r="BA97" s="153"/>
      <c r="BB97" s="153"/>
      <c r="BC97" s="165"/>
      <c r="BD97" s="165"/>
      <c r="BE97" s="165"/>
      <c r="BF97" s="178"/>
      <c r="BG97" s="74"/>
      <c r="BH97" s="92"/>
      <c r="BI97" s="102"/>
      <c r="BJ97" s="105" t="s">
        <v>13</v>
      </c>
      <c r="BK97" s="105"/>
      <c r="BL97" s="114"/>
      <c r="BM97" s="120"/>
      <c r="BN97" s="131"/>
      <c r="BO97" s="138"/>
      <c r="BP97" s="138"/>
      <c r="BQ97" s="138"/>
      <c r="BR97" s="153"/>
      <c r="BS97" s="153"/>
      <c r="BT97" s="153"/>
      <c r="BU97" s="165"/>
      <c r="BV97" s="165"/>
      <c r="BW97" s="165"/>
      <c r="BX97" s="220"/>
    </row>
    <row r="98" spans="1:76" s="30" customFormat="1" ht="15.95" customHeight="1">
      <c r="A98" s="34"/>
      <c r="B98" s="43"/>
      <c r="C98" s="53"/>
      <c r="D98" s="63"/>
      <c r="E98" s="74"/>
      <c r="F98" s="92"/>
      <c r="G98" s="102"/>
      <c r="H98" s="106" t="s">
        <v>7</v>
      </c>
      <c r="I98" s="106"/>
      <c r="J98" s="115"/>
      <c r="K98" s="120"/>
      <c r="L98" s="131"/>
      <c r="M98" s="143"/>
      <c r="N98" s="143"/>
      <c r="O98" s="143"/>
      <c r="P98" s="153"/>
      <c r="Q98" s="153"/>
      <c r="R98" s="153"/>
      <c r="S98" s="165"/>
      <c r="T98" s="165"/>
      <c r="U98" s="165"/>
      <c r="V98" s="182"/>
      <c r="W98" s="188"/>
      <c r="X98" s="92"/>
      <c r="Y98" s="102"/>
      <c r="Z98" s="106" t="s">
        <v>7</v>
      </c>
      <c r="AA98" s="106"/>
      <c r="AB98" s="115"/>
      <c r="AC98" s="120"/>
      <c r="AD98" s="131"/>
      <c r="AE98" s="138"/>
      <c r="AF98" s="138"/>
      <c r="AG98" s="138"/>
      <c r="AH98" s="153"/>
      <c r="AI98" s="153"/>
      <c r="AJ98" s="153"/>
      <c r="AK98" s="165"/>
      <c r="AL98" s="165"/>
      <c r="AM98" s="165"/>
      <c r="AN98" s="178"/>
      <c r="AO98" s="188"/>
      <c r="AP98" s="92"/>
      <c r="AQ98" s="102"/>
      <c r="AR98" s="106" t="s">
        <v>7</v>
      </c>
      <c r="AS98" s="106"/>
      <c r="AT98" s="115"/>
      <c r="AU98" s="120"/>
      <c r="AV98" s="131"/>
      <c r="AW98" s="138"/>
      <c r="AX98" s="138"/>
      <c r="AY98" s="138"/>
      <c r="AZ98" s="153"/>
      <c r="BA98" s="153"/>
      <c r="BB98" s="153"/>
      <c r="BC98" s="165"/>
      <c r="BD98" s="165"/>
      <c r="BE98" s="165"/>
      <c r="BF98" s="178"/>
      <c r="BG98" s="74"/>
      <c r="BH98" s="92"/>
      <c r="BI98" s="102"/>
      <c r="BJ98" s="106" t="s">
        <v>7</v>
      </c>
      <c r="BK98" s="106"/>
      <c r="BL98" s="115"/>
      <c r="BM98" s="120"/>
      <c r="BN98" s="131"/>
      <c r="BO98" s="138"/>
      <c r="BP98" s="138"/>
      <c r="BQ98" s="138"/>
      <c r="BR98" s="153"/>
      <c r="BS98" s="153"/>
      <c r="BT98" s="153"/>
      <c r="BU98" s="165"/>
      <c r="BV98" s="165"/>
      <c r="BW98" s="165"/>
      <c r="BX98" s="220"/>
    </row>
    <row r="99" spans="1:76" s="30" customFormat="1" ht="15.95" customHeight="1">
      <c r="A99" s="34"/>
      <c r="B99" s="43"/>
      <c r="C99" s="53"/>
      <c r="D99" s="63"/>
      <c r="E99" s="74"/>
      <c r="F99" s="93"/>
      <c r="G99" s="103"/>
      <c r="H99" s="107" t="s">
        <v>47</v>
      </c>
      <c r="I99" s="107"/>
      <c r="J99" s="107"/>
      <c r="K99" s="107"/>
      <c r="L99" s="107"/>
      <c r="M99" s="138" t="s">
        <v>43</v>
      </c>
      <c r="N99" s="138"/>
      <c r="O99" s="138"/>
      <c r="P99" s="153" t="s">
        <v>43</v>
      </c>
      <c r="Q99" s="153"/>
      <c r="R99" s="153"/>
      <c r="S99" s="165">
        <f>SUM(S92:U98)</f>
        <v>343</v>
      </c>
      <c r="T99" s="165"/>
      <c r="U99" s="165"/>
      <c r="V99" s="182"/>
      <c r="W99" s="188"/>
      <c r="X99" s="93"/>
      <c r="Y99" s="103"/>
      <c r="Z99" s="107" t="s">
        <v>47</v>
      </c>
      <c r="AA99" s="107"/>
      <c r="AB99" s="107"/>
      <c r="AC99" s="107"/>
      <c r="AD99" s="107"/>
      <c r="AE99" s="138" t="s">
        <v>43</v>
      </c>
      <c r="AF99" s="138"/>
      <c r="AG99" s="138"/>
      <c r="AH99" s="153" t="s">
        <v>43</v>
      </c>
      <c r="AI99" s="153"/>
      <c r="AJ99" s="153"/>
      <c r="AK99" s="165">
        <f>SUM(AK92:AM98)</f>
        <v>315</v>
      </c>
      <c r="AL99" s="165"/>
      <c r="AM99" s="165"/>
      <c r="AN99" s="178"/>
      <c r="AO99" s="188"/>
      <c r="AP99" s="93"/>
      <c r="AQ99" s="103"/>
      <c r="AR99" s="107" t="s">
        <v>47</v>
      </c>
      <c r="AS99" s="107"/>
      <c r="AT99" s="107"/>
      <c r="AU99" s="107"/>
      <c r="AV99" s="107"/>
      <c r="AW99" s="138" t="s">
        <v>43</v>
      </c>
      <c r="AX99" s="138"/>
      <c r="AY99" s="138"/>
      <c r="AZ99" s="153" t="s">
        <v>43</v>
      </c>
      <c r="BA99" s="153"/>
      <c r="BB99" s="153"/>
      <c r="BC99" s="165">
        <f>SUM(BC92:BE98)</f>
        <v>299</v>
      </c>
      <c r="BD99" s="165"/>
      <c r="BE99" s="165"/>
      <c r="BF99" s="178"/>
      <c r="BG99" s="74"/>
      <c r="BH99" s="93"/>
      <c r="BI99" s="103"/>
      <c r="BJ99" s="107" t="s">
        <v>47</v>
      </c>
      <c r="BK99" s="107"/>
      <c r="BL99" s="107"/>
      <c r="BM99" s="107"/>
      <c r="BN99" s="107"/>
      <c r="BO99" s="138" t="s">
        <v>43</v>
      </c>
      <c r="BP99" s="138"/>
      <c r="BQ99" s="138"/>
      <c r="BR99" s="153" t="s">
        <v>43</v>
      </c>
      <c r="BS99" s="153"/>
      <c r="BT99" s="153"/>
      <c r="BU99" s="165">
        <f>SUM(BU92:BW98)</f>
        <v>286</v>
      </c>
      <c r="BV99" s="165"/>
      <c r="BW99" s="165"/>
      <c r="BX99" s="220"/>
    </row>
    <row r="100" spans="1:76" s="30" customFormat="1" ht="15.95" customHeight="1">
      <c r="A100" s="34"/>
      <c r="B100" s="43"/>
      <c r="C100" s="53"/>
      <c r="D100" s="63"/>
      <c r="E100" s="74"/>
      <c r="F100" s="94" t="s">
        <v>24</v>
      </c>
      <c r="G100" s="94"/>
      <c r="H100" s="108" t="s">
        <v>19</v>
      </c>
      <c r="I100" s="108"/>
      <c r="J100" s="108"/>
      <c r="K100" s="108"/>
      <c r="L100" s="108"/>
      <c r="M100" s="139">
        <f>T67*P90/100</f>
        <v>100</v>
      </c>
      <c r="N100" s="139"/>
      <c r="O100" s="139"/>
      <c r="P100" s="153">
        <f>+'単価表(内地)'!$E$40</f>
        <v>251</v>
      </c>
      <c r="Q100" s="153"/>
      <c r="R100" s="153"/>
      <c r="S100" s="165">
        <f>ROUND(P100*M100/1000,0)</f>
        <v>25</v>
      </c>
      <c r="T100" s="165"/>
      <c r="U100" s="165"/>
      <c r="V100" s="182"/>
      <c r="W100" s="188"/>
      <c r="X100" s="94" t="s">
        <v>24</v>
      </c>
      <c r="Y100" s="94"/>
      <c r="Z100" s="108" t="s">
        <v>19</v>
      </c>
      <c r="AA100" s="108"/>
      <c r="AB100" s="108"/>
      <c r="AC100" s="108"/>
      <c r="AD100" s="108"/>
      <c r="AE100" s="139">
        <f>AL67*AH90/100</f>
        <v>95</v>
      </c>
      <c r="AF100" s="139"/>
      <c r="AG100" s="139"/>
      <c r="AH100" s="153">
        <f>+'単価表(内地)'!$E$40</f>
        <v>251</v>
      </c>
      <c r="AI100" s="153"/>
      <c r="AJ100" s="153"/>
      <c r="AK100" s="165">
        <f>ROUND(AH100*AE100/1000,0)</f>
        <v>24</v>
      </c>
      <c r="AL100" s="165"/>
      <c r="AM100" s="165"/>
      <c r="AN100" s="178"/>
      <c r="AO100" s="188"/>
      <c r="AP100" s="94" t="s">
        <v>24</v>
      </c>
      <c r="AQ100" s="94"/>
      <c r="AR100" s="108" t="s">
        <v>19</v>
      </c>
      <c r="AS100" s="108"/>
      <c r="AT100" s="108"/>
      <c r="AU100" s="108"/>
      <c r="AV100" s="108"/>
      <c r="AW100" s="139">
        <f>BD67*AZ90/100</f>
        <v>105</v>
      </c>
      <c r="AX100" s="139"/>
      <c r="AY100" s="139"/>
      <c r="AZ100" s="153">
        <f>+'単価表(内地)'!$E$40</f>
        <v>251</v>
      </c>
      <c r="BA100" s="153"/>
      <c r="BB100" s="153"/>
      <c r="BC100" s="165">
        <f>ROUND(AZ100*AW100/1000,0)</f>
        <v>26</v>
      </c>
      <c r="BD100" s="165"/>
      <c r="BE100" s="165"/>
      <c r="BF100" s="178"/>
      <c r="BG100" s="74"/>
      <c r="BH100" s="94" t="s">
        <v>24</v>
      </c>
      <c r="BI100" s="94"/>
      <c r="BJ100" s="108" t="s">
        <v>19</v>
      </c>
      <c r="BK100" s="108"/>
      <c r="BL100" s="108"/>
      <c r="BM100" s="108"/>
      <c r="BN100" s="108"/>
      <c r="BO100" s="139">
        <f>BV67*BR90/100</f>
        <v>110</v>
      </c>
      <c r="BP100" s="139"/>
      <c r="BQ100" s="139"/>
      <c r="BR100" s="153">
        <f>+'単価表(内地)'!$E$40</f>
        <v>251</v>
      </c>
      <c r="BS100" s="153"/>
      <c r="BT100" s="153"/>
      <c r="BU100" s="165">
        <f>ROUND(BR100*BO100/1000,0)</f>
        <v>28</v>
      </c>
      <c r="BV100" s="165"/>
      <c r="BW100" s="165"/>
      <c r="BX100" s="220"/>
    </row>
    <row r="101" spans="1:76" s="30" customFormat="1" ht="15.95" customHeight="1">
      <c r="A101" s="34"/>
      <c r="B101" s="43"/>
      <c r="C101" s="53"/>
      <c r="D101" s="63"/>
      <c r="E101" s="74"/>
      <c r="F101" s="94"/>
      <c r="G101" s="94"/>
      <c r="H101" s="108" t="s">
        <v>35</v>
      </c>
      <c r="I101" s="108"/>
      <c r="J101" s="108"/>
      <c r="K101" s="108"/>
      <c r="L101" s="108"/>
      <c r="M101" s="139">
        <f>S68*P90/100</f>
        <v>50</v>
      </c>
      <c r="N101" s="139"/>
      <c r="O101" s="139"/>
      <c r="P101" s="153">
        <f>+'単価表(内地)'!$E$39</f>
        <v>253</v>
      </c>
      <c r="Q101" s="153"/>
      <c r="R101" s="153"/>
      <c r="S101" s="165">
        <f>ROUND(P101*M101/1000,0)</f>
        <v>13</v>
      </c>
      <c r="T101" s="165"/>
      <c r="U101" s="165"/>
      <c r="V101" s="182"/>
      <c r="W101" s="188"/>
      <c r="X101" s="94"/>
      <c r="Y101" s="94"/>
      <c r="Z101" s="108" t="s">
        <v>35</v>
      </c>
      <c r="AA101" s="108"/>
      <c r="AB101" s="108"/>
      <c r="AC101" s="108"/>
      <c r="AD101" s="108"/>
      <c r="AE101" s="139">
        <f>AK68*AH90/100</f>
        <v>55</v>
      </c>
      <c r="AF101" s="139"/>
      <c r="AG101" s="139"/>
      <c r="AH101" s="153">
        <f>+'単価表(内地)'!$E$39</f>
        <v>253</v>
      </c>
      <c r="AI101" s="153"/>
      <c r="AJ101" s="153"/>
      <c r="AK101" s="165">
        <f>ROUND(AH101*AE101/1000,0)</f>
        <v>14</v>
      </c>
      <c r="AL101" s="165"/>
      <c r="AM101" s="165"/>
      <c r="AN101" s="178"/>
      <c r="AO101" s="188"/>
      <c r="AP101" s="94"/>
      <c r="AQ101" s="94"/>
      <c r="AR101" s="108" t="s">
        <v>35</v>
      </c>
      <c r="AS101" s="108"/>
      <c r="AT101" s="108"/>
      <c r="AU101" s="108"/>
      <c r="AV101" s="108"/>
      <c r="AW101" s="139">
        <f>BC68*AZ90/100</f>
        <v>70</v>
      </c>
      <c r="AX101" s="139"/>
      <c r="AY101" s="139"/>
      <c r="AZ101" s="153">
        <f>+'単価表(内地)'!$E$39</f>
        <v>253</v>
      </c>
      <c r="BA101" s="153"/>
      <c r="BB101" s="153"/>
      <c r="BC101" s="165">
        <f>ROUND(AZ101*AW101/1000,0)</f>
        <v>18</v>
      </c>
      <c r="BD101" s="165"/>
      <c r="BE101" s="165"/>
      <c r="BF101" s="178"/>
      <c r="BG101" s="74"/>
      <c r="BH101" s="94"/>
      <c r="BI101" s="94"/>
      <c r="BJ101" s="108" t="s">
        <v>35</v>
      </c>
      <c r="BK101" s="108"/>
      <c r="BL101" s="108"/>
      <c r="BM101" s="108"/>
      <c r="BN101" s="108"/>
      <c r="BO101" s="139">
        <f>BU69*BR90/100</f>
        <v>80</v>
      </c>
      <c r="BP101" s="139"/>
      <c r="BQ101" s="139"/>
      <c r="BR101" s="153">
        <f>+'単価表(内地)'!$E$39</f>
        <v>253</v>
      </c>
      <c r="BS101" s="153"/>
      <c r="BT101" s="153"/>
      <c r="BU101" s="165">
        <f>ROUND(BR101*BO101/1000,0)</f>
        <v>20</v>
      </c>
      <c r="BV101" s="165"/>
      <c r="BW101" s="165"/>
      <c r="BX101" s="220"/>
    </row>
    <row r="102" spans="1:76" s="30" customFormat="1" ht="15.95" customHeight="1">
      <c r="A102" s="34"/>
      <c r="B102" s="43"/>
      <c r="C102" s="53"/>
      <c r="D102" s="63"/>
      <c r="E102" s="74"/>
      <c r="F102" s="94"/>
      <c r="G102" s="94"/>
      <c r="H102" s="108" t="s">
        <v>37</v>
      </c>
      <c r="I102" s="108"/>
      <c r="J102" s="108"/>
      <c r="K102" s="108"/>
      <c r="L102" s="108"/>
      <c r="M102" s="139">
        <f>+M101</f>
        <v>50</v>
      </c>
      <c r="N102" s="139"/>
      <c r="O102" s="139"/>
      <c r="P102" s="153">
        <f>+'単価表(内地)'!$E$37</f>
        <v>1800</v>
      </c>
      <c r="Q102" s="153"/>
      <c r="R102" s="153"/>
      <c r="S102" s="165">
        <f>ROUND(P102*M102/1000,0)</f>
        <v>90</v>
      </c>
      <c r="T102" s="165"/>
      <c r="U102" s="165"/>
      <c r="V102" s="182"/>
      <c r="W102" s="188"/>
      <c r="X102" s="94"/>
      <c r="Y102" s="94"/>
      <c r="Z102" s="108" t="s">
        <v>37</v>
      </c>
      <c r="AA102" s="108"/>
      <c r="AB102" s="108"/>
      <c r="AC102" s="108"/>
      <c r="AD102" s="108"/>
      <c r="AE102" s="139">
        <f>+AE101</f>
        <v>55</v>
      </c>
      <c r="AF102" s="139"/>
      <c r="AG102" s="139"/>
      <c r="AH102" s="153">
        <f>+'単価表(内地)'!$E$37</f>
        <v>1800</v>
      </c>
      <c r="AI102" s="153"/>
      <c r="AJ102" s="153"/>
      <c r="AK102" s="165">
        <f>ROUND(AH102*AE102/1000,0)</f>
        <v>99</v>
      </c>
      <c r="AL102" s="165"/>
      <c r="AM102" s="165"/>
      <c r="AN102" s="178"/>
      <c r="AO102" s="188"/>
      <c r="AP102" s="94"/>
      <c r="AQ102" s="94"/>
      <c r="AR102" s="108" t="s">
        <v>37</v>
      </c>
      <c r="AS102" s="108"/>
      <c r="AT102" s="108"/>
      <c r="AU102" s="108"/>
      <c r="AV102" s="108"/>
      <c r="AW102" s="139">
        <f>+AW101</f>
        <v>70</v>
      </c>
      <c r="AX102" s="139"/>
      <c r="AY102" s="139"/>
      <c r="AZ102" s="153">
        <f>+'単価表(内地)'!$E$37</f>
        <v>1800</v>
      </c>
      <c r="BA102" s="153"/>
      <c r="BB102" s="153"/>
      <c r="BC102" s="165">
        <f>ROUND(AZ102*AW102/1000,0)</f>
        <v>126</v>
      </c>
      <c r="BD102" s="165"/>
      <c r="BE102" s="165"/>
      <c r="BF102" s="178"/>
      <c r="BG102" s="74"/>
      <c r="BH102" s="94"/>
      <c r="BI102" s="94"/>
      <c r="BJ102" s="108" t="s">
        <v>37</v>
      </c>
      <c r="BK102" s="108"/>
      <c r="BL102" s="108"/>
      <c r="BM102" s="108"/>
      <c r="BN102" s="108"/>
      <c r="BO102" s="139">
        <f>+BO101</f>
        <v>80</v>
      </c>
      <c r="BP102" s="139"/>
      <c r="BQ102" s="139"/>
      <c r="BR102" s="153">
        <f>+'単価表(内地)'!$E$37</f>
        <v>1800</v>
      </c>
      <c r="BS102" s="153"/>
      <c r="BT102" s="153"/>
      <c r="BU102" s="165">
        <f>ROUND(BR102*BO102/1000,0)</f>
        <v>144</v>
      </c>
      <c r="BV102" s="165"/>
      <c r="BW102" s="165"/>
      <c r="BX102" s="220"/>
    </row>
    <row r="103" spans="1:76" s="30" customFormat="1" ht="15.95" customHeight="1">
      <c r="A103" s="34"/>
      <c r="B103" s="43"/>
      <c r="C103" s="53"/>
      <c r="D103" s="63"/>
      <c r="E103" s="74"/>
      <c r="F103" s="94"/>
      <c r="G103" s="94"/>
      <c r="H103" s="108" t="s">
        <v>16</v>
      </c>
      <c r="I103" s="108"/>
      <c r="J103" s="108"/>
      <c r="K103" s="108"/>
      <c r="L103" s="108"/>
      <c r="M103" s="139">
        <f>+M100</f>
        <v>100</v>
      </c>
      <c r="N103" s="139"/>
      <c r="O103" s="139"/>
      <c r="P103" s="153">
        <f>+'単価表(内地)'!$E$44</f>
        <v>904</v>
      </c>
      <c r="Q103" s="153"/>
      <c r="R103" s="153"/>
      <c r="S103" s="165">
        <f>ROUND(P103*M103/1000,0)</f>
        <v>90</v>
      </c>
      <c r="T103" s="165"/>
      <c r="U103" s="165"/>
      <c r="V103" s="182"/>
      <c r="W103" s="188"/>
      <c r="X103" s="94"/>
      <c r="Y103" s="94"/>
      <c r="Z103" s="108" t="s">
        <v>16</v>
      </c>
      <c r="AA103" s="108"/>
      <c r="AB103" s="108"/>
      <c r="AC103" s="108"/>
      <c r="AD103" s="108"/>
      <c r="AE103" s="139">
        <f>+AE100</f>
        <v>95</v>
      </c>
      <c r="AF103" s="139"/>
      <c r="AG103" s="139"/>
      <c r="AH103" s="153">
        <f>+'単価表(内地)'!$E$44</f>
        <v>904</v>
      </c>
      <c r="AI103" s="153"/>
      <c r="AJ103" s="153"/>
      <c r="AK103" s="165">
        <f>ROUND(AH103*AE103/1000,0)</f>
        <v>86</v>
      </c>
      <c r="AL103" s="165"/>
      <c r="AM103" s="165"/>
      <c r="AN103" s="178"/>
      <c r="AO103" s="188"/>
      <c r="AP103" s="94"/>
      <c r="AQ103" s="94"/>
      <c r="AR103" s="108" t="s">
        <v>16</v>
      </c>
      <c r="AS103" s="108"/>
      <c r="AT103" s="108"/>
      <c r="AU103" s="108"/>
      <c r="AV103" s="108"/>
      <c r="AW103" s="139">
        <f>+AW100</f>
        <v>105</v>
      </c>
      <c r="AX103" s="139"/>
      <c r="AY103" s="139"/>
      <c r="AZ103" s="153">
        <f>+'単価表(内地)'!$E$44</f>
        <v>904</v>
      </c>
      <c r="BA103" s="153"/>
      <c r="BB103" s="153"/>
      <c r="BC103" s="165">
        <f>ROUND(AZ103*AW103/1000,0)</f>
        <v>95</v>
      </c>
      <c r="BD103" s="165"/>
      <c r="BE103" s="165"/>
      <c r="BF103" s="178"/>
      <c r="BG103" s="74"/>
      <c r="BH103" s="94"/>
      <c r="BI103" s="94"/>
      <c r="BJ103" s="108" t="s">
        <v>16</v>
      </c>
      <c r="BK103" s="108"/>
      <c r="BL103" s="108"/>
      <c r="BM103" s="108"/>
      <c r="BN103" s="108"/>
      <c r="BO103" s="139">
        <f>+BO100</f>
        <v>110</v>
      </c>
      <c r="BP103" s="139"/>
      <c r="BQ103" s="139"/>
      <c r="BR103" s="153">
        <f>+'単価表(内地)'!$E$44</f>
        <v>904</v>
      </c>
      <c r="BS103" s="153"/>
      <c r="BT103" s="153"/>
      <c r="BU103" s="165">
        <f>ROUND(BR103*BO103/1000,0)</f>
        <v>99</v>
      </c>
      <c r="BV103" s="165"/>
      <c r="BW103" s="165"/>
      <c r="BX103" s="220"/>
    </row>
    <row r="104" spans="1:76" s="30" customFormat="1" ht="15.95" customHeight="1">
      <c r="A104" s="34"/>
      <c r="B104" s="43"/>
      <c r="C104" s="53"/>
      <c r="D104" s="63"/>
      <c r="E104" s="74"/>
      <c r="F104" s="94"/>
      <c r="G104" s="94"/>
      <c r="H104" s="107" t="s">
        <v>47</v>
      </c>
      <c r="I104" s="107"/>
      <c r="J104" s="107"/>
      <c r="K104" s="107"/>
      <c r="L104" s="107"/>
      <c r="M104" s="138" t="s">
        <v>43</v>
      </c>
      <c r="N104" s="138"/>
      <c r="O104" s="138"/>
      <c r="P104" s="153" t="s">
        <v>43</v>
      </c>
      <c r="Q104" s="153"/>
      <c r="R104" s="153"/>
      <c r="S104" s="165">
        <f>SUM(S100:U103)</f>
        <v>218</v>
      </c>
      <c r="T104" s="165"/>
      <c r="U104" s="165"/>
      <c r="V104" s="182"/>
      <c r="W104" s="188"/>
      <c r="X104" s="94"/>
      <c r="Y104" s="94"/>
      <c r="Z104" s="107" t="s">
        <v>47</v>
      </c>
      <c r="AA104" s="107"/>
      <c r="AB104" s="107"/>
      <c r="AC104" s="107"/>
      <c r="AD104" s="107"/>
      <c r="AE104" s="138" t="s">
        <v>43</v>
      </c>
      <c r="AF104" s="138"/>
      <c r="AG104" s="138"/>
      <c r="AH104" s="153" t="s">
        <v>43</v>
      </c>
      <c r="AI104" s="153"/>
      <c r="AJ104" s="153"/>
      <c r="AK104" s="165">
        <f>SUM(AK100:AM103)</f>
        <v>223</v>
      </c>
      <c r="AL104" s="165"/>
      <c r="AM104" s="165"/>
      <c r="AN104" s="178"/>
      <c r="AO104" s="188"/>
      <c r="AP104" s="94"/>
      <c r="AQ104" s="94"/>
      <c r="AR104" s="107" t="s">
        <v>47</v>
      </c>
      <c r="AS104" s="107"/>
      <c r="AT104" s="107"/>
      <c r="AU104" s="107"/>
      <c r="AV104" s="107"/>
      <c r="AW104" s="138" t="s">
        <v>43</v>
      </c>
      <c r="AX104" s="138"/>
      <c r="AY104" s="138"/>
      <c r="AZ104" s="153" t="s">
        <v>43</v>
      </c>
      <c r="BA104" s="153"/>
      <c r="BB104" s="153"/>
      <c r="BC104" s="165">
        <f>SUM(BC100:BE103)</f>
        <v>265</v>
      </c>
      <c r="BD104" s="165"/>
      <c r="BE104" s="165"/>
      <c r="BF104" s="178"/>
      <c r="BG104" s="74"/>
      <c r="BH104" s="94"/>
      <c r="BI104" s="94"/>
      <c r="BJ104" s="107" t="s">
        <v>47</v>
      </c>
      <c r="BK104" s="107"/>
      <c r="BL104" s="107"/>
      <c r="BM104" s="107"/>
      <c r="BN104" s="107"/>
      <c r="BO104" s="138" t="s">
        <v>43</v>
      </c>
      <c r="BP104" s="138"/>
      <c r="BQ104" s="138"/>
      <c r="BR104" s="153" t="s">
        <v>43</v>
      </c>
      <c r="BS104" s="153"/>
      <c r="BT104" s="153"/>
      <c r="BU104" s="165">
        <f>SUM(BU100:BW103)</f>
        <v>291</v>
      </c>
      <c r="BV104" s="165"/>
      <c r="BW104" s="165"/>
      <c r="BX104" s="220"/>
    </row>
    <row r="105" spans="1:76" s="30" customFormat="1" ht="15.95" customHeight="1">
      <c r="A105" s="34"/>
      <c r="B105" s="43"/>
      <c r="C105" s="53"/>
      <c r="D105" s="63"/>
      <c r="E105" s="74"/>
      <c r="F105" s="95" t="s">
        <v>17</v>
      </c>
      <c r="G105" s="95"/>
      <c r="H105" s="95"/>
      <c r="I105" s="95"/>
      <c r="J105" s="95"/>
      <c r="K105" s="95"/>
      <c r="L105" s="95"/>
      <c r="M105" s="140" t="s">
        <v>43</v>
      </c>
      <c r="N105" s="140"/>
      <c r="O105" s="140"/>
      <c r="P105" s="154" t="s">
        <v>43</v>
      </c>
      <c r="Q105" s="154"/>
      <c r="R105" s="154"/>
      <c r="S105" s="166">
        <f>+S104+S99</f>
        <v>561</v>
      </c>
      <c r="T105" s="166"/>
      <c r="U105" s="166"/>
      <c r="V105" s="182"/>
      <c r="W105" s="188"/>
      <c r="X105" s="95" t="s">
        <v>17</v>
      </c>
      <c r="Y105" s="95"/>
      <c r="Z105" s="95"/>
      <c r="AA105" s="95"/>
      <c r="AB105" s="95"/>
      <c r="AC105" s="95"/>
      <c r="AD105" s="95"/>
      <c r="AE105" s="140" t="s">
        <v>43</v>
      </c>
      <c r="AF105" s="140"/>
      <c r="AG105" s="140"/>
      <c r="AH105" s="154" t="s">
        <v>43</v>
      </c>
      <c r="AI105" s="154"/>
      <c r="AJ105" s="154"/>
      <c r="AK105" s="166">
        <f>+AK104+AK99</f>
        <v>538</v>
      </c>
      <c r="AL105" s="166"/>
      <c r="AM105" s="166"/>
      <c r="AN105" s="178"/>
      <c r="AO105" s="188"/>
      <c r="AP105" s="95" t="s">
        <v>17</v>
      </c>
      <c r="AQ105" s="95"/>
      <c r="AR105" s="95"/>
      <c r="AS105" s="95"/>
      <c r="AT105" s="95"/>
      <c r="AU105" s="95"/>
      <c r="AV105" s="95"/>
      <c r="AW105" s="140" t="s">
        <v>43</v>
      </c>
      <c r="AX105" s="140"/>
      <c r="AY105" s="140"/>
      <c r="AZ105" s="154" t="s">
        <v>43</v>
      </c>
      <c r="BA105" s="154"/>
      <c r="BB105" s="154"/>
      <c r="BC105" s="166">
        <f>+BC104+BC99</f>
        <v>564</v>
      </c>
      <c r="BD105" s="166"/>
      <c r="BE105" s="166"/>
      <c r="BF105" s="178"/>
      <c r="BG105" s="74"/>
      <c r="BH105" s="95" t="s">
        <v>17</v>
      </c>
      <c r="BI105" s="95"/>
      <c r="BJ105" s="95"/>
      <c r="BK105" s="95"/>
      <c r="BL105" s="95"/>
      <c r="BM105" s="95"/>
      <c r="BN105" s="95"/>
      <c r="BO105" s="140" t="s">
        <v>43</v>
      </c>
      <c r="BP105" s="140"/>
      <c r="BQ105" s="140"/>
      <c r="BR105" s="154" t="s">
        <v>43</v>
      </c>
      <c r="BS105" s="154"/>
      <c r="BT105" s="154"/>
      <c r="BU105" s="166">
        <f>+BU104+BU99</f>
        <v>577</v>
      </c>
      <c r="BV105" s="166"/>
      <c r="BW105" s="166"/>
      <c r="BX105" s="220"/>
    </row>
    <row r="106" spans="1:76" s="30" customFormat="1" ht="15.95" customHeight="1">
      <c r="A106" s="34"/>
      <c r="B106" s="44"/>
      <c r="C106" s="54"/>
      <c r="D106" s="64"/>
      <c r="E106" s="75"/>
      <c r="F106" s="96"/>
      <c r="G106" s="96"/>
      <c r="H106" s="96"/>
      <c r="I106" s="96"/>
      <c r="J106" s="96"/>
      <c r="K106" s="96"/>
      <c r="L106" s="96"/>
      <c r="M106" s="141"/>
      <c r="N106" s="141"/>
      <c r="O106" s="141"/>
      <c r="P106" s="155"/>
      <c r="Q106" s="155"/>
      <c r="R106" s="155"/>
      <c r="S106" s="167"/>
      <c r="T106" s="167"/>
      <c r="U106" s="167"/>
      <c r="V106" s="183"/>
      <c r="W106" s="115"/>
      <c r="X106" s="96"/>
      <c r="Y106" s="96"/>
      <c r="Z106" s="96"/>
      <c r="AA106" s="96"/>
      <c r="AB106" s="96"/>
      <c r="AC106" s="96"/>
      <c r="AD106" s="96"/>
      <c r="AE106" s="193"/>
      <c r="AF106" s="193"/>
      <c r="AG106" s="193"/>
      <c r="AH106" s="194"/>
      <c r="AI106" s="194"/>
      <c r="AJ106" s="194"/>
      <c r="AK106" s="167"/>
      <c r="AL106" s="167"/>
      <c r="AM106" s="167"/>
      <c r="AN106" s="202"/>
      <c r="AO106" s="115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2"/>
      <c r="BG106" s="75"/>
      <c r="BH106" s="96"/>
      <c r="BI106" s="96"/>
      <c r="BJ106" s="96"/>
      <c r="BK106" s="96"/>
      <c r="BL106" s="96"/>
      <c r="BM106" s="96"/>
      <c r="BN106" s="96"/>
      <c r="BO106" s="193"/>
      <c r="BP106" s="193"/>
      <c r="BQ106" s="193"/>
      <c r="BR106" s="194"/>
      <c r="BS106" s="194"/>
      <c r="BT106" s="194"/>
      <c r="BU106" s="167"/>
      <c r="BV106" s="167"/>
      <c r="BW106" s="167"/>
      <c r="BX106" s="224"/>
    </row>
    <row r="107" spans="1:76" ht="20.100000000000001" customHeight="1">
      <c r="A107" s="31"/>
      <c r="B107" s="45" t="s">
        <v>48</v>
      </c>
      <c r="C107" s="55"/>
      <c r="D107" s="55"/>
      <c r="E107" s="76" t="str">
        <f>IF(S105=MIN(S105,AK105,BC105,BU105),"○","▲")</f>
        <v>▲</v>
      </c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 t="str">
        <f>IF(AK105=MIN(S105,AK105,BC105,BU105),"○","▲")</f>
        <v>○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 t="str">
        <f>IF(BC105=MIN(S105,AK105,BC105,BU105),"○","▲")</f>
        <v>▲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 t="str">
        <f>IF(BU105=MIN(S105,AK105,BC105,BU105),"○","▲")</f>
        <v>▲</v>
      </c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225"/>
    </row>
    <row r="108" spans="1:76" ht="24.95" customHeight="1">
      <c r="A108" s="31"/>
      <c r="B108" s="46"/>
      <c r="C108" s="56"/>
      <c r="D108" s="56"/>
      <c r="E108" s="77">
        <f>IF(E107="○",M58,IF(W107="○",AE58,IF(AO107="○",AW58,BO58)))</f>
        <v>4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226"/>
    </row>
    <row r="109" spans="1:76" ht="30" customHeight="1">
      <c r="A109" s="35" t="s">
        <v>95</v>
      </c>
      <c r="B109" s="36" t="s">
        <v>21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213"/>
    </row>
    <row r="110" spans="1:76" ht="24.95" customHeight="1">
      <c r="A110" s="31"/>
      <c r="B110" s="37" t="s">
        <v>70</v>
      </c>
      <c r="C110" s="47"/>
      <c r="D110" s="57"/>
      <c r="E110" s="65" t="s">
        <v>69</v>
      </c>
      <c r="F110" s="78"/>
      <c r="G110" s="78"/>
      <c r="H110" s="78"/>
      <c r="I110" s="78"/>
      <c r="J110" s="78"/>
      <c r="K110" s="78"/>
      <c r="L110" s="129" t="str">
        <f>+L2</f>
        <v>内地（甑含む）</v>
      </c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78" t="s">
        <v>54</v>
      </c>
      <c r="X110" s="78"/>
      <c r="Y110" s="78"/>
      <c r="Z110" s="78"/>
      <c r="AA110" s="78"/>
      <c r="AB110" s="78"/>
      <c r="AC110" s="78"/>
      <c r="AD110" s="78"/>
      <c r="AE110" s="191">
        <v>20</v>
      </c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203" t="s">
        <v>68</v>
      </c>
      <c r="AP110" s="203"/>
      <c r="AQ110" s="203"/>
      <c r="AR110" s="203"/>
      <c r="AS110" s="203"/>
      <c r="AT110" s="203"/>
      <c r="AU110" s="203"/>
      <c r="AV110" s="203"/>
      <c r="AW110" s="206">
        <v>0.9</v>
      </c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14"/>
    </row>
    <row r="111" spans="1:76" ht="24.95" customHeight="1">
      <c r="A111" s="31"/>
      <c r="B111" s="38"/>
      <c r="C111" s="48"/>
      <c r="D111" s="58"/>
      <c r="E111" s="66" t="s">
        <v>66</v>
      </c>
      <c r="F111" s="79"/>
      <c r="G111" s="79"/>
      <c r="H111" s="79"/>
      <c r="I111" s="79"/>
      <c r="J111" s="79"/>
      <c r="K111" s="79"/>
      <c r="L111" s="79" t="s">
        <v>67</v>
      </c>
      <c r="M111" s="79"/>
      <c r="N111" s="144">
        <f>+N3</f>
        <v>3</v>
      </c>
      <c r="O111" s="144"/>
      <c r="P111" s="150" t="str">
        <f>IF(N111=3,"(旧区分:L交通)",IF(N111=4,"(旧区分:A交通)",IF(N111=5,"(旧区分:B交通)","(旧区分:C交通)")))</f>
        <v>(旧区分:L交通)</v>
      </c>
      <c r="Q111" s="150"/>
      <c r="R111" s="150"/>
      <c r="S111" s="150"/>
      <c r="T111" s="150"/>
      <c r="U111" s="150"/>
      <c r="V111" s="150"/>
      <c r="W111" s="79" t="s">
        <v>64</v>
      </c>
      <c r="X111" s="79"/>
      <c r="Y111" s="79"/>
      <c r="Z111" s="79"/>
      <c r="AA111" s="79"/>
      <c r="AB111" s="79"/>
      <c r="AC111" s="79"/>
      <c r="AD111" s="79"/>
      <c r="AE111" s="192" t="s">
        <v>74</v>
      </c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79" t="s">
        <v>71</v>
      </c>
      <c r="AP111" s="79"/>
      <c r="AQ111" s="79"/>
      <c r="AR111" s="79"/>
      <c r="AS111" s="79"/>
      <c r="AT111" s="79"/>
      <c r="AU111" s="79"/>
      <c r="AV111" s="79"/>
      <c r="AW111" s="207">
        <v>2</v>
      </c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79" t="s">
        <v>72</v>
      </c>
      <c r="BH111" s="79"/>
      <c r="BI111" s="79"/>
      <c r="BJ111" s="79"/>
      <c r="BK111" s="79"/>
      <c r="BL111" s="79"/>
      <c r="BM111" s="79"/>
      <c r="BN111" s="79"/>
      <c r="BO111" s="211">
        <f>+BO3</f>
        <v>20</v>
      </c>
      <c r="BP111" s="211"/>
      <c r="BQ111" s="211"/>
      <c r="BR111" s="211"/>
      <c r="BS111" s="211"/>
      <c r="BT111" s="211"/>
      <c r="BU111" s="211"/>
      <c r="BV111" s="211"/>
      <c r="BW111" s="211"/>
      <c r="BX111" s="215"/>
    </row>
    <row r="112" spans="1:76" ht="20.100000000000001" customHeight="1">
      <c r="A112" s="31"/>
      <c r="B112" s="39"/>
      <c r="C112" s="49"/>
      <c r="D112" s="59"/>
      <c r="E112" s="67">
        <v>1</v>
      </c>
      <c r="F112" s="80"/>
      <c r="G112" s="80"/>
      <c r="H112" s="80"/>
      <c r="I112" s="80"/>
      <c r="J112" s="80"/>
      <c r="K112" s="80"/>
      <c r="L112" s="80"/>
      <c r="M112" s="132">
        <f>+L134</f>
        <v>3</v>
      </c>
      <c r="N112" s="132"/>
      <c r="O112" s="132"/>
      <c r="P112" s="132"/>
      <c r="Q112" s="132"/>
      <c r="R112" s="132"/>
      <c r="S112" s="132"/>
      <c r="T112" s="132"/>
      <c r="U112" s="132"/>
      <c r="V112" s="175"/>
      <c r="W112" s="67">
        <v>2</v>
      </c>
      <c r="X112" s="80"/>
      <c r="Y112" s="80"/>
      <c r="Z112" s="80"/>
      <c r="AA112" s="80"/>
      <c r="AB112" s="80"/>
      <c r="AC112" s="80"/>
      <c r="AD112" s="80"/>
      <c r="AE112" s="132">
        <f>+AD134</f>
        <v>4</v>
      </c>
      <c r="AF112" s="132"/>
      <c r="AG112" s="132"/>
      <c r="AH112" s="132"/>
      <c r="AI112" s="132"/>
      <c r="AJ112" s="132"/>
      <c r="AK112" s="132"/>
      <c r="AL112" s="132"/>
      <c r="AM112" s="132"/>
      <c r="AN112" s="175"/>
      <c r="AO112" s="67">
        <v>2</v>
      </c>
      <c r="AP112" s="80"/>
      <c r="AQ112" s="80"/>
      <c r="AR112" s="80"/>
      <c r="AS112" s="80"/>
      <c r="AT112" s="80"/>
      <c r="AU112" s="80"/>
      <c r="AV112" s="80"/>
      <c r="AW112" s="132">
        <f>+AV134</f>
        <v>6</v>
      </c>
      <c r="AX112" s="132"/>
      <c r="AY112" s="132"/>
      <c r="AZ112" s="132"/>
      <c r="BA112" s="132"/>
      <c r="BB112" s="132"/>
      <c r="BC112" s="132"/>
      <c r="BD112" s="132"/>
      <c r="BE112" s="132"/>
      <c r="BF112" s="175"/>
      <c r="BG112" s="67">
        <v>3</v>
      </c>
      <c r="BH112" s="80"/>
      <c r="BI112" s="80"/>
      <c r="BJ112" s="80"/>
      <c r="BK112" s="80"/>
      <c r="BL112" s="80"/>
      <c r="BM112" s="80"/>
      <c r="BN112" s="80"/>
      <c r="BO112" s="132">
        <f>+BN134</f>
        <v>8</v>
      </c>
      <c r="BP112" s="132"/>
      <c r="BQ112" s="132"/>
      <c r="BR112" s="132"/>
      <c r="BS112" s="132"/>
      <c r="BT112" s="132"/>
      <c r="BU112" s="132"/>
      <c r="BV112" s="132"/>
      <c r="BW112" s="132"/>
      <c r="BX112" s="216"/>
    </row>
    <row r="113" spans="1:76" ht="5.0999999999999996" customHeight="1">
      <c r="A113" s="31"/>
      <c r="B113" s="40" t="s">
        <v>3</v>
      </c>
      <c r="C113" s="50"/>
      <c r="D113" s="60"/>
      <c r="E113" s="68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176"/>
      <c r="W113" s="68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176"/>
      <c r="AO113" s="68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176"/>
      <c r="BG113" s="68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217"/>
    </row>
    <row r="114" spans="1:76" s="28" customFormat="1" ht="12" customHeight="1">
      <c r="A114" s="32"/>
      <c r="B114" s="40"/>
      <c r="C114" s="50"/>
      <c r="D114" s="60"/>
      <c r="E114" s="69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32"/>
      <c r="S114" s="82"/>
      <c r="T114" s="168"/>
      <c r="U114" s="168"/>
      <c r="V114" s="32"/>
      <c r="W114" s="69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32"/>
      <c r="AK114" s="82"/>
      <c r="AL114" s="168"/>
      <c r="AM114" s="168"/>
      <c r="AN114" s="198"/>
      <c r="AO114" s="69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32"/>
      <c r="BC114" s="82"/>
      <c r="BD114" s="168"/>
      <c r="BE114" s="168"/>
      <c r="BF114" s="198"/>
      <c r="BG114" s="69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32"/>
      <c r="BU114" s="82"/>
      <c r="BV114" s="168"/>
      <c r="BW114" s="168"/>
      <c r="BX114" s="218"/>
    </row>
    <row r="115" spans="1:76" s="28" customFormat="1" ht="12" customHeight="1">
      <c r="A115" s="32"/>
      <c r="B115" s="40"/>
      <c r="C115" s="50"/>
      <c r="D115" s="60"/>
      <c r="E115" s="69"/>
      <c r="F115" s="82"/>
      <c r="G115" s="82"/>
      <c r="H115" s="82"/>
      <c r="I115" s="109" t="s">
        <v>2</v>
      </c>
      <c r="J115" s="109"/>
      <c r="K115" s="109"/>
      <c r="L115" s="109"/>
      <c r="M115" s="109" t="s">
        <v>24</v>
      </c>
      <c r="N115" s="109"/>
      <c r="O115" s="109"/>
      <c r="P115" s="109"/>
      <c r="Q115" s="82"/>
      <c r="R115" s="32"/>
      <c r="S115" s="163"/>
      <c r="T115" s="168"/>
      <c r="U115" s="168"/>
      <c r="V115" s="32"/>
      <c r="W115" s="69"/>
      <c r="X115" s="82"/>
      <c r="Y115" s="82"/>
      <c r="Z115" s="82"/>
      <c r="AA115" s="109" t="s">
        <v>2</v>
      </c>
      <c r="AB115" s="109"/>
      <c r="AC115" s="109"/>
      <c r="AD115" s="109"/>
      <c r="AE115" s="109" t="s">
        <v>24</v>
      </c>
      <c r="AF115" s="109"/>
      <c r="AG115" s="109"/>
      <c r="AH115" s="109"/>
      <c r="AI115" s="82"/>
      <c r="AJ115" s="32"/>
      <c r="AK115" s="163"/>
      <c r="AL115" s="168"/>
      <c r="AM115" s="168"/>
      <c r="AN115" s="198"/>
      <c r="AO115" s="69"/>
      <c r="AP115" s="82"/>
      <c r="AQ115" s="82"/>
      <c r="AR115" s="82"/>
      <c r="AS115" s="109" t="s">
        <v>2</v>
      </c>
      <c r="AT115" s="109"/>
      <c r="AU115" s="109"/>
      <c r="AV115" s="109"/>
      <c r="AW115" s="109" t="s">
        <v>24</v>
      </c>
      <c r="AX115" s="109"/>
      <c r="AY115" s="109"/>
      <c r="AZ115" s="109"/>
      <c r="BA115" s="82"/>
      <c r="BB115" s="32"/>
      <c r="BC115" s="163"/>
      <c r="BD115" s="168"/>
      <c r="BE115" s="168"/>
      <c r="BF115" s="198"/>
      <c r="BG115" s="69"/>
      <c r="BH115" s="82"/>
      <c r="BI115" s="82"/>
      <c r="BJ115" s="82"/>
      <c r="BK115" s="109" t="s">
        <v>2</v>
      </c>
      <c r="BL115" s="109"/>
      <c r="BM115" s="109"/>
      <c r="BN115" s="109"/>
      <c r="BO115" s="109" t="s">
        <v>24</v>
      </c>
      <c r="BP115" s="109"/>
      <c r="BQ115" s="109"/>
      <c r="BR115" s="109"/>
      <c r="BS115" s="82"/>
      <c r="BT115" s="32"/>
      <c r="BU115" s="163"/>
      <c r="BV115" s="168"/>
      <c r="BW115" s="168"/>
      <c r="BX115" s="218"/>
    </row>
    <row r="116" spans="1:76" s="28" customFormat="1" ht="9.9499999999999993" customHeight="1">
      <c r="A116" s="32"/>
      <c r="B116" s="40"/>
      <c r="C116" s="50"/>
      <c r="D116" s="60"/>
      <c r="E116" s="6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32"/>
      <c r="S116" s="164">
        <f>+K146+K147+K149+K151</f>
        <v>50</v>
      </c>
      <c r="T116" s="169" t="s">
        <v>62</v>
      </c>
      <c r="U116" s="168"/>
      <c r="V116" s="32"/>
      <c r="W116" s="69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32"/>
      <c r="AK116" s="164">
        <f>+AC146+AC147+AC149+AC151</f>
        <v>40</v>
      </c>
      <c r="AL116" s="169" t="s">
        <v>62</v>
      </c>
      <c r="AM116" s="168"/>
      <c r="AN116" s="198"/>
      <c r="AO116" s="69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32"/>
      <c r="BC116" s="164">
        <f>+AU146+AU147+AU149+AU151</f>
        <v>35</v>
      </c>
      <c r="BD116" s="169" t="s">
        <v>62</v>
      </c>
      <c r="BE116" s="168"/>
      <c r="BF116" s="198"/>
      <c r="BG116" s="69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32"/>
      <c r="BU116" s="164">
        <f>+BM146+BM147+BM149+BM151</f>
        <v>30</v>
      </c>
      <c r="BV116" s="169" t="s">
        <v>62</v>
      </c>
      <c r="BW116" s="168"/>
      <c r="BX116" s="218"/>
    </row>
    <row r="117" spans="1:76" s="28" customFormat="1" ht="9.9499999999999993" customHeight="1">
      <c r="A117" s="32"/>
      <c r="B117" s="40"/>
      <c r="C117" s="50"/>
      <c r="D117" s="60"/>
      <c r="E117" s="69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32"/>
      <c r="S117" s="164"/>
      <c r="T117" s="169"/>
      <c r="U117" s="168"/>
      <c r="V117" s="32"/>
      <c r="W117" s="69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32"/>
      <c r="AK117" s="164"/>
      <c r="AL117" s="169"/>
      <c r="AM117" s="168"/>
      <c r="AN117" s="198"/>
      <c r="AO117" s="69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32"/>
      <c r="BC117" s="164"/>
      <c r="BD117" s="169"/>
      <c r="BE117" s="168"/>
      <c r="BF117" s="198"/>
      <c r="BG117" s="69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32"/>
      <c r="BU117" s="164"/>
      <c r="BV117" s="169"/>
      <c r="BW117" s="168"/>
      <c r="BX117" s="218"/>
    </row>
    <row r="118" spans="1:76" s="28" customFormat="1" ht="9.9499999999999993" customHeight="1">
      <c r="A118" s="32"/>
      <c r="B118" s="40"/>
      <c r="C118" s="50"/>
      <c r="D118" s="60"/>
      <c r="E118" s="69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32"/>
      <c r="S118" s="164"/>
      <c r="T118" s="169"/>
      <c r="U118" s="168"/>
      <c r="V118" s="32"/>
      <c r="W118" s="69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32"/>
      <c r="AK118" s="164"/>
      <c r="AL118" s="169"/>
      <c r="AM118" s="168"/>
      <c r="AN118" s="198"/>
      <c r="AO118" s="69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32"/>
      <c r="BC118" s="164"/>
      <c r="BD118" s="169"/>
      <c r="BE118" s="168"/>
      <c r="BF118" s="198"/>
      <c r="BG118" s="69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32"/>
      <c r="BU118" s="164"/>
      <c r="BV118" s="169"/>
      <c r="BW118" s="168"/>
      <c r="BX118" s="218"/>
    </row>
    <row r="119" spans="1:76" s="28" customFormat="1" ht="9.9499999999999993" customHeight="1">
      <c r="A119" s="32"/>
      <c r="B119" s="40"/>
      <c r="C119" s="50"/>
      <c r="D119" s="60"/>
      <c r="E119" s="69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32"/>
      <c r="S119" s="164"/>
      <c r="T119" s="169"/>
      <c r="U119" s="168"/>
      <c r="V119" s="32"/>
      <c r="W119" s="69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32"/>
      <c r="AK119" s="164"/>
      <c r="AL119" s="169"/>
      <c r="AM119" s="168"/>
      <c r="AN119" s="198"/>
      <c r="AO119" s="69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32"/>
      <c r="BC119" s="164"/>
      <c r="BD119" s="169"/>
      <c r="BE119" s="168"/>
      <c r="BF119" s="198"/>
      <c r="BG119" s="69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32"/>
      <c r="BU119" s="164"/>
      <c r="BV119" s="169"/>
      <c r="BW119" s="168"/>
      <c r="BX119" s="218"/>
    </row>
    <row r="120" spans="1:76" s="28" customFormat="1" ht="9.9499999999999993" customHeight="1">
      <c r="A120" s="32"/>
      <c r="B120" s="40"/>
      <c r="C120" s="50"/>
      <c r="D120" s="60"/>
      <c r="E120" s="69"/>
      <c r="F120" s="82"/>
      <c r="G120" s="82"/>
      <c r="H120" s="82"/>
      <c r="I120" s="109"/>
      <c r="J120" s="109"/>
      <c r="K120" s="109"/>
      <c r="L120" s="109"/>
      <c r="M120" s="109"/>
      <c r="N120" s="109"/>
      <c r="O120" s="109"/>
      <c r="P120" s="109"/>
      <c r="Q120" s="82"/>
      <c r="R120" s="32"/>
      <c r="S120" s="164"/>
      <c r="T120" s="169"/>
      <c r="U120" s="168"/>
      <c r="V120" s="32"/>
      <c r="W120" s="69"/>
      <c r="X120" s="82"/>
      <c r="Y120" s="82"/>
      <c r="Z120" s="82"/>
      <c r="AA120" s="109"/>
      <c r="AB120" s="109"/>
      <c r="AC120" s="109"/>
      <c r="AD120" s="109"/>
      <c r="AE120" s="109"/>
      <c r="AF120" s="109"/>
      <c r="AG120" s="109"/>
      <c r="AH120" s="109"/>
      <c r="AI120" s="82"/>
      <c r="AJ120" s="32"/>
      <c r="AK120" s="164"/>
      <c r="AL120" s="169"/>
      <c r="AM120" s="168"/>
      <c r="AN120" s="198"/>
      <c r="AO120" s="69"/>
      <c r="AP120" s="82"/>
      <c r="AQ120" s="82"/>
      <c r="AR120" s="82"/>
      <c r="AS120" s="109"/>
      <c r="AT120" s="109"/>
      <c r="AU120" s="109"/>
      <c r="AV120" s="109"/>
      <c r="AW120" s="109"/>
      <c r="AX120" s="109"/>
      <c r="AY120" s="109"/>
      <c r="AZ120" s="109"/>
      <c r="BA120" s="82"/>
      <c r="BB120" s="32"/>
      <c r="BC120" s="164"/>
      <c r="BD120" s="169"/>
      <c r="BE120" s="168"/>
      <c r="BF120" s="198"/>
      <c r="BG120" s="69"/>
      <c r="BH120" s="82"/>
      <c r="BI120" s="82"/>
      <c r="BJ120" s="82"/>
      <c r="BK120" s="109"/>
      <c r="BL120" s="109"/>
      <c r="BM120" s="109"/>
      <c r="BN120" s="109"/>
      <c r="BO120" s="109"/>
      <c r="BP120" s="109"/>
      <c r="BQ120" s="109"/>
      <c r="BR120" s="109"/>
      <c r="BS120" s="82"/>
      <c r="BT120" s="32"/>
      <c r="BU120" s="164"/>
      <c r="BV120" s="169"/>
      <c r="BW120" s="168"/>
      <c r="BX120" s="218"/>
    </row>
    <row r="121" spans="1:76" s="28" customFormat="1" ht="12" customHeight="1">
      <c r="A121" s="32"/>
      <c r="B121" s="40"/>
      <c r="C121" s="50"/>
      <c r="D121" s="60"/>
      <c r="E121" s="69"/>
      <c r="F121" s="82"/>
      <c r="G121" s="97">
        <v>100</v>
      </c>
      <c r="H121" s="82"/>
      <c r="I121" s="109" t="s">
        <v>1</v>
      </c>
      <c r="J121" s="109"/>
      <c r="K121" s="109"/>
      <c r="L121" s="109"/>
      <c r="M121" s="133"/>
      <c r="N121" s="133"/>
      <c r="O121" s="133"/>
      <c r="P121" s="133"/>
      <c r="Q121" s="156"/>
      <c r="R121" s="161">
        <f>+S122-R125</f>
        <v>15</v>
      </c>
      <c r="S121" s="156"/>
      <c r="T121" s="170">
        <f>+S122+S116</f>
        <v>85</v>
      </c>
      <c r="U121" s="173" t="s">
        <v>63</v>
      </c>
      <c r="V121" s="32"/>
      <c r="W121" s="69"/>
      <c r="X121" s="82"/>
      <c r="Y121" s="97">
        <v>100</v>
      </c>
      <c r="Z121" s="82"/>
      <c r="AA121" s="109" t="s">
        <v>1</v>
      </c>
      <c r="AB121" s="109"/>
      <c r="AC121" s="109"/>
      <c r="AD121" s="109"/>
      <c r="AE121" s="133"/>
      <c r="AF121" s="133"/>
      <c r="AG121" s="133"/>
      <c r="AH121" s="133"/>
      <c r="AI121" s="156"/>
      <c r="AJ121" s="32"/>
      <c r="AK121" s="32"/>
      <c r="AL121" s="170">
        <f>+AK122+AK116</f>
        <v>85</v>
      </c>
      <c r="AM121" s="173" t="s">
        <v>63</v>
      </c>
      <c r="AN121" s="198"/>
      <c r="AO121" s="69"/>
      <c r="AP121" s="82"/>
      <c r="AQ121" s="97">
        <v>100</v>
      </c>
      <c r="AR121" s="82"/>
      <c r="AS121" s="109" t="s">
        <v>1</v>
      </c>
      <c r="AT121" s="109"/>
      <c r="AU121" s="109"/>
      <c r="AV121" s="109"/>
      <c r="AW121" s="133"/>
      <c r="AX121" s="133"/>
      <c r="AY121" s="133"/>
      <c r="AZ121" s="133"/>
      <c r="BA121" s="156"/>
      <c r="BB121" s="32"/>
      <c r="BC121" s="32"/>
      <c r="BD121" s="170">
        <f>+BC122+BC116</f>
        <v>95</v>
      </c>
      <c r="BE121" s="173" t="s">
        <v>63</v>
      </c>
      <c r="BF121" s="198"/>
      <c r="BG121" s="69"/>
      <c r="BH121" s="82"/>
      <c r="BI121" s="97">
        <v>100</v>
      </c>
      <c r="BJ121" s="82"/>
      <c r="BK121" s="109" t="s">
        <v>1</v>
      </c>
      <c r="BL121" s="109"/>
      <c r="BM121" s="109"/>
      <c r="BN121" s="109"/>
      <c r="BO121" s="133"/>
      <c r="BP121" s="133"/>
      <c r="BQ121" s="133"/>
      <c r="BR121" s="133"/>
      <c r="BS121" s="156"/>
      <c r="BT121" s="32"/>
      <c r="BU121" s="32"/>
      <c r="BV121" s="212">
        <f>BU123+BU116</f>
        <v>105</v>
      </c>
      <c r="BW121" s="168"/>
      <c r="BX121" s="218"/>
    </row>
    <row r="122" spans="1:76" s="28" customFormat="1" ht="12" customHeight="1">
      <c r="A122" s="32"/>
      <c r="B122" s="40"/>
      <c r="C122" s="50"/>
      <c r="D122" s="60"/>
      <c r="E122" s="69"/>
      <c r="F122" s="82"/>
      <c r="G122" s="97"/>
      <c r="H122" s="82"/>
      <c r="I122" s="109"/>
      <c r="J122" s="109"/>
      <c r="K122" s="109"/>
      <c r="L122" s="109"/>
      <c r="M122" s="133"/>
      <c r="N122" s="133"/>
      <c r="O122" s="133"/>
      <c r="P122" s="133"/>
      <c r="Q122" s="156"/>
      <c r="R122" s="161"/>
      <c r="S122" s="161">
        <f>+L135</f>
        <v>35</v>
      </c>
      <c r="T122" s="170"/>
      <c r="U122" s="173"/>
      <c r="V122" s="32"/>
      <c r="W122" s="69"/>
      <c r="X122" s="82"/>
      <c r="Y122" s="97"/>
      <c r="Z122" s="82"/>
      <c r="AA122" s="109"/>
      <c r="AB122" s="109"/>
      <c r="AC122" s="109"/>
      <c r="AD122" s="109"/>
      <c r="AE122" s="133"/>
      <c r="AF122" s="133"/>
      <c r="AG122" s="133"/>
      <c r="AH122" s="133"/>
      <c r="AI122" s="156"/>
      <c r="AJ122" s="196">
        <f>+AK122-AJ126</f>
        <v>25</v>
      </c>
      <c r="AK122" s="196">
        <f>+AD135</f>
        <v>45</v>
      </c>
      <c r="AL122" s="170"/>
      <c r="AM122" s="173"/>
      <c r="AN122" s="198"/>
      <c r="AO122" s="69"/>
      <c r="AP122" s="82"/>
      <c r="AQ122" s="97"/>
      <c r="AR122" s="82"/>
      <c r="AS122" s="109"/>
      <c r="AT122" s="109"/>
      <c r="AU122" s="109"/>
      <c r="AV122" s="109"/>
      <c r="AW122" s="133"/>
      <c r="AX122" s="133"/>
      <c r="AY122" s="133"/>
      <c r="AZ122" s="133"/>
      <c r="BA122" s="156"/>
      <c r="BB122" s="196">
        <f>+BC122-BB126</f>
        <v>40</v>
      </c>
      <c r="BC122" s="196">
        <f>+AV135</f>
        <v>60</v>
      </c>
      <c r="BD122" s="170"/>
      <c r="BE122" s="173"/>
      <c r="BF122" s="198"/>
      <c r="BG122" s="69"/>
      <c r="BH122" s="82"/>
      <c r="BI122" s="97"/>
      <c r="BJ122" s="82"/>
      <c r="BK122" s="109"/>
      <c r="BL122" s="109"/>
      <c r="BM122" s="109"/>
      <c r="BN122" s="109"/>
      <c r="BO122" s="133"/>
      <c r="BP122" s="133"/>
      <c r="BQ122" s="133"/>
      <c r="BR122" s="133"/>
      <c r="BS122" s="156"/>
      <c r="BT122" s="196">
        <f>+BU123-BT127</f>
        <v>55</v>
      </c>
      <c r="BU122" s="32"/>
      <c r="BV122" s="212"/>
      <c r="BW122" s="173" t="s">
        <v>63</v>
      </c>
      <c r="BX122" s="218"/>
    </row>
    <row r="123" spans="1:76" s="28" customFormat="1" ht="12" customHeight="1">
      <c r="A123" s="32"/>
      <c r="B123" s="40"/>
      <c r="C123" s="50"/>
      <c r="D123" s="60"/>
      <c r="E123" s="69"/>
      <c r="F123" s="82"/>
      <c r="G123" s="97"/>
      <c r="H123" s="82"/>
      <c r="I123" s="109"/>
      <c r="J123" s="109"/>
      <c r="K123" s="109"/>
      <c r="L123" s="109"/>
      <c r="M123" s="109" t="s">
        <v>5</v>
      </c>
      <c r="N123" s="109"/>
      <c r="O123" s="109"/>
      <c r="P123" s="109"/>
      <c r="Q123" s="156"/>
      <c r="R123" s="161"/>
      <c r="S123" s="161"/>
      <c r="T123" s="170"/>
      <c r="U123" s="173"/>
      <c r="V123" s="32"/>
      <c r="W123" s="69"/>
      <c r="X123" s="82"/>
      <c r="Y123" s="97"/>
      <c r="Z123" s="82"/>
      <c r="AA123" s="109"/>
      <c r="AB123" s="109"/>
      <c r="AC123" s="109"/>
      <c r="AD123" s="109"/>
      <c r="AE123" s="109" t="s">
        <v>5</v>
      </c>
      <c r="AF123" s="109"/>
      <c r="AG123" s="109"/>
      <c r="AH123" s="109"/>
      <c r="AI123" s="156"/>
      <c r="AJ123" s="196"/>
      <c r="AK123" s="196"/>
      <c r="AL123" s="170"/>
      <c r="AM123" s="173"/>
      <c r="AN123" s="198"/>
      <c r="AO123" s="69"/>
      <c r="AP123" s="82"/>
      <c r="AQ123" s="97"/>
      <c r="AR123" s="82"/>
      <c r="AS123" s="109"/>
      <c r="AT123" s="109"/>
      <c r="AU123" s="109"/>
      <c r="AV123" s="109"/>
      <c r="AW123" s="109" t="s">
        <v>5</v>
      </c>
      <c r="AX123" s="109"/>
      <c r="AY123" s="109"/>
      <c r="AZ123" s="109"/>
      <c r="BA123" s="156"/>
      <c r="BB123" s="196"/>
      <c r="BC123" s="196"/>
      <c r="BD123" s="170"/>
      <c r="BE123" s="173"/>
      <c r="BF123" s="198"/>
      <c r="BG123" s="69"/>
      <c r="BH123" s="82"/>
      <c r="BI123" s="97"/>
      <c r="BJ123" s="82"/>
      <c r="BK123" s="109"/>
      <c r="BL123" s="109"/>
      <c r="BM123" s="109"/>
      <c r="BN123" s="109"/>
      <c r="BO123" s="109" t="s">
        <v>5</v>
      </c>
      <c r="BP123" s="109"/>
      <c r="BQ123" s="109"/>
      <c r="BR123" s="109"/>
      <c r="BS123" s="156"/>
      <c r="BT123" s="196"/>
      <c r="BU123" s="196">
        <f>+BN135</f>
        <v>75</v>
      </c>
      <c r="BV123" s="212"/>
      <c r="BW123" s="173"/>
      <c r="BX123" s="218"/>
    </row>
    <row r="124" spans="1:76" s="28" customFormat="1" ht="12" customHeight="1">
      <c r="A124" s="32"/>
      <c r="B124" s="40"/>
      <c r="C124" s="50"/>
      <c r="D124" s="60"/>
      <c r="E124" s="69"/>
      <c r="F124" s="82"/>
      <c r="G124" s="97"/>
      <c r="H124" s="82"/>
      <c r="I124" s="109"/>
      <c r="J124" s="109"/>
      <c r="K124" s="109"/>
      <c r="L124" s="109"/>
      <c r="M124" s="109" t="s">
        <v>26</v>
      </c>
      <c r="N124" s="109"/>
      <c r="O124" s="109"/>
      <c r="P124" s="109"/>
      <c r="Q124" s="157" t="s">
        <v>28</v>
      </c>
      <c r="R124" s="161"/>
      <c r="S124" s="161"/>
      <c r="T124" s="170"/>
      <c r="U124" s="173"/>
      <c r="V124" s="32"/>
      <c r="W124" s="69"/>
      <c r="X124" s="82"/>
      <c r="Y124" s="97"/>
      <c r="Z124" s="82"/>
      <c r="AA124" s="109"/>
      <c r="AB124" s="109"/>
      <c r="AC124" s="109"/>
      <c r="AD124" s="109"/>
      <c r="AE124" s="109" t="s">
        <v>26</v>
      </c>
      <c r="AF124" s="109"/>
      <c r="AG124" s="109"/>
      <c r="AH124" s="109"/>
      <c r="AI124" s="158"/>
      <c r="AJ124" s="196"/>
      <c r="AK124" s="196"/>
      <c r="AL124" s="170"/>
      <c r="AM124" s="173"/>
      <c r="AN124" s="198"/>
      <c r="AO124" s="69"/>
      <c r="AP124" s="82"/>
      <c r="AQ124" s="97"/>
      <c r="AR124" s="82"/>
      <c r="AS124" s="109"/>
      <c r="AT124" s="109"/>
      <c r="AU124" s="109"/>
      <c r="AV124" s="109"/>
      <c r="AW124" s="109" t="s">
        <v>26</v>
      </c>
      <c r="AX124" s="109"/>
      <c r="AY124" s="109"/>
      <c r="AZ124" s="109"/>
      <c r="BA124" s="158"/>
      <c r="BB124" s="196"/>
      <c r="BC124" s="196"/>
      <c r="BD124" s="170"/>
      <c r="BE124" s="173"/>
      <c r="BF124" s="198"/>
      <c r="BG124" s="69"/>
      <c r="BH124" s="82"/>
      <c r="BI124" s="97"/>
      <c r="BJ124" s="82"/>
      <c r="BK124" s="109"/>
      <c r="BL124" s="109"/>
      <c r="BM124" s="109"/>
      <c r="BN124" s="109"/>
      <c r="BO124" s="109" t="s">
        <v>26</v>
      </c>
      <c r="BP124" s="109"/>
      <c r="BQ124" s="109"/>
      <c r="BR124" s="109"/>
      <c r="BS124" s="158"/>
      <c r="BT124" s="196"/>
      <c r="BU124" s="196"/>
      <c r="BV124" s="212"/>
      <c r="BW124" s="173"/>
      <c r="BX124" s="218"/>
    </row>
    <row r="125" spans="1:76" s="28" customFormat="1" ht="12" customHeight="1">
      <c r="A125" s="32"/>
      <c r="B125" s="40"/>
      <c r="C125" s="50"/>
      <c r="D125" s="60"/>
      <c r="E125" s="69"/>
      <c r="F125" s="82"/>
      <c r="G125" s="97"/>
      <c r="H125" s="82"/>
      <c r="I125" s="109"/>
      <c r="J125" s="109"/>
      <c r="K125" s="109"/>
      <c r="L125" s="109"/>
      <c r="M125" s="134">
        <f>+L137</f>
        <v>20</v>
      </c>
      <c r="N125" s="134"/>
      <c r="O125" s="134"/>
      <c r="P125" s="134"/>
      <c r="Q125" s="157"/>
      <c r="R125" s="161">
        <v>20</v>
      </c>
      <c r="S125" s="161"/>
      <c r="T125" s="170"/>
      <c r="U125" s="173"/>
      <c r="V125" s="32"/>
      <c r="W125" s="69"/>
      <c r="X125" s="82"/>
      <c r="Y125" s="97"/>
      <c r="Z125" s="82"/>
      <c r="AA125" s="109"/>
      <c r="AB125" s="109"/>
      <c r="AC125" s="109"/>
      <c r="AD125" s="109"/>
      <c r="AE125" s="134">
        <f>+AD137</f>
        <v>20</v>
      </c>
      <c r="AF125" s="134"/>
      <c r="AG125" s="134"/>
      <c r="AH125" s="134"/>
      <c r="AI125" s="157" t="s">
        <v>28</v>
      </c>
      <c r="AJ125" s="196"/>
      <c r="AK125" s="196"/>
      <c r="AL125" s="170"/>
      <c r="AM125" s="173"/>
      <c r="AN125" s="198"/>
      <c r="AO125" s="69"/>
      <c r="AP125" s="82"/>
      <c r="AQ125" s="97"/>
      <c r="AR125" s="82"/>
      <c r="AS125" s="109"/>
      <c r="AT125" s="109"/>
      <c r="AU125" s="109"/>
      <c r="AV125" s="109"/>
      <c r="AW125" s="134">
        <f>+AV137</f>
        <v>20</v>
      </c>
      <c r="AX125" s="134"/>
      <c r="AY125" s="134"/>
      <c r="AZ125" s="134"/>
      <c r="BA125" s="157" t="s">
        <v>28</v>
      </c>
      <c r="BB125" s="196"/>
      <c r="BC125" s="196"/>
      <c r="BD125" s="170"/>
      <c r="BE125" s="173"/>
      <c r="BF125" s="198"/>
      <c r="BG125" s="69"/>
      <c r="BH125" s="82"/>
      <c r="BI125" s="97"/>
      <c r="BJ125" s="82"/>
      <c r="BK125" s="109"/>
      <c r="BL125" s="109"/>
      <c r="BM125" s="109"/>
      <c r="BN125" s="109"/>
      <c r="BO125" s="134">
        <f>+BN137</f>
        <v>20</v>
      </c>
      <c r="BP125" s="134"/>
      <c r="BQ125" s="134"/>
      <c r="BR125" s="134"/>
      <c r="BS125" s="158"/>
      <c r="BT125" s="196"/>
      <c r="BU125" s="196"/>
      <c r="BV125" s="212"/>
      <c r="BW125" s="173"/>
      <c r="BX125" s="218"/>
    </row>
    <row r="126" spans="1:76" s="28" customFormat="1" ht="12" customHeight="1">
      <c r="A126" s="32"/>
      <c r="B126" s="40"/>
      <c r="C126" s="50"/>
      <c r="D126" s="60"/>
      <c r="E126" s="69"/>
      <c r="F126" s="82"/>
      <c r="G126" s="97"/>
      <c r="H126" s="82"/>
      <c r="I126" s="110">
        <f>+L133</f>
        <v>2</v>
      </c>
      <c r="J126" s="110"/>
      <c r="K126" s="110"/>
      <c r="L126" s="110"/>
      <c r="M126" s="133"/>
      <c r="N126" s="133"/>
      <c r="O126" s="133"/>
      <c r="P126" s="133"/>
      <c r="Q126" s="157"/>
      <c r="R126" s="161"/>
      <c r="S126" s="156"/>
      <c r="T126" s="170"/>
      <c r="U126" s="173"/>
      <c r="V126" s="32"/>
      <c r="W126" s="69"/>
      <c r="X126" s="82"/>
      <c r="Y126" s="97"/>
      <c r="Z126" s="82"/>
      <c r="AA126" s="110">
        <f>+AD133</f>
        <v>2</v>
      </c>
      <c r="AB126" s="110"/>
      <c r="AC126" s="110"/>
      <c r="AD126" s="110"/>
      <c r="AE126" s="133"/>
      <c r="AF126" s="133"/>
      <c r="AG126" s="133"/>
      <c r="AH126" s="133"/>
      <c r="AI126" s="157"/>
      <c r="AJ126" s="161">
        <v>20</v>
      </c>
      <c r="AK126" s="32"/>
      <c r="AL126" s="170"/>
      <c r="AM126" s="173"/>
      <c r="AN126" s="198"/>
      <c r="AO126" s="69"/>
      <c r="AP126" s="82"/>
      <c r="AQ126" s="97"/>
      <c r="AR126" s="82"/>
      <c r="AS126" s="110">
        <f>+AV133</f>
        <v>2</v>
      </c>
      <c r="AT126" s="110"/>
      <c r="AU126" s="110"/>
      <c r="AV126" s="110"/>
      <c r="AW126" s="133"/>
      <c r="AX126" s="133"/>
      <c r="AY126" s="133"/>
      <c r="AZ126" s="133"/>
      <c r="BA126" s="157"/>
      <c r="BB126" s="161">
        <v>20</v>
      </c>
      <c r="BC126" s="32"/>
      <c r="BD126" s="170"/>
      <c r="BE126" s="173"/>
      <c r="BF126" s="198"/>
      <c r="BG126" s="69"/>
      <c r="BH126" s="82"/>
      <c r="BI126" s="97"/>
      <c r="BJ126" s="82"/>
      <c r="BK126" s="110">
        <f>+BN133</f>
        <v>2</v>
      </c>
      <c r="BL126" s="110"/>
      <c r="BM126" s="110"/>
      <c r="BN126" s="110"/>
      <c r="BO126" s="133"/>
      <c r="BP126" s="133"/>
      <c r="BQ126" s="133"/>
      <c r="BR126" s="133"/>
      <c r="BS126" s="157" t="s">
        <v>28</v>
      </c>
      <c r="BT126" s="197"/>
      <c r="BU126" s="196"/>
      <c r="BV126" s="212"/>
      <c r="BW126" s="173"/>
      <c r="BX126" s="218"/>
    </row>
    <row r="127" spans="1:76" s="28" customFormat="1" ht="12" customHeight="1">
      <c r="A127" s="32"/>
      <c r="B127" s="40"/>
      <c r="C127" s="50"/>
      <c r="D127" s="60"/>
      <c r="E127" s="69"/>
      <c r="F127" s="82"/>
      <c r="G127" s="97"/>
      <c r="H127" s="82"/>
      <c r="I127" s="110"/>
      <c r="J127" s="110"/>
      <c r="K127" s="110"/>
      <c r="L127" s="110"/>
      <c r="M127" s="133"/>
      <c r="N127" s="133"/>
      <c r="O127" s="133"/>
      <c r="P127" s="133"/>
      <c r="Q127" s="157"/>
      <c r="R127" s="156"/>
      <c r="S127" s="161"/>
      <c r="T127" s="171"/>
      <c r="U127" s="174"/>
      <c r="V127" s="32"/>
      <c r="W127" s="69"/>
      <c r="X127" s="82"/>
      <c r="Y127" s="97"/>
      <c r="Z127" s="82"/>
      <c r="AA127" s="110"/>
      <c r="AB127" s="110"/>
      <c r="AC127" s="110"/>
      <c r="AD127" s="110"/>
      <c r="AE127" s="133"/>
      <c r="AF127" s="133"/>
      <c r="AG127" s="133"/>
      <c r="AH127" s="133"/>
      <c r="AI127" s="157"/>
      <c r="AJ127" s="161"/>
      <c r="AK127" s="197"/>
      <c r="AL127" s="171"/>
      <c r="AM127" s="174"/>
      <c r="AN127" s="198"/>
      <c r="AO127" s="69"/>
      <c r="AP127" s="82"/>
      <c r="AQ127" s="97"/>
      <c r="AR127" s="82"/>
      <c r="AS127" s="110"/>
      <c r="AT127" s="110"/>
      <c r="AU127" s="110"/>
      <c r="AV127" s="110"/>
      <c r="AW127" s="133"/>
      <c r="AX127" s="133"/>
      <c r="AY127" s="133"/>
      <c r="AZ127" s="133"/>
      <c r="BA127" s="157"/>
      <c r="BB127" s="161"/>
      <c r="BC127" s="197"/>
      <c r="BD127" s="171"/>
      <c r="BE127" s="174"/>
      <c r="BF127" s="198"/>
      <c r="BG127" s="69"/>
      <c r="BH127" s="82"/>
      <c r="BI127" s="97"/>
      <c r="BJ127" s="82"/>
      <c r="BK127" s="110"/>
      <c r="BL127" s="110"/>
      <c r="BM127" s="110"/>
      <c r="BN127" s="110"/>
      <c r="BO127" s="133"/>
      <c r="BP127" s="133"/>
      <c r="BQ127" s="133"/>
      <c r="BR127" s="133"/>
      <c r="BS127" s="157"/>
      <c r="BT127" s="161">
        <v>20</v>
      </c>
      <c r="BU127" s="197"/>
      <c r="BV127" s="212"/>
      <c r="BW127" s="173"/>
      <c r="BX127" s="218"/>
    </row>
    <row r="128" spans="1:76" s="28" customFormat="1" ht="12" customHeight="1">
      <c r="A128" s="32"/>
      <c r="B128" s="40"/>
      <c r="C128" s="50"/>
      <c r="D128" s="60"/>
      <c r="E128" s="69"/>
      <c r="F128" s="82"/>
      <c r="G128" s="97"/>
      <c r="H128" s="82"/>
      <c r="I128" s="110"/>
      <c r="J128" s="110"/>
      <c r="K128" s="110"/>
      <c r="L128" s="110"/>
      <c r="M128" s="135" t="s">
        <v>6</v>
      </c>
      <c r="N128" s="135"/>
      <c r="O128" s="135"/>
      <c r="P128" s="135"/>
      <c r="Q128" s="156"/>
      <c r="R128" s="156"/>
      <c r="S128" s="161">
        <f>+G121-S122</f>
        <v>65</v>
      </c>
      <c r="T128" s="32"/>
      <c r="U128" s="32"/>
      <c r="V128" s="32"/>
      <c r="W128" s="69"/>
      <c r="X128" s="82"/>
      <c r="Y128" s="97"/>
      <c r="Z128" s="82"/>
      <c r="AA128" s="110"/>
      <c r="AB128" s="110"/>
      <c r="AC128" s="110"/>
      <c r="AD128" s="110"/>
      <c r="AE128" s="133"/>
      <c r="AF128" s="133"/>
      <c r="AG128" s="133"/>
      <c r="AH128" s="133"/>
      <c r="AI128" s="195"/>
      <c r="AJ128" s="32"/>
      <c r="AK128" s="161">
        <f>+Y121-AK122</f>
        <v>55</v>
      </c>
      <c r="AL128" s="168"/>
      <c r="AM128" s="32"/>
      <c r="AN128" s="198"/>
      <c r="AO128" s="69"/>
      <c r="AP128" s="82"/>
      <c r="AQ128" s="97"/>
      <c r="AR128" s="82"/>
      <c r="AS128" s="110"/>
      <c r="AT128" s="110"/>
      <c r="AU128" s="110"/>
      <c r="AV128" s="110"/>
      <c r="AW128" s="133"/>
      <c r="AX128" s="133"/>
      <c r="AY128" s="133"/>
      <c r="AZ128" s="133"/>
      <c r="BA128" s="195"/>
      <c r="BB128" s="32"/>
      <c r="BC128" s="161">
        <f>+AQ121-BC122</f>
        <v>40</v>
      </c>
      <c r="BD128" s="168"/>
      <c r="BE128" s="32"/>
      <c r="BF128" s="198"/>
      <c r="BG128" s="69"/>
      <c r="BH128" s="82"/>
      <c r="BI128" s="97"/>
      <c r="BJ128" s="82"/>
      <c r="BK128" s="110"/>
      <c r="BL128" s="110"/>
      <c r="BM128" s="110"/>
      <c r="BN128" s="110"/>
      <c r="BO128" s="133"/>
      <c r="BP128" s="133"/>
      <c r="BQ128" s="133"/>
      <c r="BR128" s="133"/>
      <c r="BS128" s="157"/>
      <c r="BT128" s="161"/>
      <c r="BU128" s="197"/>
      <c r="BV128" s="168"/>
      <c r="BW128" s="168"/>
      <c r="BX128" s="218"/>
    </row>
    <row r="129" spans="1:76" s="28" customFormat="1" ht="12" customHeight="1">
      <c r="A129" s="32"/>
      <c r="B129" s="40"/>
      <c r="C129" s="50"/>
      <c r="D129" s="60"/>
      <c r="E129" s="69"/>
      <c r="F129" s="82"/>
      <c r="G129" s="97"/>
      <c r="H129" s="82"/>
      <c r="I129" s="110"/>
      <c r="J129" s="110"/>
      <c r="K129" s="110"/>
      <c r="L129" s="110"/>
      <c r="M129" s="110">
        <f>+I126</f>
        <v>2</v>
      </c>
      <c r="N129" s="110"/>
      <c r="O129" s="110"/>
      <c r="P129" s="110"/>
      <c r="Q129" s="158"/>
      <c r="R129" s="156"/>
      <c r="S129" s="161"/>
      <c r="T129" s="168"/>
      <c r="U129" s="168"/>
      <c r="V129" s="32"/>
      <c r="W129" s="69"/>
      <c r="X129" s="82"/>
      <c r="Y129" s="97"/>
      <c r="Z129" s="82"/>
      <c r="AA129" s="110"/>
      <c r="AB129" s="110"/>
      <c r="AC129" s="110"/>
      <c r="AD129" s="110"/>
      <c r="AE129" s="135" t="s">
        <v>6</v>
      </c>
      <c r="AF129" s="135"/>
      <c r="AG129" s="135"/>
      <c r="AH129" s="135"/>
      <c r="AI129" s="158"/>
      <c r="AJ129" s="158"/>
      <c r="AK129" s="161"/>
      <c r="AL129" s="168"/>
      <c r="AM129" s="168"/>
      <c r="AN129" s="198"/>
      <c r="AO129" s="69"/>
      <c r="AP129" s="82"/>
      <c r="AQ129" s="97"/>
      <c r="AR129" s="82"/>
      <c r="AS129" s="110"/>
      <c r="AT129" s="110"/>
      <c r="AU129" s="110"/>
      <c r="AV129" s="110"/>
      <c r="AW129" s="135" t="s">
        <v>6</v>
      </c>
      <c r="AX129" s="135"/>
      <c r="AY129" s="135"/>
      <c r="AZ129" s="135"/>
      <c r="BA129" s="158"/>
      <c r="BB129" s="158"/>
      <c r="BC129" s="161"/>
      <c r="BD129" s="168"/>
      <c r="BE129" s="168"/>
      <c r="BF129" s="198"/>
      <c r="BG129" s="69"/>
      <c r="BH129" s="82"/>
      <c r="BI129" s="97"/>
      <c r="BJ129" s="82"/>
      <c r="BK129" s="110"/>
      <c r="BL129" s="110"/>
      <c r="BM129" s="110"/>
      <c r="BN129" s="110"/>
      <c r="BO129" s="135" t="s">
        <v>6</v>
      </c>
      <c r="BP129" s="135"/>
      <c r="BQ129" s="135"/>
      <c r="BR129" s="135"/>
      <c r="BS129" s="158"/>
      <c r="BT129" s="158"/>
      <c r="BU129" s="161">
        <f>+BI121-BU123</f>
        <v>25</v>
      </c>
      <c r="BV129" s="168"/>
      <c r="BW129" s="168"/>
      <c r="BX129" s="218"/>
    </row>
    <row r="130" spans="1:76" s="28" customFormat="1" ht="12" customHeight="1">
      <c r="A130" s="32"/>
      <c r="B130" s="40"/>
      <c r="C130" s="50"/>
      <c r="D130" s="60"/>
      <c r="E130" s="69"/>
      <c r="F130" s="82"/>
      <c r="G130" s="97"/>
      <c r="H130" s="82"/>
      <c r="I130" s="110"/>
      <c r="J130" s="110"/>
      <c r="K130" s="110"/>
      <c r="L130" s="110"/>
      <c r="M130" s="133"/>
      <c r="N130" s="133"/>
      <c r="O130" s="133"/>
      <c r="P130" s="133"/>
      <c r="Q130" s="158"/>
      <c r="R130" s="158"/>
      <c r="S130" s="32"/>
      <c r="T130" s="168"/>
      <c r="U130" s="168"/>
      <c r="V130" s="32"/>
      <c r="W130" s="69"/>
      <c r="X130" s="82"/>
      <c r="Y130" s="97"/>
      <c r="Z130" s="82"/>
      <c r="AA130" s="110"/>
      <c r="AB130" s="110"/>
      <c r="AC130" s="110"/>
      <c r="AD130" s="110"/>
      <c r="AE130" s="110">
        <f>+AA126</f>
        <v>2</v>
      </c>
      <c r="AF130" s="110"/>
      <c r="AG130" s="110"/>
      <c r="AH130" s="110"/>
      <c r="AI130" s="158"/>
      <c r="AJ130" s="158"/>
      <c r="AK130" s="161"/>
      <c r="AL130" s="168"/>
      <c r="AM130" s="168"/>
      <c r="AN130" s="198"/>
      <c r="AO130" s="69"/>
      <c r="AP130" s="82"/>
      <c r="AQ130" s="97"/>
      <c r="AR130" s="82"/>
      <c r="AS130" s="110"/>
      <c r="AT130" s="110"/>
      <c r="AU130" s="110"/>
      <c r="AV130" s="110"/>
      <c r="AW130" s="110">
        <f>+AS126</f>
        <v>2</v>
      </c>
      <c r="AX130" s="110"/>
      <c r="AY130" s="110"/>
      <c r="AZ130" s="110"/>
      <c r="BA130" s="158"/>
      <c r="BB130" s="158"/>
      <c r="BC130" s="161"/>
      <c r="BD130" s="168"/>
      <c r="BE130" s="168"/>
      <c r="BF130" s="198"/>
      <c r="BG130" s="69"/>
      <c r="BH130" s="82"/>
      <c r="BI130" s="97"/>
      <c r="BJ130" s="82"/>
      <c r="BK130" s="110"/>
      <c r="BL130" s="110"/>
      <c r="BM130" s="110"/>
      <c r="BN130" s="110"/>
      <c r="BO130" s="110">
        <f>+BK126</f>
        <v>2</v>
      </c>
      <c r="BP130" s="110"/>
      <c r="BQ130" s="110"/>
      <c r="BR130" s="110"/>
      <c r="BS130" s="158"/>
      <c r="BT130" s="158"/>
      <c r="BU130" s="161"/>
      <c r="BV130" s="168"/>
      <c r="BW130" s="168"/>
      <c r="BX130" s="218"/>
    </row>
    <row r="131" spans="1:76" ht="9" customHeight="1">
      <c r="A131" s="31"/>
      <c r="B131" s="40"/>
      <c r="C131" s="50"/>
      <c r="D131" s="60"/>
      <c r="E131" s="70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31"/>
      <c r="W131" s="70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199"/>
      <c r="AO131" s="70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199"/>
      <c r="BG131" s="70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219"/>
    </row>
    <row r="132" spans="1:76" ht="9.9499999999999993" customHeight="1">
      <c r="A132" s="31"/>
      <c r="B132" s="41" t="s">
        <v>42</v>
      </c>
      <c r="C132" s="51"/>
      <c r="D132" s="61"/>
      <c r="E132" s="68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176"/>
      <c r="W132" s="68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176"/>
      <c r="AO132" s="68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176"/>
      <c r="BG132" s="68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217"/>
    </row>
    <row r="133" spans="1:76" s="29" customFormat="1" ht="18" customHeight="1">
      <c r="A133" s="33"/>
      <c r="B133" s="41"/>
      <c r="C133" s="51"/>
      <c r="D133" s="61"/>
      <c r="E133" s="71"/>
      <c r="F133" s="84"/>
      <c r="G133" s="98" t="s">
        <v>6</v>
      </c>
      <c r="H133" s="98"/>
      <c r="I133" s="98"/>
      <c r="J133" s="98"/>
      <c r="K133" s="116"/>
      <c r="L133" s="104">
        <f>+AW111</f>
        <v>2</v>
      </c>
      <c r="M133" s="104"/>
      <c r="N133" s="116"/>
      <c r="O133" s="116"/>
      <c r="P133" s="116"/>
      <c r="Q133" s="116"/>
      <c r="R133" s="116"/>
      <c r="S133" s="116"/>
      <c r="T133" s="116"/>
      <c r="U133" s="116"/>
      <c r="V133" s="177"/>
      <c r="W133" s="185"/>
      <c r="X133" s="116"/>
      <c r="Y133" s="98" t="s">
        <v>6</v>
      </c>
      <c r="Z133" s="98"/>
      <c r="AA133" s="98"/>
      <c r="AB133" s="98"/>
      <c r="AC133" s="116"/>
      <c r="AD133" s="104">
        <f>+AW111</f>
        <v>2</v>
      </c>
      <c r="AE133" s="104"/>
      <c r="AF133" s="116"/>
      <c r="AG133" s="116"/>
      <c r="AH133" s="116"/>
      <c r="AI133" s="116"/>
      <c r="AJ133" s="116"/>
      <c r="AK133" s="116"/>
      <c r="AL133" s="116"/>
      <c r="AM133" s="116"/>
      <c r="AN133" s="177"/>
      <c r="AO133" s="185"/>
      <c r="AP133" s="116"/>
      <c r="AQ133" s="98" t="s">
        <v>6</v>
      </c>
      <c r="AR133" s="98"/>
      <c r="AS133" s="98"/>
      <c r="AT133" s="98"/>
      <c r="AU133" s="116"/>
      <c r="AV133" s="104">
        <f>+AW111</f>
        <v>2</v>
      </c>
      <c r="AW133" s="104"/>
      <c r="AX133" s="116"/>
      <c r="AY133" s="116"/>
      <c r="AZ133" s="116"/>
      <c r="BA133" s="116"/>
      <c r="BB133" s="116"/>
      <c r="BC133" s="116"/>
      <c r="BD133" s="116"/>
      <c r="BE133" s="116"/>
      <c r="BF133" s="177"/>
      <c r="BG133" s="185"/>
      <c r="BH133" s="116"/>
      <c r="BI133" s="98" t="s">
        <v>6</v>
      </c>
      <c r="BJ133" s="98"/>
      <c r="BK133" s="98"/>
      <c r="BL133" s="98"/>
      <c r="BM133" s="116"/>
      <c r="BN133" s="104">
        <f>+AW111</f>
        <v>2</v>
      </c>
      <c r="BO133" s="104"/>
      <c r="BP133" s="85"/>
      <c r="BQ133" s="85"/>
      <c r="BR133" s="85"/>
      <c r="BS133" s="85"/>
      <c r="BT133" s="85"/>
      <c r="BU133" s="85"/>
      <c r="BV133" s="85"/>
      <c r="BW133" s="85"/>
      <c r="BX133" s="220"/>
    </row>
    <row r="134" spans="1:76" s="29" customFormat="1" ht="18" customHeight="1">
      <c r="A134" s="33"/>
      <c r="B134" s="41"/>
      <c r="C134" s="51"/>
      <c r="D134" s="61"/>
      <c r="E134" s="71"/>
      <c r="F134" s="84"/>
      <c r="G134" s="99" t="s">
        <v>9</v>
      </c>
      <c r="H134" s="99"/>
      <c r="I134" s="99"/>
      <c r="J134" s="99"/>
      <c r="K134" s="116"/>
      <c r="L134" s="122">
        <v>3</v>
      </c>
      <c r="M134" s="122"/>
      <c r="N134" s="116"/>
      <c r="O134" s="116"/>
      <c r="P134" s="116"/>
      <c r="Q134" s="116"/>
      <c r="R134" s="116"/>
      <c r="S134" s="116"/>
      <c r="T134" s="116"/>
      <c r="U134" s="116"/>
      <c r="V134" s="177"/>
      <c r="W134" s="185"/>
      <c r="X134" s="116"/>
      <c r="Y134" s="99" t="s">
        <v>9</v>
      </c>
      <c r="Z134" s="99"/>
      <c r="AA134" s="99"/>
      <c r="AB134" s="99"/>
      <c r="AC134" s="116"/>
      <c r="AD134" s="122">
        <v>4</v>
      </c>
      <c r="AE134" s="122"/>
      <c r="AF134" s="116"/>
      <c r="AG134" s="116"/>
      <c r="AH134" s="116"/>
      <c r="AI134" s="116"/>
      <c r="AJ134" s="116"/>
      <c r="AK134" s="116"/>
      <c r="AL134" s="116"/>
      <c r="AM134" s="116"/>
      <c r="AN134" s="177"/>
      <c r="AO134" s="185"/>
      <c r="AP134" s="116"/>
      <c r="AQ134" s="99" t="s">
        <v>9</v>
      </c>
      <c r="AR134" s="99"/>
      <c r="AS134" s="99"/>
      <c r="AT134" s="99"/>
      <c r="AU134" s="116"/>
      <c r="AV134" s="122">
        <v>6</v>
      </c>
      <c r="AW134" s="122"/>
      <c r="AX134" s="116"/>
      <c r="AY134" s="116"/>
      <c r="AZ134" s="116"/>
      <c r="BA134" s="116"/>
      <c r="BB134" s="116"/>
      <c r="BC134" s="116"/>
      <c r="BD134" s="116"/>
      <c r="BE134" s="116"/>
      <c r="BF134" s="177"/>
      <c r="BG134" s="185"/>
      <c r="BH134" s="116"/>
      <c r="BI134" s="99" t="s">
        <v>9</v>
      </c>
      <c r="BJ134" s="99"/>
      <c r="BK134" s="99"/>
      <c r="BL134" s="99"/>
      <c r="BM134" s="116"/>
      <c r="BN134" s="122">
        <v>8</v>
      </c>
      <c r="BO134" s="122"/>
      <c r="BP134" s="85"/>
      <c r="BQ134" s="85"/>
      <c r="BR134" s="85"/>
      <c r="BS134" s="85"/>
      <c r="BT134" s="85"/>
      <c r="BU134" s="85"/>
      <c r="BV134" s="85"/>
      <c r="BW134" s="85"/>
      <c r="BX134" s="220"/>
    </row>
    <row r="135" spans="1:76" s="29" customFormat="1" ht="18" customHeight="1">
      <c r="A135" s="33"/>
      <c r="B135" s="41"/>
      <c r="C135" s="51"/>
      <c r="D135" s="61"/>
      <c r="E135" s="71"/>
      <c r="F135" s="84"/>
      <c r="G135" s="99" t="s">
        <v>32</v>
      </c>
      <c r="H135" s="99"/>
      <c r="I135" s="99"/>
      <c r="J135" s="99"/>
      <c r="K135" s="116"/>
      <c r="L135" s="123">
        <v>35</v>
      </c>
      <c r="M135" s="123"/>
      <c r="N135" s="116"/>
      <c r="O135" s="116"/>
      <c r="P135" s="116"/>
      <c r="Q135" s="116"/>
      <c r="R135" s="116"/>
      <c r="S135" s="116"/>
      <c r="T135" s="116"/>
      <c r="U135" s="116"/>
      <c r="V135" s="177"/>
      <c r="W135" s="185"/>
      <c r="X135" s="116"/>
      <c r="Y135" s="99" t="s">
        <v>32</v>
      </c>
      <c r="Z135" s="99"/>
      <c r="AA135" s="99"/>
      <c r="AB135" s="99"/>
      <c r="AC135" s="116"/>
      <c r="AD135" s="123">
        <v>45</v>
      </c>
      <c r="AE135" s="123"/>
      <c r="AF135" s="116"/>
      <c r="AG135" s="116"/>
      <c r="AH135" s="116"/>
      <c r="AI135" s="116"/>
      <c r="AJ135" s="116"/>
      <c r="AK135" s="116"/>
      <c r="AL135" s="116"/>
      <c r="AM135" s="116"/>
      <c r="AN135" s="177"/>
      <c r="AO135" s="185"/>
      <c r="AP135" s="116"/>
      <c r="AQ135" s="99" t="s">
        <v>32</v>
      </c>
      <c r="AR135" s="99"/>
      <c r="AS135" s="99"/>
      <c r="AT135" s="99"/>
      <c r="AU135" s="116"/>
      <c r="AV135" s="123">
        <v>60</v>
      </c>
      <c r="AW135" s="123"/>
      <c r="AX135" s="116"/>
      <c r="AY135" s="116"/>
      <c r="AZ135" s="116"/>
      <c r="BA135" s="116"/>
      <c r="BB135" s="116"/>
      <c r="BC135" s="116"/>
      <c r="BD135" s="116"/>
      <c r="BE135" s="116"/>
      <c r="BF135" s="177"/>
      <c r="BG135" s="185"/>
      <c r="BH135" s="116"/>
      <c r="BI135" s="99" t="s">
        <v>32</v>
      </c>
      <c r="BJ135" s="99"/>
      <c r="BK135" s="99"/>
      <c r="BL135" s="99"/>
      <c r="BM135" s="116"/>
      <c r="BN135" s="123">
        <v>75</v>
      </c>
      <c r="BO135" s="123"/>
      <c r="BP135" s="85"/>
      <c r="BQ135" s="85"/>
      <c r="BR135" s="85"/>
      <c r="BS135" s="85"/>
      <c r="BT135" s="85"/>
      <c r="BU135" s="85"/>
      <c r="BV135" s="85"/>
      <c r="BW135" s="85"/>
      <c r="BX135" s="220"/>
    </row>
    <row r="136" spans="1:76" s="29" customFormat="1" ht="18" customHeight="1">
      <c r="A136" s="33"/>
      <c r="B136" s="41"/>
      <c r="C136" s="51"/>
      <c r="D136" s="61"/>
      <c r="E136" s="71"/>
      <c r="F136" s="85" t="s">
        <v>22</v>
      </c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178"/>
      <c r="W136" s="74"/>
      <c r="X136" s="85" t="s">
        <v>22</v>
      </c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178"/>
      <c r="AO136" s="74"/>
      <c r="AP136" s="85" t="s">
        <v>22</v>
      </c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178"/>
      <c r="BG136" s="74"/>
      <c r="BH136" s="85" t="s">
        <v>22</v>
      </c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220"/>
    </row>
    <row r="137" spans="1:76" s="29" customFormat="1" ht="18" customHeight="1">
      <c r="A137" s="33"/>
      <c r="B137" s="41"/>
      <c r="C137" s="51"/>
      <c r="D137" s="61"/>
      <c r="E137" s="71"/>
      <c r="F137" s="86" t="s">
        <v>30</v>
      </c>
      <c r="G137" s="86"/>
      <c r="H137" s="86"/>
      <c r="I137" s="86"/>
      <c r="J137" s="86"/>
      <c r="K137" s="86"/>
      <c r="L137" s="124">
        <f>+BO111</f>
        <v>20</v>
      </c>
      <c r="M137" s="124"/>
      <c r="N137" s="85" t="s">
        <v>11</v>
      </c>
      <c r="O137" s="85"/>
      <c r="P137" s="85"/>
      <c r="Q137" s="85"/>
      <c r="R137" s="85"/>
      <c r="S137" s="85"/>
      <c r="T137" s="85"/>
      <c r="U137" s="85"/>
      <c r="V137" s="178"/>
      <c r="W137" s="74"/>
      <c r="X137" s="86" t="s">
        <v>30</v>
      </c>
      <c r="Y137" s="86"/>
      <c r="Z137" s="86"/>
      <c r="AA137" s="86"/>
      <c r="AB137" s="86"/>
      <c r="AC137" s="86"/>
      <c r="AD137" s="124">
        <f>+BO111</f>
        <v>20</v>
      </c>
      <c r="AE137" s="124"/>
      <c r="AF137" s="85" t="s">
        <v>11</v>
      </c>
      <c r="AG137" s="85"/>
      <c r="AH137" s="85"/>
      <c r="AI137" s="85"/>
      <c r="AJ137" s="85"/>
      <c r="AK137" s="85"/>
      <c r="AL137" s="85"/>
      <c r="AM137" s="85"/>
      <c r="AN137" s="178"/>
      <c r="AO137" s="74"/>
      <c r="AP137" s="86" t="s">
        <v>30</v>
      </c>
      <c r="AQ137" s="86"/>
      <c r="AR137" s="86"/>
      <c r="AS137" s="86"/>
      <c r="AT137" s="86"/>
      <c r="AU137" s="86"/>
      <c r="AV137" s="124">
        <f>+BO111</f>
        <v>20</v>
      </c>
      <c r="AW137" s="124"/>
      <c r="AX137" s="85" t="s">
        <v>11</v>
      </c>
      <c r="AY137" s="85"/>
      <c r="AZ137" s="85"/>
      <c r="BA137" s="85"/>
      <c r="BB137" s="85"/>
      <c r="BC137" s="85"/>
      <c r="BD137" s="85"/>
      <c r="BE137" s="85"/>
      <c r="BF137" s="178"/>
      <c r="BG137" s="74"/>
      <c r="BH137" s="86" t="s">
        <v>30</v>
      </c>
      <c r="BI137" s="86"/>
      <c r="BJ137" s="86"/>
      <c r="BK137" s="86"/>
      <c r="BL137" s="86"/>
      <c r="BM137" s="86"/>
      <c r="BN137" s="124">
        <f>+BO111</f>
        <v>20</v>
      </c>
      <c r="BO137" s="124"/>
      <c r="BP137" s="85" t="s">
        <v>11</v>
      </c>
      <c r="BQ137" s="85"/>
      <c r="BR137" s="85"/>
      <c r="BS137" s="85"/>
      <c r="BT137" s="85"/>
      <c r="BU137" s="85"/>
      <c r="BV137" s="85"/>
      <c r="BW137" s="85"/>
      <c r="BX137" s="220"/>
    </row>
    <row r="138" spans="1:76" s="29" customFormat="1" ht="18" customHeight="1">
      <c r="A138" s="33"/>
      <c r="B138" s="41"/>
      <c r="C138" s="51"/>
      <c r="D138" s="61"/>
      <c r="E138" s="71"/>
      <c r="F138" s="87" t="s">
        <v>12</v>
      </c>
      <c r="G138" s="87"/>
      <c r="H138" s="98" t="s">
        <v>8</v>
      </c>
      <c r="I138" s="111">
        <f>+R121</f>
        <v>15</v>
      </c>
      <c r="J138" s="113" t="s">
        <v>14</v>
      </c>
      <c r="K138" s="111">
        <f>+L137*1</f>
        <v>20</v>
      </c>
      <c r="L138" s="125">
        <v>0.33333333333333298</v>
      </c>
      <c r="M138" s="136" t="s">
        <v>0</v>
      </c>
      <c r="N138" s="145">
        <f>100-R121</f>
        <v>85</v>
      </c>
      <c r="O138" s="145"/>
      <c r="P138" s="111" t="s">
        <v>14</v>
      </c>
      <c r="Q138" s="159">
        <f>+L133*1</f>
        <v>2</v>
      </c>
      <c r="R138" s="159"/>
      <c r="S138" s="125">
        <v>0.33333333333333326</v>
      </c>
      <c r="T138" s="172" t="s">
        <v>53</v>
      </c>
      <c r="U138" s="172"/>
      <c r="V138" s="179"/>
      <c r="W138" s="186"/>
      <c r="X138" s="87" t="s">
        <v>12</v>
      </c>
      <c r="Y138" s="87"/>
      <c r="Z138" s="98" t="s">
        <v>8</v>
      </c>
      <c r="AA138" s="111">
        <f>+AJ122*1</f>
        <v>25</v>
      </c>
      <c r="AB138" s="113" t="s">
        <v>14</v>
      </c>
      <c r="AC138" s="111">
        <f>+AD137*1</f>
        <v>20</v>
      </c>
      <c r="AD138" s="125">
        <v>0.33333333333333298</v>
      </c>
      <c r="AE138" s="136" t="s">
        <v>0</v>
      </c>
      <c r="AF138" s="145">
        <f>100-AJ122</f>
        <v>75</v>
      </c>
      <c r="AG138" s="145"/>
      <c r="AH138" s="111" t="s">
        <v>14</v>
      </c>
      <c r="AI138" s="159">
        <f>+AD133*1</f>
        <v>2</v>
      </c>
      <c r="AJ138" s="159"/>
      <c r="AK138" s="125">
        <v>0.33333333333333326</v>
      </c>
      <c r="AL138" s="172" t="s">
        <v>53</v>
      </c>
      <c r="AM138" s="172"/>
      <c r="AN138" s="179"/>
      <c r="AO138" s="186"/>
      <c r="AP138" s="87" t="s">
        <v>12</v>
      </c>
      <c r="AQ138" s="87"/>
      <c r="AR138" s="98" t="s">
        <v>8</v>
      </c>
      <c r="AS138" s="111">
        <f>+BB122*1</f>
        <v>40</v>
      </c>
      <c r="AT138" s="113" t="s">
        <v>14</v>
      </c>
      <c r="AU138" s="111">
        <f>+AV137*1</f>
        <v>20</v>
      </c>
      <c r="AV138" s="125">
        <v>0.33333333333333298</v>
      </c>
      <c r="AW138" s="136" t="s">
        <v>0</v>
      </c>
      <c r="AX138" s="145">
        <f>100-BB122</f>
        <v>60</v>
      </c>
      <c r="AY138" s="145"/>
      <c r="AZ138" s="111" t="s">
        <v>14</v>
      </c>
      <c r="BA138" s="159">
        <f>+AV133*1</f>
        <v>2</v>
      </c>
      <c r="BB138" s="159"/>
      <c r="BC138" s="125">
        <v>0.33333333333333326</v>
      </c>
      <c r="BD138" s="172" t="s">
        <v>53</v>
      </c>
      <c r="BE138" s="172"/>
      <c r="BF138" s="179"/>
      <c r="BG138" s="186"/>
      <c r="BH138" s="87" t="s">
        <v>12</v>
      </c>
      <c r="BI138" s="87"/>
      <c r="BJ138" s="98" t="s">
        <v>8</v>
      </c>
      <c r="BK138" s="111">
        <f>+BT122*1</f>
        <v>55</v>
      </c>
      <c r="BL138" s="113" t="s">
        <v>14</v>
      </c>
      <c r="BM138" s="111">
        <f>+BN137*1</f>
        <v>20</v>
      </c>
      <c r="BN138" s="125">
        <v>0.33333333333333298</v>
      </c>
      <c r="BO138" s="136" t="s">
        <v>0</v>
      </c>
      <c r="BP138" s="145">
        <f>100-BT122</f>
        <v>45</v>
      </c>
      <c r="BQ138" s="145"/>
      <c r="BR138" s="111" t="s">
        <v>14</v>
      </c>
      <c r="BS138" s="159">
        <f>+BN133*1</f>
        <v>2</v>
      </c>
      <c r="BT138" s="159"/>
      <c r="BU138" s="125">
        <v>0.33333333333333326</v>
      </c>
      <c r="BV138" s="172" t="s">
        <v>53</v>
      </c>
      <c r="BW138" s="172"/>
      <c r="BX138" s="220"/>
    </row>
    <row r="139" spans="1:76" s="29" customFormat="1" ht="18" customHeight="1">
      <c r="A139" s="33"/>
      <c r="B139" s="41"/>
      <c r="C139" s="51"/>
      <c r="D139" s="61"/>
      <c r="E139" s="71"/>
      <c r="F139" s="87"/>
      <c r="G139" s="87"/>
      <c r="H139" s="98"/>
      <c r="I139" s="112">
        <v>100</v>
      </c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72"/>
      <c r="U139" s="172"/>
      <c r="V139" s="179"/>
      <c r="W139" s="186"/>
      <c r="X139" s="87"/>
      <c r="Y139" s="87"/>
      <c r="Z139" s="98"/>
      <c r="AA139" s="112">
        <v>100</v>
      </c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72"/>
      <c r="AM139" s="172"/>
      <c r="AN139" s="179"/>
      <c r="AO139" s="186"/>
      <c r="AP139" s="87"/>
      <c r="AQ139" s="87"/>
      <c r="AR139" s="98"/>
      <c r="AS139" s="112">
        <v>100</v>
      </c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72"/>
      <c r="BE139" s="172"/>
      <c r="BF139" s="179"/>
      <c r="BG139" s="186"/>
      <c r="BH139" s="87"/>
      <c r="BI139" s="87"/>
      <c r="BJ139" s="98"/>
      <c r="BK139" s="112">
        <v>100</v>
      </c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72"/>
      <c r="BW139" s="172"/>
      <c r="BX139" s="220"/>
    </row>
    <row r="140" spans="1:76" s="29" customFormat="1" ht="15" customHeight="1">
      <c r="A140" s="33"/>
      <c r="B140" s="41"/>
      <c r="C140" s="51"/>
      <c r="D140" s="61"/>
      <c r="E140" s="71"/>
      <c r="F140" s="87" t="s">
        <v>15</v>
      </c>
      <c r="G140" s="87"/>
      <c r="H140" s="104">
        <f>ROUND(((I138*K138^L138+N138*Q138^S138)/100)^3,2)</f>
        <v>3.23</v>
      </c>
      <c r="I140" s="104"/>
      <c r="J140" s="104"/>
      <c r="K140" s="98" t="str">
        <f>IF(H140&gt;L140,"&gt;","&lt;")</f>
        <v>&gt;</v>
      </c>
      <c r="L140" s="126">
        <f>+L134</f>
        <v>3</v>
      </c>
      <c r="M140" s="126"/>
      <c r="N140" s="116"/>
      <c r="O140" s="116"/>
      <c r="P140" s="116"/>
      <c r="Q140" s="116"/>
      <c r="R140" s="116"/>
      <c r="S140" s="116"/>
      <c r="T140" s="116"/>
      <c r="U140" s="116"/>
      <c r="V140" s="178"/>
      <c r="W140" s="74"/>
      <c r="X140" s="87" t="s">
        <v>15</v>
      </c>
      <c r="Y140" s="87"/>
      <c r="Z140" s="189">
        <f>ROUND(((AA138*AC138^AD138+AF138*AI138^AK138)/100)^3,2)</f>
        <v>4.28</v>
      </c>
      <c r="AA140" s="189"/>
      <c r="AB140" s="189"/>
      <c r="AC140" s="86" t="str">
        <f>IF(Z140&gt;AD140,"&gt;","&lt;")</f>
        <v>&gt;</v>
      </c>
      <c r="AD140" s="190">
        <f>+AD134</f>
        <v>4</v>
      </c>
      <c r="AE140" s="190"/>
      <c r="AF140" s="85"/>
      <c r="AG140" s="85"/>
      <c r="AH140" s="85"/>
      <c r="AI140" s="85"/>
      <c r="AJ140" s="85"/>
      <c r="AK140" s="85"/>
      <c r="AL140" s="85"/>
      <c r="AM140" s="85"/>
      <c r="AN140" s="178"/>
      <c r="AO140" s="74"/>
      <c r="AP140" s="87" t="s">
        <v>15</v>
      </c>
      <c r="AQ140" s="87"/>
      <c r="AR140" s="189">
        <f>ROUND(((AS138*AU138^AV138+AX138*BA138^BC138)/100)^3,2)</f>
        <v>6.25</v>
      </c>
      <c r="AS140" s="189"/>
      <c r="AT140" s="189"/>
      <c r="AU140" s="86" t="str">
        <f>IF(AR140&gt;AV140,"&gt;","&lt;")</f>
        <v>&gt;</v>
      </c>
      <c r="AV140" s="190">
        <f>+AV134</f>
        <v>6</v>
      </c>
      <c r="AW140" s="190"/>
      <c r="AX140" s="85"/>
      <c r="AY140" s="85"/>
      <c r="AZ140" s="85"/>
      <c r="BA140" s="85"/>
      <c r="BB140" s="85"/>
      <c r="BC140" s="85"/>
      <c r="BD140" s="85"/>
      <c r="BE140" s="85"/>
      <c r="BF140" s="178"/>
      <c r="BG140" s="74"/>
      <c r="BH140" s="87" t="s">
        <v>15</v>
      </c>
      <c r="BI140" s="87"/>
      <c r="BJ140" s="189">
        <f>ROUND(((BK138*BM138^BN138+BP138*BS138^BU138)/100)^3,2)</f>
        <v>8.74</v>
      </c>
      <c r="BK140" s="189"/>
      <c r="BL140" s="189"/>
      <c r="BM140" s="86" t="str">
        <f>IF(BJ140&gt;BN140,"&gt;","&lt;")</f>
        <v>&gt;</v>
      </c>
      <c r="BN140" s="190">
        <f>+BN134</f>
        <v>8</v>
      </c>
      <c r="BO140" s="190"/>
      <c r="BP140" s="85"/>
      <c r="BQ140" s="85"/>
      <c r="BR140" s="85"/>
      <c r="BS140" s="85"/>
      <c r="BT140" s="85"/>
      <c r="BU140" s="85"/>
      <c r="BV140" s="85"/>
      <c r="BW140" s="85"/>
      <c r="BX140" s="220"/>
    </row>
    <row r="141" spans="1:76" s="29" customFormat="1" ht="15" customHeight="1">
      <c r="A141" s="33"/>
      <c r="B141" s="41"/>
      <c r="C141" s="51"/>
      <c r="D141" s="61"/>
      <c r="E141" s="71"/>
      <c r="F141" s="87"/>
      <c r="G141" s="87"/>
      <c r="H141" s="104"/>
      <c r="I141" s="104"/>
      <c r="J141" s="104"/>
      <c r="K141" s="98"/>
      <c r="L141" s="126"/>
      <c r="M141" s="126"/>
      <c r="N141" s="116"/>
      <c r="O141" s="116"/>
      <c r="P141" s="116"/>
      <c r="Q141" s="116"/>
      <c r="R141" s="116"/>
      <c r="S141" s="116"/>
      <c r="T141" s="116"/>
      <c r="U141" s="116"/>
      <c r="V141" s="178"/>
      <c r="W141" s="74"/>
      <c r="X141" s="87"/>
      <c r="Y141" s="87"/>
      <c r="Z141" s="189"/>
      <c r="AA141" s="189"/>
      <c r="AB141" s="189"/>
      <c r="AC141" s="86"/>
      <c r="AD141" s="190"/>
      <c r="AE141" s="190"/>
      <c r="AF141" s="85"/>
      <c r="AG141" s="85"/>
      <c r="AH141" s="85"/>
      <c r="AI141" s="85"/>
      <c r="AJ141" s="85"/>
      <c r="AK141" s="85"/>
      <c r="AL141" s="85"/>
      <c r="AM141" s="85"/>
      <c r="AN141" s="178"/>
      <c r="AO141" s="74"/>
      <c r="AP141" s="87"/>
      <c r="AQ141" s="87"/>
      <c r="AR141" s="189"/>
      <c r="AS141" s="189"/>
      <c r="AT141" s="189"/>
      <c r="AU141" s="86"/>
      <c r="AV141" s="190"/>
      <c r="AW141" s="190"/>
      <c r="AX141" s="85"/>
      <c r="AY141" s="85"/>
      <c r="AZ141" s="85"/>
      <c r="BA141" s="85"/>
      <c r="BB141" s="85"/>
      <c r="BC141" s="85"/>
      <c r="BD141" s="85"/>
      <c r="BE141" s="85"/>
      <c r="BF141" s="178"/>
      <c r="BG141" s="74"/>
      <c r="BH141" s="87"/>
      <c r="BI141" s="87"/>
      <c r="BJ141" s="189"/>
      <c r="BK141" s="189"/>
      <c r="BL141" s="189"/>
      <c r="BM141" s="86"/>
      <c r="BN141" s="190"/>
      <c r="BO141" s="190"/>
      <c r="BP141" s="85"/>
      <c r="BQ141" s="85"/>
      <c r="BR141" s="85"/>
      <c r="BS141" s="85"/>
      <c r="BT141" s="85"/>
      <c r="BU141" s="85"/>
      <c r="BV141" s="85"/>
      <c r="BW141" s="85"/>
      <c r="BX141" s="220"/>
    </row>
    <row r="142" spans="1:76" s="29" customFormat="1" ht="18" customHeight="1">
      <c r="A142" s="33"/>
      <c r="B142" s="41"/>
      <c r="C142" s="51"/>
      <c r="D142" s="61"/>
      <c r="E142" s="71"/>
      <c r="F142" s="85"/>
      <c r="G142" s="100" t="str">
        <f>IF(H140&gt;L140,"OK,目標CBR"&amp;L134&amp;"%の場合置換層厚"&amp;L135&amp;"cmとなる。","NG,目標CBR"&amp;L134&amp;"%の場合置換層厚"&amp;L135&amp;"cmでは満足しない。")</f>
        <v>OK,目標CBR3%の場合置換層厚35cmとなる。</v>
      </c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178"/>
      <c r="W142" s="74"/>
      <c r="X142" s="85"/>
      <c r="Y142" s="100" t="str">
        <f>IF(Z140&gt;AD140,"OK,目標CBR"&amp;AD134&amp;"%の場合置換層厚"&amp;AD135&amp;"cmとなる。","NG,目標CBR"&amp;AD134&amp;"%の場合置換層厚"&amp;AD135&amp;"cmでは満足しない。")</f>
        <v>OK,目標CBR4%の場合置換層厚45cmとなる。</v>
      </c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178"/>
      <c r="AO142" s="74"/>
      <c r="AP142" s="85"/>
      <c r="AQ142" s="100" t="str">
        <f>IF(AR140&gt;AV140,"OK,目標CBR"&amp;AV134&amp;"%の場合置換層厚"&amp;AV135&amp;"cmとなる。","NG,目標CBR"&amp;AV134&amp;"%の場合置換層厚"&amp;AV135&amp;"cmでは満足しない。")</f>
        <v>OK,目標CBR6%の場合置換層厚60cmとなる。</v>
      </c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178"/>
      <c r="BG142" s="74"/>
      <c r="BH142" s="85"/>
      <c r="BI142" s="100" t="str">
        <f>IF(BJ140&gt;BN140,"OK,目標CBR"&amp;BN134&amp;"%の場合置換層厚"&amp;BN135&amp;"cmとなる。","NG,目標CBR"&amp;BN134&amp;"%の場合置換層厚"&amp;BN135&amp;"cmでは満足しない。")</f>
        <v>OK,目標CBR8%の場合置換層厚75cmとなる。</v>
      </c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220"/>
    </row>
    <row r="143" spans="1:76" s="29" customFormat="1" ht="9.9499999999999993" customHeight="1">
      <c r="A143" s="33"/>
      <c r="B143" s="41"/>
      <c r="C143" s="51"/>
      <c r="D143" s="61"/>
      <c r="E143" s="72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180"/>
      <c r="W143" s="72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180"/>
      <c r="AO143" s="72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180"/>
      <c r="BG143" s="72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221"/>
    </row>
    <row r="144" spans="1:76" s="29" customFormat="1" ht="15.95" customHeight="1">
      <c r="A144" s="33"/>
      <c r="B144" s="42" t="s">
        <v>20</v>
      </c>
      <c r="C144" s="52"/>
      <c r="D144" s="62"/>
      <c r="E144" s="73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51">
        <v>100</v>
      </c>
      <c r="Q144" s="151"/>
      <c r="R144" s="151"/>
      <c r="S144" s="151"/>
      <c r="T144" s="151"/>
      <c r="U144" s="151"/>
      <c r="V144" s="181"/>
      <c r="W144" s="187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151">
        <v>100</v>
      </c>
      <c r="AI144" s="151"/>
      <c r="AJ144" s="151"/>
      <c r="AK144" s="151"/>
      <c r="AL144" s="151"/>
      <c r="AM144" s="151"/>
      <c r="AN144" s="200"/>
      <c r="AO144" s="187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151">
        <v>100</v>
      </c>
      <c r="BA144" s="151"/>
      <c r="BB144" s="151"/>
      <c r="BC144" s="151"/>
      <c r="BD144" s="151"/>
      <c r="BE144" s="151"/>
      <c r="BF144" s="200"/>
      <c r="BG144" s="73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151">
        <v>100</v>
      </c>
      <c r="BS144" s="151"/>
      <c r="BT144" s="151"/>
      <c r="BU144" s="151"/>
      <c r="BV144" s="151"/>
      <c r="BW144" s="151"/>
      <c r="BX144" s="222"/>
    </row>
    <row r="145" spans="1:76" s="29" customFormat="1" ht="15.95" customHeight="1">
      <c r="A145" s="33"/>
      <c r="B145" s="43"/>
      <c r="C145" s="53"/>
      <c r="D145" s="63"/>
      <c r="E145" s="71"/>
      <c r="F145" s="90" t="s">
        <v>41</v>
      </c>
      <c r="G145" s="90"/>
      <c r="H145" s="90"/>
      <c r="I145" s="90"/>
      <c r="J145" s="90"/>
      <c r="K145" s="90"/>
      <c r="L145" s="90"/>
      <c r="M145" s="90" t="s">
        <v>36</v>
      </c>
      <c r="N145" s="90"/>
      <c r="O145" s="90"/>
      <c r="P145" s="94" t="s">
        <v>46</v>
      </c>
      <c r="Q145" s="94"/>
      <c r="R145" s="94"/>
      <c r="S145" s="94" t="s">
        <v>44</v>
      </c>
      <c r="T145" s="94"/>
      <c r="U145" s="94"/>
      <c r="V145" s="182"/>
      <c r="W145" s="188"/>
      <c r="X145" s="90" t="s">
        <v>41</v>
      </c>
      <c r="Y145" s="90"/>
      <c r="Z145" s="90"/>
      <c r="AA145" s="90"/>
      <c r="AB145" s="90"/>
      <c r="AC145" s="90"/>
      <c r="AD145" s="90"/>
      <c r="AE145" s="90" t="s">
        <v>36</v>
      </c>
      <c r="AF145" s="90"/>
      <c r="AG145" s="90"/>
      <c r="AH145" s="94" t="s">
        <v>46</v>
      </c>
      <c r="AI145" s="94"/>
      <c r="AJ145" s="94"/>
      <c r="AK145" s="94" t="s">
        <v>44</v>
      </c>
      <c r="AL145" s="94"/>
      <c r="AM145" s="94"/>
      <c r="AN145" s="201"/>
      <c r="AO145" s="188"/>
      <c r="AP145" s="90" t="s">
        <v>41</v>
      </c>
      <c r="AQ145" s="90"/>
      <c r="AR145" s="90"/>
      <c r="AS145" s="90"/>
      <c r="AT145" s="90"/>
      <c r="AU145" s="90"/>
      <c r="AV145" s="90"/>
      <c r="AW145" s="90" t="s">
        <v>36</v>
      </c>
      <c r="AX145" s="90"/>
      <c r="AY145" s="90"/>
      <c r="AZ145" s="94" t="s">
        <v>46</v>
      </c>
      <c r="BA145" s="94"/>
      <c r="BB145" s="94"/>
      <c r="BC145" s="94" t="s">
        <v>44</v>
      </c>
      <c r="BD145" s="94"/>
      <c r="BE145" s="94"/>
      <c r="BF145" s="201"/>
      <c r="BG145" s="210"/>
      <c r="BH145" s="90" t="s">
        <v>41</v>
      </c>
      <c r="BI145" s="90"/>
      <c r="BJ145" s="90"/>
      <c r="BK145" s="90"/>
      <c r="BL145" s="90"/>
      <c r="BM145" s="90"/>
      <c r="BN145" s="90"/>
      <c r="BO145" s="90" t="s">
        <v>36</v>
      </c>
      <c r="BP145" s="90"/>
      <c r="BQ145" s="90"/>
      <c r="BR145" s="94" t="s">
        <v>46</v>
      </c>
      <c r="BS145" s="94"/>
      <c r="BT145" s="94"/>
      <c r="BU145" s="94" t="s">
        <v>44</v>
      </c>
      <c r="BV145" s="94"/>
      <c r="BW145" s="94"/>
      <c r="BX145" s="223"/>
    </row>
    <row r="146" spans="1:76" s="29" customFormat="1" ht="15.95" customHeight="1">
      <c r="A146" s="33"/>
      <c r="B146" s="43"/>
      <c r="C146" s="53"/>
      <c r="D146" s="63"/>
      <c r="E146" s="71"/>
      <c r="F146" s="91" t="s">
        <v>34</v>
      </c>
      <c r="G146" s="101"/>
      <c r="H146" s="105" t="s">
        <v>50</v>
      </c>
      <c r="I146" s="105"/>
      <c r="J146" s="114"/>
      <c r="K146" s="119">
        <f>$K$38</f>
        <v>5</v>
      </c>
      <c r="L146" s="130"/>
      <c r="M146" s="137">
        <f>+P144</f>
        <v>100</v>
      </c>
      <c r="N146" s="146"/>
      <c r="O146" s="148"/>
      <c r="P146" s="152">
        <f>+'単価表(内地)'!$E$6</f>
        <v>1713</v>
      </c>
      <c r="Q146" s="160"/>
      <c r="R146" s="162"/>
      <c r="S146" s="165">
        <f>ROUND(P146*M146/1000,0)</f>
        <v>171</v>
      </c>
      <c r="T146" s="165"/>
      <c r="U146" s="165"/>
      <c r="V146" s="182"/>
      <c r="W146" s="188"/>
      <c r="X146" s="91" t="s">
        <v>34</v>
      </c>
      <c r="Y146" s="101"/>
      <c r="Z146" s="105" t="s">
        <v>50</v>
      </c>
      <c r="AA146" s="105"/>
      <c r="AB146" s="114"/>
      <c r="AC146" s="119">
        <f>$AC$38</f>
        <v>5</v>
      </c>
      <c r="AD146" s="130"/>
      <c r="AE146" s="137">
        <f>+AH144</f>
        <v>100</v>
      </c>
      <c r="AF146" s="146"/>
      <c r="AG146" s="148"/>
      <c r="AH146" s="152">
        <f>+'単価表(内地)'!$E$6</f>
        <v>1713</v>
      </c>
      <c r="AI146" s="160"/>
      <c r="AJ146" s="162"/>
      <c r="AK146" s="165">
        <f>ROUND(AH146*AE146/1000,0)</f>
        <v>171</v>
      </c>
      <c r="AL146" s="165"/>
      <c r="AM146" s="165"/>
      <c r="AN146" s="201"/>
      <c r="AO146" s="188"/>
      <c r="AP146" s="91" t="s">
        <v>34</v>
      </c>
      <c r="AQ146" s="101"/>
      <c r="AR146" s="105" t="s">
        <v>50</v>
      </c>
      <c r="AS146" s="105"/>
      <c r="AT146" s="114"/>
      <c r="AU146" s="119">
        <f>$AU$38</f>
        <v>5</v>
      </c>
      <c r="AV146" s="130"/>
      <c r="AW146" s="137">
        <f>+AZ144</f>
        <v>100</v>
      </c>
      <c r="AX146" s="146"/>
      <c r="AY146" s="148"/>
      <c r="AZ146" s="152">
        <f>+'単価表(内地)'!$E$6</f>
        <v>1713</v>
      </c>
      <c r="BA146" s="160"/>
      <c r="BB146" s="162"/>
      <c r="BC146" s="165">
        <f>ROUND(AZ146*AW146/1000,0)</f>
        <v>171</v>
      </c>
      <c r="BD146" s="165"/>
      <c r="BE146" s="165"/>
      <c r="BF146" s="201"/>
      <c r="BG146" s="210"/>
      <c r="BH146" s="91" t="s">
        <v>34</v>
      </c>
      <c r="BI146" s="101"/>
      <c r="BJ146" s="105" t="s">
        <v>50</v>
      </c>
      <c r="BK146" s="105"/>
      <c r="BL146" s="114"/>
      <c r="BM146" s="119">
        <f>$BM$38</f>
        <v>5</v>
      </c>
      <c r="BN146" s="130"/>
      <c r="BO146" s="137">
        <f>+BR144</f>
        <v>100</v>
      </c>
      <c r="BP146" s="146"/>
      <c r="BQ146" s="148"/>
      <c r="BR146" s="152">
        <f>+'単価表(内地)'!$E$6</f>
        <v>1713</v>
      </c>
      <c r="BS146" s="160"/>
      <c r="BT146" s="162"/>
      <c r="BU146" s="165">
        <f>ROUND(BR146*BO146/1000,0)</f>
        <v>171</v>
      </c>
      <c r="BV146" s="165"/>
      <c r="BW146" s="165"/>
      <c r="BX146" s="223"/>
    </row>
    <row r="147" spans="1:76" s="30" customFormat="1" ht="15.95" customHeight="1">
      <c r="A147" s="34"/>
      <c r="B147" s="43"/>
      <c r="C147" s="53"/>
      <c r="D147" s="63"/>
      <c r="E147" s="74"/>
      <c r="F147" s="92"/>
      <c r="G147" s="102"/>
      <c r="H147" s="105" t="s">
        <v>33</v>
      </c>
      <c r="I147" s="105"/>
      <c r="J147" s="114"/>
      <c r="K147" s="120">
        <f>$K$39</f>
        <v>10</v>
      </c>
      <c r="L147" s="131"/>
      <c r="M147" s="138">
        <f>+P144</f>
        <v>100</v>
      </c>
      <c r="N147" s="138"/>
      <c r="O147" s="138"/>
      <c r="P147" s="153">
        <f>LOOKUP(K147,'単価表(内地)'!$D$8:$D$16,'単価表(内地)'!$E$8:$E$16)</f>
        <v>556</v>
      </c>
      <c r="Q147" s="153"/>
      <c r="R147" s="153"/>
      <c r="S147" s="165">
        <f>ROUND(P147*M147/1000,0)</f>
        <v>56</v>
      </c>
      <c r="T147" s="165"/>
      <c r="U147" s="165"/>
      <c r="V147" s="182"/>
      <c r="W147" s="188"/>
      <c r="X147" s="92"/>
      <c r="Y147" s="102"/>
      <c r="Z147" s="105" t="s">
        <v>33</v>
      </c>
      <c r="AA147" s="105"/>
      <c r="AB147" s="114"/>
      <c r="AC147" s="120">
        <f>$AC$39</f>
        <v>15</v>
      </c>
      <c r="AD147" s="131"/>
      <c r="AE147" s="138">
        <f>+AH144</f>
        <v>100</v>
      </c>
      <c r="AF147" s="138"/>
      <c r="AG147" s="138"/>
      <c r="AH147" s="153">
        <f>LOOKUP(AC147,'単価表(内地)'!$D$8:$D$16,'単価表(内地)'!$E$8:$E$16)</f>
        <v>722</v>
      </c>
      <c r="AI147" s="153"/>
      <c r="AJ147" s="153"/>
      <c r="AK147" s="165">
        <f>ROUND(AH147*AE147/1000,0)</f>
        <v>72</v>
      </c>
      <c r="AL147" s="165"/>
      <c r="AM147" s="165"/>
      <c r="AN147" s="178"/>
      <c r="AO147" s="188"/>
      <c r="AP147" s="92"/>
      <c r="AQ147" s="102"/>
      <c r="AR147" s="105" t="s">
        <v>33</v>
      </c>
      <c r="AS147" s="105"/>
      <c r="AT147" s="114"/>
      <c r="AU147" s="120">
        <f>$AU$39</f>
        <v>10</v>
      </c>
      <c r="AV147" s="131"/>
      <c r="AW147" s="138">
        <f>+AZ144</f>
        <v>100</v>
      </c>
      <c r="AX147" s="138"/>
      <c r="AY147" s="138"/>
      <c r="AZ147" s="153">
        <f>LOOKUP(AU147,'単価表(内地)'!$D$8:$D$16,'単価表(内地)'!$E$8:$E$16)</f>
        <v>556</v>
      </c>
      <c r="BA147" s="153"/>
      <c r="BB147" s="153"/>
      <c r="BC147" s="165">
        <f>ROUND(AZ147*AW147/1000,0)</f>
        <v>56</v>
      </c>
      <c r="BD147" s="165"/>
      <c r="BE147" s="165"/>
      <c r="BF147" s="178"/>
      <c r="BG147" s="74"/>
      <c r="BH147" s="92"/>
      <c r="BI147" s="102"/>
      <c r="BJ147" s="105" t="s">
        <v>33</v>
      </c>
      <c r="BK147" s="105"/>
      <c r="BL147" s="114"/>
      <c r="BM147" s="120">
        <f>$BM$39</f>
        <v>10</v>
      </c>
      <c r="BN147" s="131"/>
      <c r="BO147" s="138">
        <f>+BR144</f>
        <v>100</v>
      </c>
      <c r="BP147" s="138"/>
      <c r="BQ147" s="138"/>
      <c r="BR147" s="153">
        <f>LOOKUP(BM147,'単価表(内地)'!$D$8:$D$16,'単価表(内地)'!$E$8:$E$16)</f>
        <v>556</v>
      </c>
      <c r="BS147" s="153"/>
      <c r="BT147" s="153"/>
      <c r="BU147" s="165">
        <f>ROUND(BR147*BO147/1000,0)</f>
        <v>56</v>
      </c>
      <c r="BV147" s="165"/>
      <c r="BW147" s="165"/>
      <c r="BX147" s="220"/>
    </row>
    <row r="148" spans="1:76" s="30" customFormat="1" ht="15.95" customHeight="1">
      <c r="A148" s="34"/>
      <c r="B148" s="43"/>
      <c r="C148" s="53"/>
      <c r="D148" s="63"/>
      <c r="E148" s="74"/>
      <c r="F148" s="92"/>
      <c r="G148" s="102"/>
      <c r="H148" s="106" t="s">
        <v>38</v>
      </c>
      <c r="I148" s="106"/>
      <c r="J148" s="115"/>
      <c r="K148" s="120"/>
      <c r="L148" s="131"/>
      <c r="M148" s="138"/>
      <c r="N148" s="138"/>
      <c r="O148" s="138"/>
      <c r="P148" s="153"/>
      <c r="Q148" s="153"/>
      <c r="R148" s="153"/>
      <c r="S148" s="165"/>
      <c r="T148" s="165"/>
      <c r="U148" s="165"/>
      <c r="V148" s="182"/>
      <c r="W148" s="188"/>
      <c r="X148" s="92"/>
      <c r="Y148" s="102"/>
      <c r="Z148" s="106" t="s">
        <v>38</v>
      </c>
      <c r="AA148" s="106"/>
      <c r="AB148" s="115"/>
      <c r="AC148" s="120"/>
      <c r="AD148" s="131"/>
      <c r="AE148" s="138"/>
      <c r="AF148" s="138"/>
      <c r="AG148" s="138"/>
      <c r="AH148" s="153"/>
      <c r="AI148" s="153"/>
      <c r="AJ148" s="153"/>
      <c r="AK148" s="165"/>
      <c r="AL148" s="165"/>
      <c r="AM148" s="165"/>
      <c r="AN148" s="178"/>
      <c r="AO148" s="188"/>
      <c r="AP148" s="92"/>
      <c r="AQ148" s="102"/>
      <c r="AR148" s="106" t="s">
        <v>38</v>
      </c>
      <c r="AS148" s="106"/>
      <c r="AT148" s="115"/>
      <c r="AU148" s="120"/>
      <c r="AV148" s="131"/>
      <c r="AW148" s="138"/>
      <c r="AX148" s="138"/>
      <c r="AY148" s="138"/>
      <c r="AZ148" s="153"/>
      <c r="BA148" s="153"/>
      <c r="BB148" s="153"/>
      <c r="BC148" s="165"/>
      <c r="BD148" s="165"/>
      <c r="BE148" s="165"/>
      <c r="BF148" s="178"/>
      <c r="BG148" s="74"/>
      <c r="BH148" s="92"/>
      <c r="BI148" s="102"/>
      <c r="BJ148" s="106" t="s">
        <v>38</v>
      </c>
      <c r="BK148" s="106"/>
      <c r="BL148" s="115"/>
      <c r="BM148" s="120"/>
      <c r="BN148" s="131"/>
      <c r="BO148" s="138"/>
      <c r="BP148" s="138"/>
      <c r="BQ148" s="138"/>
      <c r="BR148" s="153"/>
      <c r="BS148" s="153"/>
      <c r="BT148" s="153"/>
      <c r="BU148" s="165"/>
      <c r="BV148" s="165"/>
      <c r="BW148" s="165"/>
      <c r="BX148" s="220"/>
    </row>
    <row r="149" spans="1:76" s="30" customFormat="1" ht="15.95" customHeight="1">
      <c r="A149" s="34"/>
      <c r="B149" s="43"/>
      <c r="C149" s="53"/>
      <c r="D149" s="63"/>
      <c r="E149" s="74"/>
      <c r="F149" s="92"/>
      <c r="G149" s="102"/>
      <c r="H149" s="105" t="s">
        <v>13</v>
      </c>
      <c r="I149" s="105"/>
      <c r="J149" s="114"/>
      <c r="K149" s="120">
        <f>$K$41</f>
        <v>15</v>
      </c>
      <c r="L149" s="131"/>
      <c r="M149" s="138">
        <f>+P144</f>
        <v>100</v>
      </c>
      <c r="N149" s="138"/>
      <c r="O149" s="138"/>
      <c r="P149" s="153">
        <f>LOOKUP(K149,'単価表(内地)'!$D$17:$D$26,'単価表(内地)'!$E$17:$E$26)</f>
        <v>587</v>
      </c>
      <c r="Q149" s="153"/>
      <c r="R149" s="153"/>
      <c r="S149" s="165">
        <f>ROUND(P149*M149/1000,0)</f>
        <v>59</v>
      </c>
      <c r="T149" s="165"/>
      <c r="U149" s="165"/>
      <c r="V149" s="182"/>
      <c r="W149" s="188"/>
      <c r="X149" s="92"/>
      <c r="Y149" s="102"/>
      <c r="Z149" s="105" t="s">
        <v>13</v>
      </c>
      <c r="AA149" s="105"/>
      <c r="AB149" s="114"/>
      <c r="AC149" s="120">
        <f>$AC$41</f>
        <v>20</v>
      </c>
      <c r="AD149" s="131"/>
      <c r="AE149" s="138">
        <f>+AH144</f>
        <v>100</v>
      </c>
      <c r="AF149" s="138"/>
      <c r="AG149" s="138"/>
      <c r="AH149" s="153">
        <f>LOOKUP(AC149,'単価表(内地)'!$D$17:$D$26,'単価表(内地)'!$E$17:$E$26)</f>
        <v>720</v>
      </c>
      <c r="AI149" s="153"/>
      <c r="AJ149" s="153"/>
      <c r="AK149" s="165">
        <f>ROUND(AH149*AE149/1000,0)</f>
        <v>72</v>
      </c>
      <c r="AL149" s="165"/>
      <c r="AM149" s="165"/>
      <c r="AN149" s="178"/>
      <c r="AO149" s="188"/>
      <c r="AP149" s="92"/>
      <c r="AQ149" s="102"/>
      <c r="AR149" s="105" t="s">
        <v>13</v>
      </c>
      <c r="AS149" s="105"/>
      <c r="AT149" s="114"/>
      <c r="AU149" s="120">
        <f>$AU$41</f>
        <v>20</v>
      </c>
      <c r="AV149" s="131"/>
      <c r="AW149" s="138">
        <f>+AZ144</f>
        <v>100</v>
      </c>
      <c r="AX149" s="138"/>
      <c r="AY149" s="138"/>
      <c r="AZ149" s="153">
        <f>LOOKUP(AU149,'単価表(内地)'!$D$17:$D$26,'単価表(内地)'!$E$17:$E$26)</f>
        <v>720</v>
      </c>
      <c r="BA149" s="153"/>
      <c r="BB149" s="153"/>
      <c r="BC149" s="165">
        <f>ROUND(AZ149*AW149/1000,0)</f>
        <v>72</v>
      </c>
      <c r="BD149" s="165"/>
      <c r="BE149" s="165"/>
      <c r="BF149" s="178"/>
      <c r="BG149" s="74"/>
      <c r="BH149" s="92"/>
      <c r="BI149" s="102"/>
      <c r="BJ149" s="105" t="s">
        <v>13</v>
      </c>
      <c r="BK149" s="105"/>
      <c r="BL149" s="114"/>
      <c r="BM149" s="120">
        <f>$BM$41</f>
        <v>15</v>
      </c>
      <c r="BN149" s="131"/>
      <c r="BO149" s="138">
        <f>+BR144</f>
        <v>100</v>
      </c>
      <c r="BP149" s="138"/>
      <c r="BQ149" s="138"/>
      <c r="BR149" s="153">
        <f>LOOKUP(BM149,'単価表(内地)'!$D$17:$D$26,'単価表(内地)'!$E$17:$E$26)</f>
        <v>587</v>
      </c>
      <c r="BS149" s="153"/>
      <c r="BT149" s="153"/>
      <c r="BU149" s="165">
        <f>ROUND(BR149*BO149/1000,0)</f>
        <v>59</v>
      </c>
      <c r="BV149" s="165"/>
      <c r="BW149" s="165"/>
      <c r="BX149" s="220"/>
    </row>
    <row r="150" spans="1:76" s="30" customFormat="1" ht="15.95" customHeight="1">
      <c r="A150" s="34"/>
      <c r="B150" s="43"/>
      <c r="C150" s="53"/>
      <c r="D150" s="63"/>
      <c r="E150" s="74"/>
      <c r="F150" s="92"/>
      <c r="G150" s="102"/>
      <c r="H150" s="106" t="s">
        <v>39</v>
      </c>
      <c r="I150" s="106"/>
      <c r="J150" s="115"/>
      <c r="K150" s="120"/>
      <c r="L150" s="131"/>
      <c r="M150" s="138"/>
      <c r="N150" s="138"/>
      <c r="O150" s="138"/>
      <c r="P150" s="153"/>
      <c r="Q150" s="153"/>
      <c r="R150" s="153"/>
      <c r="S150" s="165"/>
      <c r="T150" s="165"/>
      <c r="U150" s="165"/>
      <c r="V150" s="182"/>
      <c r="W150" s="188"/>
      <c r="X150" s="92"/>
      <c r="Y150" s="102"/>
      <c r="Z150" s="106" t="s">
        <v>39</v>
      </c>
      <c r="AA150" s="106"/>
      <c r="AB150" s="115"/>
      <c r="AC150" s="120"/>
      <c r="AD150" s="131"/>
      <c r="AE150" s="138"/>
      <c r="AF150" s="138"/>
      <c r="AG150" s="138"/>
      <c r="AH150" s="153"/>
      <c r="AI150" s="153"/>
      <c r="AJ150" s="153"/>
      <c r="AK150" s="165"/>
      <c r="AL150" s="165"/>
      <c r="AM150" s="165"/>
      <c r="AN150" s="178"/>
      <c r="AO150" s="188"/>
      <c r="AP150" s="92"/>
      <c r="AQ150" s="102"/>
      <c r="AR150" s="106" t="s">
        <v>39</v>
      </c>
      <c r="AS150" s="106"/>
      <c r="AT150" s="115"/>
      <c r="AU150" s="120"/>
      <c r="AV150" s="131"/>
      <c r="AW150" s="138"/>
      <c r="AX150" s="138"/>
      <c r="AY150" s="138"/>
      <c r="AZ150" s="153"/>
      <c r="BA150" s="153"/>
      <c r="BB150" s="153"/>
      <c r="BC150" s="165"/>
      <c r="BD150" s="165"/>
      <c r="BE150" s="165"/>
      <c r="BF150" s="178"/>
      <c r="BG150" s="74"/>
      <c r="BH150" s="92"/>
      <c r="BI150" s="102"/>
      <c r="BJ150" s="106" t="s">
        <v>39</v>
      </c>
      <c r="BK150" s="106"/>
      <c r="BL150" s="115"/>
      <c r="BM150" s="120"/>
      <c r="BN150" s="131"/>
      <c r="BO150" s="138"/>
      <c r="BP150" s="138"/>
      <c r="BQ150" s="138"/>
      <c r="BR150" s="153"/>
      <c r="BS150" s="153"/>
      <c r="BT150" s="153"/>
      <c r="BU150" s="165"/>
      <c r="BV150" s="165"/>
      <c r="BW150" s="165"/>
      <c r="BX150" s="220"/>
    </row>
    <row r="151" spans="1:76" s="30" customFormat="1" ht="15.95" customHeight="1">
      <c r="A151" s="34"/>
      <c r="B151" s="43"/>
      <c r="C151" s="53"/>
      <c r="D151" s="63"/>
      <c r="E151" s="74"/>
      <c r="F151" s="92"/>
      <c r="G151" s="102"/>
      <c r="H151" s="105" t="s">
        <v>13</v>
      </c>
      <c r="I151" s="105"/>
      <c r="J151" s="114"/>
      <c r="K151" s="120">
        <f>$K$43</f>
        <v>20</v>
      </c>
      <c r="L151" s="131"/>
      <c r="M151" s="138">
        <f>+P144</f>
        <v>100</v>
      </c>
      <c r="N151" s="138"/>
      <c r="O151" s="138"/>
      <c r="P151" s="153">
        <f>LOOKUP(K151,'単価表(内地)'!$D$27:$D$36,'単価表(内地)'!$E$27:$E$36)</f>
        <v>568</v>
      </c>
      <c r="Q151" s="153"/>
      <c r="R151" s="153"/>
      <c r="S151" s="165">
        <f>ROUND(P151*M151/1000,0)</f>
        <v>57</v>
      </c>
      <c r="T151" s="165"/>
      <c r="U151" s="165"/>
      <c r="V151" s="182"/>
      <c r="W151" s="188"/>
      <c r="X151" s="92"/>
      <c r="Y151" s="102"/>
      <c r="Z151" s="105" t="s">
        <v>13</v>
      </c>
      <c r="AA151" s="105"/>
      <c r="AB151" s="114"/>
      <c r="AC151" s="120"/>
      <c r="AD151" s="131"/>
      <c r="AE151" s="138"/>
      <c r="AF151" s="138"/>
      <c r="AG151" s="138"/>
      <c r="AH151" s="153"/>
      <c r="AI151" s="153"/>
      <c r="AJ151" s="153"/>
      <c r="AK151" s="165"/>
      <c r="AL151" s="165"/>
      <c r="AM151" s="165"/>
      <c r="AN151" s="178"/>
      <c r="AO151" s="188"/>
      <c r="AP151" s="92"/>
      <c r="AQ151" s="102"/>
      <c r="AR151" s="105" t="s">
        <v>13</v>
      </c>
      <c r="AS151" s="105"/>
      <c r="AT151" s="114"/>
      <c r="AU151" s="120"/>
      <c r="AV151" s="131"/>
      <c r="AW151" s="138"/>
      <c r="AX151" s="138"/>
      <c r="AY151" s="138"/>
      <c r="AZ151" s="153"/>
      <c r="BA151" s="153"/>
      <c r="BB151" s="153"/>
      <c r="BC151" s="165"/>
      <c r="BD151" s="165"/>
      <c r="BE151" s="165"/>
      <c r="BF151" s="178"/>
      <c r="BG151" s="74"/>
      <c r="BH151" s="92"/>
      <c r="BI151" s="102"/>
      <c r="BJ151" s="105" t="s">
        <v>13</v>
      </c>
      <c r="BK151" s="105"/>
      <c r="BL151" s="114"/>
      <c r="BM151" s="120"/>
      <c r="BN151" s="131"/>
      <c r="BO151" s="138"/>
      <c r="BP151" s="138"/>
      <c r="BQ151" s="138"/>
      <c r="BR151" s="153"/>
      <c r="BS151" s="153"/>
      <c r="BT151" s="153"/>
      <c r="BU151" s="165"/>
      <c r="BV151" s="165"/>
      <c r="BW151" s="165"/>
      <c r="BX151" s="220"/>
    </row>
    <row r="152" spans="1:76" s="30" customFormat="1" ht="15.95" customHeight="1">
      <c r="A152" s="34"/>
      <c r="B152" s="43"/>
      <c r="C152" s="53"/>
      <c r="D152" s="63"/>
      <c r="E152" s="74"/>
      <c r="F152" s="92"/>
      <c r="G152" s="102"/>
      <c r="H152" s="106" t="s">
        <v>7</v>
      </c>
      <c r="I152" s="106"/>
      <c r="J152" s="115"/>
      <c r="K152" s="120"/>
      <c r="L152" s="131"/>
      <c r="M152" s="138"/>
      <c r="N152" s="138"/>
      <c r="O152" s="138"/>
      <c r="P152" s="153"/>
      <c r="Q152" s="153"/>
      <c r="R152" s="153"/>
      <c r="S152" s="165"/>
      <c r="T152" s="165"/>
      <c r="U152" s="165"/>
      <c r="V152" s="182"/>
      <c r="W152" s="188"/>
      <c r="X152" s="92"/>
      <c r="Y152" s="102"/>
      <c r="Z152" s="106" t="s">
        <v>7</v>
      </c>
      <c r="AA152" s="106"/>
      <c r="AB152" s="115"/>
      <c r="AC152" s="120"/>
      <c r="AD152" s="131"/>
      <c r="AE152" s="138"/>
      <c r="AF152" s="138"/>
      <c r="AG152" s="138"/>
      <c r="AH152" s="153"/>
      <c r="AI152" s="153"/>
      <c r="AJ152" s="153"/>
      <c r="AK152" s="165"/>
      <c r="AL152" s="165"/>
      <c r="AM152" s="165"/>
      <c r="AN152" s="178"/>
      <c r="AO152" s="188"/>
      <c r="AP152" s="92"/>
      <c r="AQ152" s="102"/>
      <c r="AR152" s="106" t="s">
        <v>7</v>
      </c>
      <c r="AS152" s="106"/>
      <c r="AT152" s="115"/>
      <c r="AU152" s="120"/>
      <c r="AV152" s="131"/>
      <c r="AW152" s="138"/>
      <c r="AX152" s="138"/>
      <c r="AY152" s="138"/>
      <c r="AZ152" s="153"/>
      <c r="BA152" s="153"/>
      <c r="BB152" s="153"/>
      <c r="BC152" s="165"/>
      <c r="BD152" s="165"/>
      <c r="BE152" s="165"/>
      <c r="BF152" s="178"/>
      <c r="BG152" s="74"/>
      <c r="BH152" s="92"/>
      <c r="BI152" s="102"/>
      <c r="BJ152" s="106" t="s">
        <v>7</v>
      </c>
      <c r="BK152" s="106"/>
      <c r="BL152" s="115"/>
      <c r="BM152" s="120"/>
      <c r="BN152" s="131"/>
      <c r="BO152" s="138"/>
      <c r="BP152" s="138"/>
      <c r="BQ152" s="138"/>
      <c r="BR152" s="153"/>
      <c r="BS152" s="153"/>
      <c r="BT152" s="153"/>
      <c r="BU152" s="165"/>
      <c r="BV152" s="165"/>
      <c r="BW152" s="165"/>
      <c r="BX152" s="220"/>
    </row>
    <row r="153" spans="1:76" s="30" customFormat="1" ht="15.95" customHeight="1">
      <c r="A153" s="34"/>
      <c r="B153" s="43"/>
      <c r="C153" s="53"/>
      <c r="D153" s="63"/>
      <c r="E153" s="74"/>
      <c r="F153" s="93"/>
      <c r="G153" s="103"/>
      <c r="H153" s="107" t="s">
        <v>47</v>
      </c>
      <c r="I153" s="107"/>
      <c r="J153" s="107"/>
      <c r="K153" s="107"/>
      <c r="L153" s="107"/>
      <c r="M153" s="138" t="s">
        <v>43</v>
      </c>
      <c r="N153" s="138"/>
      <c r="O153" s="138"/>
      <c r="P153" s="153" t="s">
        <v>43</v>
      </c>
      <c r="Q153" s="153"/>
      <c r="R153" s="153"/>
      <c r="S153" s="165">
        <f>SUM(S146:U152)</f>
        <v>343</v>
      </c>
      <c r="T153" s="165"/>
      <c r="U153" s="165"/>
      <c r="V153" s="182"/>
      <c r="W153" s="188"/>
      <c r="X153" s="93"/>
      <c r="Y153" s="103"/>
      <c r="Z153" s="107" t="s">
        <v>47</v>
      </c>
      <c r="AA153" s="107"/>
      <c r="AB153" s="107"/>
      <c r="AC153" s="107"/>
      <c r="AD153" s="107"/>
      <c r="AE153" s="138" t="s">
        <v>43</v>
      </c>
      <c r="AF153" s="138"/>
      <c r="AG153" s="138"/>
      <c r="AH153" s="153" t="s">
        <v>43</v>
      </c>
      <c r="AI153" s="153"/>
      <c r="AJ153" s="153"/>
      <c r="AK153" s="165">
        <f>SUM(AK146:AM152)</f>
        <v>315</v>
      </c>
      <c r="AL153" s="165"/>
      <c r="AM153" s="165"/>
      <c r="AN153" s="178"/>
      <c r="AO153" s="188"/>
      <c r="AP153" s="93"/>
      <c r="AQ153" s="103"/>
      <c r="AR153" s="107" t="s">
        <v>47</v>
      </c>
      <c r="AS153" s="107"/>
      <c r="AT153" s="107"/>
      <c r="AU153" s="107"/>
      <c r="AV153" s="107"/>
      <c r="AW153" s="138" t="s">
        <v>43</v>
      </c>
      <c r="AX153" s="138"/>
      <c r="AY153" s="138"/>
      <c r="AZ153" s="153" t="s">
        <v>43</v>
      </c>
      <c r="BA153" s="153"/>
      <c r="BB153" s="153"/>
      <c r="BC153" s="165">
        <f>SUM(BC146:BE152)</f>
        <v>299</v>
      </c>
      <c r="BD153" s="165"/>
      <c r="BE153" s="165"/>
      <c r="BF153" s="178"/>
      <c r="BG153" s="74"/>
      <c r="BH153" s="93"/>
      <c r="BI153" s="103"/>
      <c r="BJ153" s="107" t="s">
        <v>47</v>
      </c>
      <c r="BK153" s="107"/>
      <c r="BL153" s="107"/>
      <c r="BM153" s="107"/>
      <c r="BN153" s="107"/>
      <c r="BO153" s="138" t="s">
        <v>43</v>
      </c>
      <c r="BP153" s="138"/>
      <c r="BQ153" s="138"/>
      <c r="BR153" s="153" t="s">
        <v>43</v>
      </c>
      <c r="BS153" s="153"/>
      <c r="BT153" s="153"/>
      <c r="BU153" s="165">
        <f>SUM(BU146:BW152)</f>
        <v>286</v>
      </c>
      <c r="BV153" s="165"/>
      <c r="BW153" s="165"/>
      <c r="BX153" s="220"/>
    </row>
    <row r="154" spans="1:76" s="30" customFormat="1" ht="15.95" customHeight="1">
      <c r="A154" s="34"/>
      <c r="B154" s="43"/>
      <c r="C154" s="53"/>
      <c r="D154" s="63"/>
      <c r="E154" s="74"/>
      <c r="F154" s="94" t="s">
        <v>24</v>
      </c>
      <c r="G154" s="94"/>
      <c r="H154" s="108" t="s">
        <v>19</v>
      </c>
      <c r="I154" s="108"/>
      <c r="J154" s="108"/>
      <c r="K154" s="108"/>
      <c r="L154" s="108"/>
      <c r="M154" s="139">
        <f>T121*P144/100</f>
        <v>85</v>
      </c>
      <c r="N154" s="139"/>
      <c r="O154" s="139"/>
      <c r="P154" s="153">
        <f>+'単価表(内地)'!$E$40</f>
        <v>251</v>
      </c>
      <c r="Q154" s="153"/>
      <c r="R154" s="153"/>
      <c r="S154" s="165">
        <f>ROUND(P154*M154/1000,0)</f>
        <v>21</v>
      </c>
      <c r="T154" s="165"/>
      <c r="U154" s="165"/>
      <c r="V154" s="182"/>
      <c r="W154" s="188"/>
      <c r="X154" s="94" t="s">
        <v>24</v>
      </c>
      <c r="Y154" s="94"/>
      <c r="Z154" s="108" t="s">
        <v>19</v>
      </c>
      <c r="AA154" s="108"/>
      <c r="AB154" s="108"/>
      <c r="AC154" s="108"/>
      <c r="AD154" s="108"/>
      <c r="AE154" s="139">
        <f>AL121*AH144/100</f>
        <v>85</v>
      </c>
      <c r="AF154" s="139"/>
      <c r="AG154" s="139"/>
      <c r="AH154" s="153">
        <f>+'単価表(内地)'!$E$40</f>
        <v>251</v>
      </c>
      <c r="AI154" s="153"/>
      <c r="AJ154" s="153"/>
      <c r="AK154" s="165">
        <f>ROUND(AH154*AE154/1000,0)</f>
        <v>21</v>
      </c>
      <c r="AL154" s="165"/>
      <c r="AM154" s="165"/>
      <c r="AN154" s="178"/>
      <c r="AO154" s="188"/>
      <c r="AP154" s="94" t="s">
        <v>24</v>
      </c>
      <c r="AQ154" s="94"/>
      <c r="AR154" s="108" t="s">
        <v>19</v>
      </c>
      <c r="AS154" s="108"/>
      <c r="AT154" s="108"/>
      <c r="AU154" s="108"/>
      <c r="AV154" s="108"/>
      <c r="AW154" s="139">
        <f>BD121*AZ144/100</f>
        <v>95</v>
      </c>
      <c r="AX154" s="139"/>
      <c r="AY154" s="139"/>
      <c r="AZ154" s="153">
        <f>+'単価表(内地)'!$E$40</f>
        <v>251</v>
      </c>
      <c r="BA154" s="153"/>
      <c r="BB154" s="153"/>
      <c r="BC154" s="165">
        <f>ROUND(AZ154*AW154/1000,0)</f>
        <v>24</v>
      </c>
      <c r="BD154" s="165"/>
      <c r="BE154" s="165"/>
      <c r="BF154" s="178"/>
      <c r="BG154" s="74"/>
      <c r="BH154" s="94" t="s">
        <v>24</v>
      </c>
      <c r="BI154" s="94"/>
      <c r="BJ154" s="108" t="s">
        <v>19</v>
      </c>
      <c r="BK154" s="108"/>
      <c r="BL154" s="108"/>
      <c r="BM154" s="108"/>
      <c r="BN154" s="108"/>
      <c r="BO154" s="139">
        <f>BV121*BR144/100</f>
        <v>105</v>
      </c>
      <c r="BP154" s="139"/>
      <c r="BQ154" s="139"/>
      <c r="BR154" s="153">
        <f>+'単価表(内地)'!$E$40</f>
        <v>251</v>
      </c>
      <c r="BS154" s="153"/>
      <c r="BT154" s="153"/>
      <c r="BU154" s="165">
        <f>ROUND(BR154*BO154/1000,0)</f>
        <v>26</v>
      </c>
      <c r="BV154" s="165"/>
      <c r="BW154" s="165"/>
      <c r="BX154" s="220"/>
    </row>
    <row r="155" spans="1:76" s="30" customFormat="1" ht="15.95" customHeight="1">
      <c r="A155" s="34"/>
      <c r="B155" s="43"/>
      <c r="C155" s="53"/>
      <c r="D155" s="63"/>
      <c r="E155" s="74"/>
      <c r="F155" s="94"/>
      <c r="G155" s="94"/>
      <c r="H155" s="108" t="s">
        <v>35</v>
      </c>
      <c r="I155" s="108"/>
      <c r="J155" s="108"/>
      <c r="K155" s="108"/>
      <c r="L155" s="108"/>
      <c r="M155" s="139">
        <f>S122*P144/100</f>
        <v>35</v>
      </c>
      <c r="N155" s="139"/>
      <c r="O155" s="139"/>
      <c r="P155" s="153">
        <f>+'単価表(内地)'!$E$39</f>
        <v>253</v>
      </c>
      <c r="Q155" s="153"/>
      <c r="R155" s="153"/>
      <c r="S155" s="165">
        <f>ROUND(P155*M155/1000,0)</f>
        <v>9</v>
      </c>
      <c r="T155" s="165"/>
      <c r="U155" s="165"/>
      <c r="V155" s="182"/>
      <c r="W155" s="188"/>
      <c r="X155" s="94"/>
      <c r="Y155" s="94"/>
      <c r="Z155" s="108" t="s">
        <v>35</v>
      </c>
      <c r="AA155" s="108"/>
      <c r="AB155" s="108"/>
      <c r="AC155" s="108"/>
      <c r="AD155" s="108"/>
      <c r="AE155" s="139">
        <f>AK122*AH144/100</f>
        <v>45</v>
      </c>
      <c r="AF155" s="139"/>
      <c r="AG155" s="139"/>
      <c r="AH155" s="153">
        <f>+'単価表(内地)'!$E$39</f>
        <v>253</v>
      </c>
      <c r="AI155" s="153"/>
      <c r="AJ155" s="153"/>
      <c r="AK155" s="165">
        <f>ROUND(AH155*AE155/1000,0)</f>
        <v>11</v>
      </c>
      <c r="AL155" s="165"/>
      <c r="AM155" s="165"/>
      <c r="AN155" s="178"/>
      <c r="AO155" s="188"/>
      <c r="AP155" s="94"/>
      <c r="AQ155" s="94"/>
      <c r="AR155" s="108" t="s">
        <v>35</v>
      </c>
      <c r="AS155" s="108"/>
      <c r="AT155" s="108"/>
      <c r="AU155" s="108"/>
      <c r="AV155" s="108"/>
      <c r="AW155" s="139">
        <f>BC122*AZ144/100</f>
        <v>60</v>
      </c>
      <c r="AX155" s="139"/>
      <c r="AY155" s="139"/>
      <c r="AZ155" s="153">
        <f>+'単価表(内地)'!$E$39</f>
        <v>253</v>
      </c>
      <c r="BA155" s="153"/>
      <c r="BB155" s="153"/>
      <c r="BC155" s="165">
        <f>ROUND(AZ155*AW155/1000,0)</f>
        <v>15</v>
      </c>
      <c r="BD155" s="165"/>
      <c r="BE155" s="165"/>
      <c r="BF155" s="178"/>
      <c r="BG155" s="74"/>
      <c r="BH155" s="94"/>
      <c r="BI155" s="94"/>
      <c r="BJ155" s="108" t="s">
        <v>35</v>
      </c>
      <c r="BK155" s="108"/>
      <c r="BL155" s="108"/>
      <c r="BM155" s="108"/>
      <c r="BN155" s="108"/>
      <c r="BO155" s="139">
        <f>BU123*BR144/100</f>
        <v>75</v>
      </c>
      <c r="BP155" s="139"/>
      <c r="BQ155" s="139"/>
      <c r="BR155" s="153">
        <f>+'単価表(内地)'!$E$39</f>
        <v>253</v>
      </c>
      <c r="BS155" s="153"/>
      <c r="BT155" s="153"/>
      <c r="BU155" s="165">
        <f>ROUND(BR155*BO155/1000,0)</f>
        <v>19</v>
      </c>
      <c r="BV155" s="165"/>
      <c r="BW155" s="165"/>
      <c r="BX155" s="220"/>
    </row>
    <row r="156" spans="1:76" s="30" customFormat="1" ht="15.95" customHeight="1">
      <c r="A156" s="34"/>
      <c r="B156" s="43"/>
      <c r="C156" s="53"/>
      <c r="D156" s="63"/>
      <c r="E156" s="74"/>
      <c r="F156" s="94"/>
      <c r="G156" s="94"/>
      <c r="H156" s="108" t="s">
        <v>37</v>
      </c>
      <c r="I156" s="108"/>
      <c r="J156" s="108"/>
      <c r="K156" s="108"/>
      <c r="L156" s="108"/>
      <c r="M156" s="139">
        <f>+M155</f>
        <v>35</v>
      </c>
      <c r="N156" s="139"/>
      <c r="O156" s="139"/>
      <c r="P156" s="153">
        <f>+'単価表(内地)'!$E$37</f>
        <v>1800</v>
      </c>
      <c r="Q156" s="153"/>
      <c r="R156" s="153"/>
      <c r="S156" s="165">
        <f>ROUND(P156*M156/1000,0)</f>
        <v>63</v>
      </c>
      <c r="T156" s="165"/>
      <c r="U156" s="165"/>
      <c r="V156" s="182"/>
      <c r="W156" s="188"/>
      <c r="X156" s="94"/>
      <c r="Y156" s="94"/>
      <c r="Z156" s="108" t="s">
        <v>37</v>
      </c>
      <c r="AA156" s="108"/>
      <c r="AB156" s="108"/>
      <c r="AC156" s="108"/>
      <c r="AD156" s="108"/>
      <c r="AE156" s="139">
        <f>+AE155</f>
        <v>45</v>
      </c>
      <c r="AF156" s="139"/>
      <c r="AG156" s="139"/>
      <c r="AH156" s="153">
        <f>+'単価表(内地)'!$E$37</f>
        <v>1800</v>
      </c>
      <c r="AI156" s="153"/>
      <c r="AJ156" s="153"/>
      <c r="AK156" s="165">
        <f>ROUND(AH156*AE156/1000,0)</f>
        <v>81</v>
      </c>
      <c r="AL156" s="165"/>
      <c r="AM156" s="165"/>
      <c r="AN156" s="178"/>
      <c r="AO156" s="188"/>
      <c r="AP156" s="94"/>
      <c r="AQ156" s="94"/>
      <c r="AR156" s="108" t="s">
        <v>37</v>
      </c>
      <c r="AS156" s="108"/>
      <c r="AT156" s="108"/>
      <c r="AU156" s="108"/>
      <c r="AV156" s="108"/>
      <c r="AW156" s="139">
        <f>+AW155</f>
        <v>60</v>
      </c>
      <c r="AX156" s="139"/>
      <c r="AY156" s="139"/>
      <c r="AZ156" s="153">
        <f>+'単価表(内地)'!$E$37</f>
        <v>1800</v>
      </c>
      <c r="BA156" s="153"/>
      <c r="BB156" s="153"/>
      <c r="BC156" s="165">
        <f>ROUND(AZ156*AW156/1000,0)</f>
        <v>108</v>
      </c>
      <c r="BD156" s="165"/>
      <c r="BE156" s="165"/>
      <c r="BF156" s="178"/>
      <c r="BG156" s="74"/>
      <c r="BH156" s="94"/>
      <c r="BI156" s="94"/>
      <c r="BJ156" s="108" t="s">
        <v>37</v>
      </c>
      <c r="BK156" s="108"/>
      <c r="BL156" s="108"/>
      <c r="BM156" s="108"/>
      <c r="BN156" s="108"/>
      <c r="BO156" s="139">
        <f>+BO155</f>
        <v>75</v>
      </c>
      <c r="BP156" s="139"/>
      <c r="BQ156" s="139"/>
      <c r="BR156" s="153">
        <f>+'単価表(内地)'!$E$37</f>
        <v>1800</v>
      </c>
      <c r="BS156" s="153"/>
      <c r="BT156" s="153"/>
      <c r="BU156" s="165">
        <f>ROUND(BR156*BO156/1000,0)</f>
        <v>135</v>
      </c>
      <c r="BV156" s="165"/>
      <c r="BW156" s="165"/>
      <c r="BX156" s="220"/>
    </row>
    <row r="157" spans="1:76" s="30" customFormat="1" ht="15.95" customHeight="1">
      <c r="A157" s="34"/>
      <c r="B157" s="43"/>
      <c r="C157" s="53"/>
      <c r="D157" s="63"/>
      <c r="E157" s="74"/>
      <c r="F157" s="94"/>
      <c r="G157" s="94"/>
      <c r="H157" s="108" t="s">
        <v>16</v>
      </c>
      <c r="I157" s="108"/>
      <c r="J157" s="108"/>
      <c r="K157" s="108"/>
      <c r="L157" s="108"/>
      <c r="M157" s="139">
        <f>+M154</f>
        <v>85</v>
      </c>
      <c r="N157" s="139"/>
      <c r="O157" s="139"/>
      <c r="P157" s="153">
        <f>+'単価表(内地)'!$E$44</f>
        <v>904</v>
      </c>
      <c r="Q157" s="153"/>
      <c r="R157" s="153"/>
      <c r="S157" s="165">
        <f>ROUND(P157*M157/1000,0)</f>
        <v>77</v>
      </c>
      <c r="T157" s="165"/>
      <c r="U157" s="165"/>
      <c r="V157" s="182"/>
      <c r="W157" s="188"/>
      <c r="X157" s="94"/>
      <c r="Y157" s="94"/>
      <c r="Z157" s="108" t="s">
        <v>16</v>
      </c>
      <c r="AA157" s="108"/>
      <c r="AB157" s="108"/>
      <c r="AC157" s="108"/>
      <c r="AD157" s="108"/>
      <c r="AE157" s="139">
        <f>+AE154</f>
        <v>85</v>
      </c>
      <c r="AF157" s="139"/>
      <c r="AG157" s="139"/>
      <c r="AH157" s="153">
        <f>+'単価表(内地)'!$E$44</f>
        <v>904</v>
      </c>
      <c r="AI157" s="153"/>
      <c r="AJ157" s="153"/>
      <c r="AK157" s="165">
        <f>ROUND(AH157*AE157/1000,0)</f>
        <v>77</v>
      </c>
      <c r="AL157" s="165"/>
      <c r="AM157" s="165"/>
      <c r="AN157" s="178"/>
      <c r="AO157" s="188"/>
      <c r="AP157" s="94"/>
      <c r="AQ157" s="94"/>
      <c r="AR157" s="108" t="s">
        <v>16</v>
      </c>
      <c r="AS157" s="108"/>
      <c r="AT157" s="108"/>
      <c r="AU157" s="108"/>
      <c r="AV157" s="108"/>
      <c r="AW157" s="139">
        <f>+AW154</f>
        <v>95</v>
      </c>
      <c r="AX157" s="139"/>
      <c r="AY157" s="139"/>
      <c r="AZ157" s="153">
        <f>+'単価表(内地)'!$E$44</f>
        <v>904</v>
      </c>
      <c r="BA157" s="153"/>
      <c r="BB157" s="153"/>
      <c r="BC157" s="165">
        <f>ROUND(AZ157*AW157/1000,0)</f>
        <v>86</v>
      </c>
      <c r="BD157" s="165"/>
      <c r="BE157" s="165"/>
      <c r="BF157" s="178"/>
      <c r="BG157" s="74"/>
      <c r="BH157" s="94"/>
      <c r="BI157" s="94"/>
      <c r="BJ157" s="108" t="s">
        <v>16</v>
      </c>
      <c r="BK157" s="108"/>
      <c r="BL157" s="108"/>
      <c r="BM157" s="108"/>
      <c r="BN157" s="108"/>
      <c r="BO157" s="139">
        <f>+BO154</f>
        <v>105</v>
      </c>
      <c r="BP157" s="139"/>
      <c r="BQ157" s="139"/>
      <c r="BR157" s="153">
        <f>+'単価表(内地)'!$E$44</f>
        <v>904</v>
      </c>
      <c r="BS157" s="153"/>
      <c r="BT157" s="153"/>
      <c r="BU157" s="165">
        <f>ROUND(BR157*BO157/1000,0)</f>
        <v>95</v>
      </c>
      <c r="BV157" s="165"/>
      <c r="BW157" s="165"/>
      <c r="BX157" s="220"/>
    </row>
    <row r="158" spans="1:76" s="30" customFormat="1" ht="15.95" customHeight="1">
      <c r="A158" s="34"/>
      <c r="B158" s="43"/>
      <c r="C158" s="53"/>
      <c r="D158" s="63"/>
      <c r="E158" s="74"/>
      <c r="F158" s="94"/>
      <c r="G158" s="94"/>
      <c r="H158" s="107" t="s">
        <v>47</v>
      </c>
      <c r="I158" s="107"/>
      <c r="J158" s="107"/>
      <c r="K158" s="107"/>
      <c r="L158" s="107"/>
      <c r="M158" s="138" t="s">
        <v>43</v>
      </c>
      <c r="N158" s="138"/>
      <c r="O158" s="138"/>
      <c r="P158" s="153" t="s">
        <v>43</v>
      </c>
      <c r="Q158" s="153"/>
      <c r="R158" s="153"/>
      <c r="S158" s="165">
        <f>SUM(S154:U157)</f>
        <v>170</v>
      </c>
      <c r="T158" s="165"/>
      <c r="U158" s="165"/>
      <c r="V158" s="182"/>
      <c r="W158" s="188"/>
      <c r="X158" s="94"/>
      <c r="Y158" s="94"/>
      <c r="Z158" s="107" t="s">
        <v>47</v>
      </c>
      <c r="AA158" s="107"/>
      <c r="AB158" s="107"/>
      <c r="AC158" s="107"/>
      <c r="AD158" s="107"/>
      <c r="AE158" s="138" t="s">
        <v>43</v>
      </c>
      <c r="AF158" s="138"/>
      <c r="AG158" s="138"/>
      <c r="AH158" s="153" t="s">
        <v>43</v>
      </c>
      <c r="AI158" s="153"/>
      <c r="AJ158" s="153"/>
      <c r="AK158" s="165">
        <f>SUM(AK154:AM157)</f>
        <v>190</v>
      </c>
      <c r="AL158" s="165"/>
      <c r="AM158" s="165"/>
      <c r="AN158" s="178"/>
      <c r="AO158" s="188"/>
      <c r="AP158" s="94"/>
      <c r="AQ158" s="94"/>
      <c r="AR158" s="107" t="s">
        <v>47</v>
      </c>
      <c r="AS158" s="107"/>
      <c r="AT158" s="107"/>
      <c r="AU158" s="107"/>
      <c r="AV158" s="107"/>
      <c r="AW158" s="138" t="s">
        <v>43</v>
      </c>
      <c r="AX158" s="138"/>
      <c r="AY158" s="138"/>
      <c r="AZ158" s="153" t="s">
        <v>43</v>
      </c>
      <c r="BA158" s="153"/>
      <c r="BB158" s="153"/>
      <c r="BC158" s="165">
        <f>SUM(BC154:BE157)</f>
        <v>233</v>
      </c>
      <c r="BD158" s="165"/>
      <c r="BE158" s="165"/>
      <c r="BF158" s="178"/>
      <c r="BG158" s="74"/>
      <c r="BH158" s="94"/>
      <c r="BI158" s="94"/>
      <c r="BJ158" s="107" t="s">
        <v>47</v>
      </c>
      <c r="BK158" s="107"/>
      <c r="BL158" s="107"/>
      <c r="BM158" s="107"/>
      <c r="BN158" s="107"/>
      <c r="BO158" s="138" t="s">
        <v>43</v>
      </c>
      <c r="BP158" s="138"/>
      <c r="BQ158" s="138"/>
      <c r="BR158" s="153" t="s">
        <v>43</v>
      </c>
      <c r="BS158" s="153"/>
      <c r="BT158" s="153"/>
      <c r="BU158" s="165">
        <f>SUM(BU154:BW157)</f>
        <v>275</v>
      </c>
      <c r="BV158" s="165"/>
      <c r="BW158" s="165"/>
      <c r="BX158" s="220"/>
    </row>
    <row r="159" spans="1:76" s="30" customFormat="1" ht="15.95" customHeight="1">
      <c r="A159" s="34"/>
      <c r="B159" s="43"/>
      <c r="C159" s="53"/>
      <c r="D159" s="63"/>
      <c r="E159" s="74"/>
      <c r="F159" s="95" t="s">
        <v>17</v>
      </c>
      <c r="G159" s="95"/>
      <c r="H159" s="95"/>
      <c r="I159" s="95"/>
      <c r="J159" s="95"/>
      <c r="K159" s="95"/>
      <c r="L159" s="95"/>
      <c r="M159" s="140" t="s">
        <v>43</v>
      </c>
      <c r="N159" s="140"/>
      <c r="O159" s="140"/>
      <c r="P159" s="154" t="s">
        <v>43</v>
      </c>
      <c r="Q159" s="154"/>
      <c r="R159" s="154"/>
      <c r="S159" s="166">
        <f>+S158+S153</f>
        <v>513</v>
      </c>
      <c r="T159" s="166"/>
      <c r="U159" s="166"/>
      <c r="V159" s="182"/>
      <c r="W159" s="188"/>
      <c r="X159" s="95" t="s">
        <v>17</v>
      </c>
      <c r="Y159" s="95"/>
      <c r="Z159" s="95"/>
      <c r="AA159" s="95"/>
      <c r="AB159" s="95"/>
      <c r="AC159" s="95"/>
      <c r="AD159" s="95"/>
      <c r="AE159" s="140" t="s">
        <v>43</v>
      </c>
      <c r="AF159" s="140"/>
      <c r="AG159" s="140"/>
      <c r="AH159" s="154" t="s">
        <v>43</v>
      </c>
      <c r="AI159" s="154"/>
      <c r="AJ159" s="154"/>
      <c r="AK159" s="166">
        <f>+AK158+AK153</f>
        <v>505</v>
      </c>
      <c r="AL159" s="166"/>
      <c r="AM159" s="166"/>
      <c r="AN159" s="178"/>
      <c r="AO159" s="188"/>
      <c r="AP159" s="95" t="s">
        <v>17</v>
      </c>
      <c r="AQ159" s="95"/>
      <c r="AR159" s="95"/>
      <c r="AS159" s="95"/>
      <c r="AT159" s="95"/>
      <c r="AU159" s="95"/>
      <c r="AV159" s="95"/>
      <c r="AW159" s="140" t="s">
        <v>43</v>
      </c>
      <c r="AX159" s="140"/>
      <c r="AY159" s="140"/>
      <c r="AZ159" s="154" t="s">
        <v>43</v>
      </c>
      <c r="BA159" s="154"/>
      <c r="BB159" s="154"/>
      <c r="BC159" s="166">
        <f>+BC158+BC153</f>
        <v>532</v>
      </c>
      <c r="BD159" s="166"/>
      <c r="BE159" s="166"/>
      <c r="BF159" s="178"/>
      <c r="BG159" s="74"/>
      <c r="BH159" s="95" t="s">
        <v>17</v>
      </c>
      <c r="BI159" s="95"/>
      <c r="BJ159" s="95"/>
      <c r="BK159" s="95"/>
      <c r="BL159" s="95"/>
      <c r="BM159" s="95"/>
      <c r="BN159" s="95"/>
      <c r="BO159" s="140" t="s">
        <v>43</v>
      </c>
      <c r="BP159" s="140"/>
      <c r="BQ159" s="140"/>
      <c r="BR159" s="154" t="s">
        <v>43</v>
      </c>
      <c r="BS159" s="154"/>
      <c r="BT159" s="154"/>
      <c r="BU159" s="166">
        <f>+BU158+BU153</f>
        <v>561</v>
      </c>
      <c r="BV159" s="166"/>
      <c r="BW159" s="166"/>
      <c r="BX159" s="220"/>
    </row>
    <row r="160" spans="1:76" s="30" customFormat="1" ht="15.95" customHeight="1">
      <c r="A160" s="34"/>
      <c r="B160" s="44"/>
      <c r="C160" s="54"/>
      <c r="D160" s="64"/>
      <c r="E160" s="75"/>
      <c r="F160" s="96"/>
      <c r="G160" s="96"/>
      <c r="H160" s="96"/>
      <c r="I160" s="96"/>
      <c r="J160" s="96"/>
      <c r="K160" s="96"/>
      <c r="L160" s="96"/>
      <c r="M160" s="141"/>
      <c r="N160" s="141"/>
      <c r="O160" s="141"/>
      <c r="P160" s="155"/>
      <c r="Q160" s="155"/>
      <c r="R160" s="155"/>
      <c r="S160" s="167"/>
      <c r="T160" s="167"/>
      <c r="U160" s="167"/>
      <c r="V160" s="183"/>
      <c r="W160" s="115"/>
      <c r="X160" s="96"/>
      <c r="Y160" s="96"/>
      <c r="Z160" s="96"/>
      <c r="AA160" s="96"/>
      <c r="AB160" s="96"/>
      <c r="AC160" s="96"/>
      <c r="AD160" s="96"/>
      <c r="AE160" s="193"/>
      <c r="AF160" s="193"/>
      <c r="AG160" s="193"/>
      <c r="AH160" s="194"/>
      <c r="AI160" s="194"/>
      <c r="AJ160" s="194"/>
      <c r="AK160" s="167"/>
      <c r="AL160" s="167"/>
      <c r="AM160" s="167"/>
      <c r="AN160" s="202"/>
      <c r="AO160" s="115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2"/>
      <c r="BG160" s="75"/>
      <c r="BH160" s="96"/>
      <c r="BI160" s="96"/>
      <c r="BJ160" s="96"/>
      <c r="BK160" s="96"/>
      <c r="BL160" s="96"/>
      <c r="BM160" s="96"/>
      <c r="BN160" s="96"/>
      <c r="BO160" s="193"/>
      <c r="BP160" s="193"/>
      <c r="BQ160" s="193"/>
      <c r="BR160" s="194"/>
      <c r="BS160" s="194"/>
      <c r="BT160" s="194"/>
      <c r="BU160" s="167"/>
      <c r="BV160" s="167"/>
      <c r="BW160" s="167"/>
      <c r="BX160" s="224"/>
    </row>
    <row r="161" spans="1:76" ht="20.100000000000001" customHeight="1">
      <c r="A161" s="31"/>
      <c r="B161" s="45" t="s">
        <v>48</v>
      </c>
      <c r="C161" s="55"/>
      <c r="D161" s="55"/>
      <c r="E161" s="76" t="str">
        <f>IF(S159=MIN(S159,AK159,BC159,BU159),"○","▲")</f>
        <v>▲</v>
      </c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 t="str">
        <f>IF(AK159=MIN(S159,AK159,BC159,BU159),"○","▲")</f>
        <v>○</v>
      </c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 t="str">
        <f>IF(BC159=MIN(S159,AK159,BC159,BU159),"○","▲")</f>
        <v>▲</v>
      </c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 t="str">
        <f>IF(BU159=MIN(S159,AK159,BC159,BU159),"○","▲")</f>
        <v>▲</v>
      </c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225"/>
    </row>
    <row r="162" spans="1:76" ht="24.95" customHeight="1">
      <c r="A162" s="31"/>
      <c r="B162" s="46"/>
      <c r="C162" s="56"/>
      <c r="D162" s="56"/>
      <c r="E162" s="77">
        <f>IF(E161="○",M112,IF(W161="○",AE112,IF(AO161="○",AW112,BO112)))</f>
        <v>4</v>
      </c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226"/>
    </row>
    <row r="163" spans="1:76" ht="15.95" customHeight="1"/>
  </sheetData>
  <mergeCells count="1335">
    <mergeCell ref="B1:V1"/>
    <mergeCell ref="E2:K2"/>
    <mergeCell ref="L2:V2"/>
    <mergeCell ref="W2:AD2"/>
    <mergeCell ref="AE2:AN2"/>
    <mergeCell ref="AO2:AV2"/>
    <mergeCell ref="AW2:BF2"/>
    <mergeCell ref="BG2:BX2"/>
    <mergeCell ref="E3:K3"/>
    <mergeCell ref="L3:M3"/>
    <mergeCell ref="N3:O3"/>
    <mergeCell ref="P3:V3"/>
    <mergeCell ref="W3:AD3"/>
    <mergeCell ref="AE3:AN3"/>
    <mergeCell ref="AO3:AV3"/>
    <mergeCell ref="AW3:BF3"/>
    <mergeCell ref="BG3:BN3"/>
    <mergeCell ref="BO3:BX3"/>
    <mergeCell ref="B4:D4"/>
    <mergeCell ref="E4:L4"/>
    <mergeCell ref="M4:V4"/>
    <mergeCell ref="W4:AD4"/>
    <mergeCell ref="AE4:AN4"/>
    <mergeCell ref="AO4:AV4"/>
    <mergeCell ref="AW4:BF4"/>
    <mergeCell ref="BG4:BN4"/>
    <mergeCell ref="BO4:BX4"/>
    <mergeCell ref="I7:L7"/>
    <mergeCell ref="M7:P7"/>
    <mergeCell ref="AA7:AD7"/>
    <mergeCell ref="AE7:AH7"/>
    <mergeCell ref="AS7:AV7"/>
    <mergeCell ref="AW7:AZ7"/>
    <mergeCell ref="BK7:BN7"/>
    <mergeCell ref="BO7:BR7"/>
    <mergeCell ref="I12:L12"/>
    <mergeCell ref="M12:P12"/>
    <mergeCell ref="AA12:AD12"/>
    <mergeCell ref="AE12:AH12"/>
    <mergeCell ref="AS12:AV12"/>
    <mergeCell ref="AW12:AZ12"/>
    <mergeCell ref="BK12:BN12"/>
    <mergeCell ref="BO12:BR12"/>
    <mergeCell ref="M13:P13"/>
    <mergeCell ref="AE13:AH13"/>
    <mergeCell ref="AW13:AZ13"/>
    <mergeCell ref="BO13:BR13"/>
    <mergeCell ref="M14:P14"/>
    <mergeCell ref="AE14:AH14"/>
    <mergeCell ref="AW14:AZ14"/>
    <mergeCell ref="BO14:BR14"/>
    <mergeCell ref="M15:P15"/>
    <mergeCell ref="AE15:AH15"/>
    <mergeCell ref="AW15:AZ15"/>
    <mergeCell ref="BO15:BR15"/>
    <mergeCell ref="M16:P16"/>
    <mergeCell ref="AE16:AH16"/>
    <mergeCell ref="AW16:AZ16"/>
    <mergeCell ref="BO16:BR16"/>
    <mergeCell ref="M17:P17"/>
    <mergeCell ref="AE17:AH17"/>
    <mergeCell ref="AW17:AZ17"/>
    <mergeCell ref="BO17:BR17"/>
    <mergeCell ref="M18:P18"/>
    <mergeCell ref="AE18:AH18"/>
    <mergeCell ref="AW18:AZ18"/>
    <mergeCell ref="BO18:BR18"/>
    <mergeCell ref="M19:P19"/>
    <mergeCell ref="AE19:AH19"/>
    <mergeCell ref="AW19:AZ19"/>
    <mergeCell ref="BO19:BR19"/>
    <mergeCell ref="M20:P20"/>
    <mergeCell ref="AE20:AH20"/>
    <mergeCell ref="AW20:AZ20"/>
    <mergeCell ref="BO20:BR20"/>
    <mergeCell ref="M21:P21"/>
    <mergeCell ref="AE21:AH21"/>
    <mergeCell ref="AW21:AZ21"/>
    <mergeCell ref="BO21:BR21"/>
    <mergeCell ref="M22:P22"/>
    <mergeCell ref="AE22:AH22"/>
    <mergeCell ref="AW22:AZ22"/>
    <mergeCell ref="BO22:BR22"/>
    <mergeCell ref="G25:J25"/>
    <mergeCell ref="L25:M25"/>
    <mergeCell ref="Y25:AB25"/>
    <mergeCell ref="AD25:AE25"/>
    <mergeCell ref="AQ25:AT25"/>
    <mergeCell ref="AV25:AW25"/>
    <mergeCell ref="BI25:BL25"/>
    <mergeCell ref="BN25:BO25"/>
    <mergeCell ref="G26:J26"/>
    <mergeCell ref="L26:M26"/>
    <mergeCell ref="Y26:AB26"/>
    <mergeCell ref="AD26:AE26"/>
    <mergeCell ref="AQ26:AT26"/>
    <mergeCell ref="AV26:AW26"/>
    <mergeCell ref="BI26:BL26"/>
    <mergeCell ref="BN26:BO26"/>
    <mergeCell ref="G27:J27"/>
    <mergeCell ref="L27:M27"/>
    <mergeCell ref="Y27:AB27"/>
    <mergeCell ref="AD27:AE27"/>
    <mergeCell ref="AQ27:AT27"/>
    <mergeCell ref="AV27:AW27"/>
    <mergeCell ref="BI27:BL27"/>
    <mergeCell ref="BN27:BO27"/>
    <mergeCell ref="F29:K29"/>
    <mergeCell ref="L29:M29"/>
    <mergeCell ref="X29:AC29"/>
    <mergeCell ref="AD29:AE29"/>
    <mergeCell ref="AP29:AU29"/>
    <mergeCell ref="AV29:AW29"/>
    <mergeCell ref="BH29:BM29"/>
    <mergeCell ref="BN29:BO29"/>
    <mergeCell ref="N30:O30"/>
    <mergeCell ref="Q30:R30"/>
    <mergeCell ref="AF30:AG30"/>
    <mergeCell ref="AI30:AJ30"/>
    <mergeCell ref="AX30:AY30"/>
    <mergeCell ref="BA30:BB30"/>
    <mergeCell ref="BP30:BQ30"/>
    <mergeCell ref="BS30:BT30"/>
    <mergeCell ref="I31:S31"/>
    <mergeCell ref="AA31:AK31"/>
    <mergeCell ref="AS31:BC31"/>
    <mergeCell ref="BK31:BU31"/>
    <mergeCell ref="P36:U36"/>
    <mergeCell ref="AH36:AM36"/>
    <mergeCell ref="AZ36:BE36"/>
    <mergeCell ref="BR36:BW36"/>
    <mergeCell ref="F37:L37"/>
    <mergeCell ref="M37:O37"/>
    <mergeCell ref="P37:R37"/>
    <mergeCell ref="S37:U37"/>
    <mergeCell ref="X37:AD37"/>
    <mergeCell ref="AE37:AG37"/>
    <mergeCell ref="AH37:AJ37"/>
    <mergeCell ref="AK37:AM37"/>
    <mergeCell ref="AP37:AV37"/>
    <mergeCell ref="AW37:AY37"/>
    <mergeCell ref="AZ37:BB37"/>
    <mergeCell ref="BC37:BE37"/>
    <mergeCell ref="BH37:BN37"/>
    <mergeCell ref="BO37:BQ37"/>
    <mergeCell ref="BR37:BT37"/>
    <mergeCell ref="BU37:BW37"/>
    <mergeCell ref="H38:J38"/>
    <mergeCell ref="K38:L38"/>
    <mergeCell ref="M38:O38"/>
    <mergeCell ref="P38:R38"/>
    <mergeCell ref="S38:U38"/>
    <mergeCell ref="Z38:AB38"/>
    <mergeCell ref="AC38:AD38"/>
    <mergeCell ref="AE38:AG38"/>
    <mergeCell ref="AH38:AJ38"/>
    <mergeCell ref="AK38:AM38"/>
    <mergeCell ref="AR38:AT38"/>
    <mergeCell ref="AU38:AV38"/>
    <mergeCell ref="AW38:AY38"/>
    <mergeCell ref="AZ38:BB38"/>
    <mergeCell ref="BC38:BE38"/>
    <mergeCell ref="BJ38:BL38"/>
    <mergeCell ref="BM38:BN38"/>
    <mergeCell ref="BO38:BQ38"/>
    <mergeCell ref="BR38:BT38"/>
    <mergeCell ref="BU38:BW38"/>
    <mergeCell ref="H39:J39"/>
    <mergeCell ref="Z39:AB39"/>
    <mergeCell ref="AR39:AT39"/>
    <mergeCell ref="BJ39:BL39"/>
    <mergeCell ref="H40:J40"/>
    <mergeCell ref="Z40:AB40"/>
    <mergeCell ref="AR40:AT40"/>
    <mergeCell ref="BJ40:BL40"/>
    <mergeCell ref="H41:J41"/>
    <mergeCell ref="Z41:AB41"/>
    <mergeCell ref="AR41:AT41"/>
    <mergeCell ref="BJ41:BL41"/>
    <mergeCell ref="H42:J42"/>
    <mergeCell ref="Z42:AB42"/>
    <mergeCell ref="AR42:AT42"/>
    <mergeCell ref="BJ42:BL42"/>
    <mergeCell ref="H43:J43"/>
    <mergeCell ref="Z43:AB43"/>
    <mergeCell ref="AR43:AT43"/>
    <mergeCell ref="BJ43:BL43"/>
    <mergeCell ref="H44:J44"/>
    <mergeCell ref="Z44:AB44"/>
    <mergeCell ref="AR44:AT44"/>
    <mergeCell ref="BJ44:BL44"/>
    <mergeCell ref="H45:L45"/>
    <mergeCell ref="M45:O45"/>
    <mergeCell ref="P45:R45"/>
    <mergeCell ref="S45:U45"/>
    <mergeCell ref="Z45:AD45"/>
    <mergeCell ref="AE45:AG45"/>
    <mergeCell ref="AH45:AJ45"/>
    <mergeCell ref="AK45:AM45"/>
    <mergeCell ref="AR45:AV45"/>
    <mergeCell ref="AW45:AY45"/>
    <mergeCell ref="AZ45:BB45"/>
    <mergeCell ref="BC45:BE45"/>
    <mergeCell ref="BJ45:BN45"/>
    <mergeCell ref="BO45:BQ45"/>
    <mergeCell ref="BR45:BT45"/>
    <mergeCell ref="BU45:BW45"/>
    <mergeCell ref="H46:L46"/>
    <mergeCell ref="M46:O46"/>
    <mergeCell ref="P46:R46"/>
    <mergeCell ref="S46:U46"/>
    <mergeCell ref="Z46:AD46"/>
    <mergeCell ref="AE46:AG46"/>
    <mergeCell ref="AH46:AJ46"/>
    <mergeCell ref="AK46:AM46"/>
    <mergeCell ref="AR46:AV46"/>
    <mergeCell ref="AW46:AY46"/>
    <mergeCell ref="AZ46:BB46"/>
    <mergeCell ref="BC46:BE46"/>
    <mergeCell ref="BJ46:BN46"/>
    <mergeCell ref="BO46:BQ46"/>
    <mergeCell ref="BR46:BT46"/>
    <mergeCell ref="BU46:BW46"/>
    <mergeCell ref="H47:L47"/>
    <mergeCell ref="M47:O47"/>
    <mergeCell ref="P47:R47"/>
    <mergeCell ref="S47:U47"/>
    <mergeCell ref="Z47:AD47"/>
    <mergeCell ref="AE47:AG47"/>
    <mergeCell ref="AH47:AJ47"/>
    <mergeCell ref="AK47:AM47"/>
    <mergeCell ref="AR47:AV47"/>
    <mergeCell ref="AW47:AY47"/>
    <mergeCell ref="AZ47:BB47"/>
    <mergeCell ref="BC47:BE47"/>
    <mergeCell ref="BJ47:BN47"/>
    <mergeCell ref="BO47:BQ47"/>
    <mergeCell ref="BR47:BT47"/>
    <mergeCell ref="BU47:BW47"/>
    <mergeCell ref="H48:L48"/>
    <mergeCell ref="M48:O48"/>
    <mergeCell ref="P48:R48"/>
    <mergeCell ref="S48:U48"/>
    <mergeCell ref="Z48:AD48"/>
    <mergeCell ref="AE48:AG48"/>
    <mergeCell ref="AH48:AJ48"/>
    <mergeCell ref="AK48:AM48"/>
    <mergeCell ref="AR48:AV48"/>
    <mergeCell ref="AW48:AY48"/>
    <mergeCell ref="AZ48:BB48"/>
    <mergeCell ref="BC48:BE48"/>
    <mergeCell ref="BJ48:BN48"/>
    <mergeCell ref="BO48:BQ48"/>
    <mergeCell ref="BR48:BT48"/>
    <mergeCell ref="BU48:BW48"/>
    <mergeCell ref="H49:L49"/>
    <mergeCell ref="M49:O49"/>
    <mergeCell ref="P49:R49"/>
    <mergeCell ref="S49:U49"/>
    <mergeCell ref="Z49:AD49"/>
    <mergeCell ref="AE49:AG49"/>
    <mergeCell ref="AH49:AJ49"/>
    <mergeCell ref="AK49:AM49"/>
    <mergeCell ref="AR49:AV49"/>
    <mergeCell ref="AW49:AY49"/>
    <mergeCell ref="AZ49:BB49"/>
    <mergeCell ref="BC49:BE49"/>
    <mergeCell ref="BJ49:BN49"/>
    <mergeCell ref="BO49:BQ49"/>
    <mergeCell ref="BR49:BT49"/>
    <mergeCell ref="BU49:BW49"/>
    <mergeCell ref="H50:L50"/>
    <mergeCell ref="M50:O50"/>
    <mergeCell ref="P50:R50"/>
    <mergeCell ref="S50:U50"/>
    <mergeCell ref="Z50:AD50"/>
    <mergeCell ref="AE50:AG50"/>
    <mergeCell ref="AH50:AJ50"/>
    <mergeCell ref="AK50:AM50"/>
    <mergeCell ref="AR50:AV50"/>
    <mergeCell ref="AW50:AY50"/>
    <mergeCell ref="AZ50:BB50"/>
    <mergeCell ref="BC50:BE50"/>
    <mergeCell ref="BJ50:BN50"/>
    <mergeCell ref="BO50:BQ50"/>
    <mergeCell ref="BR50:BT50"/>
    <mergeCell ref="BU50:BW50"/>
    <mergeCell ref="F51:L51"/>
    <mergeCell ref="M51:O51"/>
    <mergeCell ref="P51:R51"/>
    <mergeCell ref="S51:U51"/>
    <mergeCell ref="X51:AD51"/>
    <mergeCell ref="AE51:AG51"/>
    <mergeCell ref="AH51:AJ51"/>
    <mergeCell ref="AK51:AM51"/>
    <mergeCell ref="AP51:AV51"/>
    <mergeCell ref="AW51:AY51"/>
    <mergeCell ref="AZ51:BB51"/>
    <mergeCell ref="BC51:BE51"/>
    <mergeCell ref="BH51:BN51"/>
    <mergeCell ref="BO51:BQ51"/>
    <mergeCell ref="BR51:BT51"/>
    <mergeCell ref="BU51:BW51"/>
    <mergeCell ref="E53:V53"/>
    <mergeCell ref="W53:AN53"/>
    <mergeCell ref="AO53:BF53"/>
    <mergeCell ref="BG53:BX53"/>
    <mergeCell ref="E54:BX54"/>
    <mergeCell ref="B55:V55"/>
    <mergeCell ref="E56:K56"/>
    <mergeCell ref="L56:V56"/>
    <mergeCell ref="W56:AD56"/>
    <mergeCell ref="AE56:AN56"/>
    <mergeCell ref="AO56:AV56"/>
    <mergeCell ref="AW56:BF56"/>
    <mergeCell ref="BG56:BX56"/>
    <mergeCell ref="E57:K57"/>
    <mergeCell ref="L57:M57"/>
    <mergeCell ref="N57:O57"/>
    <mergeCell ref="P57:V57"/>
    <mergeCell ref="W57:AD57"/>
    <mergeCell ref="AE57:AN57"/>
    <mergeCell ref="AO57:AV57"/>
    <mergeCell ref="AW57:BF57"/>
    <mergeCell ref="BG57:BN57"/>
    <mergeCell ref="BO57:BX57"/>
    <mergeCell ref="B58:D58"/>
    <mergeCell ref="E58:L58"/>
    <mergeCell ref="M58:V58"/>
    <mergeCell ref="W58:AD58"/>
    <mergeCell ref="AE58:AN58"/>
    <mergeCell ref="AO58:AV58"/>
    <mergeCell ref="AW58:BF58"/>
    <mergeCell ref="BG58:BN58"/>
    <mergeCell ref="BO58:BX58"/>
    <mergeCell ref="I61:L61"/>
    <mergeCell ref="M61:P61"/>
    <mergeCell ref="AA61:AD61"/>
    <mergeCell ref="AE61:AH61"/>
    <mergeCell ref="AS61:AV61"/>
    <mergeCell ref="AW61:AZ61"/>
    <mergeCell ref="BK61:BN61"/>
    <mergeCell ref="BO61:BR61"/>
    <mergeCell ref="I66:L66"/>
    <mergeCell ref="M66:P66"/>
    <mergeCell ref="AA66:AD66"/>
    <mergeCell ref="AE66:AH66"/>
    <mergeCell ref="AS66:AV66"/>
    <mergeCell ref="AW66:AZ66"/>
    <mergeCell ref="BK66:BN66"/>
    <mergeCell ref="BO66:BR66"/>
    <mergeCell ref="M67:P67"/>
    <mergeCell ref="AE67:AH67"/>
    <mergeCell ref="AW67:AZ67"/>
    <mergeCell ref="BO67:BR67"/>
    <mergeCell ref="M68:P68"/>
    <mergeCell ref="AE68:AH68"/>
    <mergeCell ref="AW68:AZ68"/>
    <mergeCell ref="BO68:BR68"/>
    <mergeCell ref="M69:P69"/>
    <mergeCell ref="AE69:AH69"/>
    <mergeCell ref="AW69:AZ69"/>
    <mergeCell ref="BO69:BR69"/>
    <mergeCell ref="M70:P70"/>
    <mergeCell ref="AE70:AH70"/>
    <mergeCell ref="AW70:AZ70"/>
    <mergeCell ref="BO70:BR70"/>
    <mergeCell ref="M71:P71"/>
    <mergeCell ref="AE71:AH71"/>
    <mergeCell ref="AW71:AZ71"/>
    <mergeCell ref="BO71:BR71"/>
    <mergeCell ref="M72:P72"/>
    <mergeCell ref="AE72:AH72"/>
    <mergeCell ref="AW72:AZ72"/>
    <mergeCell ref="BO72:BR72"/>
    <mergeCell ref="M73:P73"/>
    <mergeCell ref="AE73:AH73"/>
    <mergeCell ref="AW73:AZ73"/>
    <mergeCell ref="BO73:BR73"/>
    <mergeCell ref="M74:P74"/>
    <mergeCell ref="AE74:AH74"/>
    <mergeCell ref="AW74:AZ74"/>
    <mergeCell ref="BO74:BR74"/>
    <mergeCell ref="M75:P75"/>
    <mergeCell ref="AE75:AH75"/>
    <mergeCell ref="AW75:AZ75"/>
    <mergeCell ref="BO75:BR75"/>
    <mergeCell ref="M76:P76"/>
    <mergeCell ref="AE76:AH76"/>
    <mergeCell ref="AW76:AZ76"/>
    <mergeCell ref="BO76:BR76"/>
    <mergeCell ref="G79:J79"/>
    <mergeCell ref="L79:M79"/>
    <mergeCell ref="Y79:AB79"/>
    <mergeCell ref="AD79:AE79"/>
    <mergeCell ref="AQ79:AT79"/>
    <mergeCell ref="AV79:AW79"/>
    <mergeCell ref="BI79:BL79"/>
    <mergeCell ref="BN79:BO79"/>
    <mergeCell ref="G80:J80"/>
    <mergeCell ref="L80:M80"/>
    <mergeCell ref="Y80:AB80"/>
    <mergeCell ref="AD80:AE80"/>
    <mergeCell ref="AQ80:AT80"/>
    <mergeCell ref="AV80:AW80"/>
    <mergeCell ref="BI80:BL80"/>
    <mergeCell ref="BN80:BO80"/>
    <mergeCell ref="G81:J81"/>
    <mergeCell ref="L81:M81"/>
    <mergeCell ref="Y81:AB81"/>
    <mergeCell ref="AD81:AE81"/>
    <mergeCell ref="AQ81:AT81"/>
    <mergeCell ref="AV81:AW81"/>
    <mergeCell ref="BI81:BL81"/>
    <mergeCell ref="BN81:BO81"/>
    <mergeCell ref="F83:K83"/>
    <mergeCell ref="L83:M83"/>
    <mergeCell ref="X83:AC83"/>
    <mergeCell ref="AD83:AE83"/>
    <mergeCell ref="AP83:AU83"/>
    <mergeCell ref="AV83:AW83"/>
    <mergeCell ref="BH83:BM83"/>
    <mergeCell ref="BN83:BO83"/>
    <mergeCell ref="N84:O84"/>
    <mergeCell ref="Q84:R84"/>
    <mergeCell ref="AF84:AG84"/>
    <mergeCell ref="AI84:AJ84"/>
    <mergeCell ref="AX84:AY84"/>
    <mergeCell ref="BA84:BB84"/>
    <mergeCell ref="BP84:BQ84"/>
    <mergeCell ref="BS84:BT84"/>
    <mergeCell ref="I85:S85"/>
    <mergeCell ref="AA85:AK85"/>
    <mergeCell ref="AS85:BC85"/>
    <mergeCell ref="BK85:BU85"/>
    <mergeCell ref="P90:U90"/>
    <mergeCell ref="AH90:AM90"/>
    <mergeCell ref="AZ90:BE90"/>
    <mergeCell ref="BR90:BW90"/>
    <mergeCell ref="F91:L91"/>
    <mergeCell ref="M91:O91"/>
    <mergeCell ref="P91:R91"/>
    <mergeCell ref="S91:U91"/>
    <mergeCell ref="X91:AD91"/>
    <mergeCell ref="AE91:AG91"/>
    <mergeCell ref="AH91:AJ91"/>
    <mergeCell ref="AK91:AM91"/>
    <mergeCell ref="AP91:AV91"/>
    <mergeCell ref="AW91:AY91"/>
    <mergeCell ref="AZ91:BB91"/>
    <mergeCell ref="BC91:BE91"/>
    <mergeCell ref="BH91:BN91"/>
    <mergeCell ref="BO91:BQ91"/>
    <mergeCell ref="BR91:BT91"/>
    <mergeCell ref="BU91:BW91"/>
    <mergeCell ref="H92:J92"/>
    <mergeCell ref="K92:L92"/>
    <mergeCell ref="M92:O92"/>
    <mergeCell ref="P92:R92"/>
    <mergeCell ref="S92:U92"/>
    <mergeCell ref="Z92:AB92"/>
    <mergeCell ref="AC92:AD92"/>
    <mergeCell ref="AE92:AG92"/>
    <mergeCell ref="AH92:AJ92"/>
    <mergeCell ref="AK92:AM92"/>
    <mergeCell ref="AR92:AT92"/>
    <mergeCell ref="AU92:AV92"/>
    <mergeCell ref="AW92:AY92"/>
    <mergeCell ref="AZ92:BB92"/>
    <mergeCell ref="BC92:BE92"/>
    <mergeCell ref="BJ92:BL92"/>
    <mergeCell ref="BM92:BN92"/>
    <mergeCell ref="BO92:BQ92"/>
    <mergeCell ref="BR92:BT92"/>
    <mergeCell ref="BU92:BW92"/>
    <mergeCell ref="H93:J93"/>
    <mergeCell ref="Z93:AB93"/>
    <mergeCell ref="AR93:AT93"/>
    <mergeCell ref="BJ93:BL93"/>
    <mergeCell ref="H94:J94"/>
    <mergeCell ref="Z94:AB94"/>
    <mergeCell ref="AR94:AT94"/>
    <mergeCell ref="BJ94:BL94"/>
    <mergeCell ref="H95:J95"/>
    <mergeCell ref="Z95:AB95"/>
    <mergeCell ref="AR95:AT95"/>
    <mergeCell ref="BJ95:BL95"/>
    <mergeCell ref="H96:J96"/>
    <mergeCell ref="Z96:AB96"/>
    <mergeCell ref="AR96:AT96"/>
    <mergeCell ref="BJ96:BL96"/>
    <mergeCell ref="H97:J97"/>
    <mergeCell ref="Z97:AB97"/>
    <mergeCell ref="AR97:AT97"/>
    <mergeCell ref="BJ97:BL97"/>
    <mergeCell ref="H98:J98"/>
    <mergeCell ref="Z98:AB98"/>
    <mergeCell ref="AR98:AT98"/>
    <mergeCell ref="BJ98:BL98"/>
    <mergeCell ref="H99:L99"/>
    <mergeCell ref="M99:O99"/>
    <mergeCell ref="P99:R99"/>
    <mergeCell ref="S99:U99"/>
    <mergeCell ref="Z99:AD99"/>
    <mergeCell ref="AE99:AG99"/>
    <mergeCell ref="AH99:AJ99"/>
    <mergeCell ref="AK99:AM99"/>
    <mergeCell ref="AR99:AV99"/>
    <mergeCell ref="AW99:AY99"/>
    <mergeCell ref="AZ99:BB99"/>
    <mergeCell ref="BC99:BE99"/>
    <mergeCell ref="BJ99:BN99"/>
    <mergeCell ref="BO99:BQ99"/>
    <mergeCell ref="BR99:BT99"/>
    <mergeCell ref="BU99:BW99"/>
    <mergeCell ref="H100:L100"/>
    <mergeCell ref="M100:O100"/>
    <mergeCell ref="P100:R100"/>
    <mergeCell ref="S100:U100"/>
    <mergeCell ref="Z100:AD100"/>
    <mergeCell ref="AE100:AG100"/>
    <mergeCell ref="AH100:AJ100"/>
    <mergeCell ref="AK100:AM100"/>
    <mergeCell ref="AR100:AV100"/>
    <mergeCell ref="AW100:AY100"/>
    <mergeCell ref="AZ100:BB100"/>
    <mergeCell ref="BC100:BE100"/>
    <mergeCell ref="BJ100:BN100"/>
    <mergeCell ref="BO100:BQ100"/>
    <mergeCell ref="BR100:BT100"/>
    <mergeCell ref="BU100:BW100"/>
    <mergeCell ref="H101:L101"/>
    <mergeCell ref="M101:O101"/>
    <mergeCell ref="P101:R101"/>
    <mergeCell ref="S101:U101"/>
    <mergeCell ref="Z101:AD101"/>
    <mergeCell ref="AE101:AG101"/>
    <mergeCell ref="AH101:AJ101"/>
    <mergeCell ref="AK101:AM101"/>
    <mergeCell ref="AR101:AV101"/>
    <mergeCell ref="AW101:AY101"/>
    <mergeCell ref="AZ101:BB101"/>
    <mergeCell ref="BC101:BE101"/>
    <mergeCell ref="BJ101:BN101"/>
    <mergeCell ref="BO101:BQ101"/>
    <mergeCell ref="BR101:BT101"/>
    <mergeCell ref="BU101:BW101"/>
    <mergeCell ref="H102:L102"/>
    <mergeCell ref="M102:O102"/>
    <mergeCell ref="P102:R102"/>
    <mergeCell ref="S102:U102"/>
    <mergeCell ref="Z102:AD102"/>
    <mergeCell ref="AE102:AG102"/>
    <mergeCell ref="AH102:AJ102"/>
    <mergeCell ref="AK102:AM102"/>
    <mergeCell ref="AR102:AV102"/>
    <mergeCell ref="AW102:AY102"/>
    <mergeCell ref="AZ102:BB102"/>
    <mergeCell ref="BC102:BE102"/>
    <mergeCell ref="BJ102:BN102"/>
    <mergeCell ref="BO102:BQ102"/>
    <mergeCell ref="BR102:BT102"/>
    <mergeCell ref="BU102:BW102"/>
    <mergeCell ref="H103:L103"/>
    <mergeCell ref="M103:O103"/>
    <mergeCell ref="P103:R103"/>
    <mergeCell ref="S103:U103"/>
    <mergeCell ref="Z103:AD103"/>
    <mergeCell ref="AE103:AG103"/>
    <mergeCell ref="AH103:AJ103"/>
    <mergeCell ref="AK103:AM103"/>
    <mergeCell ref="AR103:AV103"/>
    <mergeCell ref="AW103:AY103"/>
    <mergeCell ref="AZ103:BB103"/>
    <mergeCell ref="BC103:BE103"/>
    <mergeCell ref="BJ103:BN103"/>
    <mergeCell ref="BO103:BQ103"/>
    <mergeCell ref="BR103:BT103"/>
    <mergeCell ref="BU103:BW103"/>
    <mergeCell ref="H104:L104"/>
    <mergeCell ref="M104:O104"/>
    <mergeCell ref="P104:R104"/>
    <mergeCell ref="S104:U104"/>
    <mergeCell ref="Z104:AD104"/>
    <mergeCell ref="AE104:AG104"/>
    <mergeCell ref="AH104:AJ104"/>
    <mergeCell ref="AK104:AM104"/>
    <mergeCell ref="AR104:AV104"/>
    <mergeCell ref="AW104:AY104"/>
    <mergeCell ref="AZ104:BB104"/>
    <mergeCell ref="BC104:BE104"/>
    <mergeCell ref="BJ104:BN104"/>
    <mergeCell ref="BO104:BQ104"/>
    <mergeCell ref="BR104:BT104"/>
    <mergeCell ref="BU104:BW104"/>
    <mergeCell ref="F105:L105"/>
    <mergeCell ref="M105:O105"/>
    <mergeCell ref="P105:R105"/>
    <mergeCell ref="S105:U105"/>
    <mergeCell ref="X105:AD105"/>
    <mergeCell ref="AE105:AG105"/>
    <mergeCell ref="AH105:AJ105"/>
    <mergeCell ref="AK105:AM105"/>
    <mergeCell ref="AP105:AV105"/>
    <mergeCell ref="AW105:AY105"/>
    <mergeCell ref="AZ105:BB105"/>
    <mergeCell ref="BC105:BE105"/>
    <mergeCell ref="BH105:BN105"/>
    <mergeCell ref="BO105:BQ105"/>
    <mergeCell ref="BR105:BT105"/>
    <mergeCell ref="BU105:BW105"/>
    <mergeCell ref="E107:V107"/>
    <mergeCell ref="W107:AN107"/>
    <mergeCell ref="AO107:BF107"/>
    <mergeCell ref="BG107:BX107"/>
    <mergeCell ref="E108:BX108"/>
    <mergeCell ref="B109:V109"/>
    <mergeCell ref="E110:K110"/>
    <mergeCell ref="L110:V110"/>
    <mergeCell ref="W110:AD110"/>
    <mergeCell ref="AE110:AN110"/>
    <mergeCell ref="AO110:AV110"/>
    <mergeCell ref="AW110:BF110"/>
    <mergeCell ref="BG110:BX110"/>
    <mergeCell ref="E111:K111"/>
    <mergeCell ref="L111:M111"/>
    <mergeCell ref="N111:O111"/>
    <mergeCell ref="P111:V111"/>
    <mergeCell ref="W111:AD111"/>
    <mergeCell ref="AE111:AN111"/>
    <mergeCell ref="AO111:AV111"/>
    <mergeCell ref="AW111:BF111"/>
    <mergeCell ref="BG111:BN111"/>
    <mergeCell ref="BO111:BX111"/>
    <mergeCell ref="B112:D112"/>
    <mergeCell ref="E112:L112"/>
    <mergeCell ref="M112:V112"/>
    <mergeCell ref="W112:AD112"/>
    <mergeCell ref="AE112:AN112"/>
    <mergeCell ref="AO112:AV112"/>
    <mergeCell ref="AW112:BF112"/>
    <mergeCell ref="BG112:BN112"/>
    <mergeCell ref="BO112:BX112"/>
    <mergeCell ref="I115:L115"/>
    <mergeCell ref="M115:P115"/>
    <mergeCell ref="AA115:AD115"/>
    <mergeCell ref="AE115:AH115"/>
    <mergeCell ref="AS115:AV115"/>
    <mergeCell ref="AW115:AZ115"/>
    <mergeCell ref="BK115:BN115"/>
    <mergeCell ref="BO115:BR115"/>
    <mergeCell ref="I120:L120"/>
    <mergeCell ref="M120:P120"/>
    <mergeCell ref="AA120:AD120"/>
    <mergeCell ref="AE120:AH120"/>
    <mergeCell ref="AS120:AV120"/>
    <mergeCell ref="AW120:AZ120"/>
    <mergeCell ref="BK120:BN120"/>
    <mergeCell ref="BO120:BR120"/>
    <mergeCell ref="M121:P121"/>
    <mergeCell ref="AE121:AH121"/>
    <mergeCell ref="AW121:AZ121"/>
    <mergeCell ref="BO121:BR121"/>
    <mergeCell ref="M122:P122"/>
    <mergeCell ref="AE122:AH122"/>
    <mergeCell ref="AW122:AZ122"/>
    <mergeCell ref="BO122:BR122"/>
    <mergeCell ref="M123:P123"/>
    <mergeCell ref="AE123:AH123"/>
    <mergeCell ref="AW123:AZ123"/>
    <mergeCell ref="BO123:BR123"/>
    <mergeCell ref="M124:P124"/>
    <mergeCell ref="AE124:AH124"/>
    <mergeCell ref="AW124:AZ124"/>
    <mergeCell ref="BO124:BR124"/>
    <mergeCell ref="M125:P125"/>
    <mergeCell ref="AE125:AH125"/>
    <mergeCell ref="AW125:AZ125"/>
    <mergeCell ref="BO125:BR125"/>
    <mergeCell ref="M126:P126"/>
    <mergeCell ref="AE126:AH126"/>
    <mergeCell ref="AW126:AZ126"/>
    <mergeCell ref="BO126:BR126"/>
    <mergeCell ref="M127:P127"/>
    <mergeCell ref="AE127:AH127"/>
    <mergeCell ref="AW127:AZ127"/>
    <mergeCell ref="BO127:BR127"/>
    <mergeCell ref="M128:P128"/>
    <mergeCell ref="AE128:AH128"/>
    <mergeCell ref="AW128:AZ128"/>
    <mergeCell ref="BO128:BR128"/>
    <mergeCell ref="M129:P129"/>
    <mergeCell ref="AE129:AH129"/>
    <mergeCell ref="AW129:AZ129"/>
    <mergeCell ref="BO129:BR129"/>
    <mergeCell ref="M130:P130"/>
    <mergeCell ref="AE130:AH130"/>
    <mergeCell ref="AW130:AZ130"/>
    <mergeCell ref="BO130:BR130"/>
    <mergeCell ref="G133:J133"/>
    <mergeCell ref="L133:M133"/>
    <mergeCell ref="Y133:AB133"/>
    <mergeCell ref="AD133:AE133"/>
    <mergeCell ref="AQ133:AT133"/>
    <mergeCell ref="AV133:AW133"/>
    <mergeCell ref="BI133:BL133"/>
    <mergeCell ref="BN133:BO133"/>
    <mergeCell ref="G134:J134"/>
    <mergeCell ref="L134:M134"/>
    <mergeCell ref="Y134:AB134"/>
    <mergeCell ref="AD134:AE134"/>
    <mergeCell ref="AQ134:AT134"/>
    <mergeCell ref="AV134:AW134"/>
    <mergeCell ref="BI134:BL134"/>
    <mergeCell ref="BN134:BO134"/>
    <mergeCell ref="G135:J135"/>
    <mergeCell ref="L135:M135"/>
    <mergeCell ref="Y135:AB135"/>
    <mergeCell ref="AD135:AE135"/>
    <mergeCell ref="AQ135:AT135"/>
    <mergeCell ref="AV135:AW135"/>
    <mergeCell ref="BI135:BL135"/>
    <mergeCell ref="BN135:BO135"/>
    <mergeCell ref="F137:K137"/>
    <mergeCell ref="L137:M137"/>
    <mergeCell ref="X137:AC137"/>
    <mergeCell ref="AD137:AE137"/>
    <mergeCell ref="AP137:AU137"/>
    <mergeCell ref="AV137:AW137"/>
    <mergeCell ref="BH137:BM137"/>
    <mergeCell ref="BN137:BO137"/>
    <mergeCell ref="N138:O138"/>
    <mergeCell ref="Q138:R138"/>
    <mergeCell ref="AF138:AG138"/>
    <mergeCell ref="AI138:AJ138"/>
    <mergeCell ref="AX138:AY138"/>
    <mergeCell ref="BA138:BB138"/>
    <mergeCell ref="BP138:BQ138"/>
    <mergeCell ref="BS138:BT138"/>
    <mergeCell ref="I139:S139"/>
    <mergeCell ref="AA139:AK139"/>
    <mergeCell ref="AS139:BC139"/>
    <mergeCell ref="BK139:BU139"/>
    <mergeCell ref="P144:U144"/>
    <mergeCell ref="AH144:AM144"/>
    <mergeCell ref="AZ144:BE144"/>
    <mergeCell ref="BR144:BW144"/>
    <mergeCell ref="F145:L145"/>
    <mergeCell ref="M145:O145"/>
    <mergeCell ref="P145:R145"/>
    <mergeCell ref="S145:U145"/>
    <mergeCell ref="X145:AD145"/>
    <mergeCell ref="AE145:AG145"/>
    <mergeCell ref="AH145:AJ145"/>
    <mergeCell ref="AK145:AM145"/>
    <mergeCell ref="AP145:AV145"/>
    <mergeCell ref="AW145:AY145"/>
    <mergeCell ref="AZ145:BB145"/>
    <mergeCell ref="BC145:BE145"/>
    <mergeCell ref="BH145:BN145"/>
    <mergeCell ref="BO145:BQ145"/>
    <mergeCell ref="BR145:BT145"/>
    <mergeCell ref="BU145:BW145"/>
    <mergeCell ref="H146:J146"/>
    <mergeCell ref="K146:L146"/>
    <mergeCell ref="M146:O146"/>
    <mergeCell ref="P146:R146"/>
    <mergeCell ref="S146:U146"/>
    <mergeCell ref="Z146:AB146"/>
    <mergeCell ref="AC146:AD146"/>
    <mergeCell ref="AE146:AG146"/>
    <mergeCell ref="AH146:AJ146"/>
    <mergeCell ref="AK146:AM146"/>
    <mergeCell ref="AR146:AT146"/>
    <mergeCell ref="AU146:AV146"/>
    <mergeCell ref="AW146:AY146"/>
    <mergeCell ref="AZ146:BB146"/>
    <mergeCell ref="BC146:BE146"/>
    <mergeCell ref="BJ146:BL146"/>
    <mergeCell ref="BM146:BN146"/>
    <mergeCell ref="BO146:BQ146"/>
    <mergeCell ref="BR146:BT146"/>
    <mergeCell ref="BU146:BW146"/>
    <mergeCell ref="H147:J147"/>
    <mergeCell ref="Z147:AB147"/>
    <mergeCell ref="AR147:AT147"/>
    <mergeCell ref="BJ147:BL147"/>
    <mergeCell ref="H148:J148"/>
    <mergeCell ref="Z148:AB148"/>
    <mergeCell ref="AR148:AT148"/>
    <mergeCell ref="BJ148:BL148"/>
    <mergeCell ref="H149:J149"/>
    <mergeCell ref="Z149:AB149"/>
    <mergeCell ref="AR149:AT149"/>
    <mergeCell ref="BJ149:BL149"/>
    <mergeCell ref="H150:J150"/>
    <mergeCell ref="Z150:AB150"/>
    <mergeCell ref="AR150:AT150"/>
    <mergeCell ref="BJ150:BL150"/>
    <mergeCell ref="H151:J151"/>
    <mergeCell ref="Z151:AB151"/>
    <mergeCell ref="AR151:AT151"/>
    <mergeCell ref="BJ151:BL151"/>
    <mergeCell ref="H152:J152"/>
    <mergeCell ref="Z152:AB152"/>
    <mergeCell ref="AR152:AT152"/>
    <mergeCell ref="BJ152:BL152"/>
    <mergeCell ref="H153:L153"/>
    <mergeCell ref="M153:O153"/>
    <mergeCell ref="P153:R153"/>
    <mergeCell ref="S153:U153"/>
    <mergeCell ref="Z153:AD153"/>
    <mergeCell ref="AE153:AG153"/>
    <mergeCell ref="AH153:AJ153"/>
    <mergeCell ref="AK153:AM153"/>
    <mergeCell ref="AR153:AV153"/>
    <mergeCell ref="AW153:AY153"/>
    <mergeCell ref="AZ153:BB153"/>
    <mergeCell ref="BC153:BE153"/>
    <mergeCell ref="BJ153:BN153"/>
    <mergeCell ref="BO153:BQ153"/>
    <mergeCell ref="BR153:BT153"/>
    <mergeCell ref="BU153:BW153"/>
    <mergeCell ref="H154:L154"/>
    <mergeCell ref="M154:O154"/>
    <mergeCell ref="P154:R154"/>
    <mergeCell ref="S154:U154"/>
    <mergeCell ref="Z154:AD154"/>
    <mergeCell ref="AE154:AG154"/>
    <mergeCell ref="AH154:AJ154"/>
    <mergeCell ref="AK154:AM154"/>
    <mergeCell ref="AR154:AV154"/>
    <mergeCell ref="AW154:AY154"/>
    <mergeCell ref="AZ154:BB154"/>
    <mergeCell ref="BC154:BE154"/>
    <mergeCell ref="BJ154:BN154"/>
    <mergeCell ref="BO154:BQ154"/>
    <mergeCell ref="BR154:BT154"/>
    <mergeCell ref="BU154:BW154"/>
    <mergeCell ref="H155:L155"/>
    <mergeCell ref="M155:O155"/>
    <mergeCell ref="P155:R155"/>
    <mergeCell ref="S155:U155"/>
    <mergeCell ref="Z155:AD155"/>
    <mergeCell ref="AE155:AG155"/>
    <mergeCell ref="AH155:AJ155"/>
    <mergeCell ref="AK155:AM155"/>
    <mergeCell ref="AR155:AV155"/>
    <mergeCell ref="AW155:AY155"/>
    <mergeCell ref="AZ155:BB155"/>
    <mergeCell ref="BC155:BE155"/>
    <mergeCell ref="BJ155:BN155"/>
    <mergeCell ref="BO155:BQ155"/>
    <mergeCell ref="BR155:BT155"/>
    <mergeCell ref="BU155:BW155"/>
    <mergeCell ref="H156:L156"/>
    <mergeCell ref="M156:O156"/>
    <mergeCell ref="P156:R156"/>
    <mergeCell ref="S156:U156"/>
    <mergeCell ref="Z156:AD156"/>
    <mergeCell ref="AE156:AG156"/>
    <mergeCell ref="AH156:AJ156"/>
    <mergeCell ref="AK156:AM156"/>
    <mergeCell ref="AR156:AV156"/>
    <mergeCell ref="AW156:AY156"/>
    <mergeCell ref="AZ156:BB156"/>
    <mergeCell ref="BC156:BE156"/>
    <mergeCell ref="BJ156:BN156"/>
    <mergeCell ref="BO156:BQ156"/>
    <mergeCell ref="BR156:BT156"/>
    <mergeCell ref="BU156:BW156"/>
    <mergeCell ref="H157:L157"/>
    <mergeCell ref="M157:O157"/>
    <mergeCell ref="P157:R157"/>
    <mergeCell ref="S157:U157"/>
    <mergeCell ref="Z157:AD157"/>
    <mergeCell ref="AE157:AG157"/>
    <mergeCell ref="AH157:AJ157"/>
    <mergeCell ref="AK157:AM157"/>
    <mergeCell ref="AR157:AV157"/>
    <mergeCell ref="AW157:AY157"/>
    <mergeCell ref="AZ157:BB157"/>
    <mergeCell ref="BC157:BE157"/>
    <mergeCell ref="BJ157:BN157"/>
    <mergeCell ref="BO157:BQ157"/>
    <mergeCell ref="BR157:BT157"/>
    <mergeCell ref="BU157:BW157"/>
    <mergeCell ref="H158:L158"/>
    <mergeCell ref="M158:O158"/>
    <mergeCell ref="P158:R158"/>
    <mergeCell ref="S158:U158"/>
    <mergeCell ref="Z158:AD158"/>
    <mergeCell ref="AE158:AG158"/>
    <mergeCell ref="AH158:AJ158"/>
    <mergeCell ref="AK158:AM158"/>
    <mergeCell ref="AR158:AV158"/>
    <mergeCell ref="AW158:AY158"/>
    <mergeCell ref="AZ158:BB158"/>
    <mergeCell ref="BC158:BE158"/>
    <mergeCell ref="BJ158:BN158"/>
    <mergeCell ref="BO158:BQ158"/>
    <mergeCell ref="BR158:BT158"/>
    <mergeCell ref="BU158:BW158"/>
    <mergeCell ref="F159:L159"/>
    <mergeCell ref="M159:O159"/>
    <mergeCell ref="P159:R159"/>
    <mergeCell ref="S159:U159"/>
    <mergeCell ref="X159:AD159"/>
    <mergeCell ref="AE159:AG159"/>
    <mergeCell ref="AH159:AJ159"/>
    <mergeCell ref="AK159:AM159"/>
    <mergeCell ref="AP159:AV159"/>
    <mergeCell ref="AW159:AY159"/>
    <mergeCell ref="AZ159:BB159"/>
    <mergeCell ref="BC159:BE159"/>
    <mergeCell ref="BH159:BN159"/>
    <mergeCell ref="BO159:BQ159"/>
    <mergeCell ref="BR159:BT159"/>
    <mergeCell ref="BU159:BW159"/>
    <mergeCell ref="E161:V161"/>
    <mergeCell ref="W161:AN161"/>
    <mergeCell ref="AO161:BF161"/>
    <mergeCell ref="BG161:BX161"/>
    <mergeCell ref="E162:BX162"/>
    <mergeCell ref="B2:D3"/>
    <mergeCell ref="S8:S12"/>
    <mergeCell ref="T8:T12"/>
    <mergeCell ref="AK8:AK12"/>
    <mergeCell ref="AL8:AL12"/>
    <mergeCell ref="BC8:BC12"/>
    <mergeCell ref="BD8:BD12"/>
    <mergeCell ref="BU8:BU12"/>
    <mergeCell ref="BV8:BV12"/>
    <mergeCell ref="I13:L17"/>
    <mergeCell ref="R13:R16"/>
    <mergeCell ref="T13:T18"/>
    <mergeCell ref="U13:U18"/>
    <mergeCell ref="AA13:AD17"/>
    <mergeCell ref="AL13:AL18"/>
    <mergeCell ref="AM13:AM18"/>
    <mergeCell ref="AS13:AV17"/>
    <mergeCell ref="BD13:BD18"/>
    <mergeCell ref="BE13:BE18"/>
    <mergeCell ref="BK13:BN17"/>
    <mergeCell ref="S14:S17"/>
    <mergeCell ref="AJ14:AJ17"/>
    <mergeCell ref="AK14:AK17"/>
    <mergeCell ref="BB14:BB17"/>
    <mergeCell ref="BC14:BC17"/>
    <mergeCell ref="BT14:BT17"/>
    <mergeCell ref="BW14:BW19"/>
    <mergeCell ref="BU15:BU18"/>
    <mergeCell ref="Q16:Q18"/>
    <mergeCell ref="R17:R18"/>
    <mergeCell ref="AI17:AI19"/>
    <mergeCell ref="BA17:BA19"/>
    <mergeCell ref="I18:L22"/>
    <mergeCell ref="AA18:AD22"/>
    <mergeCell ref="AJ18:AJ19"/>
    <mergeCell ref="AS18:AV22"/>
    <mergeCell ref="BB18:BB19"/>
    <mergeCell ref="BK18:BN22"/>
    <mergeCell ref="BS18:BS20"/>
    <mergeCell ref="BT19:BT20"/>
    <mergeCell ref="S20:S21"/>
    <mergeCell ref="AK20:AK22"/>
    <mergeCell ref="BC20:BC22"/>
    <mergeCell ref="BU21:BU22"/>
    <mergeCell ref="F30:G31"/>
    <mergeCell ref="H30:H31"/>
    <mergeCell ref="T30:U31"/>
    <mergeCell ref="X30:Y31"/>
    <mergeCell ref="Z30:Z31"/>
    <mergeCell ref="AL30:AM31"/>
    <mergeCell ref="AP30:AQ31"/>
    <mergeCell ref="AR30:AR31"/>
    <mergeCell ref="BD30:BE31"/>
    <mergeCell ref="BH30:BI31"/>
    <mergeCell ref="BJ30:BJ31"/>
    <mergeCell ref="BV30:BW31"/>
    <mergeCell ref="F32:G33"/>
    <mergeCell ref="H32:J33"/>
    <mergeCell ref="K32:K33"/>
    <mergeCell ref="L32:M33"/>
    <mergeCell ref="X32:Y33"/>
    <mergeCell ref="Z32:AB33"/>
    <mergeCell ref="AC32:AC33"/>
    <mergeCell ref="AD32:AE33"/>
    <mergeCell ref="AP32:AQ33"/>
    <mergeCell ref="AR32:AT33"/>
    <mergeCell ref="AU32:AU33"/>
    <mergeCell ref="AV32:AW33"/>
    <mergeCell ref="BH32:BI33"/>
    <mergeCell ref="BJ32:BL33"/>
    <mergeCell ref="BM32:BM33"/>
    <mergeCell ref="BN32:BO33"/>
    <mergeCell ref="K39:L40"/>
    <mergeCell ref="M39:O40"/>
    <mergeCell ref="P39:R40"/>
    <mergeCell ref="S39:U40"/>
    <mergeCell ref="AC39:AD40"/>
    <mergeCell ref="AE39:AG40"/>
    <mergeCell ref="AH39:AJ40"/>
    <mergeCell ref="AK39:AM40"/>
    <mergeCell ref="AU39:AV40"/>
    <mergeCell ref="AW39:AY40"/>
    <mergeCell ref="AZ39:BB40"/>
    <mergeCell ref="BC39:BE40"/>
    <mergeCell ref="BM39:BN40"/>
    <mergeCell ref="BO39:BQ40"/>
    <mergeCell ref="BR39:BT40"/>
    <mergeCell ref="BU39:BW40"/>
    <mergeCell ref="K41:L42"/>
    <mergeCell ref="M41:O42"/>
    <mergeCell ref="P41:R42"/>
    <mergeCell ref="S41:U42"/>
    <mergeCell ref="AC41:AD42"/>
    <mergeCell ref="AE41:AG42"/>
    <mergeCell ref="AH41:AJ42"/>
    <mergeCell ref="AK41:AM42"/>
    <mergeCell ref="AU41:AV42"/>
    <mergeCell ref="AW41:AY42"/>
    <mergeCell ref="AZ41:BB42"/>
    <mergeCell ref="BC41:BE42"/>
    <mergeCell ref="BM41:BN42"/>
    <mergeCell ref="BO41:BQ42"/>
    <mergeCell ref="BR41:BT42"/>
    <mergeCell ref="BU41:BW42"/>
    <mergeCell ref="K43:L44"/>
    <mergeCell ref="M43:O44"/>
    <mergeCell ref="P43:R44"/>
    <mergeCell ref="S43:U44"/>
    <mergeCell ref="AC43:AD44"/>
    <mergeCell ref="AE43:AG44"/>
    <mergeCell ref="AH43:AJ44"/>
    <mergeCell ref="AK43:AM44"/>
    <mergeCell ref="AU43:AV44"/>
    <mergeCell ref="AW43:AY44"/>
    <mergeCell ref="AZ43:BB44"/>
    <mergeCell ref="BC43:BE44"/>
    <mergeCell ref="BM43:BN44"/>
    <mergeCell ref="BO43:BQ44"/>
    <mergeCell ref="BR43:BT44"/>
    <mergeCell ref="BU43:BW44"/>
    <mergeCell ref="F46:G50"/>
    <mergeCell ref="X46:Y50"/>
    <mergeCell ref="AP46:AQ50"/>
    <mergeCell ref="BH46:BI50"/>
    <mergeCell ref="B53:D54"/>
    <mergeCell ref="B56:D57"/>
    <mergeCell ref="S62:S66"/>
    <mergeCell ref="T62:T66"/>
    <mergeCell ref="AK62:AK66"/>
    <mergeCell ref="AL62:AL66"/>
    <mergeCell ref="BC62:BC66"/>
    <mergeCell ref="BD62:BD66"/>
    <mergeCell ref="BU62:BU66"/>
    <mergeCell ref="BV62:BV66"/>
    <mergeCell ref="I67:L71"/>
    <mergeCell ref="R67:R70"/>
    <mergeCell ref="T67:T72"/>
    <mergeCell ref="U67:U72"/>
    <mergeCell ref="AA67:AD71"/>
    <mergeCell ref="AL67:AL72"/>
    <mergeCell ref="AM67:AM72"/>
    <mergeCell ref="AS67:AV71"/>
    <mergeCell ref="BD67:BD72"/>
    <mergeCell ref="BE67:BE72"/>
    <mergeCell ref="BK67:BN71"/>
    <mergeCell ref="S68:S71"/>
    <mergeCell ref="AJ68:AJ71"/>
    <mergeCell ref="AK68:AK71"/>
    <mergeCell ref="BB68:BB71"/>
    <mergeCell ref="BC68:BC71"/>
    <mergeCell ref="BT68:BT71"/>
    <mergeCell ref="BW68:BW73"/>
    <mergeCell ref="BU69:BU72"/>
    <mergeCell ref="Q70:Q72"/>
    <mergeCell ref="R71:R72"/>
    <mergeCell ref="AI71:AI73"/>
    <mergeCell ref="BA71:BA73"/>
    <mergeCell ref="I72:L76"/>
    <mergeCell ref="AA72:AD76"/>
    <mergeCell ref="AJ72:AJ73"/>
    <mergeCell ref="AS72:AV76"/>
    <mergeCell ref="BB72:BB73"/>
    <mergeCell ref="BK72:BN76"/>
    <mergeCell ref="BS72:BS74"/>
    <mergeCell ref="BT73:BT74"/>
    <mergeCell ref="S74:S75"/>
    <mergeCell ref="AK74:AK76"/>
    <mergeCell ref="BC74:BC76"/>
    <mergeCell ref="BU75:BU76"/>
    <mergeCell ref="F84:G85"/>
    <mergeCell ref="H84:H85"/>
    <mergeCell ref="T84:U85"/>
    <mergeCell ref="X84:Y85"/>
    <mergeCell ref="Z84:Z85"/>
    <mergeCell ref="AL84:AM85"/>
    <mergeCell ref="AP84:AQ85"/>
    <mergeCell ref="AR84:AR85"/>
    <mergeCell ref="BD84:BE85"/>
    <mergeCell ref="BH84:BI85"/>
    <mergeCell ref="BJ84:BJ85"/>
    <mergeCell ref="BV84:BW85"/>
    <mergeCell ref="F86:G87"/>
    <mergeCell ref="H86:J87"/>
    <mergeCell ref="K86:K87"/>
    <mergeCell ref="L86:M87"/>
    <mergeCell ref="X86:Y87"/>
    <mergeCell ref="Z86:AB87"/>
    <mergeCell ref="AC86:AC87"/>
    <mergeCell ref="AD86:AE87"/>
    <mergeCell ref="AP86:AQ87"/>
    <mergeCell ref="AR86:AT87"/>
    <mergeCell ref="AU86:AU87"/>
    <mergeCell ref="AV86:AW87"/>
    <mergeCell ref="BH86:BI87"/>
    <mergeCell ref="BJ86:BL87"/>
    <mergeCell ref="BM86:BM87"/>
    <mergeCell ref="BN86:BO87"/>
    <mergeCell ref="K93:L94"/>
    <mergeCell ref="M93:O94"/>
    <mergeCell ref="P93:R94"/>
    <mergeCell ref="S93:U94"/>
    <mergeCell ref="AC93:AD94"/>
    <mergeCell ref="AE93:AG94"/>
    <mergeCell ref="AH93:AJ94"/>
    <mergeCell ref="AK93:AM94"/>
    <mergeCell ref="AU93:AV94"/>
    <mergeCell ref="AW93:AY94"/>
    <mergeCell ref="AZ93:BB94"/>
    <mergeCell ref="BC93:BE94"/>
    <mergeCell ref="BM93:BN94"/>
    <mergeCell ref="BO93:BQ94"/>
    <mergeCell ref="BR93:BT94"/>
    <mergeCell ref="BU93:BW94"/>
    <mergeCell ref="K95:L96"/>
    <mergeCell ref="M95:O96"/>
    <mergeCell ref="P95:R96"/>
    <mergeCell ref="S95:U96"/>
    <mergeCell ref="AC95:AD96"/>
    <mergeCell ref="AE95:AG96"/>
    <mergeCell ref="AH95:AJ96"/>
    <mergeCell ref="AK95:AM96"/>
    <mergeCell ref="AU95:AV96"/>
    <mergeCell ref="AW95:AY96"/>
    <mergeCell ref="AZ95:BB96"/>
    <mergeCell ref="BC95:BE96"/>
    <mergeCell ref="BM95:BN96"/>
    <mergeCell ref="BO95:BQ96"/>
    <mergeCell ref="BR95:BT96"/>
    <mergeCell ref="BU95:BW96"/>
    <mergeCell ref="K97:L98"/>
    <mergeCell ref="M97:O98"/>
    <mergeCell ref="P97:R98"/>
    <mergeCell ref="S97:U98"/>
    <mergeCell ref="AC97:AD98"/>
    <mergeCell ref="AE97:AG98"/>
    <mergeCell ref="AH97:AJ98"/>
    <mergeCell ref="AK97:AM98"/>
    <mergeCell ref="AU97:AV98"/>
    <mergeCell ref="AW97:AY98"/>
    <mergeCell ref="AZ97:BB98"/>
    <mergeCell ref="BC97:BE98"/>
    <mergeCell ref="BM97:BN98"/>
    <mergeCell ref="BO97:BQ98"/>
    <mergeCell ref="BR97:BT98"/>
    <mergeCell ref="BU97:BW98"/>
    <mergeCell ref="F100:G104"/>
    <mergeCell ref="X100:Y104"/>
    <mergeCell ref="AP100:AQ104"/>
    <mergeCell ref="BH100:BI104"/>
    <mergeCell ref="B107:D108"/>
    <mergeCell ref="B110:D111"/>
    <mergeCell ref="S116:S120"/>
    <mergeCell ref="T116:T120"/>
    <mergeCell ref="AK116:AK120"/>
    <mergeCell ref="AL116:AL120"/>
    <mergeCell ref="BC116:BC120"/>
    <mergeCell ref="BD116:BD120"/>
    <mergeCell ref="BU116:BU120"/>
    <mergeCell ref="BV116:BV120"/>
    <mergeCell ref="I121:L125"/>
    <mergeCell ref="R121:R124"/>
    <mergeCell ref="T121:T126"/>
    <mergeCell ref="U121:U126"/>
    <mergeCell ref="AA121:AD125"/>
    <mergeCell ref="AL121:AL126"/>
    <mergeCell ref="AM121:AM126"/>
    <mergeCell ref="AS121:AV125"/>
    <mergeCell ref="BD121:BD126"/>
    <mergeCell ref="BE121:BE126"/>
    <mergeCell ref="BK121:BN125"/>
    <mergeCell ref="S122:S125"/>
    <mergeCell ref="AJ122:AJ125"/>
    <mergeCell ref="AK122:AK125"/>
    <mergeCell ref="BB122:BB125"/>
    <mergeCell ref="BC122:BC125"/>
    <mergeCell ref="BT122:BT125"/>
    <mergeCell ref="BW122:BW127"/>
    <mergeCell ref="BU123:BU126"/>
    <mergeCell ref="Q124:Q126"/>
    <mergeCell ref="R125:R126"/>
    <mergeCell ref="AI125:AI127"/>
    <mergeCell ref="BA125:BA127"/>
    <mergeCell ref="I126:L130"/>
    <mergeCell ref="AA126:AD130"/>
    <mergeCell ref="AJ126:AJ127"/>
    <mergeCell ref="AS126:AV130"/>
    <mergeCell ref="BB126:BB127"/>
    <mergeCell ref="BK126:BN130"/>
    <mergeCell ref="BS126:BS128"/>
    <mergeCell ref="BT127:BT128"/>
    <mergeCell ref="S128:S129"/>
    <mergeCell ref="AK128:AK130"/>
    <mergeCell ref="BC128:BC130"/>
    <mergeCell ref="BU129:BU130"/>
    <mergeCell ref="F138:G139"/>
    <mergeCell ref="H138:H139"/>
    <mergeCell ref="T138:U139"/>
    <mergeCell ref="X138:Y139"/>
    <mergeCell ref="Z138:Z139"/>
    <mergeCell ref="AL138:AM139"/>
    <mergeCell ref="AP138:AQ139"/>
    <mergeCell ref="AR138:AR139"/>
    <mergeCell ref="BD138:BE139"/>
    <mergeCell ref="BH138:BI139"/>
    <mergeCell ref="BJ138:BJ139"/>
    <mergeCell ref="BV138:BW139"/>
    <mergeCell ref="F140:G141"/>
    <mergeCell ref="H140:J141"/>
    <mergeCell ref="K140:K141"/>
    <mergeCell ref="L140:M141"/>
    <mergeCell ref="X140:Y141"/>
    <mergeCell ref="Z140:AB141"/>
    <mergeCell ref="AC140:AC141"/>
    <mergeCell ref="AD140:AE141"/>
    <mergeCell ref="AP140:AQ141"/>
    <mergeCell ref="AR140:AT141"/>
    <mergeCell ref="AU140:AU141"/>
    <mergeCell ref="AV140:AW141"/>
    <mergeCell ref="BH140:BI141"/>
    <mergeCell ref="BJ140:BL141"/>
    <mergeCell ref="BM140:BM141"/>
    <mergeCell ref="BN140:BO141"/>
    <mergeCell ref="K147:L148"/>
    <mergeCell ref="M147:O148"/>
    <mergeCell ref="P147:R148"/>
    <mergeCell ref="S147:U148"/>
    <mergeCell ref="AC147:AD148"/>
    <mergeCell ref="AE147:AG148"/>
    <mergeCell ref="AH147:AJ148"/>
    <mergeCell ref="AK147:AM148"/>
    <mergeCell ref="AU147:AV148"/>
    <mergeCell ref="AW147:AY148"/>
    <mergeCell ref="AZ147:BB148"/>
    <mergeCell ref="BC147:BE148"/>
    <mergeCell ref="BM147:BN148"/>
    <mergeCell ref="BO147:BQ148"/>
    <mergeCell ref="BR147:BT148"/>
    <mergeCell ref="BU147:BW148"/>
    <mergeCell ref="K149:L150"/>
    <mergeCell ref="M149:O150"/>
    <mergeCell ref="P149:R150"/>
    <mergeCell ref="S149:U150"/>
    <mergeCell ref="AC149:AD150"/>
    <mergeCell ref="AE149:AG150"/>
    <mergeCell ref="AH149:AJ150"/>
    <mergeCell ref="AK149:AM150"/>
    <mergeCell ref="AU149:AV150"/>
    <mergeCell ref="AW149:AY150"/>
    <mergeCell ref="AZ149:BB150"/>
    <mergeCell ref="BC149:BE150"/>
    <mergeCell ref="BM149:BN150"/>
    <mergeCell ref="BO149:BQ150"/>
    <mergeCell ref="BR149:BT150"/>
    <mergeCell ref="BU149:BW150"/>
    <mergeCell ref="K151:L152"/>
    <mergeCell ref="M151:O152"/>
    <mergeCell ref="P151:R152"/>
    <mergeCell ref="S151:U152"/>
    <mergeCell ref="AC151:AD152"/>
    <mergeCell ref="AE151:AG152"/>
    <mergeCell ref="AH151:AJ152"/>
    <mergeCell ref="AK151:AM152"/>
    <mergeCell ref="AU151:AV152"/>
    <mergeCell ref="AW151:AY152"/>
    <mergeCell ref="AZ151:BB152"/>
    <mergeCell ref="BC151:BE152"/>
    <mergeCell ref="BM151:BN152"/>
    <mergeCell ref="BO151:BQ152"/>
    <mergeCell ref="BR151:BT152"/>
    <mergeCell ref="BU151:BW152"/>
    <mergeCell ref="F154:G158"/>
    <mergeCell ref="X154:Y158"/>
    <mergeCell ref="AP154:AQ158"/>
    <mergeCell ref="BH154:BI158"/>
    <mergeCell ref="B161:D162"/>
    <mergeCell ref="B5:D23"/>
    <mergeCell ref="G13:G22"/>
    <mergeCell ref="Y13:Y22"/>
    <mergeCell ref="AQ13:AQ22"/>
    <mergeCell ref="BI13:BI22"/>
    <mergeCell ref="BV13:BV19"/>
    <mergeCell ref="B24:D35"/>
    <mergeCell ref="B36:D52"/>
    <mergeCell ref="F38:G45"/>
    <mergeCell ref="X38:Y45"/>
    <mergeCell ref="AP38:AQ45"/>
    <mergeCell ref="BH38:BI45"/>
    <mergeCell ref="B59:D77"/>
    <mergeCell ref="G67:G76"/>
    <mergeCell ref="Y67:Y76"/>
    <mergeCell ref="AQ67:AQ76"/>
    <mergeCell ref="BI67:BI76"/>
    <mergeCell ref="BV67:BV73"/>
    <mergeCell ref="B78:D89"/>
    <mergeCell ref="B90:D106"/>
    <mergeCell ref="F92:G99"/>
    <mergeCell ref="X92:Y99"/>
    <mergeCell ref="AP92:AQ99"/>
    <mergeCell ref="BH92:BI99"/>
    <mergeCell ref="B113:D131"/>
    <mergeCell ref="G121:G130"/>
    <mergeCell ref="Y121:Y130"/>
    <mergeCell ref="AQ121:AQ130"/>
    <mergeCell ref="BI121:BI130"/>
    <mergeCell ref="BV121:BV127"/>
    <mergeCell ref="B132:D143"/>
    <mergeCell ref="B144:D160"/>
    <mergeCell ref="F146:G153"/>
    <mergeCell ref="X146:Y153"/>
    <mergeCell ref="AP146:AQ153"/>
    <mergeCell ref="BH146:BI153"/>
  </mergeCells>
  <phoneticPr fontId="1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68" fitToWidth="1" fitToHeight="1" orientation="landscape" usePrinterDefaults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 tint="0.4"/>
  </sheetPr>
  <dimension ref="A1:BX162"/>
  <sheetViews>
    <sheetView topLeftCell="A33" zoomScale="85" zoomScaleNormal="85" workbookViewId="0">
      <selection activeCell="P39" sqref="P39:R50"/>
    </sheetView>
  </sheetViews>
  <sheetFormatPr defaultColWidth="3.125" defaultRowHeight="18" customHeight="1"/>
  <cols>
    <col min="1" max="1" width="1.625" style="1" customWidth="1"/>
    <col min="2" max="4" width="2.625" style="1" customWidth="1"/>
    <col min="5" max="5" width="0.875" style="1" customWidth="1"/>
    <col min="6" max="21" width="2.625" style="1" customWidth="1"/>
    <col min="22" max="23" width="0.875" style="1" customWidth="1"/>
    <col min="24" max="39" width="2.625" style="1" customWidth="1"/>
    <col min="40" max="41" width="0.875" style="1" customWidth="1"/>
    <col min="42" max="57" width="2.625" style="1" customWidth="1"/>
    <col min="58" max="59" width="0.875" style="1" customWidth="1"/>
    <col min="60" max="75" width="2.625" style="1" customWidth="1"/>
    <col min="76" max="76" width="0.875" style="1" customWidth="1"/>
    <col min="77" max="77" width="1.625" style="1" customWidth="1"/>
    <col min="78" max="80" width="2.625" style="1" customWidth="1"/>
    <col min="81" max="81" width="0.875" style="1" customWidth="1"/>
    <col min="82" max="96" width="2.625" style="1" customWidth="1"/>
    <col min="97" max="98" width="0.875" style="1" customWidth="1"/>
    <col min="99" max="114" width="2.625" style="1" customWidth="1"/>
    <col min="115" max="116" width="0.875" style="1" customWidth="1"/>
    <col min="117" max="132" width="2.625" style="1" customWidth="1"/>
    <col min="133" max="133" width="0.875" style="1" customWidth="1"/>
    <col min="134" max="16384" width="3.125" style="1"/>
  </cols>
  <sheetData>
    <row r="1" spans="1:76" ht="30" customHeight="1">
      <c r="A1" s="3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213"/>
    </row>
    <row r="2" spans="1:76" ht="24.95" customHeight="1">
      <c r="A2" s="31"/>
      <c r="B2" s="37" t="s">
        <v>70</v>
      </c>
      <c r="C2" s="47"/>
      <c r="D2" s="57"/>
      <c r="E2" s="65" t="s">
        <v>69</v>
      </c>
      <c r="F2" s="78"/>
      <c r="G2" s="78"/>
      <c r="H2" s="78"/>
      <c r="I2" s="78"/>
      <c r="J2" s="78"/>
      <c r="K2" s="78"/>
      <c r="L2" s="121" t="s">
        <v>104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78" t="s">
        <v>54</v>
      </c>
      <c r="X2" s="78"/>
      <c r="Y2" s="78"/>
      <c r="Z2" s="78"/>
      <c r="AA2" s="78"/>
      <c r="AB2" s="78"/>
      <c r="AC2" s="78"/>
      <c r="AD2" s="78"/>
      <c r="AE2" s="191">
        <v>20</v>
      </c>
      <c r="AF2" s="191"/>
      <c r="AG2" s="191"/>
      <c r="AH2" s="191"/>
      <c r="AI2" s="191"/>
      <c r="AJ2" s="191"/>
      <c r="AK2" s="191"/>
      <c r="AL2" s="191"/>
      <c r="AM2" s="191"/>
      <c r="AN2" s="191"/>
      <c r="AO2" s="203" t="s">
        <v>68</v>
      </c>
      <c r="AP2" s="203"/>
      <c r="AQ2" s="203"/>
      <c r="AR2" s="203"/>
      <c r="AS2" s="203"/>
      <c r="AT2" s="203"/>
      <c r="AU2" s="203"/>
      <c r="AV2" s="203"/>
      <c r="AW2" s="206">
        <v>0.9</v>
      </c>
      <c r="AX2" s="208"/>
      <c r="AY2" s="208"/>
      <c r="AZ2" s="208"/>
      <c r="BA2" s="208"/>
      <c r="BB2" s="208"/>
      <c r="BC2" s="208"/>
      <c r="BD2" s="208"/>
      <c r="BE2" s="208"/>
      <c r="BF2" s="208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14"/>
    </row>
    <row r="3" spans="1:76" ht="24.95" customHeight="1">
      <c r="A3" s="31"/>
      <c r="B3" s="38"/>
      <c r="C3" s="48"/>
      <c r="D3" s="58"/>
      <c r="E3" s="66" t="s">
        <v>66</v>
      </c>
      <c r="F3" s="79"/>
      <c r="G3" s="79"/>
      <c r="H3" s="79"/>
      <c r="I3" s="79"/>
      <c r="J3" s="79"/>
      <c r="K3" s="79"/>
      <c r="L3" s="79" t="s">
        <v>67</v>
      </c>
      <c r="M3" s="79"/>
      <c r="N3" s="144">
        <v>4</v>
      </c>
      <c r="O3" s="144"/>
      <c r="P3" s="150" t="str">
        <f>IF(N3=3,"(旧区分:L交通)",IF(N3=4,"(旧区分:A交通)",IF(N3=5,"(旧区分:B交通)","(旧区分:C交通)")))</f>
        <v>(旧区分:A交通)</v>
      </c>
      <c r="Q3" s="150"/>
      <c r="R3" s="150"/>
      <c r="S3" s="150"/>
      <c r="T3" s="150"/>
      <c r="U3" s="150"/>
      <c r="V3" s="150"/>
      <c r="W3" s="79" t="s">
        <v>64</v>
      </c>
      <c r="X3" s="79"/>
      <c r="Y3" s="79"/>
      <c r="Z3" s="79"/>
      <c r="AA3" s="79"/>
      <c r="AB3" s="79"/>
      <c r="AC3" s="79"/>
      <c r="AD3" s="79"/>
      <c r="AE3" s="192" t="s">
        <v>65</v>
      </c>
      <c r="AF3" s="192"/>
      <c r="AG3" s="192"/>
      <c r="AH3" s="192"/>
      <c r="AI3" s="192"/>
      <c r="AJ3" s="192"/>
      <c r="AK3" s="192"/>
      <c r="AL3" s="192"/>
      <c r="AM3" s="192"/>
      <c r="AN3" s="192"/>
      <c r="AO3" s="79" t="s">
        <v>71</v>
      </c>
      <c r="AP3" s="79"/>
      <c r="AQ3" s="79"/>
      <c r="AR3" s="79"/>
      <c r="AS3" s="79"/>
      <c r="AT3" s="79"/>
      <c r="AU3" s="79"/>
      <c r="AV3" s="79"/>
      <c r="AW3" s="207">
        <v>0.1</v>
      </c>
      <c r="AX3" s="207"/>
      <c r="AY3" s="207"/>
      <c r="AZ3" s="207"/>
      <c r="BA3" s="207"/>
      <c r="BB3" s="207"/>
      <c r="BC3" s="207"/>
      <c r="BD3" s="207"/>
      <c r="BE3" s="207"/>
      <c r="BF3" s="207"/>
      <c r="BG3" s="79" t="s">
        <v>72</v>
      </c>
      <c r="BH3" s="79"/>
      <c r="BI3" s="79"/>
      <c r="BJ3" s="79"/>
      <c r="BK3" s="79"/>
      <c r="BL3" s="79"/>
      <c r="BM3" s="79"/>
      <c r="BN3" s="79"/>
      <c r="BO3" s="211">
        <v>20</v>
      </c>
      <c r="BP3" s="211"/>
      <c r="BQ3" s="211"/>
      <c r="BR3" s="211"/>
      <c r="BS3" s="211"/>
      <c r="BT3" s="211"/>
      <c r="BU3" s="211"/>
      <c r="BV3" s="211"/>
      <c r="BW3" s="211"/>
      <c r="BX3" s="215"/>
    </row>
    <row r="4" spans="1:76" ht="20.100000000000001" customHeight="1">
      <c r="A4" s="31"/>
      <c r="B4" s="39"/>
      <c r="C4" s="49"/>
      <c r="D4" s="59"/>
      <c r="E4" s="67">
        <v>1</v>
      </c>
      <c r="F4" s="80"/>
      <c r="G4" s="80"/>
      <c r="H4" s="80"/>
      <c r="I4" s="80"/>
      <c r="J4" s="80"/>
      <c r="K4" s="80"/>
      <c r="L4" s="80"/>
      <c r="M4" s="132">
        <f>+L26</f>
        <v>3</v>
      </c>
      <c r="N4" s="132"/>
      <c r="O4" s="132"/>
      <c r="P4" s="132"/>
      <c r="Q4" s="132"/>
      <c r="R4" s="132"/>
      <c r="S4" s="132"/>
      <c r="T4" s="132"/>
      <c r="U4" s="132"/>
      <c r="V4" s="175"/>
      <c r="W4" s="67">
        <v>2</v>
      </c>
      <c r="X4" s="80"/>
      <c r="Y4" s="80"/>
      <c r="Z4" s="80"/>
      <c r="AA4" s="80"/>
      <c r="AB4" s="80"/>
      <c r="AC4" s="80"/>
      <c r="AD4" s="80"/>
      <c r="AE4" s="132">
        <f>+AD26</f>
        <v>4</v>
      </c>
      <c r="AF4" s="132"/>
      <c r="AG4" s="132"/>
      <c r="AH4" s="132"/>
      <c r="AI4" s="132"/>
      <c r="AJ4" s="132"/>
      <c r="AK4" s="132"/>
      <c r="AL4" s="132"/>
      <c r="AM4" s="132"/>
      <c r="AN4" s="175"/>
      <c r="AO4" s="67">
        <v>2</v>
      </c>
      <c r="AP4" s="80"/>
      <c r="AQ4" s="80"/>
      <c r="AR4" s="80"/>
      <c r="AS4" s="80"/>
      <c r="AT4" s="80"/>
      <c r="AU4" s="80"/>
      <c r="AV4" s="80"/>
      <c r="AW4" s="132">
        <f>+AV26</f>
        <v>6</v>
      </c>
      <c r="AX4" s="132"/>
      <c r="AY4" s="132"/>
      <c r="AZ4" s="132"/>
      <c r="BA4" s="132"/>
      <c r="BB4" s="132"/>
      <c r="BC4" s="132"/>
      <c r="BD4" s="132"/>
      <c r="BE4" s="132"/>
      <c r="BF4" s="175"/>
      <c r="BG4" s="67">
        <v>3</v>
      </c>
      <c r="BH4" s="80"/>
      <c r="BI4" s="80"/>
      <c r="BJ4" s="80"/>
      <c r="BK4" s="80"/>
      <c r="BL4" s="80"/>
      <c r="BM4" s="80"/>
      <c r="BN4" s="80"/>
      <c r="BO4" s="132">
        <f>+BN26</f>
        <v>8</v>
      </c>
      <c r="BP4" s="132"/>
      <c r="BQ4" s="132"/>
      <c r="BR4" s="132"/>
      <c r="BS4" s="132"/>
      <c r="BT4" s="132"/>
      <c r="BU4" s="132"/>
      <c r="BV4" s="132"/>
      <c r="BW4" s="132"/>
      <c r="BX4" s="216"/>
    </row>
    <row r="5" spans="1:76" ht="5.0999999999999996" customHeight="1">
      <c r="A5" s="31"/>
      <c r="B5" s="40" t="s">
        <v>3</v>
      </c>
      <c r="C5" s="50"/>
      <c r="D5" s="60"/>
      <c r="E5" s="6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76"/>
      <c r="W5" s="68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176"/>
      <c r="AO5" s="68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176"/>
      <c r="BG5" s="68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17"/>
    </row>
    <row r="6" spans="1:76" s="28" customFormat="1" ht="12" customHeight="1">
      <c r="A6" s="32"/>
      <c r="B6" s="40"/>
      <c r="C6" s="50"/>
      <c r="D6" s="60"/>
      <c r="E6" s="69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"/>
      <c r="S6" s="82"/>
      <c r="T6" s="168"/>
      <c r="U6" s="168"/>
      <c r="V6" s="32"/>
      <c r="W6" s="69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2"/>
      <c r="AK6" s="82"/>
      <c r="AL6" s="168"/>
      <c r="AM6" s="168"/>
      <c r="AN6" s="198"/>
      <c r="AO6" s="69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32"/>
      <c r="BC6" s="82"/>
      <c r="BD6" s="168"/>
      <c r="BE6" s="168"/>
      <c r="BF6" s="198"/>
      <c r="BG6" s="69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32"/>
      <c r="BU6" s="82"/>
      <c r="BV6" s="168"/>
      <c r="BW6" s="168"/>
      <c r="BX6" s="218"/>
    </row>
    <row r="7" spans="1:76" s="28" customFormat="1" ht="12" customHeight="1">
      <c r="A7" s="32"/>
      <c r="B7" s="40"/>
      <c r="C7" s="50"/>
      <c r="D7" s="60"/>
      <c r="E7" s="69"/>
      <c r="F7" s="82"/>
      <c r="G7" s="82"/>
      <c r="H7" s="82"/>
      <c r="I7" s="109" t="s">
        <v>2</v>
      </c>
      <c r="J7" s="109"/>
      <c r="K7" s="109"/>
      <c r="L7" s="109"/>
      <c r="M7" s="109" t="s">
        <v>24</v>
      </c>
      <c r="N7" s="109"/>
      <c r="O7" s="109"/>
      <c r="P7" s="109"/>
      <c r="Q7" s="82"/>
      <c r="R7" s="32"/>
      <c r="S7" s="163"/>
      <c r="T7" s="168"/>
      <c r="U7" s="168"/>
      <c r="V7" s="32"/>
      <c r="W7" s="69"/>
      <c r="X7" s="82"/>
      <c r="Y7" s="82"/>
      <c r="Z7" s="82"/>
      <c r="AA7" s="109" t="s">
        <v>2</v>
      </c>
      <c r="AB7" s="109"/>
      <c r="AC7" s="109"/>
      <c r="AD7" s="109"/>
      <c r="AE7" s="109" t="s">
        <v>24</v>
      </c>
      <c r="AF7" s="109"/>
      <c r="AG7" s="109"/>
      <c r="AH7" s="109"/>
      <c r="AI7" s="82"/>
      <c r="AJ7" s="32"/>
      <c r="AK7" s="163"/>
      <c r="AL7" s="168"/>
      <c r="AM7" s="168"/>
      <c r="AN7" s="198"/>
      <c r="AO7" s="69"/>
      <c r="AP7" s="82"/>
      <c r="AQ7" s="82"/>
      <c r="AR7" s="82"/>
      <c r="AS7" s="109" t="s">
        <v>2</v>
      </c>
      <c r="AT7" s="109"/>
      <c r="AU7" s="109"/>
      <c r="AV7" s="109"/>
      <c r="AW7" s="109" t="s">
        <v>24</v>
      </c>
      <c r="AX7" s="109"/>
      <c r="AY7" s="109"/>
      <c r="AZ7" s="109"/>
      <c r="BA7" s="82"/>
      <c r="BB7" s="32"/>
      <c r="BC7" s="163"/>
      <c r="BD7" s="168"/>
      <c r="BE7" s="168"/>
      <c r="BF7" s="198"/>
      <c r="BG7" s="69"/>
      <c r="BH7" s="82"/>
      <c r="BI7" s="82"/>
      <c r="BJ7" s="82"/>
      <c r="BK7" s="109" t="s">
        <v>2</v>
      </c>
      <c r="BL7" s="109"/>
      <c r="BM7" s="109"/>
      <c r="BN7" s="109"/>
      <c r="BO7" s="109" t="s">
        <v>24</v>
      </c>
      <c r="BP7" s="109"/>
      <c r="BQ7" s="109"/>
      <c r="BR7" s="109"/>
      <c r="BS7" s="82"/>
      <c r="BT7" s="32"/>
      <c r="BU7" s="163"/>
      <c r="BV7" s="168"/>
      <c r="BW7" s="168"/>
      <c r="BX7" s="218"/>
    </row>
    <row r="8" spans="1:76" s="28" customFormat="1" ht="9.9499999999999993" customHeight="1">
      <c r="A8" s="32"/>
      <c r="B8" s="40"/>
      <c r="C8" s="50"/>
      <c r="D8" s="60"/>
      <c r="E8" s="6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2"/>
      <c r="S8" s="164">
        <f>+K38+K39+K41+K43</f>
        <v>70</v>
      </c>
      <c r="T8" s="169" t="s">
        <v>62</v>
      </c>
      <c r="U8" s="168"/>
      <c r="V8" s="32"/>
      <c r="W8" s="69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32"/>
      <c r="AK8" s="164">
        <f>+AC38+AC39+AC41+AC43</f>
        <v>60</v>
      </c>
      <c r="AL8" s="169" t="s">
        <v>62</v>
      </c>
      <c r="AM8" s="168"/>
      <c r="AN8" s="198"/>
      <c r="AO8" s="69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32"/>
      <c r="BC8" s="164">
        <f>+AU38+AU39+AU41+AU43</f>
        <v>45</v>
      </c>
      <c r="BD8" s="169" t="s">
        <v>62</v>
      </c>
      <c r="BE8" s="168"/>
      <c r="BF8" s="198"/>
      <c r="BG8" s="69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32"/>
      <c r="BU8" s="164">
        <f>+BM38+BM39+BM41+BM43</f>
        <v>50</v>
      </c>
      <c r="BV8" s="169" t="s">
        <v>62</v>
      </c>
      <c r="BW8" s="168"/>
      <c r="BX8" s="218"/>
    </row>
    <row r="9" spans="1:76" s="28" customFormat="1" ht="9.9499999999999993" customHeight="1">
      <c r="A9" s="32"/>
      <c r="B9" s="40"/>
      <c r="C9" s="50"/>
      <c r="D9" s="60"/>
      <c r="E9" s="69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32"/>
      <c r="S9" s="164"/>
      <c r="T9" s="169"/>
      <c r="U9" s="168"/>
      <c r="V9" s="32"/>
      <c r="W9" s="69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32"/>
      <c r="AK9" s="164"/>
      <c r="AL9" s="169"/>
      <c r="AM9" s="168"/>
      <c r="AN9" s="198"/>
      <c r="AO9" s="6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32"/>
      <c r="BC9" s="164"/>
      <c r="BD9" s="169"/>
      <c r="BE9" s="168"/>
      <c r="BF9" s="198"/>
      <c r="BG9" s="69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32"/>
      <c r="BU9" s="164"/>
      <c r="BV9" s="169"/>
      <c r="BW9" s="168"/>
      <c r="BX9" s="218"/>
    </row>
    <row r="10" spans="1:76" s="28" customFormat="1" ht="9.9499999999999993" customHeight="1">
      <c r="A10" s="32"/>
      <c r="B10" s="40"/>
      <c r="C10" s="50"/>
      <c r="D10" s="60"/>
      <c r="E10" s="6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32"/>
      <c r="S10" s="164"/>
      <c r="T10" s="169"/>
      <c r="U10" s="168"/>
      <c r="V10" s="32"/>
      <c r="W10" s="6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32"/>
      <c r="AK10" s="164"/>
      <c r="AL10" s="169"/>
      <c r="AM10" s="168"/>
      <c r="AN10" s="198"/>
      <c r="AO10" s="69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32"/>
      <c r="BC10" s="164"/>
      <c r="BD10" s="169"/>
      <c r="BE10" s="168"/>
      <c r="BF10" s="198"/>
      <c r="BG10" s="69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32"/>
      <c r="BU10" s="164"/>
      <c r="BV10" s="169"/>
      <c r="BW10" s="168"/>
      <c r="BX10" s="218"/>
    </row>
    <row r="11" spans="1:76" s="28" customFormat="1" ht="9.9499999999999993" customHeight="1">
      <c r="A11" s="32"/>
      <c r="B11" s="40"/>
      <c r="C11" s="50"/>
      <c r="D11" s="60"/>
      <c r="E11" s="6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32"/>
      <c r="S11" s="164"/>
      <c r="T11" s="169"/>
      <c r="U11" s="168"/>
      <c r="V11" s="32"/>
      <c r="W11" s="6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32"/>
      <c r="AK11" s="164"/>
      <c r="AL11" s="169"/>
      <c r="AM11" s="168"/>
      <c r="AN11" s="198"/>
      <c r="AO11" s="69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2"/>
      <c r="BC11" s="164"/>
      <c r="BD11" s="169"/>
      <c r="BE11" s="168"/>
      <c r="BF11" s="198"/>
      <c r="BG11" s="69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32"/>
      <c r="BU11" s="164"/>
      <c r="BV11" s="169"/>
      <c r="BW11" s="168"/>
      <c r="BX11" s="218"/>
    </row>
    <row r="12" spans="1:76" s="28" customFormat="1" ht="9.9499999999999993" customHeight="1">
      <c r="A12" s="32"/>
      <c r="B12" s="40"/>
      <c r="C12" s="50"/>
      <c r="D12" s="60"/>
      <c r="E12" s="69"/>
      <c r="F12" s="82"/>
      <c r="G12" s="82"/>
      <c r="H12" s="82"/>
      <c r="I12" s="109"/>
      <c r="J12" s="109"/>
      <c r="K12" s="109"/>
      <c r="L12" s="109"/>
      <c r="M12" s="109"/>
      <c r="N12" s="109"/>
      <c r="O12" s="109"/>
      <c r="P12" s="109"/>
      <c r="Q12" s="82"/>
      <c r="R12" s="32"/>
      <c r="S12" s="164"/>
      <c r="T12" s="169"/>
      <c r="U12" s="168"/>
      <c r="V12" s="32"/>
      <c r="W12" s="69"/>
      <c r="X12" s="82"/>
      <c r="Y12" s="82"/>
      <c r="Z12" s="82"/>
      <c r="AA12" s="109"/>
      <c r="AB12" s="109"/>
      <c r="AC12" s="109"/>
      <c r="AD12" s="109"/>
      <c r="AE12" s="109"/>
      <c r="AF12" s="109"/>
      <c r="AG12" s="109"/>
      <c r="AH12" s="109"/>
      <c r="AI12" s="82"/>
      <c r="AJ12" s="32"/>
      <c r="AK12" s="164"/>
      <c r="AL12" s="169"/>
      <c r="AM12" s="168"/>
      <c r="AN12" s="198"/>
      <c r="AO12" s="69"/>
      <c r="AP12" s="82"/>
      <c r="AQ12" s="82"/>
      <c r="AR12" s="82"/>
      <c r="AS12" s="109"/>
      <c r="AT12" s="109"/>
      <c r="AU12" s="109"/>
      <c r="AV12" s="109"/>
      <c r="AW12" s="109"/>
      <c r="AX12" s="109"/>
      <c r="AY12" s="109"/>
      <c r="AZ12" s="109"/>
      <c r="BA12" s="82"/>
      <c r="BB12" s="32"/>
      <c r="BC12" s="164"/>
      <c r="BD12" s="169"/>
      <c r="BE12" s="168"/>
      <c r="BF12" s="198"/>
      <c r="BG12" s="69"/>
      <c r="BH12" s="82"/>
      <c r="BI12" s="82"/>
      <c r="BJ12" s="82"/>
      <c r="BK12" s="109"/>
      <c r="BL12" s="109"/>
      <c r="BM12" s="109"/>
      <c r="BN12" s="109"/>
      <c r="BO12" s="109"/>
      <c r="BP12" s="109"/>
      <c r="BQ12" s="109"/>
      <c r="BR12" s="109"/>
      <c r="BS12" s="82"/>
      <c r="BT12" s="32"/>
      <c r="BU12" s="164"/>
      <c r="BV12" s="169"/>
      <c r="BW12" s="168"/>
      <c r="BX12" s="218"/>
    </row>
    <row r="13" spans="1:76" s="28" customFormat="1" ht="12" customHeight="1">
      <c r="A13" s="32"/>
      <c r="B13" s="40"/>
      <c r="C13" s="50"/>
      <c r="D13" s="60"/>
      <c r="E13" s="69"/>
      <c r="F13" s="82"/>
      <c r="G13" s="97">
        <v>100</v>
      </c>
      <c r="H13" s="82"/>
      <c r="I13" s="109" t="s">
        <v>1</v>
      </c>
      <c r="J13" s="109"/>
      <c r="K13" s="109"/>
      <c r="L13" s="109"/>
      <c r="M13" s="133"/>
      <c r="N13" s="133"/>
      <c r="O13" s="133"/>
      <c r="P13" s="133"/>
      <c r="Q13" s="156"/>
      <c r="R13" s="161">
        <f>+S14-R17</f>
        <v>45</v>
      </c>
      <c r="S13" s="156"/>
      <c r="T13" s="170">
        <f>+S14+S8</f>
        <v>135</v>
      </c>
      <c r="U13" s="173" t="s">
        <v>63</v>
      </c>
      <c r="V13" s="32"/>
      <c r="W13" s="69"/>
      <c r="X13" s="82"/>
      <c r="Y13" s="97">
        <v>100</v>
      </c>
      <c r="Z13" s="82"/>
      <c r="AA13" s="109" t="s">
        <v>1</v>
      </c>
      <c r="AB13" s="109"/>
      <c r="AC13" s="109"/>
      <c r="AD13" s="109"/>
      <c r="AE13" s="133"/>
      <c r="AF13" s="133"/>
      <c r="AG13" s="133"/>
      <c r="AH13" s="133"/>
      <c r="AI13" s="156"/>
      <c r="AJ13" s="32"/>
      <c r="AK13" s="32"/>
      <c r="AL13" s="170">
        <f>+AK14+AK8</f>
        <v>130</v>
      </c>
      <c r="AM13" s="173" t="s">
        <v>63</v>
      </c>
      <c r="AN13" s="198"/>
      <c r="AO13" s="69"/>
      <c r="AP13" s="82"/>
      <c r="AQ13" s="97">
        <v>100</v>
      </c>
      <c r="AR13" s="82"/>
      <c r="AS13" s="109" t="s">
        <v>1</v>
      </c>
      <c r="AT13" s="109"/>
      <c r="AU13" s="109"/>
      <c r="AV13" s="109"/>
      <c r="AW13" s="133"/>
      <c r="AX13" s="133"/>
      <c r="AY13" s="133"/>
      <c r="AZ13" s="133"/>
      <c r="BA13" s="156"/>
      <c r="BB13" s="32"/>
      <c r="BC13" s="32"/>
      <c r="BD13" s="170">
        <f>+BC14+BC8</f>
        <v>130</v>
      </c>
      <c r="BE13" s="173" t="s">
        <v>63</v>
      </c>
      <c r="BF13" s="198"/>
      <c r="BG13" s="69"/>
      <c r="BH13" s="82"/>
      <c r="BI13" s="97">
        <v>100</v>
      </c>
      <c r="BJ13" s="82"/>
      <c r="BK13" s="109" t="s">
        <v>1</v>
      </c>
      <c r="BL13" s="109"/>
      <c r="BM13" s="109"/>
      <c r="BN13" s="109"/>
      <c r="BO13" s="133"/>
      <c r="BP13" s="133"/>
      <c r="BQ13" s="133"/>
      <c r="BR13" s="133"/>
      <c r="BS13" s="156"/>
      <c r="BT13" s="32"/>
      <c r="BU13" s="32"/>
      <c r="BV13" s="212">
        <f>BU15+BU8</f>
        <v>140</v>
      </c>
      <c r="BW13" s="168"/>
      <c r="BX13" s="218"/>
    </row>
    <row r="14" spans="1:76" s="28" customFormat="1" ht="12" customHeight="1">
      <c r="A14" s="32"/>
      <c r="B14" s="40"/>
      <c r="C14" s="50"/>
      <c r="D14" s="60"/>
      <c r="E14" s="69"/>
      <c r="F14" s="82"/>
      <c r="G14" s="97"/>
      <c r="H14" s="82"/>
      <c r="I14" s="109"/>
      <c r="J14" s="109"/>
      <c r="K14" s="109"/>
      <c r="L14" s="109"/>
      <c r="M14" s="133"/>
      <c r="N14" s="133"/>
      <c r="O14" s="133"/>
      <c r="P14" s="133"/>
      <c r="Q14" s="156"/>
      <c r="R14" s="161"/>
      <c r="S14" s="161">
        <f>+L27</f>
        <v>65</v>
      </c>
      <c r="T14" s="170"/>
      <c r="U14" s="173"/>
      <c r="V14" s="32"/>
      <c r="W14" s="69"/>
      <c r="X14" s="82"/>
      <c r="Y14" s="97"/>
      <c r="Z14" s="82"/>
      <c r="AA14" s="109"/>
      <c r="AB14" s="109"/>
      <c r="AC14" s="109"/>
      <c r="AD14" s="109"/>
      <c r="AE14" s="133"/>
      <c r="AF14" s="133"/>
      <c r="AG14" s="133"/>
      <c r="AH14" s="133"/>
      <c r="AI14" s="156"/>
      <c r="AJ14" s="196">
        <f>+AK14-AJ18</f>
        <v>50</v>
      </c>
      <c r="AK14" s="196">
        <f>+AD27</f>
        <v>70</v>
      </c>
      <c r="AL14" s="170"/>
      <c r="AM14" s="173"/>
      <c r="AN14" s="198"/>
      <c r="AO14" s="69"/>
      <c r="AP14" s="82"/>
      <c r="AQ14" s="97"/>
      <c r="AR14" s="82"/>
      <c r="AS14" s="109"/>
      <c r="AT14" s="109"/>
      <c r="AU14" s="109"/>
      <c r="AV14" s="109"/>
      <c r="AW14" s="133"/>
      <c r="AX14" s="133"/>
      <c r="AY14" s="133"/>
      <c r="AZ14" s="133"/>
      <c r="BA14" s="156"/>
      <c r="BB14" s="196">
        <f>+BC14-BB18</f>
        <v>65</v>
      </c>
      <c r="BC14" s="196">
        <f>+AV27</f>
        <v>85</v>
      </c>
      <c r="BD14" s="170"/>
      <c r="BE14" s="173"/>
      <c r="BF14" s="198"/>
      <c r="BG14" s="69"/>
      <c r="BH14" s="82"/>
      <c r="BI14" s="97"/>
      <c r="BJ14" s="82"/>
      <c r="BK14" s="109"/>
      <c r="BL14" s="109"/>
      <c r="BM14" s="109"/>
      <c r="BN14" s="109"/>
      <c r="BO14" s="133"/>
      <c r="BP14" s="133"/>
      <c r="BQ14" s="133"/>
      <c r="BR14" s="133"/>
      <c r="BS14" s="156"/>
      <c r="BT14" s="196">
        <f>+BU15-BT19</f>
        <v>70</v>
      </c>
      <c r="BU14" s="32"/>
      <c r="BV14" s="212"/>
      <c r="BW14" s="173" t="s">
        <v>63</v>
      </c>
      <c r="BX14" s="218"/>
    </row>
    <row r="15" spans="1:76" s="28" customFormat="1" ht="12" customHeight="1">
      <c r="A15" s="32"/>
      <c r="B15" s="40"/>
      <c r="C15" s="50"/>
      <c r="D15" s="60"/>
      <c r="E15" s="69"/>
      <c r="F15" s="82"/>
      <c r="G15" s="97"/>
      <c r="H15" s="82"/>
      <c r="I15" s="109"/>
      <c r="J15" s="109"/>
      <c r="K15" s="109"/>
      <c r="L15" s="109"/>
      <c r="M15" s="109" t="s">
        <v>5</v>
      </c>
      <c r="N15" s="109"/>
      <c r="O15" s="109"/>
      <c r="P15" s="109"/>
      <c r="Q15" s="156"/>
      <c r="R15" s="161"/>
      <c r="S15" s="161"/>
      <c r="T15" s="170"/>
      <c r="U15" s="173"/>
      <c r="V15" s="32"/>
      <c r="W15" s="69"/>
      <c r="X15" s="82"/>
      <c r="Y15" s="97"/>
      <c r="Z15" s="82"/>
      <c r="AA15" s="109"/>
      <c r="AB15" s="109"/>
      <c r="AC15" s="109"/>
      <c r="AD15" s="109"/>
      <c r="AE15" s="109" t="s">
        <v>5</v>
      </c>
      <c r="AF15" s="109"/>
      <c r="AG15" s="109"/>
      <c r="AH15" s="109"/>
      <c r="AI15" s="156"/>
      <c r="AJ15" s="196"/>
      <c r="AK15" s="196"/>
      <c r="AL15" s="170"/>
      <c r="AM15" s="173"/>
      <c r="AN15" s="198"/>
      <c r="AO15" s="69"/>
      <c r="AP15" s="82"/>
      <c r="AQ15" s="97"/>
      <c r="AR15" s="82"/>
      <c r="AS15" s="109"/>
      <c r="AT15" s="109"/>
      <c r="AU15" s="109"/>
      <c r="AV15" s="109"/>
      <c r="AW15" s="109" t="s">
        <v>5</v>
      </c>
      <c r="AX15" s="109"/>
      <c r="AY15" s="109"/>
      <c r="AZ15" s="109"/>
      <c r="BA15" s="156"/>
      <c r="BB15" s="196"/>
      <c r="BC15" s="196"/>
      <c r="BD15" s="170"/>
      <c r="BE15" s="173"/>
      <c r="BF15" s="198"/>
      <c r="BG15" s="69"/>
      <c r="BH15" s="82"/>
      <c r="BI15" s="97"/>
      <c r="BJ15" s="82"/>
      <c r="BK15" s="109"/>
      <c r="BL15" s="109"/>
      <c r="BM15" s="109"/>
      <c r="BN15" s="109"/>
      <c r="BO15" s="109" t="s">
        <v>5</v>
      </c>
      <c r="BP15" s="109"/>
      <c r="BQ15" s="109"/>
      <c r="BR15" s="109"/>
      <c r="BS15" s="156"/>
      <c r="BT15" s="196"/>
      <c r="BU15" s="196">
        <f>+BN27</f>
        <v>90</v>
      </c>
      <c r="BV15" s="212"/>
      <c r="BW15" s="173"/>
      <c r="BX15" s="218"/>
    </row>
    <row r="16" spans="1:76" s="28" customFormat="1" ht="12" customHeight="1">
      <c r="A16" s="32"/>
      <c r="B16" s="40"/>
      <c r="C16" s="50"/>
      <c r="D16" s="60"/>
      <c r="E16" s="69"/>
      <c r="F16" s="82"/>
      <c r="G16" s="97"/>
      <c r="H16" s="82"/>
      <c r="I16" s="109"/>
      <c r="J16" s="109"/>
      <c r="K16" s="109"/>
      <c r="L16" s="109"/>
      <c r="M16" s="109" t="s">
        <v>26</v>
      </c>
      <c r="N16" s="109"/>
      <c r="O16" s="109"/>
      <c r="P16" s="109"/>
      <c r="Q16" s="157" t="s">
        <v>28</v>
      </c>
      <c r="R16" s="161"/>
      <c r="S16" s="161"/>
      <c r="T16" s="170"/>
      <c r="U16" s="173"/>
      <c r="V16" s="32"/>
      <c r="W16" s="69"/>
      <c r="X16" s="82"/>
      <c r="Y16" s="97"/>
      <c r="Z16" s="82"/>
      <c r="AA16" s="109"/>
      <c r="AB16" s="109"/>
      <c r="AC16" s="109"/>
      <c r="AD16" s="109"/>
      <c r="AE16" s="109" t="s">
        <v>26</v>
      </c>
      <c r="AF16" s="109"/>
      <c r="AG16" s="109"/>
      <c r="AH16" s="109"/>
      <c r="AI16" s="158"/>
      <c r="AJ16" s="196"/>
      <c r="AK16" s="196"/>
      <c r="AL16" s="170"/>
      <c r="AM16" s="173"/>
      <c r="AN16" s="198"/>
      <c r="AO16" s="69"/>
      <c r="AP16" s="82"/>
      <c r="AQ16" s="97"/>
      <c r="AR16" s="82"/>
      <c r="AS16" s="109"/>
      <c r="AT16" s="109"/>
      <c r="AU16" s="109"/>
      <c r="AV16" s="109"/>
      <c r="AW16" s="109" t="s">
        <v>26</v>
      </c>
      <c r="AX16" s="109"/>
      <c r="AY16" s="109"/>
      <c r="AZ16" s="109"/>
      <c r="BA16" s="158"/>
      <c r="BB16" s="196"/>
      <c r="BC16" s="196"/>
      <c r="BD16" s="170"/>
      <c r="BE16" s="173"/>
      <c r="BF16" s="198"/>
      <c r="BG16" s="69"/>
      <c r="BH16" s="82"/>
      <c r="BI16" s="97"/>
      <c r="BJ16" s="82"/>
      <c r="BK16" s="109"/>
      <c r="BL16" s="109"/>
      <c r="BM16" s="109"/>
      <c r="BN16" s="109"/>
      <c r="BO16" s="109" t="s">
        <v>26</v>
      </c>
      <c r="BP16" s="109"/>
      <c r="BQ16" s="109"/>
      <c r="BR16" s="109"/>
      <c r="BS16" s="158"/>
      <c r="BT16" s="196"/>
      <c r="BU16" s="196"/>
      <c r="BV16" s="212"/>
      <c r="BW16" s="173"/>
      <c r="BX16" s="218"/>
    </row>
    <row r="17" spans="1:76" s="28" customFormat="1" ht="12" customHeight="1">
      <c r="A17" s="32"/>
      <c r="B17" s="40"/>
      <c r="C17" s="50"/>
      <c r="D17" s="60"/>
      <c r="E17" s="69"/>
      <c r="F17" s="82"/>
      <c r="G17" s="97"/>
      <c r="H17" s="82"/>
      <c r="I17" s="109"/>
      <c r="J17" s="109"/>
      <c r="K17" s="109"/>
      <c r="L17" s="109"/>
      <c r="M17" s="134">
        <f>+L29</f>
        <v>20</v>
      </c>
      <c r="N17" s="134"/>
      <c r="O17" s="134"/>
      <c r="P17" s="134"/>
      <c r="Q17" s="157"/>
      <c r="R17" s="161">
        <v>20</v>
      </c>
      <c r="S17" s="161"/>
      <c r="T17" s="170"/>
      <c r="U17" s="173"/>
      <c r="V17" s="32"/>
      <c r="W17" s="69"/>
      <c r="X17" s="82"/>
      <c r="Y17" s="97"/>
      <c r="Z17" s="82"/>
      <c r="AA17" s="109"/>
      <c r="AB17" s="109"/>
      <c r="AC17" s="109"/>
      <c r="AD17" s="109"/>
      <c r="AE17" s="134">
        <f>+AD29</f>
        <v>20</v>
      </c>
      <c r="AF17" s="134"/>
      <c r="AG17" s="134"/>
      <c r="AH17" s="134"/>
      <c r="AI17" s="157" t="s">
        <v>28</v>
      </c>
      <c r="AJ17" s="196"/>
      <c r="AK17" s="196"/>
      <c r="AL17" s="170"/>
      <c r="AM17" s="173"/>
      <c r="AN17" s="198"/>
      <c r="AO17" s="69"/>
      <c r="AP17" s="82"/>
      <c r="AQ17" s="97"/>
      <c r="AR17" s="82"/>
      <c r="AS17" s="109"/>
      <c r="AT17" s="109"/>
      <c r="AU17" s="109"/>
      <c r="AV17" s="109"/>
      <c r="AW17" s="134">
        <f>+AV29</f>
        <v>20</v>
      </c>
      <c r="AX17" s="134"/>
      <c r="AY17" s="134"/>
      <c r="AZ17" s="134"/>
      <c r="BA17" s="157" t="s">
        <v>28</v>
      </c>
      <c r="BB17" s="196"/>
      <c r="BC17" s="196"/>
      <c r="BD17" s="170"/>
      <c r="BE17" s="173"/>
      <c r="BF17" s="198"/>
      <c r="BG17" s="69"/>
      <c r="BH17" s="82"/>
      <c r="BI17" s="97"/>
      <c r="BJ17" s="82"/>
      <c r="BK17" s="109"/>
      <c r="BL17" s="109"/>
      <c r="BM17" s="109"/>
      <c r="BN17" s="109"/>
      <c r="BO17" s="134">
        <f>+BN29</f>
        <v>20</v>
      </c>
      <c r="BP17" s="134"/>
      <c r="BQ17" s="134"/>
      <c r="BR17" s="134"/>
      <c r="BS17" s="158"/>
      <c r="BT17" s="196"/>
      <c r="BU17" s="196"/>
      <c r="BV17" s="212"/>
      <c r="BW17" s="173"/>
      <c r="BX17" s="218"/>
    </row>
    <row r="18" spans="1:76" s="28" customFormat="1" ht="12" customHeight="1">
      <c r="A18" s="32"/>
      <c r="B18" s="40"/>
      <c r="C18" s="50"/>
      <c r="D18" s="60"/>
      <c r="E18" s="69"/>
      <c r="F18" s="82"/>
      <c r="G18" s="97"/>
      <c r="H18" s="82"/>
      <c r="I18" s="110">
        <f>+L25</f>
        <v>0.1</v>
      </c>
      <c r="J18" s="110"/>
      <c r="K18" s="110"/>
      <c r="L18" s="110"/>
      <c r="M18" s="133"/>
      <c r="N18" s="133"/>
      <c r="O18" s="133"/>
      <c r="P18" s="133"/>
      <c r="Q18" s="157"/>
      <c r="R18" s="161"/>
      <c r="S18" s="156"/>
      <c r="T18" s="170"/>
      <c r="U18" s="173"/>
      <c r="V18" s="32"/>
      <c r="W18" s="69"/>
      <c r="X18" s="82"/>
      <c r="Y18" s="97"/>
      <c r="Z18" s="82"/>
      <c r="AA18" s="110">
        <f>+AD25</f>
        <v>0.1</v>
      </c>
      <c r="AB18" s="110"/>
      <c r="AC18" s="110"/>
      <c r="AD18" s="110"/>
      <c r="AE18" s="133"/>
      <c r="AF18" s="133"/>
      <c r="AG18" s="133"/>
      <c r="AH18" s="133"/>
      <c r="AI18" s="157"/>
      <c r="AJ18" s="161">
        <v>20</v>
      </c>
      <c r="AK18" s="32"/>
      <c r="AL18" s="170"/>
      <c r="AM18" s="173"/>
      <c r="AN18" s="198"/>
      <c r="AO18" s="69"/>
      <c r="AP18" s="82"/>
      <c r="AQ18" s="97"/>
      <c r="AR18" s="82"/>
      <c r="AS18" s="110">
        <f>+AV25</f>
        <v>0.1</v>
      </c>
      <c r="AT18" s="110"/>
      <c r="AU18" s="110"/>
      <c r="AV18" s="110"/>
      <c r="AW18" s="133"/>
      <c r="AX18" s="133"/>
      <c r="AY18" s="133"/>
      <c r="AZ18" s="133"/>
      <c r="BA18" s="157"/>
      <c r="BB18" s="161">
        <v>20</v>
      </c>
      <c r="BC18" s="32"/>
      <c r="BD18" s="170"/>
      <c r="BE18" s="173"/>
      <c r="BF18" s="198"/>
      <c r="BG18" s="69"/>
      <c r="BH18" s="82"/>
      <c r="BI18" s="97"/>
      <c r="BJ18" s="82"/>
      <c r="BK18" s="110">
        <f>+BN25</f>
        <v>0.1</v>
      </c>
      <c r="BL18" s="110"/>
      <c r="BM18" s="110"/>
      <c r="BN18" s="110"/>
      <c r="BO18" s="133"/>
      <c r="BP18" s="133"/>
      <c r="BQ18" s="133"/>
      <c r="BR18" s="133"/>
      <c r="BS18" s="157" t="s">
        <v>28</v>
      </c>
      <c r="BT18" s="197"/>
      <c r="BU18" s="196"/>
      <c r="BV18" s="212"/>
      <c r="BW18" s="173"/>
      <c r="BX18" s="218"/>
    </row>
    <row r="19" spans="1:76" s="28" customFormat="1" ht="12" customHeight="1">
      <c r="A19" s="32"/>
      <c r="B19" s="40"/>
      <c r="C19" s="50"/>
      <c r="D19" s="60"/>
      <c r="E19" s="69"/>
      <c r="F19" s="82"/>
      <c r="G19" s="97"/>
      <c r="H19" s="82"/>
      <c r="I19" s="110"/>
      <c r="J19" s="110"/>
      <c r="K19" s="110"/>
      <c r="L19" s="110"/>
      <c r="M19" s="133"/>
      <c r="N19" s="133"/>
      <c r="O19" s="133"/>
      <c r="P19" s="133"/>
      <c r="Q19" s="157"/>
      <c r="R19" s="156"/>
      <c r="S19" s="161"/>
      <c r="T19" s="171"/>
      <c r="U19" s="174"/>
      <c r="V19" s="32"/>
      <c r="W19" s="69"/>
      <c r="X19" s="82"/>
      <c r="Y19" s="97"/>
      <c r="Z19" s="82"/>
      <c r="AA19" s="110"/>
      <c r="AB19" s="110"/>
      <c r="AC19" s="110"/>
      <c r="AD19" s="110"/>
      <c r="AE19" s="133"/>
      <c r="AF19" s="133"/>
      <c r="AG19" s="133"/>
      <c r="AH19" s="133"/>
      <c r="AI19" s="157"/>
      <c r="AJ19" s="161"/>
      <c r="AK19" s="197"/>
      <c r="AL19" s="171"/>
      <c r="AM19" s="174"/>
      <c r="AN19" s="198"/>
      <c r="AO19" s="69"/>
      <c r="AP19" s="82"/>
      <c r="AQ19" s="97"/>
      <c r="AR19" s="82"/>
      <c r="AS19" s="110"/>
      <c r="AT19" s="110"/>
      <c r="AU19" s="110"/>
      <c r="AV19" s="110"/>
      <c r="AW19" s="133"/>
      <c r="AX19" s="133"/>
      <c r="AY19" s="133"/>
      <c r="AZ19" s="133"/>
      <c r="BA19" s="157"/>
      <c r="BB19" s="161"/>
      <c r="BC19" s="197"/>
      <c r="BD19" s="171"/>
      <c r="BE19" s="174"/>
      <c r="BF19" s="198"/>
      <c r="BG19" s="69"/>
      <c r="BH19" s="82"/>
      <c r="BI19" s="97"/>
      <c r="BJ19" s="82"/>
      <c r="BK19" s="110"/>
      <c r="BL19" s="110"/>
      <c r="BM19" s="110"/>
      <c r="BN19" s="110"/>
      <c r="BO19" s="133"/>
      <c r="BP19" s="133"/>
      <c r="BQ19" s="133"/>
      <c r="BR19" s="133"/>
      <c r="BS19" s="157"/>
      <c r="BT19" s="161">
        <v>20</v>
      </c>
      <c r="BU19" s="197"/>
      <c r="BV19" s="212"/>
      <c r="BW19" s="173"/>
      <c r="BX19" s="218"/>
    </row>
    <row r="20" spans="1:76" s="28" customFormat="1" ht="12" customHeight="1">
      <c r="A20" s="32"/>
      <c r="B20" s="40"/>
      <c r="C20" s="50"/>
      <c r="D20" s="60"/>
      <c r="E20" s="69"/>
      <c r="F20" s="82"/>
      <c r="G20" s="97"/>
      <c r="H20" s="82"/>
      <c r="I20" s="110"/>
      <c r="J20" s="110"/>
      <c r="K20" s="110"/>
      <c r="L20" s="110"/>
      <c r="M20" s="135" t="s">
        <v>6</v>
      </c>
      <c r="N20" s="135"/>
      <c r="O20" s="135"/>
      <c r="P20" s="135"/>
      <c r="Q20" s="156"/>
      <c r="R20" s="156"/>
      <c r="S20" s="161">
        <f>+G13-S14</f>
        <v>35</v>
      </c>
      <c r="T20" s="32"/>
      <c r="U20" s="32"/>
      <c r="V20" s="32"/>
      <c r="W20" s="69"/>
      <c r="X20" s="82"/>
      <c r="Y20" s="97"/>
      <c r="Z20" s="82"/>
      <c r="AA20" s="110"/>
      <c r="AB20" s="110"/>
      <c r="AC20" s="110"/>
      <c r="AD20" s="110"/>
      <c r="AE20" s="133"/>
      <c r="AF20" s="133"/>
      <c r="AG20" s="133"/>
      <c r="AH20" s="133"/>
      <c r="AI20" s="195"/>
      <c r="AJ20" s="32"/>
      <c r="AK20" s="161">
        <f>+Y13-AK14</f>
        <v>30</v>
      </c>
      <c r="AL20" s="168"/>
      <c r="AM20" s="32"/>
      <c r="AN20" s="198"/>
      <c r="AO20" s="69"/>
      <c r="AP20" s="82"/>
      <c r="AQ20" s="97"/>
      <c r="AR20" s="82"/>
      <c r="AS20" s="110"/>
      <c r="AT20" s="110"/>
      <c r="AU20" s="110"/>
      <c r="AV20" s="110"/>
      <c r="AW20" s="133"/>
      <c r="AX20" s="133"/>
      <c r="AY20" s="133"/>
      <c r="AZ20" s="133"/>
      <c r="BA20" s="195"/>
      <c r="BB20" s="32"/>
      <c r="BC20" s="161">
        <f>+AQ13-BC14</f>
        <v>15</v>
      </c>
      <c r="BD20" s="168"/>
      <c r="BE20" s="32"/>
      <c r="BF20" s="198"/>
      <c r="BG20" s="69"/>
      <c r="BH20" s="82"/>
      <c r="BI20" s="97"/>
      <c r="BJ20" s="82"/>
      <c r="BK20" s="110"/>
      <c r="BL20" s="110"/>
      <c r="BM20" s="110"/>
      <c r="BN20" s="110"/>
      <c r="BO20" s="133"/>
      <c r="BP20" s="133"/>
      <c r="BQ20" s="133"/>
      <c r="BR20" s="133"/>
      <c r="BS20" s="157"/>
      <c r="BT20" s="161"/>
      <c r="BU20" s="197"/>
      <c r="BV20" s="168"/>
      <c r="BW20" s="168"/>
      <c r="BX20" s="218"/>
    </row>
    <row r="21" spans="1:76" s="28" customFormat="1" ht="12" customHeight="1">
      <c r="A21" s="32"/>
      <c r="B21" s="40"/>
      <c r="C21" s="50"/>
      <c r="D21" s="60"/>
      <c r="E21" s="69"/>
      <c r="F21" s="82"/>
      <c r="G21" s="97"/>
      <c r="H21" s="82"/>
      <c r="I21" s="110"/>
      <c r="J21" s="110"/>
      <c r="K21" s="110"/>
      <c r="L21" s="110"/>
      <c r="M21" s="110">
        <f>+I18</f>
        <v>0.1</v>
      </c>
      <c r="N21" s="110"/>
      <c r="O21" s="110"/>
      <c r="P21" s="110"/>
      <c r="Q21" s="158"/>
      <c r="R21" s="156"/>
      <c r="S21" s="161"/>
      <c r="T21" s="168"/>
      <c r="U21" s="168"/>
      <c r="V21" s="32"/>
      <c r="W21" s="69"/>
      <c r="X21" s="82"/>
      <c r="Y21" s="97"/>
      <c r="Z21" s="82"/>
      <c r="AA21" s="110"/>
      <c r="AB21" s="110"/>
      <c r="AC21" s="110"/>
      <c r="AD21" s="110"/>
      <c r="AE21" s="135" t="s">
        <v>6</v>
      </c>
      <c r="AF21" s="135"/>
      <c r="AG21" s="135"/>
      <c r="AH21" s="135"/>
      <c r="AI21" s="158"/>
      <c r="AJ21" s="158"/>
      <c r="AK21" s="161"/>
      <c r="AL21" s="168"/>
      <c r="AM21" s="168"/>
      <c r="AN21" s="198"/>
      <c r="AO21" s="69"/>
      <c r="AP21" s="82"/>
      <c r="AQ21" s="97"/>
      <c r="AR21" s="82"/>
      <c r="AS21" s="110"/>
      <c r="AT21" s="110"/>
      <c r="AU21" s="110"/>
      <c r="AV21" s="110"/>
      <c r="AW21" s="135" t="s">
        <v>6</v>
      </c>
      <c r="AX21" s="135"/>
      <c r="AY21" s="135"/>
      <c r="AZ21" s="135"/>
      <c r="BA21" s="158"/>
      <c r="BB21" s="158"/>
      <c r="BC21" s="161"/>
      <c r="BD21" s="168"/>
      <c r="BE21" s="168"/>
      <c r="BF21" s="198"/>
      <c r="BG21" s="69"/>
      <c r="BH21" s="82"/>
      <c r="BI21" s="97"/>
      <c r="BJ21" s="82"/>
      <c r="BK21" s="110"/>
      <c r="BL21" s="110"/>
      <c r="BM21" s="110"/>
      <c r="BN21" s="110"/>
      <c r="BO21" s="135" t="s">
        <v>6</v>
      </c>
      <c r="BP21" s="135"/>
      <c r="BQ21" s="135"/>
      <c r="BR21" s="135"/>
      <c r="BS21" s="158"/>
      <c r="BT21" s="158"/>
      <c r="BU21" s="161">
        <f>+BI13-BU15</f>
        <v>10</v>
      </c>
      <c r="BV21" s="168"/>
      <c r="BW21" s="168"/>
      <c r="BX21" s="218"/>
    </row>
    <row r="22" spans="1:76" s="28" customFormat="1" ht="12" customHeight="1">
      <c r="A22" s="32"/>
      <c r="B22" s="40"/>
      <c r="C22" s="50"/>
      <c r="D22" s="60"/>
      <c r="E22" s="69"/>
      <c r="F22" s="82"/>
      <c r="G22" s="97"/>
      <c r="H22" s="82"/>
      <c r="I22" s="110"/>
      <c r="J22" s="110"/>
      <c r="K22" s="110"/>
      <c r="L22" s="110"/>
      <c r="M22" s="133"/>
      <c r="N22" s="133"/>
      <c r="O22" s="133"/>
      <c r="P22" s="133"/>
      <c r="Q22" s="158"/>
      <c r="R22" s="158"/>
      <c r="S22" s="32"/>
      <c r="T22" s="168"/>
      <c r="U22" s="168"/>
      <c r="V22" s="32"/>
      <c r="W22" s="69"/>
      <c r="X22" s="82"/>
      <c r="Y22" s="97"/>
      <c r="Z22" s="82"/>
      <c r="AA22" s="110"/>
      <c r="AB22" s="110"/>
      <c r="AC22" s="110"/>
      <c r="AD22" s="110"/>
      <c r="AE22" s="110">
        <f>+AA18</f>
        <v>0.1</v>
      </c>
      <c r="AF22" s="110"/>
      <c r="AG22" s="110"/>
      <c r="AH22" s="110"/>
      <c r="AI22" s="158"/>
      <c r="AJ22" s="158"/>
      <c r="AK22" s="161"/>
      <c r="AL22" s="168"/>
      <c r="AM22" s="168"/>
      <c r="AN22" s="198"/>
      <c r="AO22" s="69"/>
      <c r="AP22" s="82"/>
      <c r="AQ22" s="97"/>
      <c r="AR22" s="82"/>
      <c r="AS22" s="110"/>
      <c r="AT22" s="110"/>
      <c r="AU22" s="110"/>
      <c r="AV22" s="110"/>
      <c r="AW22" s="110">
        <f>+AS18</f>
        <v>0.1</v>
      </c>
      <c r="AX22" s="110"/>
      <c r="AY22" s="110"/>
      <c r="AZ22" s="110"/>
      <c r="BA22" s="158"/>
      <c r="BB22" s="158"/>
      <c r="BC22" s="161"/>
      <c r="BD22" s="168"/>
      <c r="BE22" s="168"/>
      <c r="BF22" s="198"/>
      <c r="BG22" s="69"/>
      <c r="BH22" s="82"/>
      <c r="BI22" s="97"/>
      <c r="BJ22" s="82"/>
      <c r="BK22" s="110"/>
      <c r="BL22" s="110"/>
      <c r="BM22" s="110"/>
      <c r="BN22" s="110"/>
      <c r="BO22" s="110">
        <f>+BK18</f>
        <v>0.1</v>
      </c>
      <c r="BP22" s="110"/>
      <c r="BQ22" s="110"/>
      <c r="BR22" s="110"/>
      <c r="BS22" s="158"/>
      <c r="BT22" s="158"/>
      <c r="BU22" s="161"/>
      <c r="BV22" s="168"/>
      <c r="BW22" s="168"/>
      <c r="BX22" s="218"/>
    </row>
    <row r="23" spans="1:76" ht="9" customHeight="1">
      <c r="A23" s="31"/>
      <c r="B23" s="40"/>
      <c r="C23" s="50"/>
      <c r="D23" s="60"/>
      <c r="E23" s="70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31"/>
      <c r="W23" s="70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99"/>
      <c r="AO23" s="70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199"/>
      <c r="BG23" s="70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219"/>
    </row>
    <row r="24" spans="1:76" ht="9.9499999999999993" customHeight="1">
      <c r="A24" s="31"/>
      <c r="B24" s="41" t="s">
        <v>42</v>
      </c>
      <c r="C24" s="51"/>
      <c r="D24" s="61"/>
      <c r="E24" s="6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6"/>
      <c r="W24" s="68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176"/>
      <c r="AO24" s="68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176"/>
      <c r="BG24" s="68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217"/>
    </row>
    <row r="25" spans="1:76" s="29" customFormat="1" ht="18" customHeight="1">
      <c r="A25" s="33"/>
      <c r="B25" s="41"/>
      <c r="C25" s="51"/>
      <c r="D25" s="61"/>
      <c r="E25" s="71"/>
      <c r="F25" s="84"/>
      <c r="G25" s="98" t="s">
        <v>6</v>
      </c>
      <c r="H25" s="98"/>
      <c r="I25" s="98"/>
      <c r="J25" s="98"/>
      <c r="K25" s="116"/>
      <c r="L25" s="104">
        <f>+AW3</f>
        <v>0.1</v>
      </c>
      <c r="M25" s="104"/>
      <c r="N25" s="116"/>
      <c r="O25" s="116"/>
      <c r="P25" s="116"/>
      <c r="Q25" s="116"/>
      <c r="R25" s="116"/>
      <c r="S25" s="116"/>
      <c r="T25" s="116"/>
      <c r="U25" s="116"/>
      <c r="V25" s="177"/>
      <c r="W25" s="185"/>
      <c r="X25" s="116"/>
      <c r="Y25" s="98" t="s">
        <v>6</v>
      </c>
      <c r="Z25" s="98"/>
      <c r="AA25" s="98"/>
      <c r="AB25" s="98"/>
      <c r="AC25" s="116"/>
      <c r="AD25" s="104">
        <f>+AW3</f>
        <v>0.1</v>
      </c>
      <c r="AE25" s="104"/>
      <c r="AF25" s="116"/>
      <c r="AG25" s="116"/>
      <c r="AH25" s="116"/>
      <c r="AI25" s="116"/>
      <c r="AJ25" s="116"/>
      <c r="AK25" s="116"/>
      <c r="AL25" s="116"/>
      <c r="AM25" s="116"/>
      <c r="AN25" s="177"/>
      <c r="AO25" s="185"/>
      <c r="AP25" s="98"/>
      <c r="AQ25" s="98" t="s">
        <v>6</v>
      </c>
      <c r="AR25" s="98"/>
      <c r="AS25" s="98"/>
      <c r="AT25" s="98"/>
      <c r="AU25" s="116"/>
      <c r="AV25" s="104">
        <f>+AW3</f>
        <v>0.1</v>
      </c>
      <c r="AW25" s="104"/>
      <c r="AX25" s="116"/>
      <c r="AY25" s="116"/>
      <c r="AZ25" s="116"/>
      <c r="BA25" s="116"/>
      <c r="BB25" s="116"/>
      <c r="BC25" s="116"/>
      <c r="BD25" s="116"/>
      <c r="BE25" s="116"/>
      <c r="BF25" s="177"/>
      <c r="BG25" s="185"/>
      <c r="BH25" s="116"/>
      <c r="BI25" s="98" t="s">
        <v>6</v>
      </c>
      <c r="BJ25" s="98"/>
      <c r="BK25" s="98"/>
      <c r="BL25" s="98"/>
      <c r="BM25" s="116"/>
      <c r="BN25" s="104">
        <f>+AW3</f>
        <v>0.1</v>
      </c>
      <c r="BO25" s="104"/>
      <c r="BP25" s="85"/>
      <c r="BQ25" s="85"/>
      <c r="BR25" s="85"/>
      <c r="BS25" s="85"/>
      <c r="BT25" s="85"/>
      <c r="BU25" s="85"/>
      <c r="BV25" s="85"/>
      <c r="BW25" s="85"/>
      <c r="BX25" s="220"/>
    </row>
    <row r="26" spans="1:76" s="29" customFormat="1" ht="18" customHeight="1">
      <c r="A26" s="33"/>
      <c r="B26" s="41"/>
      <c r="C26" s="51"/>
      <c r="D26" s="61"/>
      <c r="E26" s="71"/>
      <c r="F26" s="84"/>
      <c r="G26" s="99" t="s">
        <v>9</v>
      </c>
      <c r="H26" s="99"/>
      <c r="I26" s="99"/>
      <c r="J26" s="99"/>
      <c r="K26" s="116"/>
      <c r="L26" s="122">
        <v>3</v>
      </c>
      <c r="M26" s="122"/>
      <c r="N26" s="116"/>
      <c r="O26" s="116"/>
      <c r="P26" s="116"/>
      <c r="Q26" s="116"/>
      <c r="R26" s="116"/>
      <c r="S26" s="116"/>
      <c r="T26" s="116"/>
      <c r="U26" s="116"/>
      <c r="V26" s="177"/>
      <c r="W26" s="185"/>
      <c r="X26" s="116"/>
      <c r="Y26" s="99" t="s">
        <v>9</v>
      </c>
      <c r="Z26" s="99"/>
      <c r="AA26" s="99"/>
      <c r="AB26" s="99"/>
      <c r="AC26" s="116"/>
      <c r="AD26" s="122">
        <v>4</v>
      </c>
      <c r="AE26" s="122"/>
      <c r="AF26" s="116"/>
      <c r="AG26" s="116"/>
      <c r="AH26" s="116"/>
      <c r="AI26" s="116"/>
      <c r="AJ26" s="116"/>
      <c r="AK26" s="116"/>
      <c r="AL26" s="116"/>
      <c r="AM26" s="116"/>
      <c r="AN26" s="177"/>
      <c r="AO26" s="185"/>
      <c r="AP26" s="116"/>
      <c r="AQ26" s="99" t="s">
        <v>9</v>
      </c>
      <c r="AR26" s="99"/>
      <c r="AS26" s="99"/>
      <c r="AT26" s="99"/>
      <c r="AU26" s="116"/>
      <c r="AV26" s="122">
        <v>6</v>
      </c>
      <c r="AW26" s="122"/>
      <c r="AX26" s="116"/>
      <c r="AY26" s="116"/>
      <c r="AZ26" s="116"/>
      <c r="BA26" s="116"/>
      <c r="BB26" s="116"/>
      <c r="BC26" s="116"/>
      <c r="BD26" s="116"/>
      <c r="BE26" s="116"/>
      <c r="BF26" s="177"/>
      <c r="BG26" s="185"/>
      <c r="BH26" s="116"/>
      <c r="BI26" s="99" t="s">
        <v>9</v>
      </c>
      <c r="BJ26" s="99"/>
      <c r="BK26" s="99"/>
      <c r="BL26" s="99"/>
      <c r="BM26" s="116"/>
      <c r="BN26" s="122">
        <v>8</v>
      </c>
      <c r="BO26" s="122"/>
      <c r="BP26" s="85"/>
      <c r="BQ26" s="85"/>
      <c r="BR26" s="85"/>
      <c r="BS26" s="85"/>
      <c r="BT26" s="85"/>
      <c r="BU26" s="85"/>
      <c r="BV26" s="85"/>
      <c r="BW26" s="85"/>
      <c r="BX26" s="220"/>
    </row>
    <row r="27" spans="1:76" s="29" customFormat="1" ht="18" customHeight="1">
      <c r="A27" s="33"/>
      <c r="B27" s="41"/>
      <c r="C27" s="51"/>
      <c r="D27" s="61"/>
      <c r="E27" s="71"/>
      <c r="F27" s="84"/>
      <c r="G27" s="99" t="s">
        <v>32</v>
      </c>
      <c r="H27" s="99"/>
      <c r="I27" s="99"/>
      <c r="J27" s="99"/>
      <c r="K27" s="116"/>
      <c r="L27" s="123">
        <v>65</v>
      </c>
      <c r="M27" s="123"/>
      <c r="N27" s="116"/>
      <c r="O27" s="116"/>
      <c r="P27" s="116"/>
      <c r="Q27" s="116"/>
      <c r="R27" s="116"/>
      <c r="S27" s="116"/>
      <c r="T27" s="116"/>
      <c r="U27" s="116"/>
      <c r="V27" s="177"/>
      <c r="W27" s="185"/>
      <c r="X27" s="116"/>
      <c r="Y27" s="99" t="s">
        <v>32</v>
      </c>
      <c r="Z27" s="99"/>
      <c r="AA27" s="99"/>
      <c r="AB27" s="99"/>
      <c r="AC27" s="116"/>
      <c r="AD27" s="123">
        <v>70</v>
      </c>
      <c r="AE27" s="123"/>
      <c r="AF27" s="116"/>
      <c r="AG27" s="116"/>
      <c r="AH27" s="116"/>
      <c r="AI27" s="116"/>
      <c r="AJ27" s="116"/>
      <c r="AK27" s="116"/>
      <c r="AL27" s="116"/>
      <c r="AM27" s="116"/>
      <c r="AN27" s="177"/>
      <c r="AO27" s="185"/>
      <c r="AP27" s="116"/>
      <c r="AQ27" s="99" t="s">
        <v>32</v>
      </c>
      <c r="AR27" s="99"/>
      <c r="AS27" s="99"/>
      <c r="AT27" s="99"/>
      <c r="AU27" s="116"/>
      <c r="AV27" s="123">
        <v>85</v>
      </c>
      <c r="AW27" s="123"/>
      <c r="AX27" s="116"/>
      <c r="AY27" s="116"/>
      <c r="AZ27" s="116"/>
      <c r="BA27" s="116"/>
      <c r="BB27" s="116"/>
      <c r="BC27" s="116"/>
      <c r="BD27" s="116"/>
      <c r="BE27" s="116"/>
      <c r="BF27" s="177"/>
      <c r="BG27" s="185"/>
      <c r="BH27" s="116"/>
      <c r="BI27" s="99" t="s">
        <v>32</v>
      </c>
      <c r="BJ27" s="99"/>
      <c r="BK27" s="99"/>
      <c r="BL27" s="99"/>
      <c r="BM27" s="116"/>
      <c r="BN27" s="123">
        <v>90</v>
      </c>
      <c r="BO27" s="123"/>
      <c r="BP27" s="85"/>
      <c r="BQ27" s="85"/>
      <c r="BR27" s="85"/>
      <c r="BS27" s="85"/>
      <c r="BT27" s="85"/>
      <c r="BU27" s="85"/>
      <c r="BV27" s="85"/>
      <c r="BW27" s="85"/>
      <c r="BX27" s="220"/>
    </row>
    <row r="28" spans="1:76" s="29" customFormat="1" ht="18" customHeight="1">
      <c r="A28" s="33"/>
      <c r="B28" s="41"/>
      <c r="C28" s="51"/>
      <c r="D28" s="61"/>
      <c r="E28" s="71"/>
      <c r="F28" s="85" t="s">
        <v>22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78"/>
      <c r="W28" s="74"/>
      <c r="X28" s="85" t="s">
        <v>22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178"/>
      <c r="AO28" s="74"/>
      <c r="AP28" s="85" t="s">
        <v>22</v>
      </c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178"/>
      <c r="BG28" s="74"/>
      <c r="BH28" s="85" t="s">
        <v>22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220"/>
    </row>
    <row r="29" spans="1:76" s="29" customFormat="1" ht="18" customHeight="1">
      <c r="A29" s="33"/>
      <c r="B29" s="41"/>
      <c r="C29" s="51"/>
      <c r="D29" s="61"/>
      <c r="E29" s="71"/>
      <c r="F29" s="86" t="s">
        <v>30</v>
      </c>
      <c r="G29" s="86"/>
      <c r="H29" s="86"/>
      <c r="I29" s="86"/>
      <c r="J29" s="86"/>
      <c r="K29" s="86"/>
      <c r="L29" s="124">
        <f>+BO3</f>
        <v>20</v>
      </c>
      <c r="M29" s="124"/>
      <c r="N29" s="85" t="s">
        <v>11</v>
      </c>
      <c r="O29" s="85"/>
      <c r="P29" s="85"/>
      <c r="Q29" s="85"/>
      <c r="R29" s="85"/>
      <c r="S29" s="85"/>
      <c r="T29" s="85"/>
      <c r="U29" s="85"/>
      <c r="V29" s="178"/>
      <c r="W29" s="74"/>
      <c r="X29" s="86" t="s">
        <v>30</v>
      </c>
      <c r="Y29" s="86"/>
      <c r="Z29" s="86"/>
      <c r="AA29" s="86"/>
      <c r="AB29" s="86"/>
      <c r="AC29" s="86"/>
      <c r="AD29" s="124">
        <f>+BO3</f>
        <v>20</v>
      </c>
      <c r="AE29" s="124"/>
      <c r="AF29" s="85" t="s">
        <v>11</v>
      </c>
      <c r="AG29" s="85"/>
      <c r="AH29" s="85"/>
      <c r="AI29" s="85"/>
      <c r="AJ29" s="85"/>
      <c r="AK29" s="85"/>
      <c r="AL29" s="85"/>
      <c r="AM29" s="85"/>
      <c r="AN29" s="178"/>
      <c r="AO29" s="74"/>
      <c r="AP29" s="86" t="s">
        <v>30</v>
      </c>
      <c r="AQ29" s="86"/>
      <c r="AR29" s="86"/>
      <c r="AS29" s="86"/>
      <c r="AT29" s="86"/>
      <c r="AU29" s="86"/>
      <c r="AV29" s="124">
        <f>+BO3</f>
        <v>20</v>
      </c>
      <c r="AW29" s="124"/>
      <c r="AX29" s="85" t="s">
        <v>11</v>
      </c>
      <c r="AY29" s="85"/>
      <c r="AZ29" s="85"/>
      <c r="BA29" s="85"/>
      <c r="BB29" s="85"/>
      <c r="BC29" s="85"/>
      <c r="BD29" s="85"/>
      <c r="BE29" s="85"/>
      <c r="BF29" s="178"/>
      <c r="BG29" s="74"/>
      <c r="BH29" s="86" t="s">
        <v>30</v>
      </c>
      <c r="BI29" s="86"/>
      <c r="BJ29" s="86"/>
      <c r="BK29" s="86"/>
      <c r="BL29" s="86"/>
      <c r="BM29" s="86"/>
      <c r="BN29" s="124">
        <f>+BO3</f>
        <v>20</v>
      </c>
      <c r="BO29" s="124"/>
      <c r="BP29" s="85" t="s">
        <v>11</v>
      </c>
      <c r="BQ29" s="85"/>
      <c r="BR29" s="85"/>
      <c r="BS29" s="85"/>
      <c r="BT29" s="85"/>
      <c r="BU29" s="85"/>
      <c r="BV29" s="85"/>
      <c r="BW29" s="85"/>
      <c r="BX29" s="220"/>
    </row>
    <row r="30" spans="1:76" s="29" customFormat="1" ht="18" customHeight="1">
      <c r="A30" s="33"/>
      <c r="B30" s="41"/>
      <c r="C30" s="51"/>
      <c r="D30" s="61"/>
      <c r="E30" s="71"/>
      <c r="F30" s="87" t="s">
        <v>12</v>
      </c>
      <c r="G30" s="87"/>
      <c r="H30" s="98" t="s">
        <v>8</v>
      </c>
      <c r="I30" s="111">
        <f>+R13</f>
        <v>45</v>
      </c>
      <c r="J30" s="113" t="s">
        <v>14</v>
      </c>
      <c r="K30" s="111">
        <f>+L29*1</f>
        <v>20</v>
      </c>
      <c r="L30" s="125">
        <v>0.33333333333333298</v>
      </c>
      <c r="M30" s="136" t="s">
        <v>0</v>
      </c>
      <c r="N30" s="145">
        <f>100-R13</f>
        <v>55</v>
      </c>
      <c r="O30" s="145"/>
      <c r="P30" s="111" t="s">
        <v>14</v>
      </c>
      <c r="Q30" s="159">
        <f>+L25*1</f>
        <v>0.1</v>
      </c>
      <c r="R30" s="159"/>
      <c r="S30" s="125">
        <v>0.33333333333333326</v>
      </c>
      <c r="T30" s="172" t="s">
        <v>53</v>
      </c>
      <c r="U30" s="172"/>
      <c r="V30" s="179"/>
      <c r="W30" s="186"/>
      <c r="X30" s="87" t="s">
        <v>12</v>
      </c>
      <c r="Y30" s="87"/>
      <c r="Z30" s="98" t="s">
        <v>8</v>
      </c>
      <c r="AA30" s="111">
        <f>+AJ14*1</f>
        <v>50</v>
      </c>
      <c r="AB30" s="113" t="s">
        <v>14</v>
      </c>
      <c r="AC30" s="111">
        <f>+AD29*1</f>
        <v>20</v>
      </c>
      <c r="AD30" s="125">
        <v>0.33333333333333298</v>
      </c>
      <c r="AE30" s="136" t="s">
        <v>0</v>
      </c>
      <c r="AF30" s="145">
        <f>100-AJ14</f>
        <v>50</v>
      </c>
      <c r="AG30" s="145"/>
      <c r="AH30" s="111" t="s">
        <v>14</v>
      </c>
      <c r="AI30" s="159">
        <f>+AD25*1</f>
        <v>0.1</v>
      </c>
      <c r="AJ30" s="159"/>
      <c r="AK30" s="125">
        <v>0.33333333333333326</v>
      </c>
      <c r="AL30" s="172" t="s">
        <v>53</v>
      </c>
      <c r="AM30" s="172"/>
      <c r="AN30" s="179"/>
      <c r="AO30" s="186"/>
      <c r="AP30" s="87" t="s">
        <v>12</v>
      </c>
      <c r="AQ30" s="87"/>
      <c r="AR30" s="98" t="s">
        <v>8</v>
      </c>
      <c r="AS30" s="111">
        <f>+BB14*1</f>
        <v>65</v>
      </c>
      <c r="AT30" s="113" t="s">
        <v>14</v>
      </c>
      <c r="AU30" s="111">
        <f>+AV29*1</f>
        <v>20</v>
      </c>
      <c r="AV30" s="125">
        <v>0.33333333333333298</v>
      </c>
      <c r="AW30" s="136" t="s">
        <v>0</v>
      </c>
      <c r="AX30" s="145">
        <f>100-BB14</f>
        <v>35</v>
      </c>
      <c r="AY30" s="145"/>
      <c r="AZ30" s="111" t="s">
        <v>14</v>
      </c>
      <c r="BA30" s="159">
        <f>+AV25*1</f>
        <v>0.1</v>
      </c>
      <c r="BB30" s="159"/>
      <c r="BC30" s="125">
        <v>0.33333333333333326</v>
      </c>
      <c r="BD30" s="172" t="s">
        <v>53</v>
      </c>
      <c r="BE30" s="172"/>
      <c r="BF30" s="179"/>
      <c r="BG30" s="186"/>
      <c r="BH30" s="87" t="s">
        <v>12</v>
      </c>
      <c r="BI30" s="87"/>
      <c r="BJ30" s="98" t="s">
        <v>8</v>
      </c>
      <c r="BK30" s="111">
        <f>+BT14*1</f>
        <v>70</v>
      </c>
      <c r="BL30" s="113" t="s">
        <v>14</v>
      </c>
      <c r="BM30" s="111">
        <f>+BN29*1</f>
        <v>20</v>
      </c>
      <c r="BN30" s="125">
        <v>0.33333333333333298</v>
      </c>
      <c r="BO30" s="136" t="s">
        <v>0</v>
      </c>
      <c r="BP30" s="145">
        <f>100-BT14</f>
        <v>30</v>
      </c>
      <c r="BQ30" s="145"/>
      <c r="BR30" s="111" t="s">
        <v>14</v>
      </c>
      <c r="BS30" s="159">
        <f>+BN25*1</f>
        <v>0.1</v>
      </c>
      <c r="BT30" s="159"/>
      <c r="BU30" s="125">
        <v>0.33333333333333326</v>
      </c>
      <c r="BV30" s="172" t="s">
        <v>53</v>
      </c>
      <c r="BW30" s="172"/>
      <c r="BX30" s="220"/>
    </row>
    <row r="31" spans="1:76" s="29" customFormat="1" ht="18" customHeight="1">
      <c r="A31" s="33"/>
      <c r="B31" s="41"/>
      <c r="C31" s="51"/>
      <c r="D31" s="61"/>
      <c r="E31" s="71"/>
      <c r="F31" s="87"/>
      <c r="G31" s="87"/>
      <c r="H31" s="98"/>
      <c r="I31" s="112">
        <v>100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72"/>
      <c r="U31" s="172"/>
      <c r="V31" s="179"/>
      <c r="W31" s="186"/>
      <c r="X31" s="87"/>
      <c r="Y31" s="87"/>
      <c r="Z31" s="98"/>
      <c r="AA31" s="112">
        <v>100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72"/>
      <c r="AM31" s="172"/>
      <c r="AN31" s="179"/>
      <c r="AO31" s="186"/>
      <c r="AP31" s="87"/>
      <c r="AQ31" s="87"/>
      <c r="AR31" s="98"/>
      <c r="AS31" s="112">
        <v>100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72"/>
      <c r="BE31" s="172"/>
      <c r="BF31" s="179"/>
      <c r="BG31" s="186"/>
      <c r="BH31" s="87"/>
      <c r="BI31" s="87"/>
      <c r="BJ31" s="98"/>
      <c r="BK31" s="112">
        <v>100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72"/>
      <c r="BW31" s="172"/>
      <c r="BX31" s="220"/>
    </row>
    <row r="32" spans="1:76" s="29" customFormat="1" ht="15" customHeight="1">
      <c r="A32" s="33"/>
      <c r="B32" s="41"/>
      <c r="C32" s="51"/>
      <c r="D32" s="61"/>
      <c r="E32" s="71"/>
      <c r="F32" s="87" t="s">
        <v>15</v>
      </c>
      <c r="G32" s="87"/>
      <c r="H32" s="104">
        <f>ROUND(((I30*K30^L30+N30*Q30^S30)/100)^3,2)</f>
        <v>3.22</v>
      </c>
      <c r="I32" s="104"/>
      <c r="J32" s="104"/>
      <c r="K32" s="98" t="str">
        <f>IF(H32&gt;L32,"&gt;","&lt;")</f>
        <v>&gt;</v>
      </c>
      <c r="L32" s="126">
        <f>+L26</f>
        <v>3</v>
      </c>
      <c r="M32" s="126"/>
      <c r="N32" s="116"/>
      <c r="O32" s="116"/>
      <c r="P32" s="116"/>
      <c r="Q32" s="116"/>
      <c r="R32" s="116"/>
      <c r="S32" s="116"/>
      <c r="T32" s="116"/>
      <c r="U32" s="116"/>
      <c r="V32" s="178"/>
      <c r="W32" s="74"/>
      <c r="X32" s="87" t="s">
        <v>15</v>
      </c>
      <c r="Y32" s="87"/>
      <c r="Z32" s="189">
        <f>ROUND(((AA30*AC30^AD30+AF30*AI30^AK30)/100)^3,2)</f>
        <v>4.01</v>
      </c>
      <c r="AA32" s="189"/>
      <c r="AB32" s="189"/>
      <c r="AC32" s="86" t="str">
        <f>IF(Z32&gt;AD32,"&gt;","&lt;")</f>
        <v>&gt;</v>
      </c>
      <c r="AD32" s="190">
        <f>+AD26</f>
        <v>4</v>
      </c>
      <c r="AE32" s="190"/>
      <c r="AF32" s="85"/>
      <c r="AG32" s="85"/>
      <c r="AH32" s="85"/>
      <c r="AI32" s="85"/>
      <c r="AJ32" s="85"/>
      <c r="AK32" s="85"/>
      <c r="AL32" s="85"/>
      <c r="AM32" s="85"/>
      <c r="AN32" s="178"/>
      <c r="AO32" s="74"/>
      <c r="AP32" s="87" t="s">
        <v>15</v>
      </c>
      <c r="AQ32" s="87"/>
      <c r="AR32" s="189">
        <f>ROUND(((AS30*AU30^AV30+AX30*BA30^BC30)/100)^3,2)</f>
        <v>7.15</v>
      </c>
      <c r="AS32" s="189"/>
      <c r="AT32" s="189"/>
      <c r="AU32" s="86" t="str">
        <f>IF(AR32&gt;AV32,"&gt;","&lt;")</f>
        <v>&gt;</v>
      </c>
      <c r="AV32" s="190">
        <f>+AV26</f>
        <v>6</v>
      </c>
      <c r="AW32" s="190"/>
      <c r="AX32" s="85"/>
      <c r="AY32" s="85"/>
      <c r="AZ32" s="85"/>
      <c r="BA32" s="85"/>
      <c r="BB32" s="85"/>
      <c r="BC32" s="85"/>
      <c r="BD32" s="85"/>
      <c r="BE32" s="85"/>
      <c r="BF32" s="178"/>
      <c r="BG32" s="74"/>
      <c r="BH32" s="87" t="s">
        <v>15</v>
      </c>
      <c r="BI32" s="87"/>
      <c r="BJ32" s="189">
        <f>ROUND(((BK30*BM30^BN30+BP30*BS30^BU30)/100)^3,2)</f>
        <v>8.48</v>
      </c>
      <c r="BK32" s="189"/>
      <c r="BL32" s="189"/>
      <c r="BM32" s="86" t="str">
        <f>IF(BJ32&gt;BN32,"&gt;","&lt;")</f>
        <v>&gt;</v>
      </c>
      <c r="BN32" s="190">
        <f>+BN26</f>
        <v>8</v>
      </c>
      <c r="BO32" s="190"/>
      <c r="BP32" s="85"/>
      <c r="BQ32" s="85"/>
      <c r="BR32" s="85"/>
      <c r="BS32" s="85"/>
      <c r="BT32" s="85"/>
      <c r="BU32" s="85"/>
      <c r="BV32" s="85"/>
      <c r="BW32" s="85"/>
      <c r="BX32" s="220"/>
    </row>
    <row r="33" spans="1:76" s="29" customFormat="1" ht="15" customHeight="1">
      <c r="A33" s="33"/>
      <c r="B33" s="41"/>
      <c r="C33" s="51"/>
      <c r="D33" s="61"/>
      <c r="E33" s="71"/>
      <c r="F33" s="87"/>
      <c r="G33" s="87"/>
      <c r="H33" s="104"/>
      <c r="I33" s="104"/>
      <c r="J33" s="104"/>
      <c r="K33" s="98"/>
      <c r="L33" s="126"/>
      <c r="M33" s="126"/>
      <c r="N33" s="116"/>
      <c r="O33" s="116"/>
      <c r="P33" s="116"/>
      <c r="Q33" s="116"/>
      <c r="R33" s="116"/>
      <c r="S33" s="116"/>
      <c r="T33" s="116"/>
      <c r="U33" s="116"/>
      <c r="V33" s="178"/>
      <c r="W33" s="74"/>
      <c r="X33" s="87"/>
      <c r="Y33" s="87"/>
      <c r="Z33" s="189"/>
      <c r="AA33" s="189"/>
      <c r="AB33" s="189"/>
      <c r="AC33" s="86"/>
      <c r="AD33" s="190"/>
      <c r="AE33" s="190"/>
      <c r="AF33" s="85"/>
      <c r="AG33" s="85"/>
      <c r="AH33" s="85"/>
      <c r="AI33" s="85"/>
      <c r="AJ33" s="85"/>
      <c r="AK33" s="85"/>
      <c r="AL33" s="85"/>
      <c r="AM33" s="85"/>
      <c r="AN33" s="178"/>
      <c r="AO33" s="74"/>
      <c r="AP33" s="87"/>
      <c r="AQ33" s="87"/>
      <c r="AR33" s="189"/>
      <c r="AS33" s="189"/>
      <c r="AT33" s="189"/>
      <c r="AU33" s="86"/>
      <c r="AV33" s="190"/>
      <c r="AW33" s="190"/>
      <c r="AX33" s="85"/>
      <c r="AY33" s="85"/>
      <c r="AZ33" s="85"/>
      <c r="BA33" s="85"/>
      <c r="BB33" s="85"/>
      <c r="BC33" s="85"/>
      <c r="BD33" s="85"/>
      <c r="BE33" s="85"/>
      <c r="BF33" s="178"/>
      <c r="BG33" s="74"/>
      <c r="BH33" s="87"/>
      <c r="BI33" s="87"/>
      <c r="BJ33" s="189"/>
      <c r="BK33" s="189"/>
      <c r="BL33" s="189"/>
      <c r="BM33" s="86"/>
      <c r="BN33" s="190"/>
      <c r="BO33" s="190"/>
      <c r="BP33" s="85"/>
      <c r="BQ33" s="85"/>
      <c r="BR33" s="85"/>
      <c r="BS33" s="85"/>
      <c r="BT33" s="85"/>
      <c r="BU33" s="85"/>
      <c r="BV33" s="85"/>
      <c r="BW33" s="85"/>
      <c r="BX33" s="220"/>
    </row>
    <row r="34" spans="1:76" s="29" customFormat="1" ht="18" customHeight="1">
      <c r="A34" s="33"/>
      <c r="B34" s="41"/>
      <c r="C34" s="51"/>
      <c r="D34" s="61"/>
      <c r="E34" s="71"/>
      <c r="F34" s="85"/>
      <c r="G34" s="100" t="str">
        <f>IF(H32&gt;L32,"OK,目標CBR"&amp;L26&amp;"%の場合置換層厚"&amp;L27&amp;"cmとなる。","NG,目標CBR"&amp;L26&amp;"%の場合置換層厚"&amp;L27&amp;"cmでは満足しない。")</f>
        <v>OK,目標CBR3%の場合置換層厚65cmとなる。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78"/>
      <c r="W34" s="74"/>
      <c r="X34" s="85"/>
      <c r="Y34" s="100" t="str">
        <f>IF(Z32&gt;AD32,"OK,目標CBR"&amp;AD26&amp;"%の場合置換層厚"&amp;AD27&amp;"cmとなる。","NG,目標CBR"&amp;AD26&amp;"%の場合置換層厚"&amp;AD27&amp;"cmでは満足しない。")</f>
        <v>OK,目標CBR4%の場合置換層厚70cmとなる。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178"/>
      <c r="AO34" s="74"/>
      <c r="AP34" s="85"/>
      <c r="AQ34" s="100" t="str">
        <f>IF(AR32&gt;AV32,"OK,目標CBR"&amp;AV26&amp;"%の場合置換層厚"&amp;AV27&amp;"cmとなる。","NG,目標CBR"&amp;AV26&amp;"%の場合置換層厚"&amp;AV27&amp;"cmでは満足しない。")</f>
        <v>OK,目標CBR6%の場合置換層厚85cmとなる。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178"/>
      <c r="BG34" s="74"/>
      <c r="BH34" s="85"/>
      <c r="BI34" s="100" t="str">
        <f>IF(BJ32&gt;BN32,"OK,目標CBR"&amp;BN26&amp;"%の場合置換層厚"&amp;BN27&amp;"cmとなる。","NG,目標CBR"&amp;BN26&amp;"%の場合置換層厚"&amp;BN27&amp;"cmでは満足しない。")</f>
        <v>OK,目標CBR8%の場合置換層厚90cmとなる。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220"/>
    </row>
    <row r="35" spans="1:76" s="29" customFormat="1" ht="9.9499999999999993" customHeight="1">
      <c r="A35" s="33"/>
      <c r="B35" s="41"/>
      <c r="C35" s="51"/>
      <c r="D35" s="61"/>
      <c r="E35" s="72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80"/>
      <c r="W35" s="72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180"/>
      <c r="AO35" s="72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80"/>
      <c r="BG35" s="72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221"/>
    </row>
    <row r="36" spans="1:76" s="29" customFormat="1" ht="15.95" customHeight="1">
      <c r="A36" s="33"/>
      <c r="B36" s="42" t="s">
        <v>20</v>
      </c>
      <c r="C36" s="52"/>
      <c r="D36" s="62"/>
      <c r="E36" s="73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51">
        <v>100</v>
      </c>
      <c r="Q36" s="151"/>
      <c r="R36" s="151"/>
      <c r="S36" s="151"/>
      <c r="T36" s="151"/>
      <c r="U36" s="151"/>
      <c r="V36" s="181"/>
      <c r="W36" s="187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51">
        <v>100</v>
      </c>
      <c r="AI36" s="151"/>
      <c r="AJ36" s="151"/>
      <c r="AK36" s="151"/>
      <c r="AL36" s="151"/>
      <c r="AM36" s="151"/>
      <c r="AN36" s="200"/>
      <c r="AO36" s="187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51">
        <v>100</v>
      </c>
      <c r="BA36" s="151"/>
      <c r="BB36" s="151"/>
      <c r="BC36" s="151"/>
      <c r="BD36" s="151"/>
      <c r="BE36" s="151"/>
      <c r="BF36" s="200"/>
      <c r="BG36" s="73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151">
        <v>100</v>
      </c>
      <c r="BS36" s="151"/>
      <c r="BT36" s="151"/>
      <c r="BU36" s="151"/>
      <c r="BV36" s="151"/>
      <c r="BW36" s="151"/>
      <c r="BX36" s="222"/>
    </row>
    <row r="37" spans="1:76" s="29" customFormat="1" ht="15.95" customHeight="1">
      <c r="A37" s="33"/>
      <c r="B37" s="43"/>
      <c r="C37" s="53"/>
      <c r="D37" s="63"/>
      <c r="E37" s="71"/>
      <c r="F37" s="90" t="s">
        <v>41</v>
      </c>
      <c r="G37" s="90"/>
      <c r="H37" s="90"/>
      <c r="I37" s="90"/>
      <c r="J37" s="90"/>
      <c r="K37" s="90"/>
      <c r="L37" s="90"/>
      <c r="M37" s="90" t="s">
        <v>36</v>
      </c>
      <c r="N37" s="90"/>
      <c r="O37" s="90"/>
      <c r="P37" s="94" t="s">
        <v>46</v>
      </c>
      <c r="Q37" s="94"/>
      <c r="R37" s="94"/>
      <c r="S37" s="94" t="s">
        <v>44</v>
      </c>
      <c r="T37" s="94"/>
      <c r="U37" s="94"/>
      <c r="V37" s="182"/>
      <c r="W37" s="188"/>
      <c r="X37" s="90" t="s">
        <v>41</v>
      </c>
      <c r="Y37" s="90"/>
      <c r="Z37" s="90"/>
      <c r="AA37" s="90"/>
      <c r="AB37" s="90"/>
      <c r="AC37" s="90"/>
      <c r="AD37" s="90"/>
      <c r="AE37" s="90" t="s">
        <v>36</v>
      </c>
      <c r="AF37" s="90"/>
      <c r="AG37" s="90"/>
      <c r="AH37" s="94" t="s">
        <v>46</v>
      </c>
      <c r="AI37" s="94"/>
      <c r="AJ37" s="94"/>
      <c r="AK37" s="94" t="s">
        <v>44</v>
      </c>
      <c r="AL37" s="94"/>
      <c r="AM37" s="94"/>
      <c r="AN37" s="201"/>
      <c r="AO37" s="188"/>
      <c r="AP37" s="90" t="s">
        <v>41</v>
      </c>
      <c r="AQ37" s="90"/>
      <c r="AR37" s="90"/>
      <c r="AS37" s="90"/>
      <c r="AT37" s="90"/>
      <c r="AU37" s="90"/>
      <c r="AV37" s="90"/>
      <c r="AW37" s="90" t="s">
        <v>36</v>
      </c>
      <c r="AX37" s="90"/>
      <c r="AY37" s="90"/>
      <c r="AZ37" s="94" t="s">
        <v>46</v>
      </c>
      <c r="BA37" s="94"/>
      <c r="BB37" s="94"/>
      <c r="BC37" s="94" t="s">
        <v>44</v>
      </c>
      <c r="BD37" s="94"/>
      <c r="BE37" s="94"/>
      <c r="BF37" s="201"/>
      <c r="BG37" s="210"/>
      <c r="BH37" s="90" t="s">
        <v>41</v>
      </c>
      <c r="BI37" s="90"/>
      <c r="BJ37" s="90"/>
      <c r="BK37" s="90"/>
      <c r="BL37" s="90"/>
      <c r="BM37" s="90"/>
      <c r="BN37" s="90"/>
      <c r="BO37" s="90" t="s">
        <v>36</v>
      </c>
      <c r="BP37" s="90"/>
      <c r="BQ37" s="90"/>
      <c r="BR37" s="94" t="s">
        <v>46</v>
      </c>
      <c r="BS37" s="94"/>
      <c r="BT37" s="94"/>
      <c r="BU37" s="94" t="s">
        <v>44</v>
      </c>
      <c r="BV37" s="94"/>
      <c r="BW37" s="94"/>
      <c r="BX37" s="223"/>
    </row>
    <row r="38" spans="1:76" s="29" customFormat="1" ht="15.95" customHeight="1">
      <c r="A38" s="33"/>
      <c r="B38" s="43"/>
      <c r="C38" s="53"/>
      <c r="D38" s="63"/>
      <c r="E38" s="71"/>
      <c r="F38" s="91" t="s">
        <v>34</v>
      </c>
      <c r="G38" s="101"/>
      <c r="H38" s="105" t="s">
        <v>50</v>
      </c>
      <c r="I38" s="105"/>
      <c r="J38" s="114"/>
      <c r="K38" s="119">
        <v>5</v>
      </c>
      <c r="L38" s="130"/>
      <c r="M38" s="137">
        <f>+P36</f>
        <v>100</v>
      </c>
      <c r="N38" s="146"/>
      <c r="O38" s="148"/>
      <c r="P38" s="152">
        <f>+'単価表(内地)'!$E$6</f>
        <v>1713</v>
      </c>
      <c r="Q38" s="160"/>
      <c r="R38" s="162"/>
      <c r="S38" s="165">
        <f>ROUND(P38*M38/1000,0)</f>
        <v>171</v>
      </c>
      <c r="T38" s="165"/>
      <c r="U38" s="165"/>
      <c r="V38" s="182"/>
      <c r="W38" s="188"/>
      <c r="X38" s="91" t="s">
        <v>34</v>
      </c>
      <c r="Y38" s="101"/>
      <c r="Z38" s="105" t="s">
        <v>50</v>
      </c>
      <c r="AA38" s="105"/>
      <c r="AB38" s="114"/>
      <c r="AC38" s="119">
        <v>5</v>
      </c>
      <c r="AD38" s="130"/>
      <c r="AE38" s="142">
        <f>+AH36</f>
        <v>100</v>
      </c>
      <c r="AF38" s="147"/>
      <c r="AG38" s="149"/>
      <c r="AH38" s="152">
        <f>+'単価表(内地)'!$E$6</f>
        <v>1713</v>
      </c>
      <c r="AI38" s="160"/>
      <c r="AJ38" s="162"/>
      <c r="AK38" s="165">
        <f>ROUND(AH38*AE38/1000,0)</f>
        <v>171</v>
      </c>
      <c r="AL38" s="165"/>
      <c r="AM38" s="165"/>
      <c r="AN38" s="201"/>
      <c r="AO38" s="188"/>
      <c r="AP38" s="91" t="s">
        <v>34</v>
      </c>
      <c r="AQ38" s="101"/>
      <c r="AR38" s="227" t="s">
        <v>50</v>
      </c>
      <c r="AS38" s="227"/>
      <c r="AT38" s="230"/>
      <c r="AU38" s="119">
        <v>5</v>
      </c>
      <c r="AV38" s="130"/>
      <c r="AW38" s="142">
        <f>+AZ36</f>
        <v>100</v>
      </c>
      <c r="AX38" s="147"/>
      <c r="AY38" s="149"/>
      <c r="AZ38" s="152">
        <f>+'単価表(内地)'!$E$6</f>
        <v>1713</v>
      </c>
      <c r="BA38" s="160"/>
      <c r="BB38" s="162"/>
      <c r="BC38" s="232">
        <f>ROUND(AZ38*AW38/1000,0)</f>
        <v>171</v>
      </c>
      <c r="BD38" s="232"/>
      <c r="BE38" s="232"/>
      <c r="BF38" s="201"/>
      <c r="BG38" s="210"/>
      <c r="BH38" s="91" t="s">
        <v>34</v>
      </c>
      <c r="BI38" s="101"/>
      <c r="BJ38" s="105" t="s">
        <v>50</v>
      </c>
      <c r="BK38" s="105"/>
      <c r="BL38" s="114"/>
      <c r="BM38" s="119">
        <v>5</v>
      </c>
      <c r="BN38" s="130"/>
      <c r="BO38" s="142">
        <f>+BR36</f>
        <v>100</v>
      </c>
      <c r="BP38" s="147"/>
      <c r="BQ38" s="149"/>
      <c r="BR38" s="152">
        <f>+'単価表(内地)'!$E$6</f>
        <v>1713</v>
      </c>
      <c r="BS38" s="160"/>
      <c r="BT38" s="162"/>
      <c r="BU38" s="232">
        <f>ROUND(BR38*BO38/1000,0)</f>
        <v>171</v>
      </c>
      <c r="BV38" s="232"/>
      <c r="BW38" s="232"/>
      <c r="BX38" s="223"/>
    </row>
    <row r="39" spans="1:76" s="30" customFormat="1" ht="15.95" customHeight="1">
      <c r="A39" s="34"/>
      <c r="B39" s="43"/>
      <c r="C39" s="53"/>
      <c r="D39" s="63"/>
      <c r="E39" s="74"/>
      <c r="F39" s="92"/>
      <c r="G39" s="102"/>
      <c r="H39" s="105" t="s">
        <v>33</v>
      </c>
      <c r="I39" s="105"/>
      <c r="J39" s="114"/>
      <c r="K39" s="120">
        <v>15</v>
      </c>
      <c r="L39" s="131"/>
      <c r="M39" s="138">
        <f>+P36</f>
        <v>100</v>
      </c>
      <c r="N39" s="138"/>
      <c r="O39" s="138"/>
      <c r="P39" s="153">
        <f>LOOKUP(K39,'単価表(内地)'!$D$8:$D$16,'単価表(内地)'!$E$8:$E$16)</f>
        <v>722</v>
      </c>
      <c r="Q39" s="153"/>
      <c r="R39" s="153"/>
      <c r="S39" s="165">
        <f>ROUND(P39*M39/1000,0)</f>
        <v>72</v>
      </c>
      <c r="T39" s="165"/>
      <c r="U39" s="165"/>
      <c r="V39" s="182"/>
      <c r="W39" s="188"/>
      <c r="X39" s="92"/>
      <c r="Y39" s="102"/>
      <c r="Z39" s="105" t="s">
        <v>33</v>
      </c>
      <c r="AA39" s="105"/>
      <c r="AB39" s="114"/>
      <c r="AC39" s="120">
        <v>15</v>
      </c>
      <c r="AD39" s="131"/>
      <c r="AE39" s="143">
        <f>+AH36</f>
        <v>100</v>
      </c>
      <c r="AF39" s="143"/>
      <c r="AG39" s="143"/>
      <c r="AH39" s="153">
        <f>LOOKUP(AC39,'単価表(内地)'!$D$8:$D$16,'単価表(内地)'!$E$8:$E$16)</f>
        <v>722</v>
      </c>
      <c r="AI39" s="153"/>
      <c r="AJ39" s="153"/>
      <c r="AK39" s="165">
        <f>ROUND(AH39*AE39/1000,0)</f>
        <v>72</v>
      </c>
      <c r="AL39" s="165"/>
      <c r="AM39" s="165"/>
      <c r="AN39" s="178"/>
      <c r="AO39" s="188"/>
      <c r="AP39" s="92"/>
      <c r="AQ39" s="102"/>
      <c r="AR39" s="227" t="s">
        <v>33</v>
      </c>
      <c r="AS39" s="227"/>
      <c r="AT39" s="230"/>
      <c r="AU39" s="120">
        <v>20</v>
      </c>
      <c r="AV39" s="131"/>
      <c r="AW39" s="143">
        <f>+AZ36</f>
        <v>100</v>
      </c>
      <c r="AX39" s="143"/>
      <c r="AY39" s="143"/>
      <c r="AZ39" s="153">
        <f>LOOKUP(AU39,'単価表(内地)'!$D$8:$D$16,'単価表(内地)'!$E$8:$E$16)</f>
        <v>1089</v>
      </c>
      <c r="BA39" s="153"/>
      <c r="BB39" s="153"/>
      <c r="BC39" s="232">
        <f>ROUND(AZ39*AW39/1000,0)</f>
        <v>109</v>
      </c>
      <c r="BD39" s="232"/>
      <c r="BE39" s="232"/>
      <c r="BF39" s="178"/>
      <c r="BG39" s="74"/>
      <c r="BH39" s="92"/>
      <c r="BI39" s="102"/>
      <c r="BJ39" s="105" t="s">
        <v>33</v>
      </c>
      <c r="BK39" s="105"/>
      <c r="BL39" s="114"/>
      <c r="BM39" s="120">
        <v>10</v>
      </c>
      <c r="BN39" s="131"/>
      <c r="BO39" s="143">
        <f>+BR36</f>
        <v>100</v>
      </c>
      <c r="BP39" s="143"/>
      <c r="BQ39" s="143"/>
      <c r="BR39" s="153">
        <f>LOOKUP(BM39,'単価表(内地)'!$D$8:$D$16,'単価表(内地)'!$E$8:$E$16)</f>
        <v>556</v>
      </c>
      <c r="BS39" s="153"/>
      <c r="BT39" s="153"/>
      <c r="BU39" s="232">
        <f>ROUND(BR39*BO39/1000,0)</f>
        <v>56</v>
      </c>
      <c r="BV39" s="232"/>
      <c r="BW39" s="232"/>
      <c r="BX39" s="220"/>
    </row>
    <row r="40" spans="1:76" s="30" customFormat="1" ht="15.95" customHeight="1">
      <c r="A40" s="34"/>
      <c r="B40" s="43"/>
      <c r="C40" s="53"/>
      <c r="D40" s="63"/>
      <c r="E40" s="74"/>
      <c r="F40" s="92"/>
      <c r="G40" s="102"/>
      <c r="H40" s="106" t="s">
        <v>38</v>
      </c>
      <c r="I40" s="106"/>
      <c r="J40" s="115"/>
      <c r="K40" s="120"/>
      <c r="L40" s="131"/>
      <c r="M40" s="138"/>
      <c r="N40" s="138"/>
      <c r="O40" s="138"/>
      <c r="P40" s="153"/>
      <c r="Q40" s="153"/>
      <c r="R40" s="153"/>
      <c r="S40" s="165"/>
      <c r="T40" s="165"/>
      <c r="U40" s="165"/>
      <c r="V40" s="182"/>
      <c r="W40" s="188"/>
      <c r="X40" s="92"/>
      <c r="Y40" s="102"/>
      <c r="Z40" s="106" t="s">
        <v>38</v>
      </c>
      <c r="AA40" s="106"/>
      <c r="AB40" s="115"/>
      <c r="AC40" s="120"/>
      <c r="AD40" s="131"/>
      <c r="AE40" s="143"/>
      <c r="AF40" s="143"/>
      <c r="AG40" s="143"/>
      <c r="AH40" s="153"/>
      <c r="AI40" s="153"/>
      <c r="AJ40" s="153"/>
      <c r="AK40" s="165"/>
      <c r="AL40" s="165"/>
      <c r="AM40" s="165"/>
      <c r="AN40" s="178"/>
      <c r="AO40" s="188"/>
      <c r="AP40" s="92"/>
      <c r="AQ40" s="102"/>
      <c r="AR40" s="228" t="s">
        <v>38</v>
      </c>
      <c r="AS40" s="228"/>
      <c r="AT40" s="231"/>
      <c r="AU40" s="120"/>
      <c r="AV40" s="131"/>
      <c r="AW40" s="143"/>
      <c r="AX40" s="143"/>
      <c r="AY40" s="143"/>
      <c r="AZ40" s="153"/>
      <c r="BA40" s="153"/>
      <c r="BB40" s="153"/>
      <c r="BC40" s="232"/>
      <c r="BD40" s="232"/>
      <c r="BE40" s="232"/>
      <c r="BF40" s="178"/>
      <c r="BG40" s="74"/>
      <c r="BH40" s="92"/>
      <c r="BI40" s="102"/>
      <c r="BJ40" s="106" t="s">
        <v>38</v>
      </c>
      <c r="BK40" s="106"/>
      <c r="BL40" s="115"/>
      <c r="BM40" s="120"/>
      <c r="BN40" s="131"/>
      <c r="BO40" s="143"/>
      <c r="BP40" s="143"/>
      <c r="BQ40" s="143"/>
      <c r="BR40" s="153"/>
      <c r="BS40" s="153"/>
      <c r="BT40" s="153"/>
      <c r="BU40" s="232"/>
      <c r="BV40" s="232"/>
      <c r="BW40" s="232"/>
      <c r="BX40" s="220"/>
    </row>
    <row r="41" spans="1:76" s="30" customFormat="1" ht="15.95" customHeight="1">
      <c r="A41" s="34"/>
      <c r="B41" s="43"/>
      <c r="C41" s="53"/>
      <c r="D41" s="63"/>
      <c r="E41" s="74"/>
      <c r="F41" s="92"/>
      <c r="G41" s="102"/>
      <c r="H41" s="105" t="s">
        <v>13</v>
      </c>
      <c r="I41" s="105"/>
      <c r="J41" s="114"/>
      <c r="K41" s="120">
        <v>20</v>
      </c>
      <c r="L41" s="131"/>
      <c r="M41" s="138">
        <f>+P36</f>
        <v>100</v>
      </c>
      <c r="N41" s="138"/>
      <c r="O41" s="138"/>
      <c r="P41" s="153">
        <f>LOOKUP(K41,'単価表(内地)'!$D$17:$D$26,'単価表(内地)'!$E$17:$E$26)</f>
        <v>720</v>
      </c>
      <c r="Q41" s="153"/>
      <c r="R41" s="153"/>
      <c r="S41" s="165">
        <f>ROUND(P41*M41/1000,0)</f>
        <v>72</v>
      </c>
      <c r="T41" s="165"/>
      <c r="U41" s="165"/>
      <c r="V41" s="182"/>
      <c r="W41" s="188"/>
      <c r="X41" s="92"/>
      <c r="Y41" s="102"/>
      <c r="Z41" s="105" t="s">
        <v>13</v>
      </c>
      <c r="AA41" s="105"/>
      <c r="AB41" s="114"/>
      <c r="AC41" s="120">
        <v>20</v>
      </c>
      <c r="AD41" s="131"/>
      <c r="AE41" s="143">
        <f>+AH36</f>
        <v>100</v>
      </c>
      <c r="AF41" s="143"/>
      <c r="AG41" s="143"/>
      <c r="AH41" s="153">
        <f>LOOKUP(AC41,'単価表(内地)'!$D$17:$D$26,'単価表(内地)'!$E$17:$E$26)</f>
        <v>720</v>
      </c>
      <c r="AI41" s="153"/>
      <c r="AJ41" s="153"/>
      <c r="AK41" s="165">
        <f>ROUND(AH41*AE41/1000,0)</f>
        <v>72</v>
      </c>
      <c r="AL41" s="165"/>
      <c r="AM41" s="165"/>
      <c r="AN41" s="178"/>
      <c r="AO41" s="188"/>
      <c r="AP41" s="92"/>
      <c r="AQ41" s="102"/>
      <c r="AR41" s="227" t="s">
        <v>13</v>
      </c>
      <c r="AS41" s="227"/>
      <c r="AT41" s="230"/>
      <c r="AU41" s="120">
        <v>20</v>
      </c>
      <c r="AV41" s="131"/>
      <c r="AW41" s="143">
        <f>+AZ36</f>
        <v>100</v>
      </c>
      <c r="AX41" s="143"/>
      <c r="AY41" s="143"/>
      <c r="AZ41" s="153">
        <f>LOOKUP(AU41,'単価表(内地)'!$D$17:$D$26,'単価表(内地)'!$E$17:$E$26)</f>
        <v>720</v>
      </c>
      <c r="BA41" s="153"/>
      <c r="BB41" s="153"/>
      <c r="BC41" s="232">
        <f>ROUND(AZ41*AW41/1000,0)</f>
        <v>72</v>
      </c>
      <c r="BD41" s="232"/>
      <c r="BE41" s="232"/>
      <c r="BF41" s="178"/>
      <c r="BG41" s="74"/>
      <c r="BH41" s="92"/>
      <c r="BI41" s="102"/>
      <c r="BJ41" s="105" t="s">
        <v>13</v>
      </c>
      <c r="BK41" s="105"/>
      <c r="BL41" s="114"/>
      <c r="BM41" s="120">
        <v>15</v>
      </c>
      <c r="BN41" s="131"/>
      <c r="BO41" s="143">
        <f>+BR36</f>
        <v>100</v>
      </c>
      <c r="BP41" s="143"/>
      <c r="BQ41" s="143"/>
      <c r="BR41" s="153">
        <f>LOOKUP(BM41,'単価表(内地)'!$D$17:$D$26,'単価表(内地)'!$E$17:$E$26)</f>
        <v>587</v>
      </c>
      <c r="BS41" s="153"/>
      <c r="BT41" s="153"/>
      <c r="BU41" s="232">
        <f>ROUND(BR41*BO41/1000,0)</f>
        <v>59</v>
      </c>
      <c r="BV41" s="232"/>
      <c r="BW41" s="232"/>
      <c r="BX41" s="220"/>
    </row>
    <row r="42" spans="1:76" s="30" customFormat="1" ht="15.95" customHeight="1">
      <c r="A42" s="34"/>
      <c r="B42" s="43"/>
      <c r="C42" s="53"/>
      <c r="D42" s="63"/>
      <c r="E42" s="74"/>
      <c r="F42" s="92"/>
      <c r="G42" s="102"/>
      <c r="H42" s="106" t="s">
        <v>39</v>
      </c>
      <c r="I42" s="106"/>
      <c r="J42" s="115"/>
      <c r="K42" s="120"/>
      <c r="L42" s="131"/>
      <c r="M42" s="138"/>
      <c r="N42" s="138"/>
      <c r="O42" s="138"/>
      <c r="P42" s="153"/>
      <c r="Q42" s="153"/>
      <c r="R42" s="153"/>
      <c r="S42" s="165"/>
      <c r="T42" s="165"/>
      <c r="U42" s="165"/>
      <c r="V42" s="182"/>
      <c r="W42" s="188"/>
      <c r="X42" s="92"/>
      <c r="Y42" s="102"/>
      <c r="Z42" s="106" t="s">
        <v>39</v>
      </c>
      <c r="AA42" s="106"/>
      <c r="AB42" s="115"/>
      <c r="AC42" s="120"/>
      <c r="AD42" s="131"/>
      <c r="AE42" s="143"/>
      <c r="AF42" s="143"/>
      <c r="AG42" s="143"/>
      <c r="AH42" s="153"/>
      <c r="AI42" s="153"/>
      <c r="AJ42" s="153"/>
      <c r="AK42" s="165"/>
      <c r="AL42" s="165"/>
      <c r="AM42" s="165"/>
      <c r="AN42" s="178"/>
      <c r="AO42" s="188"/>
      <c r="AP42" s="92"/>
      <c r="AQ42" s="102"/>
      <c r="AR42" s="228" t="s">
        <v>39</v>
      </c>
      <c r="AS42" s="228"/>
      <c r="AT42" s="231"/>
      <c r="AU42" s="120"/>
      <c r="AV42" s="131"/>
      <c r="AW42" s="143"/>
      <c r="AX42" s="143"/>
      <c r="AY42" s="143"/>
      <c r="AZ42" s="153"/>
      <c r="BA42" s="153"/>
      <c r="BB42" s="153"/>
      <c r="BC42" s="232"/>
      <c r="BD42" s="232"/>
      <c r="BE42" s="232"/>
      <c r="BF42" s="178"/>
      <c r="BG42" s="74"/>
      <c r="BH42" s="92"/>
      <c r="BI42" s="102"/>
      <c r="BJ42" s="106" t="s">
        <v>39</v>
      </c>
      <c r="BK42" s="106"/>
      <c r="BL42" s="115"/>
      <c r="BM42" s="120"/>
      <c r="BN42" s="131"/>
      <c r="BO42" s="143"/>
      <c r="BP42" s="143"/>
      <c r="BQ42" s="143"/>
      <c r="BR42" s="153"/>
      <c r="BS42" s="153"/>
      <c r="BT42" s="153"/>
      <c r="BU42" s="232"/>
      <c r="BV42" s="232"/>
      <c r="BW42" s="232"/>
      <c r="BX42" s="220"/>
    </row>
    <row r="43" spans="1:76" s="30" customFormat="1" ht="15.95" customHeight="1">
      <c r="A43" s="34"/>
      <c r="B43" s="43"/>
      <c r="C43" s="53"/>
      <c r="D43" s="63"/>
      <c r="E43" s="74"/>
      <c r="F43" s="92"/>
      <c r="G43" s="102"/>
      <c r="H43" s="105" t="s">
        <v>13</v>
      </c>
      <c r="I43" s="105"/>
      <c r="J43" s="114"/>
      <c r="K43" s="120">
        <v>30</v>
      </c>
      <c r="L43" s="131"/>
      <c r="M43" s="138">
        <f>+P36</f>
        <v>100</v>
      </c>
      <c r="N43" s="138"/>
      <c r="O43" s="138"/>
      <c r="P43" s="153">
        <f>LOOKUP(K43,'単価表(内地)'!$D$27:$D$36,'単価表(内地)'!$E$27:$E$36)</f>
        <v>946</v>
      </c>
      <c r="Q43" s="153"/>
      <c r="R43" s="153"/>
      <c r="S43" s="165">
        <f>ROUND(P43*M43/1000,0)</f>
        <v>95</v>
      </c>
      <c r="T43" s="165"/>
      <c r="U43" s="165"/>
      <c r="V43" s="182"/>
      <c r="W43" s="188"/>
      <c r="X43" s="92"/>
      <c r="Y43" s="102"/>
      <c r="Z43" s="105" t="s">
        <v>13</v>
      </c>
      <c r="AA43" s="105"/>
      <c r="AB43" s="114"/>
      <c r="AC43" s="120">
        <v>20</v>
      </c>
      <c r="AD43" s="131"/>
      <c r="AE43" s="143">
        <f>+AH36</f>
        <v>100</v>
      </c>
      <c r="AF43" s="143"/>
      <c r="AG43" s="143"/>
      <c r="AH43" s="153">
        <f>LOOKUP(AC43,'単価表(内地)'!$D$27:$D$36,'単価表(内地)'!$E$27:$E$36)</f>
        <v>568</v>
      </c>
      <c r="AI43" s="153"/>
      <c r="AJ43" s="153"/>
      <c r="AK43" s="165">
        <f>ROUND(AH43*AE43/1000,0)</f>
        <v>57</v>
      </c>
      <c r="AL43" s="165"/>
      <c r="AM43" s="165"/>
      <c r="AN43" s="178"/>
      <c r="AO43" s="188"/>
      <c r="AP43" s="92"/>
      <c r="AQ43" s="102"/>
      <c r="AR43" s="227" t="s">
        <v>13</v>
      </c>
      <c r="AS43" s="227"/>
      <c r="AT43" s="230"/>
      <c r="AU43" s="120"/>
      <c r="AV43" s="131"/>
      <c r="AW43" s="143"/>
      <c r="AX43" s="143"/>
      <c r="AY43" s="143"/>
      <c r="AZ43" s="153" t="e">
        <f>LOOKUP(AU43,'単価表(内地)'!$D$27:$D$36,'単価表(内地)'!$E$27:$E$36)</f>
        <v>#N/A</v>
      </c>
      <c r="BA43" s="153"/>
      <c r="BB43" s="153"/>
      <c r="BC43" s="232"/>
      <c r="BD43" s="232"/>
      <c r="BE43" s="232"/>
      <c r="BF43" s="178"/>
      <c r="BG43" s="74"/>
      <c r="BH43" s="92"/>
      <c r="BI43" s="102"/>
      <c r="BJ43" s="105" t="s">
        <v>13</v>
      </c>
      <c r="BK43" s="105"/>
      <c r="BL43" s="114"/>
      <c r="BM43" s="120">
        <v>20</v>
      </c>
      <c r="BN43" s="131"/>
      <c r="BO43" s="143">
        <f>+BR36</f>
        <v>100</v>
      </c>
      <c r="BP43" s="143"/>
      <c r="BQ43" s="143"/>
      <c r="BR43" s="153">
        <f>LOOKUP(BM43,'単価表(内地)'!$D$27:$D$36,'単価表(内地)'!$E$27:$E$36)</f>
        <v>568</v>
      </c>
      <c r="BS43" s="153"/>
      <c r="BT43" s="153"/>
      <c r="BU43" s="232">
        <f>ROUND(BR43*BO43/1000,0)</f>
        <v>57</v>
      </c>
      <c r="BV43" s="232"/>
      <c r="BW43" s="232"/>
      <c r="BX43" s="220"/>
    </row>
    <row r="44" spans="1:76" s="30" customFormat="1" ht="15.95" customHeight="1">
      <c r="A44" s="34"/>
      <c r="B44" s="43"/>
      <c r="C44" s="53"/>
      <c r="D44" s="63"/>
      <c r="E44" s="74"/>
      <c r="F44" s="92"/>
      <c r="G44" s="102"/>
      <c r="H44" s="106" t="s">
        <v>7</v>
      </c>
      <c r="I44" s="106"/>
      <c r="J44" s="115"/>
      <c r="K44" s="120"/>
      <c r="L44" s="131"/>
      <c r="M44" s="138"/>
      <c r="N44" s="138"/>
      <c r="O44" s="138"/>
      <c r="P44" s="153"/>
      <c r="Q44" s="153"/>
      <c r="R44" s="153"/>
      <c r="S44" s="165"/>
      <c r="T44" s="165"/>
      <c r="U44" s="165"/>
      <c r="V44" s="182"/>
      <c r="W44" s="188"/>
      <c r="X44" s="92"/>
      <c r="Y44" s="102"/>
      <c r="Z44" s="106" t="s">
        <v>7</v>
      </c>
      <c r="AA44" s="106"/>
      <c r="AB44" s="115"/>
      <c r="AC44" s="120"/>
      <c r="AD44" s="131"/>
      <c r="AE44" s="143"/>
      <c r="AF44" s="143"/>
      <c r="AG44" s="143"/>
      <c r="AH44" s="153"/>
      <c r="AI44" s="153"/>
      <c r="AJ44" s="153"/>
      <c r="AK44" s="165"/>
      <c r="AL44" s="165"/>
      <c r="AM44" s="165"/>
      <c r="AN44" s="178"/>
      <c r="AO44" s="188"/>
      <c r="AP44" s="92"/>
      <c r="AQ44" s="102"/>
      <c r="AR44" s="228" t="s">
        <v>7</v>
      </c>
      <c r="AS44" s="228"/>
      <c r="AT44" s="231"/>
      <c r="AU44" s="120"/>
      <c r="AV44" s="131"/>
      <c r="AW44" s="143"/>
      <c r="AX44" s="143"/>
      <c r="AY44" s="143"/>
      <c r="AZ44" s="153"/>
      <c r="BA44" s="153"/>
      <c r="BB44" s="153"/>
      <c r="BC44" s="232"/>
      <c r="BD44" s="232"/>
      <c r="BE44" s="232"/>
      <c r="BF44" s="178"/>
      <c r="BG44" s="74"/>
      <c r="BH44" s="92"/>
      <c r="BI44" s="102"/>
      <c r="BJ44" s="106" t="s">
        <v>7</v>
      </c>
      <c r="BK44" s="106"/>
      <c r="BL44" s="115"/>
      <c r="BM44" s="120"/>
      <c r="BN44" s="131"/>
      <c r="BO44" s="143"/>
      <c r="BP44" s="143"/>
      <c r="BQ44" s="143"/>
      <c r="BR44" s="153"/>
      <c r="BS44" s="153"/>
      <c r="BT44" s="153"/>
      <c r="BU44" s="232"/>
      <c r="BV44" s="232"/>
      <c r="BW44" s="232"/>
      <c r="BX44" s="220"/>
    </row>
    <row r="45" spans="1:76" s="30" customFormat="1" ht="15.95" customHeight="1">
      <c r="A45" s="34"/>
      <c r="B45" s="43"/>
      <c r="C45" s="53"/>
      <c r="D45" s="63"/>
      <c r="E45" s="74"/>
      <c r="F45" s="93"/>
      <c r="G45" s="103"/>
      <c r="H45" s="107" t="s">
        <v>47</v>
      </c>
      <c r="I45" s="107"/>
      <c r="J45" s="107"/>
      <c r="K45" s="107"/>
      <c r="L45" s="107"/>
      <c r="M45" s="138" t="s">
        <v>43</v>
      </c>
      <c r="N45" s="138"/>
      <c r="O45" s="138"/>
      <c r="P45" s="153" t="s">
        <v>43</v>
      </c>
      <c r="Q45" s="153"/>
      <c r="R45" s="153"/>
      <c r="S45" s="165">
        <f>SUM(S38:U44)</f>
        <v>410</v>
      </c>
      <c r="T45" s="165"/>
      <c r="U45" s="165"/>
      <c r="V45" s="182"/>
      <c r="W45" s="188"/>
      <c r="X45" s="93"/>
      <c r="Y45" s="103"/>
      <c r="Z45" s="107" t="s">
        <v>47</v>
      </c>
      <c r="AA45" s="107"/>
      <c r="AB45" s="107"/>
      <c r="AC45" s="107"/>
      <c r="AD45" s="107"/>
      <c r="AE45" s="138" t="s">
        <v>43</v>
      </c>
      <c r="AF45" s="138"/>
      <c r="AG45" s="138"/>
      <c r="AH45" s="153" t="s">
        <v>43</v>
      </c>
      <c r="AI45" s="153"/>
      <c r="AJ45" s="153"/>
      <c r="AK45" s="165">
        <f>SUM(AK38:AM44)</f>
        <v>372</v>
      </c>
      <c r="AL45" s="165"/>
      <c r="AM45" s="165"/>
      <c r="AN45" s="178"/>
      <c r="AO45" s="188"/>
      <c r="AP45" s="93"/>
      <c r="AQ45" s="103"/>
      <c r="AR45" s="229" t="s">
        <v>47</v>
      </c>
      <c r="AS45" s="229"/>
      <c r="AT45" s="229"/>
      <c r="AU45" s="229"/>
      <c r="AV45" s="229"/>
      <c r="AW45" s="143" t="s">
        <v>43</v>
      </c>
      <c r="AX45" s="143"/>
      <c r="AY45" s="143"/>
      <c r="AZ45" s="153" t="s">
        <v>43</v>
      </c>
      <c r="BA45" s="153"/>
      <c r="BB45" s="153"/>
      <c r="BC45" s="232">
        <f>SUM(BC38:BE44)</f>
        <v>352</v>
      </c>
      <c r="BD45" s="232"/>
      <c r="BE45" s="232"/>
      <c r="BF45" s="178"/>
      <c r="BG45" s="74"/>
      <c r="BH45" s="93"/>
      <c r="BI45" s="103"/>
      <c r="BJ45" s="107" t="s">
        <v>47</v>
      </c>
      <c r="BK45" s="107"/>
      <c r="BL45" s="107"/>
      <c r="BM45" s="107"/>
      <c r="BN45" s="107"/>
      <c r="BO45" s="138" t="s">
        <v>43</v>
      </c>
      <c r="BP45" s="138"/>
      <c r="BQ45" s="138"/>
      <c r="BR45" s="153" t="s">
        <v>43</v>
      </c>
      <c r="BS45" s="153"/>
      <c r="BT45" s="153"/>
      <c r="BU45" s="165">
        <f>SUM(BU38:BW44)</f>
        <v>343</v>
      </c>
      <c r="BV45" s="165"/>
      <c r="BW45" s="165"/>
      <c r="BX45" s="220"/>
    </row>
    <row r="46" spans="1:76" s="30" customFormat="1" ht="15.95" customHeight="1">
      <c r="A46" s="34"/>
      <c r="B46" s="43"/>
      <c r="C46" s="53"/>
      <c r="D46" s="63"/>
      <c r="E46" s="74"/>
      <c r="F46" s="94" t="s">
        <v>24</v>
      </c>
      <c r="G46" s="94"/>
      <c r="H46" s="108" t="s">
        <v>19</v>
      </c>
      <c r="I46" s="108"/>
      <c r="J46" s="108"/>
      <c r="K46" s="108"/>
      <c r="L46" s="108"/>
      <c r="M46" s="139">
        <f>T13*P36/100</f>
        <v>135</v>
      </c>
      <c r="N46" s="139"/>
      <c r="O46" s="139"/>
      <c r="P46" s="153">
        <f>+'単価表(内地)'!$E$40</f>
        <v>251</v>
      </c>
      <c r="Q46" s="153"/>
      <c r="R46" s="153"/>
      <c r="S46" s="165">
        <f>ROUND(P46*M46/1000,0)</f>
        <v>34</v>
      </c>
      <c r="T46" s="165"/>
      <c r="U46" s="165"/>
      <c r="V46" s="182"/>
      <c r="W46" s="188"/>
      <c r="X46" s="94" t="s">
        <v>24</v>
      </c>
      <c r="Y46" s="94"/>
      <c r="Z46" s="108" t="s">
        <v>19</v>
      </c>
      <c r="AA46" s="108"/>
      <c r="AB46" s="108"/>
      <c r="AC46" s="108"/>
      <c r="AD46" s="108"/>
      <c r="AE46" s="139">
        <f>AL13*AH36/100</f>
        <v>130</v>
      </c>
      <c r="AF46" s="139"/>
      <c r="AG46" s="139"/>
      <c r="AH46" s="153">
        <f>+'単価表(内地)'!$E$40</f>
        <v>251</v>
      </c>
      <c r="AI46" s="153"/>
      <c r="AJ46" s="153"/>
      <c r="AK46" s="165">
        <f>ROUND(AH46*AE46/1000,0)</f>
        <v>33</v>
      </c>
      <c r="AL46" s="165"/>
      <c r="AM46" s="165"/>
      <c r="AN46" s="178"/>
      <c r="AO46" s="188"/>
      <c r="AP46" s="94" t="s">
        <v>24</v>
      </c>
      <c r="AQ46" s="94"/>
      <c r="AR46" s="108" t="s">
        <v>19</v>
      </c>
      <c r="AS46" s="108"/>
      <c r="AT46" s="108"/>
      <c r="AU46" s="108"/>
      <c r="AV46" s="108"/>
      <c r="AW46" s="139">
        <f>BD13*AZ36/100</f>
        <v>130</v>
      </c>
      <c r="AX46" s="139"/>
      <c r="AY46" s="139"/>
      <c r="AZ46" s="153">
        <f>+'単価表(内地)'!$E$40</f>
        <v>251</v>
      </c>
      <c r="BA46" s="153"/>
      <c r="BB46" s="153"/>
      <c r="BC46" s="165">
        <f>ROUND(AZ46*AW46/1000,0)</f>
        <v>33</v>
      </c>
      <c r="BD46" s="165"/>
      <c r="BE46" s="165"/>
      <c r="BF46" s="178"/>
      <c r="BG46" s="74"/>
      <c r="BH46" s="94" t="s">
        <v>24</v>
      </c>
      <c r="BI46" s="94"/>
      <c r="BJ46" s="108" t="s">
        <v>19</v>
      </c>
      <c r="BK46" s="108"/>
      <c r="BL46" s="108"/>
      <c r="BM46" s="108"/>
      <c r="BN46" s="108"/>
      <c r="BO46" s="139">
        <f>BV13*BR36/100</f>
        <v>140</v>
      </c>
      <c r="BP46" s="139"/>
      <c r="BQ46" s="139"/>
      <c r="BR46" s="153">
        <f>+'単価表(内地)'!$E$40</f>
        <v>251</v>
      </c>
      <c r="BS46" s="153"/>
      <c r="BT46" s="153"/>
      <c r="BU46" s="165">
        <f>ROUND(BR46*BO46/1000,0)</f>
        <v>35</v>
      </c>
      <c r="BV46" s="165"/>
      <c r="BW46" s="165"/>
      <c r="BX46" s="220"/>
    </row>
    <row r="47" spans="1:76" s="30" customFormat="1" ht="15.95" customHeight="1">
      <c r="A47" s="34"/>
      <c r="B47" s="43"/>
      <c r="C47" s="53"/>
      <c r="D47" s="63"/>
      <c r="E47" s="74"/>
      <c r="F47" s="94"/>
      <c r="G47" s="94"/>
      <c r="H47" s="108" t="s">
        <v>35</v>
      </c>
      <c r="I47" s="108"/>
      <c r="J47" s="108"/>
      <c r="K47" s="108"/>
      <c r="L47" s="108"/>
      <c r="M47" s="139">
        <f>S14*P36/100</f>
        <v>65</v>
      </c>
      <c r="N47" s="139"/>
      <c r="O47" s="139"/>
      <c r="P47" s="153">
        <f>+'単価表(内地)'!$E$39</f>
        <v>253</v>
      </c>
      <c r="Q47" s="153"/>
      <c r="R47" s="153"/>
      <c r="S47" s="165">
        <f>ROUND(P47*M47/1000,0)</f>
        <v>16</v>
      </c>
      <c r="T47" s="165"/>
      <c r="U47" s="165"/>
      <c r="V47" s="182"/>
      <c r="W47" s="188"/>
      <c r="X47" s="94"/>
      <c r="Y47" s="94"/>
      <c r="Z47" s="108" t="s">
        <v>35</v>
      </c>
      <c r="AA47" s="108"/>
      <c r="AB47" s="108"/>
      <c r="AC47" s="108"/>
      <c r="AD47" s="108"/>
      <c r="AE47" s="139">
        <f>AK14*AH36/100</f>
        <v>70</v>
      </c>
      <c r="AF47" s="139"/>
      <c r="AG47" s="139"/>
      <c r="AH47" s="153">
        <f>+'単価表(内地)'!$E$39</f>
        <v>253</v>
      </c>
      <c r="AI47" s="153"/>
      <c r="AJ47" s="153"/>
      <c r="AK47" s="165">
        <f>ROUND(AH47*AE47/1000,0)</f>
        <v>18</v>
      </c>
      <c r="AL47" s="165"/>
      <c r="AM47" s="165"/>
      <c r="AN47" s="178"/>
      <c r="AO47" s="188"/>
      <c r="AP47" s="94"/>
      <c r="AQ47" s="94"/>
      <c r="AR47" s="108" t="s">
        <v>35</v>
      </c>
      <c r="AS47" s="108"/>
      <c r="AT47" s="108"/>
      <c r="AU47" s="108"/>
      <c r="AV47" s="108"/>
      <c r="AW47" s="139">
        <f>BC14*AZ36/100</f>
        <v>85</v>
      </c>
      <c r="AX47" s="139"/>
      <c r="AY47" s="139"/>
      <c r="AZ47" s="153">
        <f>+'単価表(内地)'!$E$39</f>
        <v>253</v>
      </c>
      <c r="BA47" s="153"/>
      <c r="BB47" s="153"/>
      <c r="BC47" s="165">
        <f>ROUND(AZ47*AW47/1000,0)</f>
        <v>22</v>
      </c>
      <c r="BD47" s="165"/>
      <c r="BE47" s="165"/>
      <c r="BF47" s="178"/>
      <c r="BG47" s="74"/>
      <c r="BH47" s="94"/>
      <c r="BI47" s="94"/>
      <c r="BJ47" s="108" t="s">
        <v>35</v>
      </c>
      <c r="BK47" s="108"/>
      <c r="BL47" s="108"/>
      <c r="BM47" s="108"/>
      <c r="BN47" s="108"/>
      <c r="BO47" s="139">
        <f>BU15*BR36/100</f>
        <v>90</v>
      </c>
      <c r="BP47" s="139"/>
      <c r="BQ47" s="139"/>
      <c r="BR47" s="153">
        <f>+'単価表(内地)'!$E$39</f>
        <v>253</v>
      </c>
      <c r="BS47" s="153"/>
      <c r="BT47" s="153"/>
      <c r="BU47" s="165">
        <f>ROUND(BR47*BO47/1000,0)</f>
        <v>23</v>
      </c>
      <c r="BV47" s="165"/>
      <c r="BW47" s="165"/>
      <c r="BX47" s="220"/>
    </row>
    <row r="48" spans="1:76" s="30" customFormat="1" ht="15.95" customHeight="1">
      <c r="A48" s="34"/>
      <c r="B48" s="43"/>
      <c r="C48" s="53"/>
      <c r="D48" s="63"/>
      <c r="E48" s="74"/>
      <c r="F48" s="94"/>
      <c r="G48" s="94"/>
      <c r="H48" s="108" t="s">
        <v>37</v>
      </c>
      <c r="I48" s="108"/>
      <c r="J48" s="108"/>
      <c r="K48" s="108"/>
      <c r="L48" s="108"/>
      <c r="M48" s="139">
        <f>+M47</f>
        <v>65</v>
      </c>
      <c r="N48" s="139"/>
      <c r="O48" s="139"/>
      <c r="P48" s="153">
        <f>+'単価表(内地)'!$E$37</f>
        <v>1800</v>
      </c>
      <c r="Q48" s="153"/>
      <c r="R48" s="153"/>
      <c r="S48" s="165">
        <f>ROUND(P48*M48/1000,0)</f>
        <v>117</v>
      </c>
      <c r="T48" s="165"/>
      <c r="U48" s="165"/>
      <c r="V48" s="182"/>
      <c r="W48" s="188"/>
      <c r="X48" s="94"/>
      <c r="Y48" s="94"/>
      <c r="Z48" s="108" t="s">
        <v>37</v>
      </c>
      <c r="AA48" s="108"/>
      <c r="AB48" s="108"/>
      <c r="AC48" s="108"/>
      <c r="AD48" s="108"/>
      <c r="AE48" s="139">
        <f>+AE47</f>
        <v>70</v>
      </c>
      <c r="AF48" s="139"/>
      <c r="AG48" s="139"/>
      <c r="AH48" s="153">
        <f>+'単価表(内地)'!$E$37</f>
        <v>1800</v>
      </c>
      <c r="AI48" s="153"/>
      <c r="AJ48" s="153"/>
      <c r="AK48" s="165">
        <f>ROUND(AH48*AE48/1000,0)</f>
        <v>126</v>
      </c>
      <c r="AL48" s="165"/>
      <c r="AM48" s="165"/>
      <c r="AN48" s="178"/>
      <c r="AO48" s="188"/>
      <c r="AP48" s="94"/>
      <c r="AQ48" s="94"/>
      <c r="AR48" s="108" t="s">
        <v>37</v>
      </c>
      <c r="AS48" s="108"/>
      <c r="AT48" s="108"/>
      <c r="AU48" s="108"/>
      <c r="AV48" s="108"/>
      <c r="AW48" s="139">
        <f>+AW47</f>
        <v>85</v>
      </c>
      <c r="AX48" s="139"/>
      <c r="AY48" s="139"/>
      <c r="AZ48" s="153">
        <f>+'単価表(内地)'!$E$37</f>
        <v>1800</v>
      </c>
      <c r="BA48" s="153"/>
      <c r="BB48" s="153"/>
      <c r="BC48" s="165">
        <f>ROUND(AZ48*AW48/1000,0)</f>
        <v>153</v>
      </c>
      <c r="BD48" s="165"/>
      <c r="BE48" s="165"/>
      <c r="BF48" s="178"/>
      <c r="BG48" s="74"/>
      <c r="BH48" s="94"/>
      <c r="BI48" s="94"/>
      <c r="BJ48" s="108" t="s">
        <v>37</v>
      </c>
      <c r="BK48" s="108"/>
      <c r="BL48" s="108"/>
      <c r="BM48" s="108"/>
      <c r="BN48" s="108"/>
      <c r="BO48" s="139">
        <f>+BO47</f>
        <v>90</v>
      </c>
      <c r="BP48" s="139"/>
      <c r="BQ48" s="139"/>
      <c r="BR48" s="153">
        <f>+'単価表(内地)'!$E$37</f>
        <v>1800</v>
      </c>
      <c r="BS48" s="153"/>
      <c r="BT48" s="153"/>
      <c r="BU48" s="165">
        <f>ROUND(BR48*BO48/1000,0)</f>
        <v>162</v>
      </c>
      <c r="BV48" s="165"/>
      <c r="BW48" s="165"/>
      <c r="BX48" s="220"/>
    </row>
    <row r="49" spans="1:76" s="30" customFormat="1" ht="15.95" customHeight="1">
      <c r="A49" s="34"/>
      <c r="B49" s="43"/>
      <c r="C49" s="53"/>
      <c r="D49" s="63"/>
      <c r="E49" s="74"/>
      <c r="F49" s="94"/>
      <c r="G49" s="94"/>
      <c r="H49" s="108" t="s">
        <v>16</v>
      </c>
      <c r="I49" s="108"/>
      <c r="J49" s="108"/>
      <c r="K49" s="108"/>
      <c r="L49" s="108"/>
      <c r="M49" s="139">
        <f>+M46</f>
        <v>135</v>
      </c>
      <c r="N49" s="139"/>
      <c r="O49" s="139"/>
      <c r="P49" s="153">
        <f>+'単価表(内地)'!$E$44</f>
        <v>904</v>
      </c>
      <c r="Q49" s="153"/>
      <c r="R49" s="153"/>
      <c r="S49" s="165">
        <f>ROUND(P49*M49/1000,0)</f>
        <v>122</v>
      </c>
      <c r="T49" s="165"/>
      <c r="U49" s="165"/>
      <c r="V49" s="182"/>
      <c r="W49" s="188"/>
      <c r="X49" s="94"/>
      <c r="Y49" s="94"/>
      <c r="Z49" s="108" t="s">
        <v>16</v>
      </c>
      <c r="AA49" s="108"/>
      <c r="AB49" s="108"/>
      <c r="AC49" s="108"/>
      <c r="AD49" s="108"/>
      <c r="AE49" s="139">
        <f>+AE46</f>
        <v>130</v>
      </c>
      <c r="AF49" s="139"/>
      <c r="AG49" s="139"/>
      <c r="AH49" s="153">
        <f>+'単価表(内地)'!$E$44</f>
        <v>904</v>
      </c>
      <c r="AI49" s="153"/>
      <c r="AJ49" s="153"/>
      <c r="AK49" s="165">
        <f>ROUND(AH49*AE49/1000,0)</f>
        <v>118</v>
      </c>
      <c r="AL49" s="165"/>
      <c r="AM49" s="165"/>
      <c r="AN49" s="178"/>
      <c r="AO49" s="188"/>
      <c r="AP49" s="94"/>
      <c r="AQ49" s="94"/>
      <c r="AR49" s="108" t="s">
        <v>16</v>
      </c>
      <c r="AS49" s="108"/>
      <c r="AT49" s="108"/>
      <c r="AU49" s="108"/>
      <c r="AV49" s="108"/>
      <c r="AW49" s="139">
        <f>+AW46</f>
        <v>130</v>
      </c>
      <c r="AX49" s="139"/>
      <c r="AY49" s="139"/>
      <c r="AZ49" s="153">
        <f>+'単価表(内地)'!$E$44</f>
        <v>904</v>
      </c>
      <c r="BA49" s="153"/>
      <c r="BB49" s="153"/>
      <c r="BC49" s="165">
        <f>ROUND(AZ49*AW49/1000,0)</f>
        <v>118</v>
      </c>
      <c r="BD49" s="165"/>
      <c r="BE49" s="165"/>
      <c r="BF49" s="178"/>
      <c r="BG49" s="74"/>
      <c r="BH49" s="94"/>
      <c r="BI49" s="94"/>
      <c r="BJ49" s="108" t="s">
        <v>16</v>
      </c>
      <c r="BK49" s="108"/>
      <c r="BL49" s="108"/>
      <c r="BM49" s="108"/>
      <c r="BN49" s="108"/>
      <c r="BO49" s="139">
        <f>+BO46</f>
        <v>140</v>
      </c>
      <c r="BP49" s="139"/>
      <c r="BQ49" s="139"/>
      <c r="BR49" s="153">
        <f>+'単価表(内地)'!$E$44</f>
        <v>904</v>
      </c>
      <c r="BS49" s="153"/>
      <c r="BT49" s="153"/>
      <c r="BU49" s="165">
        <f>ROUND(BR49*BO49/1000,0)</f>
        <v>127</v>
      </c>
      <c r="BV49" s="165"/>
      <c r="BW49" s="165"/>
      <c r="BX49" s="220"/>
    </row>
    <row r="50" spans="1:76" s="30" customFormat="1" ht="15.95" customHeight="1">
      <c r="A50" s="34"/>
      <c r="B50" s="43"/>
      <c r="C50" s="53"/>
      <c r="D50" s="63"/>
      <c r="E50" s="74"/>
      <c r="F50" s="94"/>
      <c r="G50" s="94"/>
      <c r="H50" s="107" t="s">
        <v>47</v>
      </c>
      <c r="I50" s="107"/>
      <c r="J50" s="107"/>
      <c r="K50" s="107"/>
      <c r="L50" s="107"/>
      <c r="M50" s="138" t="s">
        <v>43</v>
      </c>
      <c r="N50" s="138"/>
      <c r="O50" s="138"/>
      <c r="P50" s="153" t="s">
        <v>43</v>
      </c>
      <c r="Q50" s="153"/>
      <c r="R50" s="153"/>
      <c r="S50" s="165">
        <f>SUM(S46:U49)</f>
        <v>289</v>
      </c>
      <c r="T50" s="165"/>
      <c r="U50" s="165"/>
      <c r="V50" s="182"/>
      <c r="W50" s="188"/>
      <c r="X50" s="94"/>
      <c r="Y50" s="94"/>
      <c r="Z50" s="107" t="s">
        <v>47</v>
      </c>
      <c r="AA50" s="107"/>
      <c r="AB50" s="107"/>
      <c r="AC50" s="107"/>
      <c r="AD50" s="107"/>
      <c r="AE50" s="138" t="s">
        <v>43</v>
      </c>
      <c r="AF50" s="138"/>
      <c r="AG50" s="138"/>
      <c r="AH50" s="153" t="s">
        <v>43</v>
      </c>
      <c r="AI50" s="153"/>
      <c r="AJ50" s="153"/>
      <c r="AK50" s="165">
        <f>SUM(AK46:AM49)</f>
        <v>295</v>
      </c>
      <c r="AL50" s="165"/>
      <c r="AM50" s="165"/>
      <c r="AN50" s="178"/>
      <c r="AO50" s="188"/>
      <c r="AP50" s="94"/>
      <c r="AQ50" s="94"/>
      <c r="AR50" s="107" t="s">
        <v>47</v>
      </c>
      <c r="AS50" s="107"/>
      <c r="AT50" s="107"/>
      <c r="AU50" s="107"/>
      <c r="AV50" s="107"/>
      <c r="AW50" s="138" t="s">
        <v>43</v>
      </c>
      <c r="AX50" s="138"/>
      <c r="AY50" s="138"/>
      <c r="AZ50" s="153" t="s">
        <v>43</v>
      </c>
      <c r="BA50" s="153"/>
      <c r="BB50" s="153"/>
      <c r="BC50" s="165">
        <f>SUM(BC46:BE49)</f>
        <v>326</v>
      </c>
      <c r="BD50" s="165"/>
      <c r="BE50" s="165"/>
      <c r="BF50" s="178"/>
      <c r="BG50" s="74"/>
      <c r="BH50" s="94"/>
      <c r="BI50" s="94"/>
      <c r="BJ50" s="107" t="s">
        <v>47</v>
      </c>
      <c r="BK50" s="107"/>
      <c r="BL50" s="107"/>
      <c r="BM50" s="107"/>
      <c r="BN50" s="107"/>
      <c r="BO50" s="138" t="s">
        <v>43</v>
      </c>
      <c r="BP50" s="138"/>
      <c r="BQ50" s="138"/>
      <c r="BR50" s="153" t="s">
        <v>43</v>
      </c>
      <c r="BS50" s="153"/>
      <c r="BT50" s="153"/>
      <c r="BU50" s="165">
        <f>SUM(BU46:BW49)</f>
        <v>347</v>
      </c>
      <c r="BV50" s="165"/>
      <c r="BW50" s="165"/>
      <c r="BX50" s="220"/>
    </row>
    <row r="51" spans="1:76" s="30" customFormat="1" ht="15.95" customHeight="1">
      <c r="A51" s="34"/>
      <c r="B51" s="43"/>
      <c r="C51" s="53"/>
      <c r="D51" s="63"/>
      <c r="E51" s="74"/>
      <c r="F51" s="95" t="s">
        <v>17</v>
      </c>
      <c r="G51" s="95"/>
      <c r="H51" s="95"/>
      <c r="I51" s="95"/>
      <c r="J51" s="95"/>
      <c r="K51" s="95"/>
      <c r="L51" s="95"/>
      <c r="M51" s="140" t="s">
        <v>43</v>
      </c>
      <c r="N51" s="140"/>
      <c r="O51" s="140"/>
      <c r="P51" s="154" t="s">
        <v>43</v>
      </c>
      <c r="Q51" s="154"/>
      <c r="R51" s="154"/>
      <c r="S51" s="166">
        <f>+S50+S45</f>
        <v>699</v>
      </c>
      <c r="T51" s="166"/>
      <c r="U51" s="166"/>
      <c r="V51" s="182"/>
      <c r="W51" s="188"/>
      <c r="X51" s="95" t="s">
        <v>17</v>
      </c>
      <c r="Y51" s="95"/>
      <c r="Z51" s="95"/>
      <c r="AA51" s="95"/>
      <c r="AB51" s="95"/>
      <c r="AC51" s="95"/>
      <c r="AD51" s="95"/>
      <c r="AE51" s="140" t="s">
        <v>43</v>
      </c>
      <c r="AF51" s="140"/>
      <c r="AG51" s="140"/>
      <c r="AH51" s="154" t="s">
        <v>43</v>
      </c>
      <c r="AI51" s="154"/>
      <c r="AJ51" s="154"/>
      <c r="AK51" s="166">
        <f>+AK50+AK45</f>
        <v>667</v>
      </c>
      <c r="AL51" s="166"/>
      <c r="AM51" s="166"/>
      <c r="AN51" s="178"/>
      <c r="AO51" s="188"/>
      <c r="AP51" s="95" t="s">
        <v>17</v>
      </c>
      <c r="AQ51" s="95"/>
      <c r="AR51" s="95"/>
      <c r="AS51" s="95"/>
      <c r="AT51" s="95"/>
      <c r="AU51" s="95"/>
      <c r="AV51" s="95"/>
      <c r="AW51" s="140" t="s">
        <v>43</v>
      </c>
      <c r="AX51" s="140"/>
      <c r="AY51" s="140"/>
      <c r="AZ51" s="154" t="s">
        <v>43</v>
      </c>
      <c r="BA51" s="154"/>
      <c r="BB51" s="154"/>
      <c r="BC51" s="166">
        <f>+BC50+BC45</f>
        <v>678</v>
      </c>
      <c r="BD51" s="166"/>
      <c r="BE51" s="166"/>
      <c r="BF51" s="178"/>
      <c r="BG51" s="74"/>
      <c r="BH51" s="95" t="s">
        <v>17</v>
      </c>
      <c r="BI51" s="95"/>
      <c r="BJ51" s="95"/>
      <c r="BK51" s="95"/>
      <c r="BL51" s="95"/>
      <c r="BM51" s="95"/>
      <c r="BN51" s="95"/>
      <c r="BO51" s="140" t="s">
        <v>43</v>
      </c>
      <c r="BP51" s="140"/>
      <c r="BQ51" s="140"/>
      <c r="BR51" s="154" t="s">
        <v>43</v>
      </c>
      <c r="BS51" s="154"/>
      <c r="BT51" s="154"/>
      <c r="BU51" s="166">
        <f>+BU50+BU45</f>
        <v>690</v>
      </c>
      <c r="BV51" s="166"/>
      <c r="BW51" s="166"/>
      <c r="BX51" s="220"/>
    </row>
    <row r="52" spans="1:76" s="30" customFormat="1" ht="15.95" customHeight="1">
      <c r="A52" s="34"/>
      <c r="B52" s="44"/>
      <c r="C52" s="54"/>
      <c r="D52" s="64"/>
      <c r="E52" s="75"/>
      <c r="F52" s="96"/>
      <c r="G52" s="96"/>
      <c r="H52" s="96"/>
      <c r="I52" s="96"/>
      <c r="J52" s="96"/>
      <c r="K52" s="96"/>
      <c r="L52" s="96"/>
      <c r="M52" s="141"/>
      <c r="N52" s="141"/>
      <c r="O52" s="141"/>
      <c r="P52" s="155"/>
      <c r="Q52" s="155"/>
      <c r="R52" s="155"/>
      <c r="S52" s="167"/>
      <c r="T52" s="167"/>
      <c r="U52" s="167"/>
      <c r="V52" s="183"/>
      <c r="W52" s="115"/>
      <c r="X52" s="96"/>
      <c r="Y52" s="96"/>
      <c r="Z52" s="96"/>
      <c r="AA52" s="96"/>
      <c r="AB52" s="96"/>
      <c r="AC52" s="96"/>
      <c r="AD52" s="96"/>
      <c r="AE52" s="193"/>
      <c r="AF52" s="193"/>
      <c r="AG52" s="193"/>
      <c r="AH52" s="194"/>
      <c r="AI52" s="194"/>
      <c r="AJ52" s="194"/>
      <c r="AK52" s="167"/>
      <c r="AL52" s="167"/>
      <c r="AM52" s="167"/>
      <c r="AN52" s="202"/>
      <c r="AO52" s="115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2"/>
      <c r="BG52" s="75"/>
      <c r="BH52" s="96"/>
      <c r="BI52" s="96"/>
      <c r="BJ52" s="96"/>
      <c r="BK52" s="96"/>
      <c r="BL52" s="96"/>
      <c r="BM52" s="96"/>
      <c r="BN52" s="96"/>
      <c r="BO52" s="193"/>
      <c r="BP52" s="193"/>
      <c r="BQ52" s="193"/>
      <c r="BR52" s="194"/>
      <c r="BS52" s="194"/>
      <c r="BT52" s="194"/>
      <c r="BU52" s="167"/>
      <c r="BV52" s="167"/>
      <c r="BW52" s="167"/>
      <c r="BX52" s="224"/>
    </row>
    <row r="53" spans="1:76" ht="20.100000000000001" customHeight="1">
      <c r="A53" s="31"/>
      <c r="B53" s="45" t="s">
        <v>48</v>
      </c>
      <c r="C53" s="55"/>
      <c r="D53" s="55"/>
      <c r="E53" s="76" t="str">
        <f>IF(S51=MIN(S51,AK51,BC51,BU51),"○","▲")</f>
        <v>▲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 t="str">
        <f>IF(AK51=MIN(S51,AK51,BC51,BU51),"○","▲")</f>
        <v>○</v>
      </c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 t="str">
        <f>IF(BC51=MIN(S51,AK51,BC51,BU51),"○","▲")</f>
        <v>▲</v>
      </c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 t="str">
        <f>IF(BU51=MIN(S51,AK51,BC51,BU51),"○","▲")</f>
        <v>▲</v>
      </c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225"/>
    </row>
    <row r="54" spans="1:76" ht="24.95" customHeight="1">
      <c r="A54" s="31"/>
      <c r="B54" s="46"/>
      <c r="C54" s="56"/>
      <c r="D54" s="56"/>
      <c r="E54" s="77">
        <f>IF(E53="○",M4,IF(W53="○",AE4,IF(AO53="○",AW4,BO4)))</f>
        <v>4</v>
      </c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226"/>
    </row>
    <row r="55" spans="1:76" ht="30" customHeight="1">
      <c r="A55" s="31"/>
      <c r="B55" s="36" t="s">
        <v>21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213"/>
    </row>
    <row r="56" spans="1:76" ht="24.95" customHeight="1">
      <c r="A56" s="31"/>
      <c r="B56" s="37" t="s">
        <v>70</v>
      </c>
      <c r="C56" s="47"/>
      <c r="D56" s="57"/>
      <c r="E56" s="65" t="s">
        <v>69</v>
      </c>
      <c r="F56" s="78"/>
      <c r="G56" s="78"/>
      <c r="H56" s="78"/>
      <c r="I56" s="78"/>
      <c r="J56" s="78"/>
      <c r="K56" s="78"/>
      <c r="L56" s="129" t="str">
        <f>+L2</f>
        <v>内地（甑含む）</v>
      </c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78" t="s">
        <v>54</v>
      </c>
      <c r="X56" s="78"/>
      <c r="Y56" s="78"/>
      <c r="Z56" s="78"/>
      <c r="AA56" s="78"/>
      <c r="AB56" s="78"/>
      <c r="AC56" s="78"/>
      <c r="AD56" s="78"/>
      <c r="AE56" s="191">
        <v>20</v>
      </c>
      <c r="AF56" s="191"/>
      <c r="AG56" s="191"/>
      <c r="AH56" s="191"/>
      <c r="AI56" s="191"/>
      <c r="AJ56" s="191"/>
      <c r="AK56" s="191"/>
      <c r="AL56" s="191"/>
      <c r="AM56" s="191"/>
      <c r="AN56" s="191"/>
      <c r="AO56" s="203" t="s">
        <v>68</v>
      </c>
      <c r="AP56" s="203"/>
      <c r="AQ56" s="203"/>
      <c r="AR56" s="203"/>
      <c r="AS56" s="203"/>
      <c r="AT56" s="203"/>
      <c r="AU56" s="203"/>
      <c r="AV56" s="203"/>
      <c r="AW56" s="206">
        <v>0.9</v>
      </c>
      <c r="AX56" s="208"/>
      <c r="AY56" s="208"/>
      <c r="AZ56" s="208"/>
      <c r="BA56" s="208"/>
      <c r="BB56" s="208"/>
      <c r="BC56" s="208"/>
      <c r="BD56" s="208"/>
      <c r="BE56" s="208"/>
      <c r="BF56" s="208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14"/>
    </row>
    <row r="57" spans="1:76" ht="24.95" customHeight="1">
      <c r="A57" s="31"/>
      <c r="B57" s="38"/>
      <c r="C57" s="48"/>
      <c r="D57" s="58"/>
      <c r="E57" s="66" t="s">
        <v>66</v>
      </c>
      <c r="F57" s="79"/>
      <c r="G57" s="79"/>
      <c r="H57" s="79"/>
      <c r="I57" s="79"/>
      <c r="J57" s="79"/>
      <c r="K57" s="79"/>
      <c r="L57" s="79" t="s">
        <v>67</v>
      </c>
      <c r="M57" s="79"/>
      <c r="N57" s="144">
        <f>+N3</f>
        <v>4</v>
      </c>
      <c r="O57" s="144"/>
      <c r="P57" s="150" t="str">
        <f>IF(N57=3,"(旧区分:L交通)",IF(N57=4,"(旧区分:A交通)",IF(N57=5,"(旧区分:B交通)","(旧区分:C交通)")))</f>
        <v>(旧区分:A交通)</v>
      </c>
      <c r="Q57" s="150"/>
      <c r="R57" s="150"/>
      <c r="S57" s="150"/>
      <c r="T57" s="150"/>
      <c r="U57" s="150"/>
      <c r="V57" s="150"/>
      <c r="W57" s="79" t="s">
        <v>64</v>
      </c>
      <c r="X57" s="79"/>
      <c r="Y57" s="79"/>
      <c r="Z57" s="79"/>
      <c r="AA57" s="79"/>
      <c r="AB57" s="79"/>
      <c r="AC57" s="79"/>
      <c r="AD57" s="79"/>
      <c r="AE57" s="192" t="s">
        <v>73</v>
      </c>
      <c r="AF57" s="192"/>
      <c r="AG57" s="192"/>
      <c r="AH57" s="192"/>
      <c r="AI57" s="192"/>
      <c r="AJ57" s="192"/>
      <c r="AK57" s="192"/>
      <c r="AL57" s="192"/>
      <c r="AM57" s="192"/>
      <c r="AN57" s="192"/>
      <c r="AO57" s="79" t="s">
        <v>71</v>
      </c>
      <c r="AP57" s="79"/>
      <c r="AQ57" s="79"/>
      <c r="AR57" s="79"/>
      <c r="AS57" s="79"/>
      <c r="AT57" s="79"/>
      <c r="AU57" s="79"/>
      <c r="AV57" s="79"/>
      <c r="AW57" s="207">
        <v>1</v>
      </c>
      <c r="AX57" s="207"/>
      <c r="AY57" s="207"/>
      <c r="AZ57" s="207"/>
      <c r="BA57" s="207"/>
      <c r="BB57" s="207"/>
      <c r="BC57" s="207"/>
      <c r="BD57" s="207"/>
      <c r="BE57" s="207"/>
      <c r="BF57" s="207"/>
      <c r="BG57" s="79" t="s">
        <v>72</v>
      </c>
      <c r="BH57" s="79"/>
      <c r="BI57" s="79"/>
      <c r="BJ57" s="79"/>
      <c r="BK57" s="79"/>
      <c r="BL57" s="79"/>
      <c r="BM57" s="79"/>
      <c r="BN57" s="79"/>
      <c r="BO57" s="211">
        <f>+BO3</f>
        <v>20</v>
      </c>
      <c r="BP57" s="211"/>
      <c r="BQ57" s="211"/>
      <c r="BR57" s="211"/>
      <c r="BS57" s="211"/>
      <c r="BT57" s="211"/>
      <c r="BU57" s="211"/>
      <c r="BV57" s="211"/>
      <c r="BW57" s="211"/>
      <c r="BX57" s="215"/>
    </row>
    <row r="58" spans="1:76" ht="20.100000000000001" customHeight="1">
      <c r="A58" s="31"/>
      <c r="B58" s="39"/>
      <c r="C58" s="49"/>
      <c r="D58" s="59"/>
      <c r="E58" s="67">
        <v>1</v>
      </c>
      <c r="F58" s="80"/>
      <c r="G58" s="80"/>
      <c r="H58" s="80"/>
      <c r="I58" s="80"/>
      <c r="J58" s="80"/>
      <c r="K58" s="80"/>
      <c r="L58" s="80"/>
      <c r="M58" s="132">
        <f>+L80</f>
        <v>3</v>
      </c>
      <c r="N58" s="132"/>
      <c r="O58" s="132"/>
      <c r="P58" s="132"/>
      <c r="Q58" s="132"/>
      <c r="R58" s="132"/>
      <c r="S58" s="132"/>
      <c r="T58" s="132"/>
      <c r="U58" s="132"/>
      <c r="V58" s="175"/>
      <c r="W58" s="67">
        <v>2</v>
      </c>
      <c r="X58" s="80"/>
      <c r="Y58" s="80"/>
      <c r="Z58" s="80"/>
      <c r="AA58" s="80"/>
      <c r="AB58" s="80"/>
      <c r="AC58" s="80"/>
      <c r="AD58" s="80"/>
      <c r="AE58" s="132">
        <f>+AD80</f>
        <v>4</v>
      </c>
      <c r="AF58" s="132"/>
      <c r="AG58" s="132"/>
      <c r="AH58" s="132"/>
      <c r="AI58" s="132"/>
      <c r="AJ58" s="132"/>
      <c r="AK58" s="132"/>
      <c r="AL58" s="132"/>
      <c r="AM58" s="132"/>
      <c r="AN58" s="175"/>
      <c r="AO58" s="67">
        <v>2</v>
      </c>
      <c r="AP58" s="80"/>
      <c r="AQ58" s="80"/>
      <c r="AR58" s="80"/>
      <c r="AS58" s="80"/>
      <c r="AT58" s="80"/>
      <c r="AU58" s="80"/>
      <c r="AV58" s="80"/>
      <c r="AW58" s="132">
        <f>+AV80</f>
        <v>6</v>
      </c>
      <c r="AX58" s="132"/>
      <c r="AY58" s="132"/>
      <c r="AZ58" s="132"/>
      <c r="BA58" s="132"/>
      <c r="BB58" s="132"/>
      <c r="BC58" s="132"/>
      <c r="BD58" s="132"/>
      <c r="BE58" s="132"/>
      <c r="BF58" s="175"/>
      <c r="BG58" s="67">
        <v>3</v>
      </c>
      <c r="BH58" s="80"/>
      <c r="BI58" s="80"/>
      <c r="BJ58" s="80"/>
      <c r="BK58" s="80"/>
      <c r="BL58" s="80"/>
      <c r="BM58" s="80"/>
      <c r="BN58" s="80"/>
      <c r="BO58" s="132">
        <f>+BN80</f>
        <v>8</v>
      </c>
      <c r="BP58" s="132"/>
      <c r="BQ58" s="132"/>
      <c r="BR58" s="132"/>
      <c r="BS58" s="132"/>
      <c r="BT58" s="132"/>
      <c r="BU58" s="132"/>
      <c r="BV58" s="132"/>
      <c r="BW58" s="132"/>
      <c r="BX58" s="216"/>
    </row>
    <row r="59" spans="1:76" ht="5.0999999999999996" customHeight="1">
      <c r="A59" s="31"/>
      <c r="B59" s="40" t="s">
        <v>3</v>
      </c>
      <c r="C59" s="50"/>
      <c r="D59" s="60"/>
      <c r="E59" s="68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176"/>
      <c r="W59" s="68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176"/>
      <c r="AO59" s="68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176"/>
      <c r="BG59" s="68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217"/>
    </row>
    <row r="60" spans="1:76" s="28" customFormat="1" ht="12" customHeight="1">
      <c r="A60" s="32"/>
      <c r="B60" s="40"/>
      <c r="C60" s="50"/>
      <c r="D60" s="60"/>
      <c r="E60" s="69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32"/>
      <c r="S60" s="82"/>
      <c r="T60" s="168"/>
      <c r="U60" s="168"/>
      <c r="V60" s="32"/>
      <c r="W60" s="69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32"/>
      <c r="AK60" s="82"/>
      <c r="AL60" s="168"/>
      <c r="AM60" s="168"/>
      <c r="AN60" s="198"/>
      <c r="AO60" s="69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32"/>
      <c r="BC60" s="82"/>
      <c r="BD60" s="168"/>
      <c r="BE60" s="168"/>
      <c r="BF60" s="198"/>
      <c r="BG60" s="69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32"/>
      <c r="BU60" s="82"/>
      <c r="BV60" s="168"/>
      <c r="BW60" s="168"/>
      <c r="BX60" s="218"/>
    </row>
    <row r="61" spans="1:76" s="28" customFormat="1" ht="12" customHeight="1">
      <c r="A61" s="32"/>
      <c r="B61" s="40"/>
      <c r="C61" s="50"/>
      <c r="D61" s="60"/>
      <c r="E61" s="69"/>
      <c r="F61" s="82"/>
      <c r="G61" s="82"/>
      <c r="H61" s="82"/>
      <c r="I61" s="109" t="s">
        <v>2</v>
      </c>
      <c r="J61" s="109"/>
      <c r="K61" s="109"/>
      <c r="L61" s="109"/>
      <c r="M61" s="109" t="s">
        <v>24</v>
      </c>
      <c r="N61" s="109"/>
      <c r="O61" s="109"/>
      <c r="P61" s="109"/>
      <c r="Q61" s="82"/>
      <c r="R61" s="32"/>
      <c r="S61" s="163"/>
      <c r="T61" s="168"/>
      <c r="U61" s="168"/>
      <c r="V61" s="32"/>
      <c r="W61" s="69"/>
      <c r="X61" s="82"/>
      <c r="Y61" s="82"/>
      <c r="Z61" s="82"/>
      <c r="AA61" s="109" t="s">
        <v>2</v>
      </c>
      <c r="AB61" s="109"/>
      <c r="AC61" s="109"/>
      <c r="AD61" s="109"/>
      <c r="AE61" s="109" t="s">
        <v>24</v>
      </c>
      <c r="AF61" s="109"/>
      <c r="AG61" s="109"/>
      <c r="AH61" s="109"/>
      <c r="AI61" s="82"/>
      <c r="AJ61" s="32"/>
      <c r="AK61" s="163"/>
      <c r="AL61" s="168"/>
      <c r="AM61" s="168"/>
      <c r="AN61" s="198"/>
      <c r="AO61" s="69"/>
      <c r="AP61" s="82"/>
      <c r="AQ61" s="82"/>
      <c r="AR61" s="82"/>
      <c r="AS61" s="109" t="s">
        <v>2</v>
      </c>
      <c r="AT61" s="109"/>
      <c r="AU61" s="109"/>
      <c r="AV61" s="109"/>
      <c r="AW61" s="109" t="s">
        <v>24</v>
      </c>
      <c r="AX61" s="109"/>
      <c r="AY61" s="109"/>
      <c r="AZ61" s="109"/>
      <c r="BA61" s="82"/>
      <c r="BB61" s="32"/>
      <c r="BC61" s="163"/>
      <c r="BD61" s="168"/>
      <c r="BE61" s="168"/>
      <c r="BF61" s="198"/>
      <c r="BG61" s="69"/>
      <c r="BH61" s="82"/>
      <c r="BI61" s="82"/>
      <c r="BJ61" s="82"/>
      <c r="BK61" s="109" t="s">
        <v>2</v>
      </c>
      <c r="BL61" s="109"/>
      <c r="BM61" s="109"/>
      <c r="BN61" s="109"/>
      <c r="BO61" s="109" t="s">
        <v>24</v>
      </c>
      <c r="BP61" s="109"/>
      <c r="BQ61" s="109"/>
      <c r="BR61" s="109"/>
      <c r="BS61" s="82"/>
      <c r="BT61" s="32"/>
      <c r="BU61" s="163"/>
      <c r="BV61" s="168"/>
      <c r="BW61" s="168"/>
      <c r="BX61" s="218"/>
    </row>
    <row r="62" spans="1:76" s="28" customFormat="1" ht="9.9499999999999993" customHeight="1">
      <c r="A62" s="32"/>
      <c r="B62" s="40"/>
      <c r="C62" s="50"/>
      <c r="D62" s="60"/>
      <c r="E62" s="69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32"/>
      <c r="S62" s="164">
        <f>+K92+K93+K95+K97</f>
        <v>70</v>
      </c>
      <c r="T62" s="169" t="s">
        <v>62</v>
      </c>
      <c r="U62" s="168"/>
      <c r="V62" s="32"/>
      <c r="W62" s="69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32"/>
      <c r="AK62" s="164">
        <f>+AC92+AC93+AC95+AC97</f>
        <v>60</v>
      </c>
      <c r="AL62" s="169" t="s">
        <v>62</v>
      </c>
      <c r="AM62" s="168"/>
      <c r="AN62" s="198"/>
      <c r="AO62" s="69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32"/>
      <c r="BC62" s="164">
        <f>+AU92+AU93+AU95+AU97</f>
        <v>45</v>
      </c>
      <c r="BD62" s="169" t="s">
        <v>62</v>
      </c>
      <c r="BE62" s="168"/>
      <c r="BF62" s="198"/>
      <c r="BG62" s="69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32"/>
      <c r="BU62" s="164">
        <f>+BM92+BM93+BM95+BM97</f>
        <v>50</v>
      </c>
      <c r="BV62" s="169" t="s">
        <v>62</v>
      </c>
      <c r="BW62" s="168"/>
      <c r="BX62" s="218"/>
    </row>
    <row r="63" spans="1:76" s="28" customFormat="1" ht="9.9499999999999993" customHeight="1">
      <c r="A63" s="32"/>
      <c r="B63" s="40"/>
      <c r="C63" s="50"/>
      <c r="D63" s="60"/>
      <c r="E63" s="69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2"/>
      <c r="S63" s="164"/>
      <c r="T63" s="169"/>
      <c r="U63" s="168"/>
      <c r="V63" s="32"/>
      <c r="W63" s="69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32"/>
      <c r="AK63" s="164"/>
      <c r="AL63" s="169"/>
      <c r="AM63" s="168"/>
      <c r="AN63" s="198"/>
      <c r="AO63" s="69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32"/>
      <c r="BC63" s="164"/>
      <c r="BD63" s="169"/>
      <c r="BE63" s="168"/>
      <c r="BF63" s="198"/>
      <c r="BG63" s="69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32"/>
      <c r="BU63" s="164"/>
      <c r="BV63" s="169"/>
      <c r="BW63" s="168"/>
      <c r="BX63" s="218"/>
    </row>
    <row r="64" spans="1:76" s="28" customFormat="1" ht="9.9499999999999993" customHeight="1">
      <c r="A64" s="32"/>
      <c r="B64" s="40"/>
      <c r="C64" s="50"/>
      <c r="D64" s="60"/>
      <c r="E64" s="69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32"/>
      <c r="S64" s="164"/>
      <c r="T64" s="169"/>
      <c r="U64" s="168"/>
      <c r="V64" s="32"/>
      <c r="W64" s="69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32"/>
      <c r="AK64" s="164"/>
      <c r="AL64" s="169"/>
      <c r="AM64" s="168"/>
      <c r="AN64" s="198"/>
      <c r="AO64" s="69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32"/>
      <c r="BC64" s="164"/>
      <c r="BD64" s="169"/>
      <c r="BE64" s="168"/>
      <c r="BF64" s="198"/>
      <c r="BG64" s="69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32"/>
      <c r="BU64" s="164"/>
      <c r="BV64" s="169"/>
      <c r="BW64" s="168"/>
      <c r="BX64" s="218"/>
    </row>
    <row r="65" spans="1:76" s="28" customFormat="1" ht="9.9499999999999993" customHeight="1">
      <c r="A65" s="32"/>
      <c r="B65" s="40"/>
      <c r="C65" s="50"/>
      <c r="D65" s="60"/>
      <c r="E65" s="69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32"/>
      <c r="S65" s="164"/>
      <c r="T65" s="169"/>
      <c r="U65" s="168"/>
      <c r="V65" s="32"/>
      <c r="W65" s="69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32"/>
      <c r="AK65" s="164"/>
      <c r="AL65" s="169"/>
      <c r="AM65" s="168"/>
      <c r="AN65" s="198"/>
      <c r="AO65" s="69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32"/>
      <c r="BC65" s="164"/>
      <c r="BD65" s="169"/>
      <c r="BE65" s="168"/>
      <c r="BF65" s="198"/>
      <c r="BG65" s="69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32"/>
      <c r="BU65" s="164"/>
      <c r="BV65" s="169"/>
      <c r="BW65" s="168"/>
      <c r="BX65" s="218"/>
    </row>
    <row r="66" spans="1:76" s="28" customFormat="1" ht="9.9499999999999993" customHeight="1">
      <c r="A66" s="32"/>
      <c r="B66" s="40"/>
      <c r="C66" s="50"/>
      <c r="D66" s="60"/>
      <c r="E66" s="69"/>
      <c r="F66" s="82"/>
      <c r="G66" s="82"/>
      <c r="H66" s="82"/>
      <c r="I66" s="109"/>
      <c r="J66" s="109"/>
      <c r="K66" s="109"/>
      <c r="L66" s="109"/>
      <c r="M66" s="109"/>
      <c r="N66" s="109"/>
      <c r="O66" s="109"/>
      <c r="P66" s="109"/>
      <c r="Q66" s="82"/>
      <c r="R66" s="32"/>
      <c r="S66" s="164"/>
      <c r="T66" s="169"/>
      <c r="U66" s="168"/>
      <c r="V66" s="32"/>
      <c r="W66" s="69"/>
      <c r="X66" s="82"/>
      <c r="Y66" s="82"/>
      <c r="Z66" s="82"/>
      <c r="AA66" s="109"/>
      <c r="AB66" s="109"/>
      <c r="AC66" s="109"/>
      <c r="AD66" s="109"/>
      <c r="AE66" s="109"/>
      <c r="AF66" s="109"/>
      <c r="AG66" s="109"/>
      <c r="AH66" s="109"/>
      <c r="AI66" s="82"/>
      <c r="AJ66" s="32"/>
      <c r="AK66" s="164"/>
      <c r="AL66" s="169"/>
      <c r="AM66" s="168"/>
      <c r="AN66" s="198"/>
      <c r="AO66" s="69"/>
      <c r="AP66" s="82"/>
      <c r="AQ66" s="82"/>
      <c r="AR66" s="82"/>
      <c r="AS66" s="109"/>
      <c r="AT66" s="109"/>
      <c r="AU66" s="109"/>
      <c r="AV66" s="109"/>
      <c r="AW66" s="109"/>
      <c r="AX66" s="109"/>
      <c r="AY66" s="109"/>
      <c r="AZ66" s="109"/>
      <c r="BA66" s="82"/>
      <c r="BB66" s="32"/>
      <c r="BC66" s="164"/>
      <c r="BD66" s="169"/>
      <c r="BE66" s="168"/>
      <c r="BF66" s="198"/>
      <c r="BG66" s="69"/>
      <c r="BH66" s="82"/>
      <c r="BI66" s="82"/>
      <c r="BJ66" s="82"/>
      <c r="BK66" s="109"/>
      <c r="BL66" s="109"/>
      <c r="BM66" s="109"/>
      <c r="BN66" s="109"/>
      <c r="BO66" s="109"/>
      <c r="BP66" s="109"/>
      <c r="BQ66" s="109"/>
      <c r="BR66" s="109"/>
      <c r="BS66" s="82"/>
      <c r="BT66" s="32"/>
      <c r="BU66" s="164"/>
      <c r="BV66" s="169"/>
      <c r="BW66" s="168"/>
      <c r="BX66" s="218"/>
    </row>
    <row r="67" spans="1:76" s="28" customFormat="1" ht="12" customHeight="1">
      <c r="A67" s="32"/>
      <c r="B67" s="40"/>
      <c r="C67" s="50"/>
      <c r="D67" s="60"/>
      <c r="E67" s="69"/>
      <c r="F67" s="82"/>
      <c r="G67" s="97">
        <v>100</v>
      </c>
      <c r="H67" s="82"/>
      <c r="I67" s="109" t="s">
        <v>1</v>
      </c>
      <c r="J67" s="109"/>
      <c r="K67" s="109"/>
      <c r="L67" s="109"/>
      <c r="M67" s="133"/>
      <c r="N67" s="133"/>
      <c r="O67" s="133"/>
      <c r="P67" s="133"/>
      <c r="Q67" s="156"/>
      <c r="R67" s="161">
        <f>+S68-R71</f>
        <v>30</v>
      </c>
      <c r="S67" s="156"/>
      <c r="T67" s="170">
        <f>+S68+S62</f>
        <v>120</v>
      </c>
      <c r="U67" s="173" t="s">
        <v>63</v>
      </c>
      <c r="V67" s="32"/>
      <c r="W67" s="69"/>
      <c r="X67" s="82"/>
      <c r="Y67" s="97">
        <v>100</v>
      </c>
      <c r="Z67" s="82"/>
      <c r="AA67" s="109" t="s">
        <v>1</v>
      </c>
      <c r="AB67" s="109"/>
      <c r="AC67" s="109"/>
      <c r="AD67" s="109"/>
      <c r="AE67" s="133"/>
      <c r="AF67" s="133"/>
      <c r="AG67" s="133"/>
      <c r="AH67" s="133"/>
      <c r="AI67" s="156"/>
      <c r="AJ67" s="32"/>
      <c r="AK67" s="32"/>
      <c r="AL67" s="170">
        <f>+AK68+AK62</f>
        <v>115</v>
      </c>
      <c r="AM67" s="173" t="s">
        <v>63</v>
      </c>
      <c r="AN67" s="198"/>
      <c r="AO67" s="69"/>
      <c r="AP67" s="82"/>
      <c r="AQ67" s="97">
        <v>100</v>
      </c>
      <c r="AR67" s="82"/>
      <c r="AS67" s="109" t="s">
        <v>1</v>
      </c>
      <c r="AT67" s="109"/>
      <c r="AU67" s="109"/>
      <c r="AV67" s="109"/>
      <c r="AW67" s="133"/>
      <c r="AX67" s="133"/>
      <c r="AY67" s="133"/>
      <c r="AZ67" s="133"/>
      <c r="BA67" s="156"/>
      <c r="BB67" s="32"/>
      <c r="BC67" s="32"/>
      <c r="BD67" s="170">
        <f>+BC68+BC62</f>
        <v>115</v>
      </c>
      <c r="BE67" s="173" t="s">
        <v>63</v>
      </c>
      <c r="BF67" s="198"/>
      <c r="BG67" s="69"/>
      <c r="BH67" s="82"/>
      <c r="BI67" s="97">
        <v>100</v>
      </c>
      <c r="BJ67" s="82"/>
      <c r="BK67" s="109" t="s">
        <v>1</v>
      </c>
      <c r="BL67" s="109"/>
      <c r="BM67" s="109"/>
      <c r="BN67" s="109"/>
      <c r="BO67" s="133"/>
      <c r="BP67" s="133"/>
      <c r="BQ67" s="133"/>
      <c r="BR67" s="133"/>
      <c r="BS67" s="156"/>
      <c r="BT67" s="32"/>
      <c r="BU67" s="32"/>
      <c r="BV67" s="212">
        <f>BU69+BU62</f>
        <v>130</v>
      </c>
      <c r="BW67" s="168"/>
      <c r="BX67" s="218"/>
    </row>
    <row r="68" spans="1:76" s="28" customFormat="1" ht="12" customHeight="1">
      <c r="A68" s="32"/>
      <c r="B68" s="40"/>
      <c r="C68" s="50"/>
      <c r="D68" s="60"/>
      <c r="E68" s="69"/>
      <c r="F68" s="82"/>
      <c r="G68" s="97"/>
      <c r="H68" s="82"/>
      <c r="I68" s="109"/>
      <c r="J68" s="109"/>
      <c r="K68" s="109"/>
      <c r="L68" s="109"/>
      <c r="M68" s="133"/>
      <c r="N68" s="133"/>
      <c r="O68" s="133"/>
      <c r="P68" s="133"/>
      <c r="Q68" s="156"/>
      <c r="R68" s="161"/>
      <c r="S68" s="161">
        <f>+L81</f>
        <v>50</v>
      </c>
      <c r="T68" s="170"/>
      <c r="U68" s="173"/>
      <c r="V68" s="32"/>
      <c r="W68" s="69"/>
      <c r="X68" s="82"/>
      <c r="Y68" s="97"/>
      <c r="Z68" s="82"/>
      <c r="AA68" s="109"/>
      <c r="AB68" s="109"/>
      <c r="AC68" s="109"/>
      <c r="AD68" s="109"/>
      <c r="AE68" s="133"/>
      <c r="AF68" s="133"/>
      <c r="AG68" s="133"/>
      <c r="AH68" s="133"/>
      <c r="AI68" s="156"/>
      <c r="AJ68" s="196">
        <f>+AK68-AJ72</f>
        <v>35</v>
      </c>
      <c r="AK68" s="196">
        <f>+AD81</f>
        <v>55</v>
      </c>
      <c r="AL68" s="170"/>
      <c r="AM68" s="173"/>
      <c r="AN68" s="198"/>
      <c r="AO68" s="69"/>
      <c r="AP68" s="82"/>
      <c r="AQ68" s="97"/>
      <c r="AR68" s="82"/>
      <c r="AS68" s="109"/>
      <c r="AT68" s="109"/>
      <c r="AU68" s="109"/>
      <c r="AV68" s="109"/>
      <c r="AW68" s="133"/>
      <c r="AX68" s="133"/>
      <c r="AY68" s="133"/>
      <c r="AZ68" s="133"/>
      <c r="BA68" s="156"/>
      <c r="BB68" s="196">
        <f>+BC68-BB72</f>
        <v>50</v>
      </c>
      <c r="BC68" s="196">
        <f>+AV81</f>
        <v>70</v>
      </c>
      <c r="BD68" s="170"/>
      <c r="BE68" s="173"/>
      <c r="BF68" s="198"/>
      <c r="BG68" s="69"/>
      <c r="BH68" s="82"/>
      <c r="BI68" s="97"/>
      <c r="BJ68" s="82"/>
      <c r="BK68" s="109"/>
      <c r="BL68" s="109"/>
      <c r="BM68" s="109"/>
      <c r="BN68" s="109"/>
      <c r="BO68" s="133"/>
      <c r="BP68" s="133"/>
      <c r="BQ68" s="133"/>
      <c r="BR68" s="133"/>
      <c r="BS68" s="156"/>
      <c r="BT68" s="196">
        <f>+BU69-BT73</f>
        <v>60</v>
      </c>
      <c r="BU68" s="32"/>
      <c r="BV68" s="212"/>
      <c r="BW68" s="173" t="s">
        <v>63</v>
      </c>
      <c r="BX68" s="218"/>
    </row>
    <row r="69" spans="1:76" s="28" customFormat="1" ht="12" customHeight="1">
      <c r="A69" s="32"/>
      <c r="B69" s="40"/>
      <c r="C69" s="50"/>
      <c r="D69" s="60"/>
      <c r="E69" s="69"/>
      <c r="F69" s="82"/>
      <c r="G69" s="97"/>
      <c r="H69" s="82"/>
      <c r="I69" s="109"/>
      <c r="J69" s="109"/>
      <c r="K69" s="109"/>
      <c r="L69" s="109"/>
      <c r="M69" s="109" t="s">
        <v>5</v>
      </c>
      <c r="N69" s="109"/>
      <c r="O69" s="109"/>
      <c r="P69" s="109"/>
      <c r="Q69" s="156"/>
      <c r="R69" s="161"/>
      <c r="S69" s="161"/>
      <c r="T69" s="170"/>
      <c r="U69" s="173"/>
      <c r="V69" s="32"/>
      <c r="W69" s="69"/>
      <c r="X69" s="82"/>
      <c r="Y69" s="97"/>
      <c r="Z69" s="82"/>
      <c r="AA69" s="109"/>
      <c r="AB69" s="109"/>
      <c r="AC69" s="109"/>
      <c r="AD69" s="109"/>
      <c r="AE69" s="109" t="s">
        <v>5</v>
      </c>
      <c r="AF69" s="109"/>
      <c r="AG69" s="109"/>
      <c r="AH69" s="109"/>
      <c r="AI69" s="156"/>
      <c r="AJ69" s="196"/>
      <c r="AK69" s="196"/>
      <c r="AL69" s="170"/>
      <c r="AM69" s="173"/>
      <c r="AN69" s="198"/>
      <c r="AO69" s="69"/>
      <c r="AP69" s="82"/>
      <c r="AQ69" s="97"/>
      <c r="AR69" s="82"/>
      <c r="AS69" s="109"/>
      <c r="AT69" s="109"/>
      <c r="AU69" s="109"/>
      <c r="AV69" s="109"/>
      <c r="AW69" s="109" t="s">
        <v>5</v>
      </c>
      <c r="AX69" s="109"/>
      <c r="AY69" s="109"/>
      <c r="AZ69" s="109"/>
      <c r="BA69" s="156"/>
      <c r="BB69" s="196"/>
      <c r="BC69" s="196"/>
      <c r="BD69" s="170"/>
      <c r="BE69" s="173"/>
      <c r="BF69" s="198"/>
      <c r="BG69" s="69"/>
      <c r="BH69" s="82"/>
      <c r="BI69" s="97"/>
      <c r="BJ69" s="82"/>
      <c r="BK69" s="109"/>
      <c r="BL69" s="109"/>
      <c r="BM69" s="109"/>
      <c r="BN69" s="109"/>
      <c r="BO69" s="109" t="s">
        <v>5</v>
      </c>
      <c r="BP69" s="109"/>
      <c r="BQ69" s="109"/>
      <c r="BR69" s="109"/>
      <c r="BS69" s="156"/>
      <c r="BT69" s="196"/>
      <c r="BU69" s="196">
        <f>+BN81</f>
        <v>80</v>
      </c>
      <c r="BV69" s="212"/>
      <c r="BW69" s="173"/>
      <c r="BX69" s="218"/>
    </row>
    <row r="70" spans="1:76" s="28" customFormat="1" ht="12" customHeight="1">
      <c r="A70" s="32"/>
      <c r="B70" s="40"/>
      <c r="C70" s="50"/>
      <c r="D70" s="60"/>
      <c r="E70" s="69"/>
      <c r="F70" s="82"/>
      <c r="G70" s="97"/>
      <c r="H70" s="82"/>
      <c r="I70" s="109"/>
      <c r="J70" s="109"/>
      <c r="K70" s="109"/>
      <c r="L70" s="109"/>
      <c r="M70" s="109" t="s">
        <v>26</v>
      </c>
      <c r="N70" s="109"/>
      <c r="O70" s="109"/>
      <c r="P70" s="109"/>
      <c r="Q70" s="157" t="s">
        <v>28</v>
      </c>
      <c r="R70" s="161"/>
      <c r="S70" s="161"/>
      <c r="T70" s="170"/>
      <c r="U70" s="173"/>
      <c r="V70" s="32"/>
      <c r="W70" s="69"/>
      <c r="X70" s="82"/>
      <c r="Y70" s="97"/>
      <c r="Z70" s="82"/>
      <c r="AA70" s="109"/>
      <c r="AB70" s="109"/>
      <c r="AC70" s="109"/>
      <c r="AD70" s="109"/>
      <c r="AE70" s="109" t="s">
        <v>26</v>
      </c>
      <c r="AF70" s="109"/>
      <c r="AG70" s="109"/>
      <c r="AH70" s="109"/>
      <c r="AI70" s="158"/>
      <c r="AJ70" s="196"/>
      <c r="AK70" s="196"/>
      <c r="AL70" s="170"/>
      <c r="AM70" s="173"/>
      <c r="AN70" s="198"/>
      <c r="AO70" s="69"/>
      <c r="AP70" s="82"/>
      <c r="AQ70" s="97"/>
      <c r="AR70" s="82"/>
      <c r="AS70" s="109"/>
      <c r="AT70" s="109"/>
      <c r="AU70" s="109"/>
      <c r="AV70" s="109"/>
      <c r="AW70" s="109" t="s">
        <v>26</v>
      </c>
      <c r="AX70" s="109"/>
      <c r="AY70" s="109"/>
      <c r="AZ70" s="109"/>
      <c r="BA70" s="158"/>
      <c r="BB70" s="196"/>
      <c r="BC70" s="196"/>
      <c r="BD70" s="170"/>
      <c r="BE70" s="173"/>
      <c r="BF70" s="198"/>
      <c r="BG70" s="69"/>
      <c r="BH70" s="82"/>
      <c r="BI70" s="97"/>
      <c r="BJ70" s="82"/>
      <c r="BK70" s="109"/>
      <c r="BL70" s="109"/>
      <c r="BM70" s="109"/>
      <c r="BN70" s="109"/>
      <c r="BO70" s="109" t="s">
        <v>26</v>
      </c>
      <c r="BP70" s="109"/>
      <c r="BQ70" s="109"/>
      <c r="BR70" s="109"/>
      <c r="BS70" s="158"/>
      <c r="BT70" s="196"/>
      <c r="BU70" s="196"/>
      <c r="BV70" s="212"/>
      <c r="BW70" s="173"/>
      <c r="BX70" s="218"/>
    </row>
    <row r="71" spans="1:76" s="28" customFormat="1" ht="12" customHeight="1">
      <c r="A71" s="32"/>
      <c r="B71" s="40"/>
      <c r="C71" s="50"/>
      <c r="D71" s="60"/>
      <c r="E71" s="69"/>
      <c r="F71" s="82"/>
      <c r="G71" s="97"/>
      <c r="H71" s="82"/>
      <c r="I71" s="109"/>
      <c r="J71" s="109"/>
      <c r="K71" s="109"/>
      <c r="L71" s="109"/>
      <c r="M71" s="134">
        <f>+L83</f>
        <v>20</v>
      </c>
      <c r="N71" s="134"/>
      <c r="O71" s="134"/>
      <c r="P71" s="134"/>
      <c r="Q71" s="157"/>
      <c r="R71" s="161">
        <v>20</v>
      </c>
      <c r="S71" s="161"/>
      <c r="T71" s="170"/>
      <c r="U71" s="173"/>
      <c r="V71" s="32"/>
      <c r="W71" s="69"/>
      <c r="X71" s="82"/>
      <c r="Y71" s="97"/>
      <c r="Z71" s="82"/>
      <c r="AA71" s="109"/>
      <c r="AB71" s="109"/>
      <c r="AC71" s="109"/>
      <c r="AD71" s="109"/>
      <c r="AE71" s="134">
        <f>+AD83</f>
        <v>20</v>
      </c>
      <c r="AF71" s="134"/>
      <c r="AG71" s="134"/>
      <c r="AH71" s="134"/>
      <c r="AI71" s="157" t="s">
        <v>28</v>
      </c>
      <c r="AJ71" s="196"/>
      <c r="AK71" s="196"/>
      <c r="AL71" s="170"/>
      <c r="AM71" s="173"/>
      <c r="AN71" s="198"/>
      <c r="AO71" s="69"/>
      <c r="AP71" s="82"/>
      <c r="AQ71" s="97"/>
      <c r="AR71" s="82"/>
      <c r="AS71" s="109"/>
      <c r="AT71" s="109"/>
      <c r="AU71" s="109"/>
      <c r="AV71" s="109"/>
      <c r="AW71" s="134">
        <f>+AV83</f>
        <v>20</v>
      </c>
      <c r="AX71" s="134"/>
      <c r="AY71" s="134"/>
      <c r="AZ71" s="134"/>
      <c r="BA71" s="157" t="s">
        <v>28</v>
      </c>
      <c r="BB71" s="196"/>
      <c r="BC71" s="196"/>
      <c r="BD71" s="170"/>
      <c r="BE71" s="173"/>
      <c r="BF71" s="198"/>
      <c r="BG71" s="69"/>
      <c r="BH71" s="82"/>
      <c r="BI71" s="97"/>
      <c r="BJ71" s="82"/>
      <c r="BK71" s="109"/>
      <c r="BL71" s="109"/>
      <c r="BM71" s="109"/>
      <c r="BN71" s="109"/>
      <c r="BO71" s="134">
        <f>+BN83</f>
        <v>20</v>
      </c>
      <c r="BP71" s="134"/>
      <c r="BQ71" s="134"/>
      <c r="BR71" s="134"/>
      <c r="BS71" s="158"/>
      <c r="BT71" s="196"/>
      <c r="BU71" s="196"/>
      <c r="BV71" s="212"/>
      <c r="BW71" s="173"/>
      <c r="BX71" s="218"/>
    </row>
    <row r="72" spans="1:76" s="28" customFormat="1" ht="12" customHeight="1">
      <c r="A72" s="32"/>
      <c r="B72" s="40"/>
      <c r="C72" s="50"/>
      <c r="D72" s="60"/>
      <c r="E72" s="69"/>
      <c r="F72" s="82"/>
      <c r="G72" s="97"/>
      <c r="H72" s="82"/>
      <c r="I72" s="110">
        <f>+L79</f>
        <v>1</v>
      </c>
      <c r="J72" s="110"/>
      <c r="K72" s="110"/>
      <c r="L72" s="110"/>
      <c r="M72" s="133"/>
      <c r="N72" s="133"/>
      <c r="O72" s="133"/>
      <c r="P72" s="133"/>
      <c r="Q72" s="157"/>
      <c r="R72" s="161"/>
      <c r="S72" s="156"/>
      <c r="T72" s="170"/>
      <c r="U72" s="173"/>
      <c r="V72" s="32"/>
      <c r="W72" s="69"/>
      <c r="X72" s="82"/>
      <c r="Y72" s="97"/>
      <c r="Z72" s="82"/>
      <c r="AA72" s="110">
        <f>+AD79</f>
        <v>1</v>
      </c>
      <c r="AB72" s="110"/>
      <c r="AC72" s="110"/>
      <c r="AD72" s="110"/>
      <c r="AE72" s="133"/>
      <c r="AF72" s="133"/>
      <c r="AG72" s="133"/>
      <c r="AH72" s="133"/>
      <c r="AI72" s="157"/>
      <c r="AJ72" s="161">
        <v>20</v>
      </c>
      <c r="AK72" s="32"/>
      <c r="AL72" s="170"/>
      <c r="AM72" s="173"/>
      <c r="AN72" s="198"/>
      <c r="AO72" s="69"/>
      <c r="AP72" s="82"/>
      <c r="AQ72" s="97"/>
      <c r="AR72" s="82"/>
      <c r="AS72" s="110">
        <f>+AV79</f>
        <v>1</v>
      </c>
      <c r="AT72" s="110"/>
      <c r="AU72" s="110"/>
      <c r="AV72" s="110"/>
      <c r="AW72" s="133"/>
      <c r="AX72" s="133"/>
      <c r="AY72" s="133"/>
      <c r="AZ72" s="133"/>
      <c r="BA72" s="157"/>
      <c r="BB72" s="161">
        <v>20</v>
      </c>
      <c r="BC72" s="32"/>
      <c r="BD72" s="170"/>
      <c r="BE72" s="173"/>
      <c r="BF72" s="198"/>
      <c r="BG72" s="69"/>
      <c r="BH72" s="82"/>
      <c r="BI72" s="97"/>
      <c r="BJ72" s="82"/>
      <c r="BK72" s="110">
        <f>+BN79</f>
        <v>1</v>
      </c>
      <c r="BL72" s="110"/>
      <c r="BM72" s="110"/>
      <c r="BN72" s="110"/>
      <c r="BO72" s="133"/>
      <c r="BP72" s="133"/>
      <c r="BQ72" s="133"/>
      <c r="BR72" s="133"/>
      <c r="BS72" s="157" t="s">
        <v>28</v>
      </c>
      <c r="BT72" s="197"/>
      <c r="BU72" s="196"/>
      <c r="BV72" s="212"/>
      <c r="BW72" s="173"/>
      <c r="BX72" s="218"/>
    </row>
    <row r="73" spans="1:76" s="28" customFormat="1" ht="12" customHeight="1">
      <c r="A73" s="32"/>
      <c r="B73" s="40"/>
      <c r="C73" s="50"/>
      <c r="D73" s="60"/>
      <c r="E73" s="69"/>
      <c r="F73" s="82"/>
      <c r="G73" s="97"/>
      <c r="H73" s="82"/>
      <c r="I73" s="110"/>
      <c r="J73" s="110"/>
      <c r="K73" s="110"/>
      <c r="L73" s="110"/>
      <c r="M73" s="133"/>
      <c r="N73" s="133"/>
      <c r="O73" s="133"/>
      <c r="P73" s="133"/>
      <c r="Q73" s="157"/>
      <c r="R73" s="156"/>
      <c r="S73" s="161"/>
      <c r="T73" s="171"/>
      <c r="U73" s="174"/>
      <c r="V73" s="32"/>
      <c r="W73" s="69"/>
      <c r="X73" s="82"/>
      <c r="Y73" s="97"/>
      <c r="Z73" s="82"/>
      <c r="AA73" s="110"/>
      <c r="AB73" s="110"/>
      <c r="AC73" s="110"/>
      <c r="AD73" s="110"/>
      <c r="AE73" s="133"/>
      <c r="AF73" s="133"/>
      <c r="AG73" s="133"/>
      <c r="AH73" s="133"/>
      <c r="AI73" s="157"/>
      <c r="AJ73" s="161"/>
      <c r="AK73" s="197"/>
      <c r="AL73" s="171"/>
      <c r="AM73" s="174"/>
      <c r="AN73" s="198"/>
      <c r="AO73" s="69"/>
      <c r="AP73" s="82"/>
      <c r="AQ73" s="97"/>
      <c r="AR73" s="82"/>
      <c r="AS73" s="110"/>
      <c r="AT73" s="110"/>
      <c r="AU73" s="110"/>
      <c r="AV73" s="110"/>
      <c r="AW73" s="133"/>
      <c r="AX73" s="133"/>
      <c r="AY73" s="133"/>
      <c r="AZ73" s="133"/>
      <c r="BA73" s="157"/>
      <c r="BB73" s="161"/>
      <c r="BC73" s="197"/>
      <c r="BD73" s="171"/>
      <c r="BE73" s="174"/>
      <c r="BF73" s="198"/>
      <c r="BG73" s="69"/>
      <c r="BH73" s="82"/>
      <c r="BI73" s="97"/>
      <c r="BJ73" s="82"/>
      <c r="BK73" s="110"/>
      <c r="BL73" s="110"/>
      <c r="BM73" s="110"/>
      <c r="BN73" s="110"/>
      <c r="BO73" s="133"/>
      <c r="BP73" s="133"/>
      <c r="BQ73" s="133"/>
      <c r="BR73" s="133"/>
      <c r="BS73" s="157"/>
      <c r="BT73" s="161">
        <v>20</v>
      </c>
      <c r="BU73" s="197"/>
      <c r="BV73" s="212"/>
      <c r="BW73" s="173"/>
      <c r="BX73" s="218"/>
    </row>
    <row r="74" spans="1:76" s="28" customFormat="1" ht="12" customHeight="1">
      <c r="A74" s="32"/>
      <c r="B74" s="40"/>
      <c r="C74" s="50"/>
      <c r="D74" s="60"/>
      <c r="E74" s="69"/>
      <c r="F74" s="82"/>
      <c r="G74" s="97"/>
      <c r="H74" s="82"/>
      <c r="I74" s="110"/>
      <c r="J74" s="110"/>
      <c r="K74" s="110"/>
      <c r="L74" s="110"/>
      <c r="M74" s="135" t="s">
        <v>6</v>
      </c>
      <c r="N74" s="135"/>
      <c r="O74" s="135"/>
      <c r="P74" s="135"/>
      <c r="Q74" s="156"/>
      <c r="R74" s="156"/>
      <c r="S74" s="161">
        <f>+G67-S68</f>
        <v>50</v>
      </c>
      <c r="T74" s="32"/>
      <c r="U74" s="32"/>
      <c r="V74" s="32"/>
      <c r="W74" s="69"/>
      <c r="X74" s="82"/>
      <c r="Y74" s="97"/>
      <c r="Z74" s="82"/>
      <c r="AA74" s="110"/>
      <c r="AB74" s="110"/>
      <c r="AC74" s="110"/>
      <c r="AD74" s="110"/>
      <c r="AE74" s="133"/>
      <c r="AF74" s="133"/>
      <c r="AG74" s="133"/>
      <c r="AH74" s="133"/>
      <c r="AI74" s="195"/>
      <c r="AJ74" s="32"/>
      <c r="AK74" s="161">
        <f>+Y67-AK68</f>
        <v>45</v>
      </c>
      <c r="AL74" s="168"/>
      <c r="AM74" s="32"/>
      <c r="AN74" s="198"/>
      <c r="AO74" s="69"/>
      <c r="AP74" s="82"/>
      <c r="AQ74" s="97"/>
      <c r="AR74" s="82"/>
      <c r="AS74" s="110"/>
      <c r="AT74" s="110"/>
      <c r="AU74" s="110"/>
      <c r="AV74" s="110"/>
      <c r="AW74" s="133"/>
      <c r="AX74" s="133"/>
      <c r="AY74" s="133"/>
      <c r="AZ74" s="133"/>
      <c r="BA74" s="195"/>
      <c r="BB74" s="32"/>
      <c r="BC74" s="161">
        <f>+AQ67-BC68</f>
        <v>30</v>
      </c>
      <c r="BD74" s="168"/>
      <c r="BE74" s="32"/>
      <c r="BF74" s="198"/>
      <c r="BG74" s="69"/>
      <c r="BH74" s="82"/>
      <c r="BI74" s="97"/>
      <c r="BJ74" s="82"/>
      <c r="BK74" s="110"/>
      <c r="BL74" s="110"/>
      <c r="BM74" s="110"/>
      <c r="BN74" s="110"/>
      <c r="BO74" s="133"/>
      <c r="BP74" s="133"/>
      <c r="BQ74" s="133"/>
      <c r="BR74" s="133"/>
      <c r="BS74" s="157"/>
      <c r="BT74" s="161"/>
      <c r="BU74" s="197"/>
      <c r="BV74" s="168"/>
      <c r="BW74" s="168"/>
      <c r="BX74" s="218"/>
    </row>
    <row r="75" spans="1:76" s="28" customFormat="1" ht="12" customHeight="1">
      <c r="A75" s="32"/>
      <c r="B75" s="40"/>
      <c r="C75" s="50"/>
      <c r="D75" s="60"/>
      <c r="E75" s="69"/>
      <c r="F75" s="82"/>
      <c r="G75" s="97"/>
      <c r="H75" s="82"/>
      <c r="I75" s="110"/>
      <c r="J75" s="110"/>
      <c r="K75" s="110"/>
      <c r="L75" s="110"/>
      <c r="M75" s="110">
        <f>+I72</f>
        <v>1</v>
      </c>
      <c r="N75" s="110"/>
      <c r="O75" s="110"/>
      <c r="P75" s="110"/>
      <c r="Q75" s="158"/>
      <c r="R75" s="156"/>
      <c r="S75" s="161"/>
      <c r="T75" s="168"/>
      <c r="U75" s="168"/>
      <c r="V75" s="32"/>
      <c r="W75" s="69"/>
      <c r="X75" s="82"/>
      <c r="Y75" s="97"/>
      <c r="Z75" s="82"/>
      <c r="AA75" s="110"/>
      <c r="AB75" s="110"/>
      <c r="AC75" s="110"/>
      <c r="AD75" s="110"/>
      <c r="AE75" s="135" t="s">
        <v>6</v>
      </c>
      <c r="AF75" s="135"/>
      <c r="AG75" s="135"/>
      <c r="AH75" s="135"/>
      <c r="AI75" s="158"/>
      <c r="AJ75" s="158"/>
      <c r="AK75" s="161"/>
      <c r="AL75" s="168"/>
      <c r="AM75" s="168"/>
      <c r="AN75" s="198"/>
      <c r="AO75" s="69"/>
      <c r="AP75" s="82"/>
      <c r="AQ75" s="97"/>
      <c r="AR75" s="82"/>
      <c r="AS75" s="110"/>
      <c r="AT75" s="110"/>
      <c r="AU75" s="110"/>
      <c r="AV75" s="110"/>
      <c r="AW75" s="135" t="s">
        <v>6</v>
      </c>
      <c r="AX75" s="135"/>
      <c r="AY75" s="135"/>
      <c r="AZ75" s="135"/>
      <c r="BA75" s="158"/>
      <c r="BB75" s="158"/>
      <c r="BC75" s="161"/>
      <c r="BD75" s="168"/>
      <c r="BE75" s="168"/>
      <c r="BF75" s="198"/>
      <c r="BG75" s="69"/>
      <c r="BH75" s="82"/>
      <c r="BI75" s="97"/>
      <c r="BJ75" s="82"/>
      <c r="BK75" s="110"/>
      <c r="BL75" s="110"/>
      <c r="BM75" s="110"/>
      <c r="BN75" s="110"/>
      <c r="BO75" s="135" t="s">
        <v>6</v>
      </c>
      <c r="BP75" s="135"/>
      <c r="BQ75" s="135"/>
      <c r="BR75" s="135"/>
      <c r="BS75" s="158"/>
      <c r="BT75" s="158"/>
      <c r="BU75" s="161">
        <f>+BI67-BU69</f>
        <v>20</v>
      </c>
      <c r="BV75" s="168"/>
      <c r="BW75" s="168"/>
      <c r="BX75" s="218"/>
    </row>
    <row r="76" spans="1:76" s="28" customFormat="1" ht="12" customHeight="1">
      <c r="A76" s="32"/>
      <c r="B76" s="40"/>
      <c r="C76" s="50"/>
      <c r="D76" s="60"/>
      <c r="E76" s="69"/>
      <c r="F76" s="82"/>
      <c r="G76" s="97"/>
      <c r="H76" s="82"/>
      <c r="I76" s="110"/>
      <c r="J76" s="110"/>
      <c r="K76" s="110"/>
      <c r="L76" s="110"/>
      <c r="M76" s="133"/>
      <c r="N76" s="133"/>
      <c r="O76" s="133"/>
      <c r="P76" s="133"/>
      <c r="Q76" s="158"/>
      <c r="R76" s="158"/>
      <c r="S76" s="32"/>
      <c r="T76" s="168"/>
      <c r="U76" s="168"/>
      <c r="V76" s="32"/>
      <c r="W76" s="69"/>
      <c r="X76" s="82"/>
      <c r="Y76" s="97"/>
      <c r="Z76" s="82"/>
      <c r="AA76" s="110"/>
      <c r="AB76" s="110"/>
      <c r="AC76" s="110"/>
      <c r="AD76" s="110"/>
      <c r="AE76" s="110">
        <f>+AA72</f>
        <v>1</v>
      </c>
      <c r="AF76" s="110"/>
      <c r="AG76" s="110"/>
      <c r="AH76" s="110"/>
      <c r="AI76" s="158"/>
      <c r="AJ76" s="158"/>
      <c r="AK76" s="161"/>
      <c r="AL76" s="168"/>
      <c r="AM76" s="168"/>
      <c r="AN76" s="198"/>
      <c r="AO76" s="69"/>
      <c r="AP76" s="82"/>
      <c r="AQ76" s="97"/>
      <c r="AR76" s="82"/>
      <c r="AS76" s="110"/>
      <c r="AT76" s="110"/>
      <c r="AU76" s="110"/>
      <c r="AV76" s="110"/>
      <c r="AW76" s="110">
        <f>+AS72</f>
        <v>1</v>
      </c>
      <c r="AX76" s="110"/>
      <c r="AY76" s="110"/>
      <c r="AZ76" s="110"/>
      <c r="BA76" s="158"/>
      <c r="BB76" s="158"/>
      <c r="BC76" s="161"/>
      <c r="BD76" s="168"/>
      <c r="BE76" s="168"/>
      <c r="BF76" s="198"/>
      <c r="BG76" s="69"/>
      <c r="BH76" s="82"/>
      <c r="BI76" s="97"/>
      <c r="BJ76" s="82"/>
      <c r="BK76" s="110"/>
      <c r="BL76" s="110"/>
      <c r="BM76" s="110"/>
      <c r="BN76" s="110"/>
      <c r="BO76" s="110">
        <f>+BK72</f>
        <v>1</v>
      </c>
      <c r="BP76" s="110"/>
      <c r="BQ76" s="110"/>
      <c r="BR76" s="110"/>
      <c r="BS76" s="158"/>
      <c r="BT76" s="158"/>
      <c r="BU76" s="161"/>
      <c r="BV76" s="168"/>
      <c r="BW76" s="168"/>
      <c r="BX76" s="218"/>
    </row>
    <row r="77" spans="1:76" ht="9" customHeight="1">
      <c r="A77" s="31"/>
      <c r="B77" s="40"/>
      <c r="C77" s="50"/>
      <c r="D77" s="60"/>
      <c r="E77" s="70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31"/>
      <c r="W77" s="70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199"/>
      <c r="AO77" s="70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199"/>
      <c r="BG77" s="70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219"/>
    </row>
    <row r="78" spans="1:76" ht="9.9499999999999993" customHeight="1">
      <c r="A78" s="31"/>
      <c r="B78" s="41" t="s">
        <v>42</v>
      </c>
      <c r="C78" s="51"/>
      <c r="D78" s="61"/>
      <c r="E78" s="68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176"/>
      <c r="W78" s="68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176"/>
      <c r="AO78" s="68"/>
      <c r="AP78" s="81"/>
      <c r="AQ78" s="81"/>
      <c r="AR78" s="81"/>
      <c r="AS78" s="205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176"/>
      <c r="BG78" s="68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217"/>
    </row>
    <row r="79" spans="1:76" s="29" customFormat="1" ht="18" customHeight="1">
      <c r="A79" s="33"/>
      <c r="B79" s="41"/>
      <c r="C79" s="51"/>
      <c r="D79" s="61"/>
      <c r="E79" s="71"/>
      <c r="F79" s="84"/>
      <c r="G79" s="98" t="s">
        <v>6</v>
      </c>
      <c r="H79" s="98"/>
      <c r="I79" s="98"/>
      <c r="J79" s="98"/>
      <c r="K79" s="116"/>
      <c r="L79" s="104">
        <f>+AW57</f>
        <v>1</v>
      </c>
      <c r="M79" s="104"/>
      <c r="N79" s="116"/>
      <c r="O79" s="116"/>
      <c r="P79" s="116"/>
      <c r="Q79" s="116"/>
      <c r="R79" s="116"/>
      <c r="S79" s="116"/>
      <c r="T79" s="116"/>
      <c r="U79" s="116"/>
      <c r="V79" s="177"/>
      <c r="W79" s="185"/>
      <c r="X79" s="116"/>
      <c r="Y79" s="98" t="s">
        <v>6</v>
      </c>
      <c r="Z79" s="98"/>
      <c r="AA79" s="98"/>
      <c r="AB79" s="98"/>
      <c r="AC79" s="116"/>
      <c r="AD79" s="104">
        <f>+AW57</f>
        <v>1</v>
      </c>
      <c r="AE79" s="104"/>
      <c r="AF79" s="116"/>
      <c r="AG79" s="116"/>
      <c r="AH79" s="116"/>
      <c r="AI79" s="116"/>
      <c r="AJ79" s="116"/>
      <c r="AK79" s="116"/>
      <c r="AL79" s="116"/>
      <c r="AM79" s="116"/>
      <c r="AN79" s="177"/>
      <c r="AO79" s="185"/>
      <c r="AP79" s="116"/>
      <c r="AQ79" s="98" t="s">
        <v>6</v>
      </c>
      <c r="AR79" s="98"/>
      <c r="AS79" s="98"/>
      <c r="AT79" s="98"/>
      <c r="AU79" s="116"/>
      <c r="AV79" s="104">
        <f>+AW57</f>
        <v>1</v>
      </c>
      <c r="AW79" s="104"/>
      <c r="AX79" s="116"/>
      <c r="AY79" s="116"/>
      <c r="AZ79" s="116"/>
      <c r="BA79" s="116"/>
      <c r="BB79" s="116"/>
      <c r="BC79" s="116"/>
      <c r="BD79" s="116"/>
      <c r="BE79" s="116"/>
      <c r="BF79" s="177"/>
      <c r="BG79" s="185"/>
      <c r="BH79" s="116"/>
      <c r="BI79" s="98" t="s">
        <v>6</v>
      </c>
      <c r="BJ79" s="98"/>
      <c r="BK79" s="98"/>
      <c r="BL79" s="98"/>
      <c r="BM79" s="116"/>
      <c r="BN79" s="104">
        <f>+AW57</f>
        <v>1</v>
      </c>
      <c r="BO79" s="104"/>
      <c r="BP79" s="85"/>
      <c r="BQ79" s="85"/>
      <c r="BR79" s="85"/>
      <c r="BS79" s="85"/>
      <c r="BT79" s="85"/>
      <c r="BU79" s="85"/>
      <c r="BV79" s="85"/>
      <c r="BW79" s="85"/>
      <c r="BX79" s="220"/>
    </row>
    <row r="80" spans="1:76" s="29" customFormat="1" ht="18" customHeight="1">
      <c r="A80" s="33"/>
      <c r="B80" s="41"/>
      <c r="C80" s="51"/>
      <c r="D80" s="61"/>
      <c r="E80" s="71"/>
      <c r="F80" s="84"/>
      <c r="G80" s="99" t="s">
        <v>9</v>
      </c>
      <c r="H80" s="99"/>
      <c r="I80" s="99"/>
      <c r="J80" s="99"/>
      <c r="K80" s="116"/>
      <c r="L80" s="122">
        <v>3</v>
      </c>
      <c r="M80" s="122"/>
      <c r="N80" s="116"/>
      <c r="O80" s="116"/>
      <c r="P80" s="116"/>
      <c r="Q80" s="116"/>
      <c r="R80" s="116"/>
      <c r="S80" s="116"/>
      <c r="T80" s="116"/>
      <c r="U80" s="116"/>
      <c r="V80" s="177"/>
      <c r="W80" s="185"/>
      <c r="X80" s="116"/>
      <c r="Y80" s="99" t="s">
        <v>9</v>
      </c>
      <c r="Z80" s="99"/>
      <c r="AA80" s="99"/>
      <c r="AB80" s="99"/>
      <c r="AC80" s="116"/>
      <c r="AD80" s="122">
        <v>4</v>
      </c>
      <c r="AE80" s="122"/>
      <c r="AF80" s="116"/>
      <c r="AG80" s="116"/>
      <c r="AH80" s="116"/>
      <c r="AI80" s="116"/>
      <c r="AJ80" s="116"/>
      <c r="AK80" s="116"/>
      <c r="AL80" s="116"/>
      <c r="AM80" s="116"/>
      <c r="AN80" s="177"/>
      <c r="AO80" s="185"/>
      <c r="AP80" s="116"/>
      <c r="AQ80" s="99" t="s">
        <v>9</v>
      </c>
      <c r="AR80" s="99"/>
      <c r="AS80" s="99"/>
      <c r="AT80" s="99"/>
      <c r="AU80" s="116"/>
      <c r="AV80" s="122">
        <v>6</v>
      </c>
      <c r="AW80" s="122"/>
      <c r="AX80" s="116"/>
      <c r="AY80" s="116"/>
      <c r="AZ80" s="116"/>
      <c r="BA80" s="116"/>
      <c r="BB80" s="116"/>
      <c r="BC80" s="116"/>
      <c r="BD80" s="116"/>
      <c r="BE80" s="116"/>
      <c r="BF80" s="177"/>
      <c r="BG80" s="185"/>
      <c r="BH80" s="116"/>
      <c r="BI80" s="99" t="s">
        <v>9</v>
      </c>
      <c r="BJ80" s="99"/>
      <c r="BK80" s="99"/>
      <c r="BL80" s="99"/>
      <c r="BM80" s="116"/>
      <c r="BN80" s="122">
        <v>8</v>
      </c>
      <c r="BO80" s="122"/>
      <c r="BP80" s="85"/>
      <c r="BQ80" s="85"/>
      <c r="BR80" s="85"/>
      <c r="BS80" s="85"/>
      <c r="BT80" s="85"/>
      <c r="BU80" s="85"/>
      <c r="BV80" s="85"/>
      <c r="BW80" s="85"/>
      <c r="BX80" s="220"/>
    </row>
    <row r="81" spans="1:76" s="29" customFormat="1" ht="18" customHeight="1">
      <c r="A81" s="33"/>
      <c r="B81" s="41"/>
      <c r="C81" s="51"/>
      <c r="D81" s="61"/>
      <c r="E81" s="71"/>
      <c r="F81" s="84"/>
      <c r="G81" s="99" t="s">
        <v>32</v>
      </c>
      <c r="H81" s="99"/>
      <c r="I81" s="99"/>
      <c r="J81" s="99"/>
      <c r="K81" s="116"/>
      <c r="L81" s="123">
        <v>50</v>
      </c>
      <c r="M81" s="123"/>
      <c r="N81" s="116"/>
      <c r="O81" s="116"/>
      <c r="P81" s="116"/>
      <c r="Q81" s="116"/>
      <c r="R81" s="116"/>
      <c r="S81" s="116"/>
      <c r="T81" s="116"/>
      <c r="U81" s="116"/>
      <c r="V81" s="177"/>
      <c r="W81" s="185"/>
      <c r="X81" s="116"/>
      <c r="Y81" s="99" t="s">
        <v>32</v>
      </c>
      <c r="Z81" s="99"/>
      <c r="AA81" s="99"/>
      <c r="AB81" s="99"/>
      <c r="AC81" s="116"/>
      <c r="AD81" s="123">
        <v>55</v>
      </c>
      <c r="AE81" s="123"/>
      <c r="AF81" s="116"/>
      <c r="AG81" s="116"/>
      <c r="AH81" s="116"/>
      <c r="AI81" s="116"/>
      <c r="AJ81" s="116"/>
      <c r="AK81" s="116"/>
      <c r="AL81" s="116"/>
      <c r="AM81" s="116"/>
      <c r="AN81" s="177"/>
      <c r="AO81" s="185"/>
      <c r="AP81" s="116"/>
      <c r="AQ81" s="99" t="s">
        <v>32</v>
      </c>
      <c r="AR81" s="99"/>
      <c r="AS81" s="99"/>
      <c r="AT81" s="99"/>
      <c r="AU81" s="116"/>
      <c r="AV81" s="123">
        <v>70</v>
      </c>
      <c r="AW81" s="123"/>
      <c r="AX81" s="116"/>
      <c r="AY81" s="116"/>
      <c r="AZ81" s="116"/>
      <c r="BA81" s="116"/>
      <c r="BB81" s="116"/>
      <c r="BC81" s="116"/>
      <c r="BD81" s="116"/>
      <c r="BE81" s="116"/>
      <c r="BF81" s="177"/>
      <c r="BG81" s="185"/>
      <c r="BH81" s="116"/>
      <c r="BI81" s="99" t="s">
        <v>32</v>
      </c>
      <c r="BJ81" s="99"/>
      <c r="BK81" s="99"/>
      <c r="BL81" s="99"/>
      <c r="BM81" s="116"/>
      <c r="BN81" s="123">
        <v>80</v>
      </c>
      <c r="BO81" s="123"/>
      <c r="BP81" s="85"/>
      <c r="BQ81" s="85"/>
      <c r="BR81" s="85"/>
      <c r="BS81" s="85"/>
      <c r="BT81" s="85"/>
      <c r="BU81" s="85"/>
      <c r="BV81" s="85"/>
      <c r="BW81" s="85"/>
      <c r="BX81" s="220"/>
    </row>
    <row r="82" spans="1:76" s="29" customFormat="1" ht="18" customHeight="1">
      <c r="A82" s="33"/>
      <c r="B82" s="41"/>
      <c r="C82" s="51"/>
      <c r="D82" s="61"/>
      <c r="E82" s="71"/>
      <c r="F82" s="85" t="s">
        <v>22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178"/>
      <c r="W82" s="74"/>
      <c r="X82" s="85" t="s">
        <v>22</v>
      </c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178"/>
      <c r="AO82" s="74"/>
      <c r="AP82" s="85" t="s">
        <v>22</v>
      </c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178"/>
      <c r="BG82" s="74"/>
      <c r="BH82" s="85" t="s">
        <v>22</v>
      </c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220"/>
    </row>
    <row r="83" spans="1:76" s="29" customFormat="1" ht="18" customHeight="1">
      <c r="A83" s="33"/>
      <c r="B83" s="41"/>
      <c r="C83" s="51"/>
      <c r="D83" s="61"/>
      <c r="E83" s="71"/>
      <c r="F83" s="86" t="s">
        <v>30</v>
      </c>
      <c r="G83" s="86"/>
      <c r="H83" s="86"/>
      <c r="I83" s="86"/>
      <c r="J83" s="86"/>
      <c r="K83" s="86"/>
      <c r="L83" s="124">
        <f>+BO57</f>
        <v>20</v>
      </c>
      <c r="M83" s="124"/>
      <c r="N83" s="85" t="s">
        <v>11</v>
      </c>
      <c r="O83" s="85"/>
      <c r="P83" s="85"/>
      <c r="Q83" s="85"/>
      <c r="R83" s="85"/>
      <c r="S83" s="85"/>
      <c r="T83" s="85"/>
      <c r="U83" s="85"/>
      <c r="V83" s="178"/>
      <c r="W83" s="74"/>
      <c r="X83" s="86" t="s">
        <v>30</v>
      </c>
      <c r="Y83" s="86"/>
      <c r="Z83" s="86"/>
      <c r="AA83" s="86"/>
      <c r="AB83" s="86"/>
      <c r="AC83" s="86"/>
      <c r="AD83" s="124">
        <f>+BO57</f>
        <v>20</v>
      </c>
      <c r="AE83" s="124"/>
      <c r="AF83" s="85" t="s">
        <v>11</v>
      </c>
      <c r="AG83" s="85"/>
      <c r="AH83" s="85"/>
      <c r="AI83" s="85"/>
      <c r="AJ83" s="85"/>
      <c r="AK83" s="85"/>
      <c r="AL83" s="85"/>
      <c r="AM83" s="85"/>
      <c r="AN83" s="178"/>
      <c r="AO83" s="74"/>
      <c r="AP83" s="86" t="s">
        <v>30</v>
      </c>
      <c r="AQ83" s="86"/>
      <c r="AR83" s="86"/>
      <c r="AS83" s="86"/>
      <c r="AT83" s="86"/>
      <c r="AU83" s="86"/>
      <c r="AV83" s="124">
        <f>+BO57</f>
        <v>20</v>
      </c>
      <c r="AW83" s="124"/>
      <c r="AX83" s="85" t="s">
        <v>11</v>
      </c>
      <c r="AY83" s="85"/>
      <c r="AZ83" s="85"/>
      <c r="BA83" s="85"/>
      <c r="BB83" s="85"/>
      <c r="BC83" s="85"/>
      <c r="BD83" s="85"/>
      <c r="BE83" s="85"/>
      <c r="BF83" s="178"/>
      <c r="BG83" s="74"/>
      <c r="BH83" s="86" t="s">
        <v>30</v>
      </c>
      <c r="BI83" s="86"/>
      <c r="BJ83" s="86"/>
      <c r="BK83" s="86"/>
      <c r="BL83" s="86"/>
      <c r="BM83" s="86"/>
      <c r="BN83" s="124">
        <f>+BO57</f>
        <v>20</v>
      </c>
      <c r="BO83" s="124"/>
      <c r="BP83" s="85" t="s">
        <v>11</v>
      </c>
      <c r="BQ83" s="85"/>
      <c r="BR83" s="85"/>
      <c r="BS83" s="85"/>
      <c r="BT83" s="85"/>
      <c r="BU83" s="85"/>
      <c r="BV83" s="85"/>
      <c r="BW83" s="85"/>
      <c r="BX83" s="220"/>
    </row>
    <row r="84" spans="1:76" s="29" customFormat="1" ht="18" customHeight="1">
      <c r="A84" s="33"/>
      <c r="B84" s="41"/>
      <c r="C84" s="51"/>
      <c r="D84" s="61"/>
      <c r="E84" s="71"/>
      <c r="F84" s="87" t="s">
        <v>12</v>
      </c>
      <c r="G84" s="87"/>
      <c r="H84" s="98" t="s">
        <v>8</v>
      </c>
      <c r="I84" s="111">
        <f>+R67</f>
        <v>30</v>
      </c>
      <c r="J84" s="113" t="s">
        <v>14</v>
      </c>
      <c r="K84" s="111">
        <f>+L83*1</f>
        <v>20</v>
      </c>
      <c r="L84" s="125">
        <v>0.33333333333333298</v>
      </c>
      <c r="M84" s="136" t="s">
        <v>0</v>
      </c>
      <c r="N84" s="145">
        <f>100-R67</f>
        <v>70</v>
      </c>
      <c r="O84" s="145"/>
      <c r="P84" s="111" t="s">
        <v>14</v>
      </c>
      <c r="Q84" s="159">
        <f>+L79*1</f>
        <v>1</v>
      </c>
      <c r="R84" s="159"/>
      <c r="S84" s="125">
        <v>0.33333333333333326</v>
      </c>
      <c r="T84" s="172" t="s">
        <v>53</v>
      </c>
      <c r="U84" s="172"/>
      <c r="V84" s="179"/>
      <c r="W84" s="186"/>
      <c r="X84" s="87" t="s">
        <v>12</v>
      </c>
      <c r="Y84" s="87"/>
      <c r="Z84" s="98" t="s">
        <v>8</v>
      </c>
      <c r="AA84" s="111">
        <f>+AJ68*1</f>
        <v>35</v>
      </c>
      <c r="AB84" s="113" t="s">
        <v>14</v>
      </c>
      <c r="AC84" s="111">
        <f>+AD83*1</f>
        <v>20</v>
      </c>
      <c r="AD84" s="125">
        <v>0.33333333333333298</v>
      </c>
      <c r="AE84" s="136" t="s">
        <v>0</v>
      </c>
      <c r="AF84" s="145">
        <f>100-AJ68</f>
        <v>65</v>
      </c>
      <c r="AG84" s="145"/>
      <c r="AH84" s="111" t="s">
        <v>14</v>
      </c>
      <c r="AI84" s="159">
        <f>+AD79*1</f>
        <v>1</v>
      </c>
      <c r="AJ84" s="159"/>
      <c r="AK84" s="125">
        <v>0.33333333333333326</v>
      </c>
      <c r="AL84" s="172" t="s">
        <v>53</v>
      </c>
      <c r="AM84" s="172"/>
      <c r="AN84" s="179"/>
      <c r="AO84" s="186"/>
      <c r="AP84" s="87" t="s">
        <v>12</v>
      </c>
      <c r="AQ84" s="87"/>
      <c r="AR84" s="98" t="s">
        <v>8</v>
      </c>
      <c r="AS84" s="111">
        <f>+BB68*1</f>
        <v>50</v>
      </c>
      <c r="AT84" s="113" t="s">
        <v>14</v>
      </c>
      <c r="AU84" s="111">
        <f>+AV83*1</f>
        <v>20</v>
      </c>
      <c r="AV84" s="125">
        <v>0.33333333333333298</v>
      </c>
      <c r="AW84" s="136" t="s">
        <v>0</v>
      </c>
      <c r="AX84" s="145">
        <f>100-BB68</f>
        <v>50</v>
      </c>
      <c r="AY84" s="145"/>
      <c r="AZ84" s="111" t="s">
        <v>14</v>
      </c>
      <c r="BA84" s="159">
        <f>+AV79*1</f>
        <v>1</v>
      </c>
      <c r="BB84" s="159"/>
      <c r="BC84" s="125">
        <v>0.33333333333333326</v>
      </c>
      <c r="BD84" s="172" t="s">
        <v>53</v>
      </c>
      <c r="BE84" s="172"/>
      <c r="BF84" s="179"/>
      <c r="BG84" s="186"/>
      <c r="BH84" s="87" t="s">
        <v>12</v>
      </c>
      <c r="BI84" s="87"/>
      <c r="BJ84" s="98" t="s">
        <v>8</v>
      </c>
      <c r="BK84" s="111">
        <f>+BT68*1</f>
        <v>60</v>
      </c>
      <c r="BL84" s="113" t="s">
        <v>14</v>
      </c>
      <c r="BM84" s="111">
        <f>+BN83*1</f>
        <v>20</v>
      </c>
      <c r="BN84" s="125">
        <v>0.33333333333333298</v>
      </c>
      <c r="BO84" s="136" t="s">
        <v>0</v>
      </c>
      <c r="BP84" s="145">
        <f>100-BT68</f>
        <v>40</v>
      </c>
      <c r="BQ84" s="145"/>
      <c r="BR84" s="111" t="s">
        <v>14</v>
      </c>
      <c r="BS84" s="159">
        <f>+BN79*1</f>
        <v>1</v>
      </c>
      <c r="BT84" s="159"/>
      <c r="BU84" s="125">
        <v>0.33333333333333326</v>
      </c>
      <c r="BV84" s="172" t="s">
        <v>53</v>
      </c>
      <c r="BW84" s="172"/>
      <c r="BX84" s="220"/>
    </row>
    <row r="85" spans="1:76" s="29" customFormat="1" ht="18" customHeight="1">
      <c r="A85" s="33"/>
      <c r="B85" s="41"/>
      <c r="C85" s="51"/>
      <c r="D85" s="61"/>
      <c r="E85" s="71"/>
      <c r="F85" s="87"/>
      <c r="G85" s="87"/>
      <c r="H85" s="98"/>
      <c r="I85" s="112">
        <v>100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72"/>
      <c r="U85" s="172"/>
      <c r="V85" s="179"/>
      <c r="W85" s="186"/>
      <c r="X85" s="87"/>
      <c r="Y85" s="87"/>
      <c r="Z85" s="98"/>
      <c r="AA85" s="112">
        <v>100</v>
      </c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72"/>
      <c r="AM85" s="172"/>
      <c r="AN85" s="179"/>
      <c r="AO85" s="186"/>
      <c r="AP85" s="87"/>
      <c r="AQ85" s="87"/>
      <c r="AR85" s="98"/>
      <c r="AS85" s="112">
        <v>100</v>
      </c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72"/>
      <c r="BE85" s="172"/>
      <c r="BF85" s="179"/>
      <c r="BG85" s="186"/>
      <c r="BH85" s="87"/>
      <c r="BI85" s="87"/>
      <c r="BJ85" s="98"/>
      <c r="BK85" s="112">
        <v>100</v>
      </c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72"/>
      <c r="BW85" s="172"/>
      <c r="BX85" s="220"/>
    </row>
    <row r="86" spans="1:76" s="29" customFormat="1" ht="15" customHeight="1">
      <c r="A86" s="33"/>
      <c r="B86" s="41"/>
      <c r="C86" s="51"/>
      <c r="D86" s="61"/>
      <c r="E86" s="71"/>
      <c r="F86" s="87" t="s">
        <v>15</v>
      </c>
      <c r="G86" s="87"/>
      <c r="H86" s="104">
        <f>ROUND(((I84*K84^L84+N84*Q84^S84)/100)^3,2)</f>
        <v>3.47</v>
      </c>
      <c r="I86" s="104"/>
      <c r="J86" s="104"/>
      <c r="K86" s="98" t="str">
        <f>IF(H86&gt;L86,"&gt;","&lt;")</f>
        <v>&gt;</v>
      </c>
      <c r="L86" s="126">
        <f>+L80</f>
        <v>3</v>
      </c>
      <c r="M86" s="126"/>
      <c r="N86" s="116"/>
      <c r="O86" s="116"/>
      <c r="P86" s="116"/>
      <c r="Q86" s="116"/>
      <c r="R86" s="116"/>
      <c r="S86" s="116"/>
      <c r="T86" s="116"/>
      <c r="U86" s="116"/>
      <c r="V86" s="178"/>
      <c r="W86" s="74"/>
      <c r="X86" s="87" t="s">
        <v>15</v>
      </c>
      <c r="Y86" s="87"/>
      <c r="Z86" s="189">
        <f>ROUND(((AA84*AC84^AD84+AF84*AI84^AK84)/100)^3,2)</f>
        <v>4.0999999999999996</v>
      </c>
      <c r="AA86" s="189"/>
      <c r="AB86" s="189"/>
      <c r="AC86" s="86" t="str">
        <f>IF(Z86&gt;AD86,"&gt;","&lt;")</f>
        <v>&gt;</v>
      </c>
      <c r="AD86" s="190">
        <f>+AD80</f>
        <v>4</v>
      </c>
      <c r="AE86" s="190"/>
      <c r="AF86" s="85"/>
      <c r="AG86" s="85"/>
      <c r="AH86" s="85"/>
      <c r="AI86" s="85"/>
      <c r="AJ86" s="85"/>
      <c r="AK86" s="85"/>
      <c r="AL86" s="85"/>
      <c r="AM86" s="85"/>
      <c r="AN86" s="178"/>
      <c r="AO86" s="74"/>
      <c r="AP86" s="87" t="s">
        <v>15</v>
      </c>
      <c r="AQ86" s="87"/>
      <c r="AR86" s="189">
        <f>ROUND(((AS84*AU84^AV84+AX84*BA84^BC84)/100)^3,2)</f>
        <v>6.41</v>
      </c>
      <c r="AS86" s="189"/>
      <c r="AT86" s="189"/>
      <c r="AU86" s="86" t="str">
        <f>IF(AR86&gt;AV86,"&gt;","&lt;")</f>
        <v>&gt;</v>
      </c>
      <c r="AV86" s="190">
        <f>+AV80</f>
        <v>6</v>
      </c>
      <c r="AW86" s="190"/>
      <c r="AX86" s="85"/>
      <c r="AY86" s="85"/>
      <c r="AZ86" s="85"/>
      <c r="BA86" s="85"/>
      <c r="BB86" s="85"/>
      <c r="BC86" s="85"/>
      <c r="BD86" s="85"/>
      <c r="BE86" s="85"/>
      <c r="BF86" s="178"/>
      <c r="BG86" s="74"/>
      <c r="BH86" s="87" t="s">
        <v>15</v>
      </c>
      <c r="BI86" s="87"/>
      <c r="BJ86" s="189">
        <f>ROUND(((BK84*BM84^BN84+BP84*BS84^BU84)/100)^3,2)</f>
        <v>8.35</v>
      </c>
      <c r="BK86" s="189"/>
      <c r="BL86" s="189"/>
      <c r="BM86" s="86" t="str">
        <f>IF(BJ86&gt;BN86,"&gt;","&lt;")</f>
        <v>&gt;</v>
      </c>
      <c r="BN86" s="190">
        <f>+BN80</f>
        <v>8</v>
      </c>
      <c r="BO86" s="190"/>
      <c r="BP86" s="85"/>
      <c r="BQ86" s="85"/>
      <c r="BR86" s="85"/>
      <c r="BS86" s="85"/>
      <c r="BT86" s="85"/>
      <c r="BU86" s="85"/>
      <c r="BV86" s="85"/>
      <c r="BW86" s="85"/>
      <c r="BX86" s="220"/>
    </row>
    <row r="87" spans="1:76" s="29" customFormat="1" ht="15" customHeight="1">
      <c r="A87" s="33"/>
      <c r="B87" s="41"/>
      <c r="C87" s="51"/>
      <c r="D87" s="61"/>
      <c r="E87" s="71"/>
      <c r="F87" s="87"/>
      <c r="G87" s="87"/>
      <c r="H87" s="104"/>
      <c r="I87" s="104"/>
      <c r="J87" s="104"/>
      <c r="K87" s="98"/>
      <c r="L87" s="126"/>
      <c r="M87" s="126"/>
      <c r="N87" s="116"/>
      <c r="O87" s="116"/>
      <c r="P87" s="116"/>
      <c r="Q87" s="116"/>
      <c r="R87" s="116"/>
      <c r="S87" s="116"/>
      <c r="T87" s="116"/>
      <c r="U87" s="116"/>
      <c r="V87" s="178"/>
      <c r="W87" s="74"/>
      <c r="X87" s="87"/>
      <c r="Y87" s="87"/>
      <c r="Z87" s="189"/>
      <c r="AA87" s="189"/>
      <c r="AB87" s="189"/>
      <c r="AC87" s="86"/>
      <c r="AD87" s="190"/>
      <c r="AE87" s="190"/>
      <c r="AF87" s="85"/>
      <c r="AG87" s="85"/>
      <c r="AH87" s="85"/>
      <c r="AI87" s="85"/>
      <c r="AJ87" s="85"/>
      <c r="AK87" s="85"/>
      <c r="AL87" s="85"/>
      <c r="AM87" s="85"/>
      <c r="AN87" s="178"/>
      <c r="AO87" s="74"/>
      <c r="AP87" s="87"/>
      <c r="AQ87" s="87"/>
      <c r="AR87" s="189"/>
      <c r="AS87" s="189"/>
      <c r="AT87" s="189"/>
      <c r="AU87" s="86"/>
      <c r="AV87" s="190"/>
      <c r="AW87" s="190"/>
      <c r="AX87" s="85"/>
      <c r="AY87" s="85"/>
      <c r="AZ87" s="85"/>
      <c r="BA87" s="85"/>
      <c r="BB87" s="85"/>
      <c r="BC87" s="85"/>
      <c r="BD87" s="85"/>
      <c r="BE87" s="85"/>
      <c r="BF87" s="178"/>
      <c r="BG87" s="74"/>
      <c r="BH87" s="87"/>
      <c r="BI87" s="87"/>
      <c r="BJ87" s="189"/>
      <c r="BK87" s="189"/>
      <c r="BL87" s="189"/>
      <c r="BM87" s="86"/>
      <c r="BN87" s="190"/>
      <c r="BO87" s="190"/>
      <c r="BP87" s="85"/>
      <c r="BQ87" s="85"/>
      <c r="BR87" s="85"/>
      <c r="BS87" s="85"/>
      <c r="BT87" s="85"/>
      <c r="BU87" s="85"/>
      <c r="BV87" s="85"/>
      <c r="BW87" s="85"/>
      <c r="BX87" s="220"/>
    </row>
    <row r="88" spans="1:76" s="29" customFormat="1" ht="18" customHeight="1">
      <c r="A88" s="33"/>
      <c r="B88" s="41"/>
      <c r="C88" s="51"/>
      <c r="D88" s="61"/>
      <c r="E88" s="71"/>
      <c r="F88" s="85"/>
      <c r="G88" s="100" t="str">
        <f>IF(H86&gt;L86,"OK,目標CBR"&amp;L80&amp;"%の場合置換層厚"&amp;L81&amp;"cmとなる。","NG,目標CBR"&amp;L80&amp;"%の場合置換層厚"&amp;L81&amp;"cmでは満足しない。")</f>
        <v>OK,目標CBR3%の場合置換層厚50cmとなる。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178"/>
      <c r="W88" s="74"/>
      <c r="X88" s="85"/>
      <c r="Y88" s="100" t="str">
        <f>IF(Z86&gt;AD86,"OK,目標CBR"&amp;AD80&amp;"%の場合置換層厚"&amp;AD81&amp;"cmとなる。","NG,目標CBR"&amp;AD80&amp;"%の場合置換層厚"&amp;AD81&amp;"cmでは満足しない。")</f>
        <v>OK,目標CBR4%の場合置換層厚55cmとなる。</v>
      </c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178"/>
      <c r="AO88" s="74"/>
      <c r="AP88" s="85"/>
      <c r="AQ88" s="100" t="str">
        <f>IF(AR86&gt;AV86,"OK,目標CBR"&amp;AV80&amp;"%の場合置換層厚"&amp;AV81&amp;"cmとなる。","NG,目標CBR"&amp;AV80&amp;"%の場合置換層厚"&amp;AV81&amp;"cmでは満足しない。")</f>
        <v>OK,目標CBR6%の場合置換層厚70cmとなる。</v>
      </c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178"/>
      <c r="BG88" s="74"/>
      <c r="BH88" s="85"/>
      <c r="BI88" s="100" t="str">
        <f>IF(BJ86&gt;BN86,"OK,目標CBR"&amp;BN80&amp;"%の場合置換層厚"&amp;BN81&amp;"cmとなる。","NG,目標CBR"&amp;BN80&amp;"%の場合置換層厚"&amp;BN81&amp;"cmでは満足しない。")</f>
        <v>OK,目標CBR8%の場合置換層厚80cmとなる。</v>
      </c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220"/>
    </row>
    <row r="89" spans="1:76" s="29" customFormat="1" ht="9.9499999999999993" customHeight="1">
      <c r="A89" s="33"/>
      <c r="B89" s="41"/>
      <c r="C89" s="51"/>
      <c r="D89" s="61"/>
      <c r="E89" s="72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180"/>
      <c r="W89" s="72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180"/>
      <c r="AO89" s="72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180"/>
      <c r="BG89" s="72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221"/>
    </row>
    <row r="90" spans="1:76" s="29" customFormat="1" ht="15.95" customHeight="1">
      <c r="A90" s="33"/>
      <c r="B90" s="42" t="s">
        <v>20</v>
      </c>
      <c r="C90" s="52"/>
      <c r="D90" s="62"/>
      <c r="E90" s="73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51">
        <v>100</v>
      </c>
      <c r="Q90" s="151"/>
      <c r="R90" s="151"/>
      <c r="S90" s="151"/>
      <c r="T90" s="151"/>
      <c r="U90" s="151"/>
      <c r="V90" s="181"/>
      <c r="W90" s="187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151">
        <v>100</v>
      </c>
      <c r="AI90" s="151"/>
      <c r="AJ90" s="151"/>
      <c r="AK90" s="151"/>
      <c r="AL90" s="151"/>
      <c r="AM90" s="151"/>
      <c r="AN90" s="200"/>
      <c r="AO90" s="187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151">
        <v>100</v>
      </c>
      <c r="BA90" s="151"/>
      <c r="BB90" s="151"/>
      <c r="BC90" s="151"/>
      <c r="BD90" s="151"/>
      <c r="BE90" s="151"/>
      <c r="BF90" s="200"/>
      <c r="BG90" s="73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151">
        <v>100</v>
      </c>
      <c r="BS90" s="151"/>
      <c r="BT90" s="151"/>
      <c r="BU90" s="151"/>
      <c r="BV90" s="151"/>
      <c r="BW90" s="151"/>
      <c r="BX90" s="222"/>
    </row>
    <row r="91" spans="1:76" s="29" customFormat="1" ht="15.95" customHeight="1">
      <c r="A91" s="33"/>
      <c r="B91" s="43"/>
      <c r="C91" s="53"/>
      <c r="D91" s="63"/>
      <c r="E91" s="71"/>
      <c r="F91" s="90" t="s">
        <v>41</v>
      </c>
      <c r="G91" s="90"/>
      <c r="H91" s="90"/>
      <c r="I91" s="90"/>
      <c r="J91" s="90"/>
      <c r="K91" s="90"/>
      <c r="L91" s="90"/>
      <c r="M91" s="90" t="s">
        <v>36</v>
      </c>
      <c r="N91" s="90"/>
      <c r="O91" s="90"/>
      <c r="P91" s="94" t="s">
        <v>46</v>
      </c>
      <c r="Q91" s="94"/>
      <c r="R91" s="94"/>
      <c r="S91" s="94" t="s">
        <v>44</v>
      </c>
      <c r="T91" s="94"/>
      <c r="U91" s="94"/>
      <c r="V91" s="182"/>
      <c r="W91" s="188"/>
      <c r="X91" s="90" t="s">
        <v>41</v>
      </c>
      <c r="Y91" s="90"/>
      <c r="Z91" s="90"/>
      <c r="AA91" s="90"/>
      <c r="AB91" s="90"/>
      <c r="AC91" s="90"/>
      <c r="AD91" s="90"/>
      <c r="AE91" s="90" t="s">
        <v>36</v>
      </c>
      <c r="AF91" s="90"/>
      <c r="AG91" s="90"/>
      <c r="AH91" s="94" t="s">
        <v>46</v>
      </c>
      <c r="AI91" s="94"/>
      <c r="AJ91" s="94"/>
      <c r="AK91" s="94" t="s">
        <v>44</v>
      </c>
      <c r="AL91" s="94"/>
      <c r="AM91" s="94"/>
      <c r="AN91" s="201"/>
      <c r="AO91" s="188"/>
      <c r="AP91" s="90" t="s">
        <v>41</v>
      </c>
      <c r="AQ91" s="90"/>
      <c r="AR91" s="90"/>
      <c r="AS91" s="90"/>
      <c r="AT91" s="90"/>
      <c r="AU91" s="90"/>
      <c r="AV91" s="90"/>
      <c r="AW91" s="90" t="s">
        <v>36</v>
      </c>
      <c r="AX91" s="90"/>
      <c r="AY91" s="90"/>
      <c r="AZ91" s="94" t="s">
        <v>46</v>
      </c>
      <c r="BA91" s="94"/>
      <c r="BB91" s="94"/>
      <c r="BC91" s="94" t="s">
        <v>44</v>
      </c>
      <c r="BD91" s="94"/>
      <c r="BE91" s="94"/>
      <c r="BF91" s="201"/>
      <c r="BG91" s="210"/>
      <c r="BH91" s="90" t="s">
        <v>41</v>
      </c>
      <c r="BI91" s="90"/>
      <c r="BJ91" s="90"/>
      <c r="BK91" s="90"/>
      <c r="BL91" s="90"/>
      <c r="BM91" s="90"/>
      <c r="BN91" s="90"/>
      <c r="BO91" s="90" t="s">
        <v>36</v>
      </c>
      <c r="BP91" s="90"/>
      <c r="BQ91" s="90"/>
      <c r="BR91" s="94" t="s">
        <v>46</v>
      </c>
      <c r="BS91" s="94"/>
      <c r="BT91" s="94"/>
      <c r="BU91" s="94" t="s">
        <v>44</v>
      </c>
      <c r="BV91" s="94"/>
      <c r="BW91" s="94"/>
      <c r="BX91" s="223"/>
    </row>
    <row r="92" spans="1:76" s="29" customFormat="1" ht="15.95" customHeight="1">
      <c r="A92" s="33"/>
      <c r="B92" s="43"/>
      <c r="C92" s="53"/>
      <c r="D92" s="63"/>
      <c r="E92" s="71"/>
      <c r="F92" s="91" t="s">
        <v>34</v>
      </c>
      <c r="G92" s="101"/>
      <c r="H92" s="105" t="s">
        <v>50</v>
      </c>
      <c r="I92" s="105"/>
      <c r="J92" s="114"/>
      <c r="K92" s="119">
        <f>$K$38</f>
        <v>5</v>
      </c>
      <c r="L92" s="130"/>
      <c r="M92" s="137">
        <f>+P90</f>
        <v>100</v>
      </c>
      <c r="N92" s="146"/>
      <c r="O92" s="148"/>
      <c r="P92" s="152">
        <f>+'単価表(内地)'!$E$6</f>
        <v>1713</v>
      </c>
      <c r="Q92" s="160"/>
      <c r="R92" s="162"/>
      <c r="S92" s="165">
        <f>ROUND(P92*M92/1000,0)</f>
        <v>171</v>
      </c>
      <c r="T92" s="165"/>
      <c r="U92" s="165"/>
      <c r="V92" s="182"/>
      <c r="W92" s="188"/>
      <c r="X92" s="91" t="s">
        <v>34</v>
      </c>
      <c r="Y92" s="101"/>
      <c r="Z92" s="105" t="s">
        <v>50</v>
      </c>
      <c r="AA92" s="105"/>
      <c r="AB92" s="114"/>
      <c r="AC92" s="119">
        <f>$AC$38</f>
        <v>5</v>
      </c>
      <c r="AD92" s="130"/>
      <c r="AE92" s="137">
        <f>+AH90</f>
        <v>100</v>
      </c>
      <c r="AF92" s="146"/>
      <c r="AG92" s="148"/>
      <c r="AH92" s="152">
        <f>+'単価表(内地)'!$E$6</f>
        <v>1713</v>
      </c>
      <c r="AI92" s="160"/>
      <c r="AJ92" s="162"/>
      <c r="AK92" s="165">
        <f>ROUND(AH92*AE92/1000,0)</f>
        <v>171</v>
      </c>
      <c r="AL92" s="165"/>
      <c r="AM92" s="165"/>
      <c r="AN92" s="201"/>
      <c r="AO92" s="188"/>
      <c r="AP92" s="91" t="s">
        <v>34</v>
      </c>
      <c r="AQ92" s="101"/>
      <c r="AR92" s="105" t="s">
        <v>50</v>
      </c>
      <c r="AS92" s="105"/>
      <c r="AT92" s="114"/>
      <c r="AU92" s="119">
        <f>$AU$38</f>
        <v>5</v>
      </c>
      <c r="AV92" s="130"/>
      <c r="AW92" s="142">
        <f>+AZ90</f>
        <v>100</v>
      </c>
      <c r="AX92" s="147"/>
      <c r="AY92" s="149"/>
      <c r="AZ92" s="152">
        <f>+'単価表(内地)'!$E$6</f>
        <v>1713</v>
      </c>
      <c r="BA92" s="160"/>
      <c r="BB92" s="162"/>
      <c r="BC92" s="232">
        <f>ROUND(AZ92*AW92/1000,0)</f>
        <v>171</v>
      </c>
      <c r="BD92" s="232"/>
      <c r="BE92" s="232"/>
      <c r="BF92" s="201"/>
      <c r="BG92" s="210"/>
      <c r="BH92" s="91" t="s">
        <v>34</v>
      </c>
      <c r="BI92" s="101"/>
      <c r="BJ92" s="105" t="s">
        <v>50</v>
      </c>
      <c r="BK92" s="105"/>
      <c r="BL92" s="114"/>
      <c r="BM92" s="119">
        <f>$BM$38</f>
        <v>5</v>
      </c>
      <c r="BN92" s="130"/>
      <c r="BO92" s="142">
        <f>+BR90</f>
        <v>100</v>
      </c>
      <c r="BP92" s="147"/>
      <c r="BQ92" s="149"/>
      <c r="BR92" s="152">
        <f>+'単価表(内地)'!$E$6</f>
        <v>1713</v>
      </c>
      <c r="BS92" s="160"/>
      <c r="BT92" s="162"/>
      <c r="BU92" s="232">
        <f>ROUND(BR92*BO92/1000,0)</f>
        <v>171</v>
      </c>
      <c r="BV92" s="232"/>
      <c r="BW92" s="232"/>
      <c r="BX92" s="223"/>
    </row>
    <row r="93" spans="1:76" s="30" customFormat="1" ht="15.95" customHeight="1">
      <c r="A93" s="34"/>
      <c r="B93" s="43"/>
      <c r="C93" s="53"/>
      <c r="D93" s="63"/>
      <c r="E93" s="74"/>
      <c r="F93" s="92"/>
      <c r="G93" s="102"/>
      <c r="H93" s="105" t="s">
        <v>33</v>
      </c>
      <c r="I93" s="105"/>
      <c r="J93" s="114"/>
      <c r="K93" s="120">
        <f>$K$39</f>
        <v>15</v>
      </c>
      <c r="L93" s="131"/>
      <c r="M93" s="138">
        <f>+P90</f>
        <v>100</v>
      </c>
      <c r="N93" s="138"/>
      <c r="O93" s="138"/>
      <c r="P93" s="153">
        <f>LOOKUP(K93,'単価表(内地)'!$D$8:$D$16,'単価表(内地)'!$E$8:$E$16)</f>
        <v>722</v>
      </c>
      <c r="Q93" s="153"/>
      <c r="R93" s="153"/>
      <c r="S93" s="165">
        <f>ROUND(P93*M93/1000,0)</f>
        <v>72</v>
      </c>
      <c r="T93" s="165"/>
      <c r="U93" s="165"/>
      <c r="V93" s="182"/>
      <c r="W93" s="188"/>
      <c r="X93" s="92"/>
      <c r="Y93" s="102"/>
      <c r="Z93" s="105" t="s">
        <v>33</v>
      </c>
      <c r="AA93" s="105"/>
      <c r="AB93" s="114"/>
      <c r="AC93" s="120">
        <f>$AC$39</f>
        <v>15</v>
      </c>
      <c r="AD93" s="131"/>
      <c r="AE93" s="138">
        <f>+AH90</f>
        <v>100</v>
      </c>
      <c r="AF93" s="138"/>
      <c r="AG93" s="138"/>
      <c r="AH93" s="153">
        <f>LOOKUP(AC93,'単価表(内地)'!$D$8:$D$16,'単価表(内地)'!$E$8:$E$16)</f>
        <v>722</v>
      </c>
      <c r="AI93" s="153"/>
      <c r="AJ93" s="153"/>
      <c r="AK93" s="165">
        <f>ROUND(AH93*AE93/1000,0)</f>
        <v>72</v>
      </c>
      <c r="AL93" s="165"/>
      <c r="AM93" s="165"/>
      <c r="AN93" s="178"/>
      <c r="AO93" s="188"/>
      <c r="AP93" s="92"/>
      <c r="AQ93" s="102"/>
      <c r="AR93" s="105" t="s">
        <v>33</v>
      </c>
      <c r="AS93" s="105"/>
      <c r="AT93" s="114"/>
      <c r="AU93" s="120">
        <f>$AU$39</f>
        <v>20</v>
      </c>
      <c r="AV93" s="131"/>
      <c r="AW93" s="143">
        <f>+AZ90</f>
        <v>100</v>
      </c>
      <c r="AX93" s="143"/>
      <c r="AY93" s="143"/>
      <c r="AZ93" s="153">
        <f>LOOKUP(AU93,'単価表(内地)'!$D$8:$D$16,'単価表(内地)'!$E$8:$E$16)</f>
        <v>1089</v>
      </c>
      <c r="BA93" s="153"/>
      <c r="BB93" s="153"/>
      <c r="BC93" s="232">
        <f>ROUND(AZ93*AW93/1000,0)</f>
        <v>109</v>
      </c>
      <c r="BD93" s="232"/>
      <c r="BE93" s="232"/>
      <c r="BF93" s="178"/>
      <c r="BG93" s="74"/>
      <c r="BH93" s="92"/>
      <c r="BI93" s="102"/>
      <c r="BJ93" s="105" t="s">
        <v>33</v>
      </c>
      <c r="BK93" s="105"/>
      <c r="BL93" s="114"/>
      <c r="BM93" s="120">
        <f>$BM$39</f>
        <v>10</v>
      </c>
      <c r="BN93" s="131"/>
      <c r="BO93" s="143">
        <f>+BR90</f>
        <v>100</v>
      </c>
      <c r="BP93" s="143"/>
      <c r="BQ93" s="143"/>
      <c r="BR93" s="153">
        <f>LOOKUP(BM93,'単価表(内地)'!$D$8:$D$16,'単価表(内地)'!$E$8:$E$16)</f>
        <v>556</v>
      </c>
      <c r="BS93" s="153"/>
      <c r="BT93" s="153"/>
      <c r="BU93" s="232">
        <f>ROUND(BR93*BO93/1000,0)</f>
        <v>56</v>
      </c>
      <c r="BV93" s="232"/>
      <c r="BW93" s="232"/>
      <c r="BX93" s="220"/>
    </row>
    <row r="94" spans="1:76" s="30" customFormat="1" ht="15.95" customHeight="1">
      <c r="A94" s="34"/>
      <c r="B94" s="43"/>
      <c r="C94" s="53"/>
      <c r="D94" s="63"/>
      <c r="E94" s="74"/>
      <c r="F94" s="92"/>
      <c r="G94" s="102"/>
      <c r="H94" s="106" t="s">
        <v>38</v>
      </c>
      <c r="I94" s="106"/>
      <c r="J94" s="115"/>
      <c r="K94" s="120"/>
      <c r="L94" s="131"/>
      <c r="M94" s="138"/>
      <c r="N94" s="138"/>
      <c r="O94" s="138"/>
      <c r="P94" s="153"/>
      <c r="Q94" s="153"/>
      <c r="R94" s="153"/>
      <c r="S94" s="165"/>
      <c r="T94" s="165"/>
      <c r="U94" s="165"/>
      <c r="V94" s="182"/>
      <c r="W94" s="188"/>
      <c r="X94" s="92"/>
      <c r="Y94" s="102"/>
      <c r="Z94" s="106" t="s">
        <v>38</v>
      </c>
      <c r="AA94" s="106"/>
      <c r="AB94" s="115"/>
      <c r="AC94" s="120"/>
      <c r="AD94" s="131"/>
      <c r="AE94" s="138"/>
      <c r="AF94" s="138"/>
      <c r="AG94" s="138"/>
      <c r="AH94" s="153"/>
      <c r="AI94" s="153"/>
      <c r="AJ94" s="153"/>
      <c r="AK94" s="165"/>
      <c r="AL94" s="165"/>
      <c r="AM94" s="165"/>
      <c r="AN94" s="178"/>
      <c r="AO94" s="188"/>
      <c r="AP94" s="92"/>
      <c r="AQ94" s="102"/>
      <c r="AR94" s="106" t="s">
        <v>38</v>
      </c>
      <c r="AS94" s="106"/>
      <c r="AT94" s="115"/>
      <c r="AU94" s="120"/>
      <c r="AV94" s="131"/>
      <c r="AW94" s="143"/>
      <c r="AX94" s="143"/>
      <c r="AY94" s="143"/>
      <c r="AZ94" s="153"/>
      <c r="BA94" s="153"/>
      <c r="BB94" s="153"/>
      <c r="BC94" s="232"/>
      <c r="BD94" s="232"/>
      <c r="BE94" s="232"/>
      <c r="BF94" s="178"/>
      <c r="BG94" s="74"/>
      <c r="BH94" s="92"/>
      <c r="BI94" s="102"/>
      <c r="BJ94" s="106" t="s">
        <v>38</v>
      </c>
      <c r="BK94" s="106"/>
      <c r="BL94" s="115"/>
      <c r="BM94" s="120"/>
      <c r="BN94" s="131"/>
      <c r="BO94" s="143"/>
      <c r="BP94" s="143"/>
      <c r="BQ94" s="143"/>
      <c r="BR94" s="153"/>
      <c r="BS94" s="153"/>
      <c r="BT94" s="153"/>
      <c r="BU94" s="232"/>
      <c r="BV94" s="232"/>
      <c r="BW94" s="232"/>
      <c r="BX94" s="220"/>
    </row>
    <row r="95" spans="1:76" s="30" customFormat="1" ht="15.95" customHeight="1">
      <c r="A95" s="34"/>
      <c r="B95" s="43"/>
      <c r="C95" s="53"/>
      <c r="D95" s="63"/>
      <c r="E95" s="74"/>
      <c r="F95" s="92"/>
      <c r="G95" s="102"/>
      <c r="H95" s="105" t="s">
        <v>13</v>
      </c>
      <c r="I95" s="105"/>
      <c r="J95" s="114"/>
      <c r="K95" s="120">
        <f>$K$41</f>
        <v>20</v>
      </c>
      <c r="L95" s="131"/>
      <c r="M95" s="138">
        <f>+P90</f>
        <v>100</v>
      </c>
      <c r="N95" s="138"/>
      <c r="O95" s="138"/>
      <c r="P95" s="153">
        <f>LOOKUP(K95,'単価表(内地)'!$D$17:$D$26,'単価表(内地)'!$E$17:$E$26)</f>
        <v>720</v>
      </c>
      <c r="Q95" s="153"/>
      <c r="R95" s="153"/>
      <c r="S95" s="165">
        <f>ROUND(P95*M95/1000,0)</f>
        <v>72</v>
      </c>
      <c r="T95" s="165"/>
      <c r="U95" s="165"/>
      <c r="V95" s="182"/>
      <c r="W95" s="188"/>
      <c r="X95" s="92"/>
      <c r="Y95" s="102"/>
      <c r="Z95" s="105" t="s">
        <v>13</v>
      </c>
      <c r="AA95" s="105"/>
      <c r="AB95" s="114"/>
      <c r="AC95" s="120">
        <f>$AC$41</f>
        <v>20</v>
      </c>
      <c r="AD95" s="131"/>
      <c r="AE95" s="138">
        <f>+AH90</f>
        <v>100</v>
      </c>
      <c r="AF95" s="138"/>
      <c r="AG95" s="138"/>
      <c r="AH95" s="153">
        <f>LOOKUP(AC95,'単価表(内地)'!$D$17:$D$26,'単価表(内地)'!$E$17:$E$26)</f>
        <v>720</v>
      </c>
      <c r="AI95" s="153"/>
      <c r="AJ95" s="153"/>
      <c r="AK95" s="165">
        <f>ROUND(AH95*AE95/1000,0)</f>
        <v>72</v>
      </c>
      <c r="AL95" s="165"/>
      <c r="AM95" s="165"/>
      <c r="AN95" s="178"/>
      <c r="AO95" s="188"/>
      <c r="AP95" s="92"/>
      <c r="AQ95" s="102"/>
      <c r="AR95" s="105" t="s">
        <v>13</v>
      </c>
      <c r="AS95" s="105"/>
      <c r="AT95" s="114"/>
      <c r="AU95" s="120">
        <f>$AU$41</f>
        <v>20</v>
      </c>
      <c r="AV95" s="131"/>
      <c r="AW95" s="143">
        <f>+AZ90</f>
        <v>100</v>
      </c>
      <c r="AX95" s="143"/>
      <c r="AY95" s="143"/>
      <c r="AZ95" s="153">
        <f>LOOKUP(AU95,'単価表(内地)'!$D$17:$D$26,'単価表(内地)'!$E$17:$E$26)</f>
        <v>720</v>
      </c>
      <c r="BA95" s="153"/>
      <c r="BB95" s="153"/>
      <c r="BC95" s="232">
        <f>ROUND(AZ95*AW95/1000,0)</f>
        <v>72</v>
      </c>
      <c r="BD95" s="232"/>
      <c r="BE95" s="232"/>
      <c r="BF95" s="178"/>
      <c r="BG95" s="74"/>
      <c r="BH95" s="92"/>
      <c r="BI95" s="102"/>
      <c r="BJ95" s="105" t="s">
        <v>13</v>
      </c>
      <c r="BK95" s="105"/>
      <c r="BL95" s="114"/>
      <c r="BM95" s="120">
        <f>$BM$41</f>
        <v>15</v>
      </c>
      <c r="BN95" s="131"/>
      <c r="BO95" s="143">
        <f>+BR90</f>
        <v>100</v>
      </c>
      <c r="BP95" s="143"/>
      <c r="BQ95" s="143"/>
      <c r="BR95" s="153">
        <f>LOOKUP(BM95,'単価表(内地)'!$D$17:$D$26,'単価表(内地)'!$E$17:$E$26)</f>
        <v>587</v>
      </c>
      <c r="BS95" s="153"/>
      <c r="BT95" s="153"/>
      <c r="BU95" s="232">
        <f>ROUND(BR95*BO95/1000,0)</f>
        <v>59</v>
      </c>
      <c r="BV95" s="232"/>
      <c r="BW95" s="232"/>
      <c r="BX95" s="220"/>
    </row>
    <row r="96" spans="1:76" s="30" customFormat="1" ht="15.95" customHeight="1">
      <c r="A96" s="34"/>
      <c r="B96" s="43"/>
      <c r="C96" s="53"/>
      <c r="D96" s="63"/>
      <c r="E96" s="74"/>
      <c r="F96" s="92"/>
      <c r="G96" s="102"/>
      <c r="H96" s="106" t="s">
        <v>39</v>
      </c>
      <c r="I96" s="106"/>
      <c r="J96" s="115"/>
      <c r="K96" s="120"/>
      <c r="L96" s="131"/>
      <c r="M96" s="138"/>
      <c r="N96" s="138"/>
      <c r="O96" s="138"/>
      <c r="P96" s="153"/>
      <c r="Q96" s="153"/>
      <c r="R96" s="153"/>
      <c r="S96" s="165"/>
      <c r="T96" s="165"/>
      <c r="U96" s="165"/>
      <c r="V96" s="182"/>
      <c r="W96" s="188"/>
      <c r="X96" s="92"/>
      <c r="Y96" s="102"/>
      <c r="Z96" s="106" t="s">
        <v>39</v>
      </c>
      <c r="AA96" s="106"/>
      <c r="AB96" s="115"/>
      <c r="AC96" s="120"/>
      <c r="AD96" s="131"/>
      <c r="AE96" s="138"/>
      <c r="AF96" s="138"/>
      <c r="AG96" s="138"/>
      <c r="AH96" s="153"/>
      <c r="AI96" s="153"/>
      <c r="AJ96" s="153"/>
      <c r="AK96" s="165"/>
      <c r="AL96" s="165"/>
      <c r="AM96" s="165"/>
      <c r="AN96" s="178"/>
      <c r="AO96" s="188"/>
      <c r="AP96" s="92"/>
      <c r="AQ96" s="102"/>
      <c r="AR96" s="106" t="s">
        <v>39</v>
      </c>
      <c r="AS96" s="106"/>
      <c r="AT96" s="115"/>
      <c r="AU96" s="120"/>
      <c r="AV96" s="131"/>
      <c r="AW96" s="143"/>
      <c r="AX96" s="143"/>
      <c r="AY96" s="143"/>
      <c r="AZ96" s="153"/>
      <c r="BA96" s="153"/>
      <c r="BB96" s="153"/>
      <c r="BC96" s="232"/>
      <c r="BD96" s="232"/>
      <c r="BE96" s="232"/>
      <c r="BF96" s="178"/>
      <c r="BG96" s="74"/>
      <c r="BH96" s="92"/>
      <c r="BI96" s="102"/>
      <c r="BJ96" s="106" t="s">
        <v>39</v>
      </c>
      <c r="BK96" s="106"/>
      <c r="BL96" s="115"/>
      <c r="BM96" s="120"/>
      <c r="BN96" s="131"/>
      <c r="BO96" s="143"/>
      <c r="BP96" s="143"/>
      <c r="BQ96" s="143"/>
      <c r="BR96" s="153"/>
      <c r="BS96" s="153"/>
      <c r="BT96" s="153"/>
      <c r="BU96" s="232"/>
      <c r="BV96" s="232"/>
      <c r="BW96" s="232"/>
      <c r="BX96" s="220"/>
    </row>
    <row r="97" spans="1:76" s="30" customFormat="1" ht="15.95" customHeight="1">
      <c r="A97" s="34"/>
      <c r="B97" s="43"/>
      <c r="C97" s="53"/>
      <c r="D97" s="63"/>
      <c r="E97" s="74"/>
      <c r="F97" s="92"/>
      <c r="G97" s="102"/>
      <c r="H97" s="105" t="s">
        <v>13</v>
      </c>
      <c r="I97" s="105"/>
      <c r="J97" s="114"/>
      <c r="K97" s="120">
        <f>$K$43</f>
        <v>30</v>
      </c>
      <c r="L97" s="131"/>
      <c r="M97" s="138">
        <f>+P90</f>
        <v>100</v>
      </c>
      <c r="N97" s="138"/>
      <c r="O97" s="138"/>
      <c r="P97" s="153">
        <f>LOOKUP(K97,'単価表(内地)'!$D$27:$D$36,'単価表(内地)'!$E$27:$E$36)</f>
        <v>946</v>
      </c>
      <c r="Q97" s="153"/>
      <c r="R97" s="153"/>
      <c r="S97" s="165">
        <f>ROUND(P97*M97/1000,0)</f>
        <v>95</v>
      </c>
      <c r="T97" s="165"/>
      <c r="U97" s="165"/>
      <c r="V97" s="182"/>
      <c r="W97" s="188"/>
      <c r="X97" s="92"/>
      <c r="Y97" s="102"/>
      <c r="Z97" s="105" t="s">
        <v>13</v>
      </c>
      <c r="AA97" s="105"/>
      <c r="AB97" s="114"/>
      <c r="AC97" s="120">
        <f>$AC$43</f>
        <v>20</v>
      </c>
      <c r="AD97" s="131"/>
      <c r="AE97" s="138">
        <f>+AH90</f>
        <v>100</v>
      </c>
      <c r="AF97" s="138"/>
      <c r="AG97" s="138"/>
      <c r="AH97" s="153">
        <f>LOOKUP(AC97,'単価表(内地)'!$D$27:$D$36,'単価表(内地)'!$E$27:$E$36)</f>
        <v>568</v>
      </c>
      <c r="AI97" s="153"/>
      <c r="AJ97" s="153"/>
      <c r="AK97" s="165">
        <f>ROUND(AH97*AE97/1000,0)</f>
        <v>57</v>
      </c>
      <c r="AL97" s="165"/>
      <c r="AM97" s="165"/>
      <c r="AN97" s="178"/>
      <c r="AO97" s="188"/>
      <c r="AP97" s="92"/>
      <c r="AQ97" s="102"/>
      <c r="AR97" s="105" t="s">
        <v>13</v>
      </c>
      <c r="AS97" s="105"/>
      <c r="AT97" s="114"/>
      <c r="AU97" s="120"/>
      <c r="AV97" s="131"/>
      <c r="AW97" s="143"/>
      <c r="AX97" s="143"/>
      <c r="AY97" s="143"/>
      <c r="AZ97" s="153"/>
      <c r="BA97" s="153"/>
      <c r="BB97" s="153"/>
      <c r="BC97" s="232"/>
      <c r="BD97" s="232"/>
      <c r="BE97" s="232"/>
      <c r="BF97" s="178"/>
      <c r="BG97" s="74"/>
      <c r="BH97" s="92"/>
      <c r="BI97" s="102"/>
      <c r="BJ97" s="105" t="s">
        <v>13</v>
      </c>
      <c r="BK97" s="105"/>
      <c r="BL97" s="114"/>
      <c r="BM97" s="120">
        <f>$BM$43</f>
        <v>20</v>
      </c>
      <c r="BN97" s="131"/>
      <c r="BO97" s="143">
        <f>+BR90</f>
        <v>100</v>
      </c>
      <c r="BP97" s="143"/>
      <c r="BQ97" s="143"/>
      <c r="BR97" s="153">
        <f>LOOKUP(BM97,'単価表(内地)'!$D$27:$D$36,'単価表(内地)'!$E$27:$E$36)</f>
        <v>568</v>
      </c>
      <c r="BS97" s="153"/>
      <c r="BT97" s="153"/>
      <c r="BU97" s="232">
        <f>ROUND(BR97*BO97/1000,0)</f>
        <v>57</v>
      </c>
      <c r="BV97" s="232"/>
      <c r="BW97" s="232"/>
      <c r="BX97" s="220"/>
    </row>
    <row r="98" spans="1:76" s="30" customFormat="1" ht="15.95" customHeight="1">
      <c r="A98" s="34"/>
      <c r="B98" s="43"/>
      <c r="C98" s="53"/>
      <c r="D98" s="63"/>
      <c r="E98" s="74"/>
      <c r="F98" s="92"/>
      <c r="G98" s="102"/>
      <c r="H98" s="106" t="s">
        <v>7</v>
      </c>
      <c r="I98" s="106"/>
      <c r="J98" s="115"/>
      <c r="K98" s="120"/>
      <c r="L98" s="131"/>
      <c r="M98" s="138"/>
      <c r="N98" s="138"/>
      <c r="O98" s="138"/>
      <c r="P98" s="153"/>
      <c r="Q98" s="153"/>
      <c r="R98" s="153"/>
      <c r="S98" s="165"/>
      <c r="T98" s="165"/>
      <c r="U98" s="165"/>
      <c r="V98" s="182"/>
      <c r="W98" s="188"/>
      <c r="X98" s="92"/>
      <c r="Y98" s="102"/>
      <c r="Z98" s="106" t="s">
        <v>7</v>
      </c>
      <c r="AA98" s="106"/>
      <c r="AB98" s="115"/>
      <c r="AC98" s="120"/>
      <c r="AD98" s="131"/>
      <c r="AE98" s="138"/>
      <c r="AF98" s="138"/>
      <c r="AG98" s="138"/>
      <c r="AH98" s="153"/>
      <c r="AI98" s="153"/>
      <c r="AJ98" s="153"/>
      <c r="AK98" s="165"/>
      <c r="AL98" s="165"/>
      <c r="AM98" s="165"/>
      <c r="AN98" s="178"/>
      <c r="AO98" s="188"/>
      <c r="AP98" s="92"/>
      <c r="AQ98" s="102"/>
      <c r="AR98" s="106" t="s">
        <v>7</v>
      </c>
      <c r="AS98" s="106"/>
      <c r="AT98" s="115"/>
      <c r="AU98" s="120"/>
      <c r="AV98" s="131"/>
      <c r="AW98" s="143"/>
      <c r="AX98" s="143"/>
      <c r="AY98" s="143"/>
      <c r="AZ98" s="153"/>
      <c r="BA98" s="153"/>
      <c r="BB98" s="153"/>
      <c r="BC98" s="232"/>
      <c r="BD98" s="232"/>
      <c r="BE98" s="232"/>
      <c r="BF98" s="178"/>
      <c r="BG98" s="74"/>
      <c r="BH98" s="92"/>
      <c r="BI98" s="102"/>
      <c r="BJ98" s="106" t="s">
        <v>7</v>
      </c>
      <c r="BK98" s="106"/>
      <c r="BL98" s="115"/>
      <c r="BM98" s="120"/>
      <c r="BN98" s="131"/>
      <c r="BO98" s="143"/>
      <c r="BP98" s="143"/>
      <c r="BQ98" s="143"/>
      <c r="BR98" s="153"/>
      <c r="BS98" s="153"/>
      <c r="BT98" s="153"/>
      <c r="BU98" s="232"/>
      <c r="BV98" s="232"/>
      <c r="BW98" s="232"/>
      <c r="BX98" s="220"/>
    </row>
    <row r="99" spans="1:76" s="30" customFormat="1" ht="15.95" customHeight="1">
      <c r="A99" s="34"/>
      <c r="B99" s="43"/>
      <c r="C99" s="53"/>
      <c r="D99" s="63"/>
      <c r="E99" s="74"/>
      <c r="F99" s="93"/>
      <c r="G99" s="103"/>
      <c r="H99" s="107" t="s">
        <v>47</v>
      </c>
      <c r="I99" s="107"/>
      <c r="J99" s="107"/>
      <c r="K99" s="107"/>
      <c r="L99" s="107"/>
      <c r="M99" s="138" t="s">
        <v>43</v>
      </c>
      <c r="N99" s="138"/>
      <c r="O99" s="138"/>
      <c r="P99" s="153" t="s">
        <v>43</v>
      </c>
      <c r="Q99" s="153"/>
      <c r="R99" s="153"/>
      <c r="S99" s="165">
        <f>SUM(S92:U98)</f>
        <v>410</v>
      </c>
      <c r="T99" s="165"/>
      <c r="U99" s="165"/>
      <c r="V99" s="182"/>
      <c r="W99" s="188"/>
      <c r="X99" s="93"/>
      <c r="Y99" s="103"/>
      <c r="Z99" s="107" t="s">
        <v>47</v>
      </c>
      <c r="AA99" s="107"/>
      <c r="AB99" s="107"/>
      <c r="AC99" s="107"/>
      <c r="AD99" s="107"/>
      <c r="AE99" s="138" t="s">
        <v>43</v>
      </c>
      <c r="AF99" s="138"/>
      <c r="AG99" s="138"/>
      <c r="AH99" s="153" t="s">
        <v>43</v>
      </c>
      <c r="AI99" s="153"/>
      <c r="AJ99" s="153"/>
      <c r="AK99" s="165">
        <f>SUM(AK92:AM98)</f>
        <v>372</v>
      </c>
      <c r="AL99" s="165"/>
      <c r="AM99" s="165"/>
      <c r="AN99" s="178"/>
      <c r="AO99" s="188"/>
      <c r="AP99" s="93"/>
      <c r="AQ99" s="103"/>
      <c r="AR99" s="107" t="s">
        <v>47</v>
      </c>
      <c r="AS99" s="107"/>
      <c r="AT99" s="107"/>
      <c r="AU99" s="107"/>
      <c r="AV99" s="107"/>
      <c r="AW99" s="138" t="s">
        <v>43</v>
      </c>
      <c r="AX99" s="138"/>
      <c r="AY99" s="138"/>
      <c r="AZ99" s="153" t="s">
        <v>43</v>
      </c>
      <c r="BA99" s="153"/>
      <c r="BB99" s="153"/>
      <c r="BC99" s="165">
        <f>SUM(BC92:BE98)</f>
        <v>352</v>
      </c>
      <c r="BD99" s="165"/>
      <c r="BE99" s="165"/>
      <c r="BF99" s="178"/>
      <c r="BG99" s="74"/>
      <c r="BH99" s="93"/>
      <c r="BI99" s="103"/>
      <c r="BJ99" s="107" t="s">
        <v>47</v>
      </c>
      <c r="BK99" s="107"/>
      <c r="BL99" s="107"/>
      <c r="BM99" s="107"/>
      <c r="BN99" s="107"/>
      <c r="BO99" s="138" t="s">
        <v>43</v>
      </c>
      <c r="BP99" s="138"/>
      <c r="BQ99" s="138"/>
      <c r="BR99" s="153" t="s">
        <v>43</v>
      </c>
      <c r="BS99" s="153"/>
      <c r="BT99" s="153"/>
      <c r="BU99" s="165">
        <f>SUM(BU92:BW98)</f>
        <v>343</v>
      </c>
      <c r="BV99" s="165"/>
      <c r="BW99" s="165"/>
      <c r="BX99" s="220"/>
    </row>
    <row r="100" spans="1:76" s="30" customFormat="1" ht="15.95" customHeight="1">
      <c r="A100" s="34"/>
      <c r="B100" s="43"/>
      <c r="C100" s="53"/>
      <c r="D100" s="63"/>
      <c r="E100" s="74"/>
      <c r="F100" s="94" t="s">
        <v>24</v>
      </c>
      <c r="G100" s="94"/>
      <c r="H100" s="108" t="s">
        <v>19</v>
      </c>
      <c r="I100" s="108"/>
      <c r="J100" s="108"/>
      <c r="K100" s="108"/>
      <c r="L100" s="108"/>
      <c r="M100" s="139">
        <f>T67*P90/100</f>
        <v>120</v>
      </c>
      <c r="N100" s="139"/>
      <c r="O100" s="139"/>
      <c r="P100" s="153">
        <f>+'単価表(内地)'!$E$40</f>
        <v>251</v>
      </c>
      <c r="Q100" s="153"/>
      <c r="R100" s="153"/>
      <c r="S100" s="165">
        <f>ROUND(P100*M100/1000,0)</f>
        <v>30</v>
      </c>
      <c r="T100" s="165"/>
      <c r="U100" s="165"/>
      <c r="V100" s="182"/>
      <c r="W100" s="188"/>
      <c r="X100" s="94" t="s">
        <v>24</v>
      </c>
      <c r="Y100" s="94"/>
      <c r="Z100" s="108" t="s">
        <v>19</v>
      </c>
      <c r="AA100" s="108"/>
      <c r="AB100" s="108"/>
      <c r="AC100" s="108"/>
      <c r="AD100" s="108"/>
      <c r="AE100" s="139">
        <f>AL67*AH90/100</f>
        <v>115</v>
      </c>
      <c r="AF100" s="139"/>
      <c r="AG100" s="139"/>
      <c r="AH100" s="153">
        <f>+'単価表(内地)'!$E$40</f>
        <v>251</v>
      </c>
      <c r="AI100" s="153"/>
      <c r="AJ100" s="153"/>
      <c r="AK100" s="165">
        <f>ROUND(AH100*AE100/1000,0)</f>
        <v>29</v>
      </c>
      <c r="AL100" s="165"/>
      <c r="AM100" s="165"/>
      <c r="AN100" s="178"/>
      <c r="AO100" s="188"/>
      <c r="AP100" s="94" t="s">
        <v>24</v>
      </c>
      <c r="AQ100" s="94"/>
      <c r="AR100" s="108" t="s">
        <v>19</v>
      </c>
      <c r="AS100" s="108"/>
      <c r="AT100" s="108"/>
      <c r="AU100" s="108"/>
      <c r="AV100" s="108"/>
      <c r="AW100" s="139">
        <f>BD67*AZ90/100</f>
        <v>115</v>
      </c>
      <c r="AX100" s="139"/>
      <c r="AY100" s="139"/>
      <c r="AZ100" s="153">
        <f>+'単価表(内地)'!$E$40</f>
        <v>251</v>
      </c>
      <c r="BA100" s="153"/>
      <c r="BB100" s="153"/>
      <c r="BC100" s="165">
        <f>ROUND(AZ100*AW100/1000,0)</f>
        <v>29</v>
      </c>
      <c r="BD100" s="165"/>
      <c r="BE100" s="165"/>
      <c r="BF100" s="178"/>
      <c r="BG100" s="74"/>
      <c r="BH100" s="94" t="s">
        <v>24</v>
      </c>
      <c r="BI100" s="94"/>
      <c r="BJ100" s="108" t="s">
        <v>19</v>
      </c>
      <c r="BK100" s="108"/>
      <c r="BL100" s="108"/>
      <c r="BM100" s="108"/>
      <c r="BN100" s="108"/>
      <c r="BO100" s="139">
        <f>BV67*BR90/100</f>
        <v>130</v>
      </c>
      <c r="BP100" s="139"/>
      <c r="BQ100" s="139"/>
      <c r="BR100" s="153">
        <f>+'単価表(内地)'!$E$40</f>
        <v>251</v>
      </c>
      <c r="BS100" s="153"/>
      <c r="BT100" s="153"/>
      <c r="BU100" s="165">
        <f>ROUND(BR100*BO100/1000,0)</f>
        <v>33</v>
      </c>
      <c r="BV100" s="165"/>
      <c r="BW100" s="165"/>
      <c r="BX100" s="220"/>
    </row>
    <row r="101" spans="1:76" s="30" customFormat="1" ht="15.95" customHeight="1">
      <c r="A101" s="34"/>
      <c r="B101" s="43"/>
      <c r="C101" s="53"/>
      <c r="D101" s="63"/>
      <c r="E101" s="74"/>
      <c r="F101" s="94"/>
      <c r="G101" s="94"/>
      <c r="H101" s="108" t="s">
        <v>35</v>
      </c>
      <c r="I101" s="108"/>
      <c r="J101" s="108"/>
      <c r="K101" s="108"/>
      <c r="L101" s="108"/>
      <c r="M101" s="139">
        <f>S68*P90/100</f>
        <v>50</v>
      </c>
      <c r="N101" s="139"/>
      <c r="O101" s="139"/>
      <c r="P101" s="153">
        <f>+'単価表(内地)'!$E$39</f>
        <v>253</v>
      </c>
      <c r="Q101" s="153"/>
      <c r="R101" s="153"/>
      <c r="S101" s="165">
        <f>ROUND(P101*M101/1000,0)</f>
        <v>13</v>
      </c>
      <c r="T101" s="165"/>
      <c r="U101" s="165"/>
      <c r="V101" s="182"/>
      <c r="W101" s="188"/>
      <c r="X101" s="94"/>
      <c r="Y101" s="94"/>
      <c r="Z101" s="108" t="s">
        <v>35</v>
      </c>
      <c r="AA101" s="108"/>
      <c r="AB101" s="108"/>
      <c r="AC101" s="108"/>
      <c r="AD101" s="108"/>
      <c r="AE101" s="139">
        <f>AK68*AH90/100</f>
        <v>55</v>
      </c>
      <c r="AF101" s="139"/>
      <c r="AG101" s="139"/>
      <c r="AH101" s="153">
        <f>+'単価表(内地)'!$E$39</f>
        <v>253</v>
      </c>
      <c r="AI101" s="153"/>
      <c r="AJ101" s="153"/>
      <c r="AK101" s="165">
        <f>ROUND(AH101*AE101/1000,0)</f>
        <v>14</v>
      </c>
      <c r="AL101" s="165"/>
      <c r="AM101" s="165"/>
      <c r="AN101" s="178"/>
      <c r="AO101" s="188"/>
      <c r="AP101" s="94"/>
      <c r="AQ101" s="94"/>
      <c r="AR101" s="108" t="s">
        <v>35</v>
      </c>
      <c r="AS101" s="108"/>
      <c r="AT101" s="108"/>
      <c r="AU101" s="108"/>
      <c r="AV101" s="108"/>
      <c r="AW101" s="139">
        <f>BC68*AZ90/100</f>
        <v>70</v>
      </c>
      <c r="AX101" s="139"/>
      <c r="AY101" s="139"/>
      <c r="AZ101" s="153">
        <f>+'単価表(内地)'!$E$39</f>
        <v>253</v>
      </c>
      <c r="BA101" s="153"/>
      <c r="BB101" s="153"/>
      <c r="BC101" s="165">
        <f>ROUND(AZ101*AW101/1000,0)</f>
        <v>18</v>
      </c>
      <c r="BD101" s="165"/>
      <c r="BE101" s="165"/>
      <c r="BF101" s="178"/>
      <c r="BG101" s="74"/>
      <c r="BH101" s="94"/>
      <c r="BI101" s="94"/>
      <c r="BJ101" s="108" t="s">
        <v>35</v>
      </c>
      <c r="BK101" s="108"/>
      <c r="BL101" s="108"/>
      <c r="BM101" s="108"/>
      <c r="BN101" s="108"/>
      <c r="BO101" s="139">
        <f>BU69*BR90/100</f>
        <v>80</v>
      </c>
      <c r="BP101" s="139"/>
      <c r="BQ101" s="139"/>
      <c r="BR101" s="153">
        <f>+'単価表(内地)'!$E$39</f>
        <v>253</v>
      </c>
      <c r="BS101" s="153"/>
      <c r="BT101" s="153"/>
      <c r="BU101" s="165">
        <f>ROUND(BR101*BO101/1000,0)</f>
        <v>20</v>
      </c>
      <c r="BV101" s="165"/>
      <c r="BW101" s="165"/>
      <c r="BX101" s="220"/>
    </row>
    <row r="102" spans="1:76" s="30" customFormat="1" ht="15.95" customHeight="1">
      <c r="A102" s="34"/>
      <c r="B102" s="43"/>
      <c r="C102" s="53"/>
      <c r="D102" s="63"/>
      <c r="E102" s="74"/>
      <c r="F102" s="94"/>
      <c r="G102" s="94"/>
      <c r="H102" s="108" t="s">
        <v>37</v>
      </c>
      <c r="I102" s="108"/>
      <c r="J102" s="108"/>
      <c r="K102" s="108"/>
      <c r="L102" s="108"/>
      <c r="M102" s="139">
        <f>+M101</f>
        <v>50</v>
      </c>
      <c r="N102" s="139"/>
      <c r="O102" s="139"/>
      <c r="P102" s="153">
        <f>+'単価表(内地)'!$E$37</f>
        <v>1800</v>
      </c>
      <c r="Q102" s="153"/>
      <c r="R102" s="153"/>
      <c r="S102" s="165">
        <f>ROUND(P102*M102/1000,0)</f>
        <v>90</v>
      </c>
      <c r="T102" s="165"/>
      <c r="U102" s="165"/>
      <c r="V102" s="182"/>
      <c r="W102" s="188"/>
      <c r="X102" s="94"/>
      <c r="Y102" s="94"/>
      <c r="Z102" s="108" t="s">
        <v>37</v>
      </c>
      <c r="AA102" s="108"/>
      <c r="AB102" s="108"/>
      <c r="AC102" s="108"/>
      <c r="AD102" s="108"/>
      <c r="AE102" s="139">
        <f>+AE101</f>
        <v>55</v>
      </c>
      <c r="AF102" s="139"/>
      <c r="AG102" s="139"/>
      <c r="AH102" s="153">
        <f>+'単価表(内地)'!$E$37</f>
        <v>1800</v>
      </c>
      <c r="AI102" s="153"/>
      <c r="AJ102" s="153"/>
      <c r="AK102" s="165">
        <f>ROUND(AH102*AE102/1000,0)</f>
        <v>99</v>
      </c>
      <c r="AL102" s="165"/>
      <c r="AM102" s="165"/>
      <c r="AN102" s="178"/>
      <c r="AO102" s="188"/>
      <c r="AP102" s="94"/>
      <c r="AQ102" s="94"/>
      <c r="AR102" s="108" t="s">
        <v>37</v>
      </c>
      <c r="AS102" s="108"/>
      <c r="AT102" s="108"/>
      <c r="AU102" s="108"/>
      <c r="AV102" s="108"/>
      <c r="AW102" s="139">
        <f>+AW101</f>
        <v>70</v>
      </c>
      <c r="AX102" s="139"/>
      <c r="AY102" s="139"/>
      <c r="AZ102" s="153">
        <f>+'単価表(内地)'!$E$37</f>
        <v>1800</v>
      </c>
      <c r="BA102" s="153"/>
      <c r="BB102" s="153"/>
      <c r="BC102" s="165">
        <f>ROUND(AZ102*AW102/1000,0)</f>
        <v>126</v>
      </c>
      <c r="BD102" s="165"/>
      <c r="BE102" s="165"/>
      <c r="BF102" s="178"/>
      <c r="BG102" s="74"/>
      <c r="BH102" s="94"/>
      <c r="BI102" s="94"/>
      <c r="BJ102" s="108" t="s">
        <v>37</v>
      </c>
      <c r="BK102" s="108"/>
      <c r="BL102" s="108"/>
      <c r="BM102" s="108"/>
      <c r="BN102" s="108"/>
      <c r="BO102" s="139">
        <f>+BO101</f>
        <v>80</v>
      </c>
      <c r="BP102" s="139"/>
      <c r="BQ102" s="139"/>
      <c r="BR102" s="153">
        <f>+'単価表(内地)'!$E$37</f>
        <v>1800</v>
      </c>
      <c r="BS102" s="153"/>
      <c r="BT102" s="153"/>
      <c r="BU102" s="165">
        <f>ROUND(BR102*BO102/1000,0)</f>
        <v>144</v>
      </c>
      <c r="BV102" s="165"/>
      <c r="BW102" s="165"/>
      <c r="BX102" s="220"/>
    </row>
    <row r="103" spans="1:76" s="30" customFormat="1" ht="15.95" customHeight="1">
      <c r="A103" s="34"/>
      <c r="B103" s="43"/>
      <c r="C103" s="53"/>
      <c r="D103" s="63"/>
      <c r="E103" s="74"/>
      <c r="F103" s="94"/>
      <c r="G103" s="94"/>
      <c r="H103" s="108" t="s">
        <v>16</v>
      </c>
      <c r="I103" s="108"/>
      <c r="J103" s="108"/>
      <c r="K103" s="108"/>
      <c r="L103" s="108"/>
      <c r="M103" s="139">
        <f>+M100</f>
        <v>120</v>
      </c>
      <c r="N103" s="139"/>
      <c r="O103" s="139"/>
      <c r="P103" s="153">
        <f>+'単価表(内地)'!$E$44</f>
        <v>904</v>
      </c>
      <c r="Q103" s="153"/>
      <c r="R103" s="153"/>
      <c r="S103" s="165">
        <f>ROUND(P103*M103/1000,0)</f>
        <v>108</v>
      </c>
      <c r="T103" s="165"/>
      <c r="U103" s="165"/>
      <c r="V103" s="182"/>
      <c r="W103" s="188"/>
      <c r="X103" s="94"/>
      <c r="Y103" s="94"/>
      <c r="Z103" s="108" t="s">
        <v>16</v>
      </c>
      <c r="AA103" s="108"/>
      <c r="AB103" s="108"/>
      <c r="AC103" s="108"/>
      <c r="AD103" s="108"/>
      <c r="AE103" s="139">
        <f>+AE100</f>
        <v>115</v>
      </c>
      <c r="AF103" s="139"/>
      <c r="AG103" s="139"/>
      <c r="AH103" s="153">
        <f>+'単価表(内地)'!$E$44</f>
        <v>904</v>
      </c>
      <c r="AI103" s="153"/>
      <c r="AJ103" s="153"/>
      <c r="AK103" s="165">
        <f>ROUND(AH103*AE103/1000,0)</f>
        <v>104</v>
      </c>
      <c r="AL103" s="165"/>
      <c r="AM103" s="165"/>
      <c r="AN103" s="178"/>
      <c r="AO103" s="188"/>
      <c r="AP103" s="94"/>
      <c r="AQ103" s="94"/>
      <c r="AR103" s="108" t="s">
        <v>16</v>
      </c>
      <c r="AS103" s="108"/>
      <c r="AT103" s="108"/>
      <c r="AU103" s="108"/>
      <c r="AV103" s="108"/>
      <c r="AW103" s="139">
        <f>+AW100</f>
        <v>115</v>
      </c>
      <c r="AX103" s="139"/>
      <c r="AY103" s="139"/>
      <c r="AZ103" s="153">
        <f>+'単価表(内地)'!$E$44</f>
        <v>904</v>
      </c>
      <c r="BA103" s="153"/>
      <c r="BB103" s="153"/>
      <c r="BC103" s="165">
        <f>ROUND(AZ103*AW103/1000,0)</f>
        <v>104</v>
      </c>
      <c r="BD103" s="165"/>
      <c r="BE103" s="165"/>
      <c r="BF103" s="178"/>
      <c r="BG103" s="74"/>
      <c r="BH103" s="94"/>
      <c r="BI103" s="94"/>
      <c r="BJ103" s="108" t="s">
        <v>16</v>
      </c>
      <c r="BK103" s="108"/>
      <c r="BL103" s="108"/>
      <c r="BM103" s="108"/>
      <c r="BN103" s="108"/>
      <c r="BO103" s="139">
        <f>+BO100</f>
        <v>130</v>
      </c>
      <c r="BP103" s="139"/>
      <c r="BQ103" s="139"/>
      <c r="BR103" s="153">
        <f>+'単価表(内地)'!$E$44</f>
        <v>904</v>
      </c>
      <c r="BS103" s="153"/>
      <c r="BT103" s="153"/>
      <c r="BU103" s="165">
        <f>ROUND(BR103*BO103/1000,0)</f>
        <v>118</v>
      </c>
      <c r="BV103" s="165"/>
      <c r="BW103" s="165"/>
      <c r="BX103" s="220"/>
    </row>
    <row r="104" spans="1:76" s="30" customFormat="1" ht="15.95" customHeight="1">
      <c r="A104" s="34"/>
      <c r="B104" s="43"/>
      <c r="C104" s="53"/>
      <c r="D104" s="63"/>
      <c r="E104" s="74"/>
      <c r="F104" s="94"/>
      <c r="G104" s="94"/>
      <c r="H104" s="107" t="s">
        <v>47</v>
      </c>
      <c r="I104" s="107"/>
      <c r="J104" s="107"/>
      <c r="K104" s="107"/>
      <c r="L104" s="107"/>
      <c r="M104" s="138" t="s">
        <v>43</v>
      </c>
      <c r="N104" s="138"/>
      <c r="O104" s="138"/>
      <c r="P104" s="153" t="s">
        <v>43</v>
      </c>
      <c r="Q104" s="153"/>
      <c r="R104" s="153"/>
      <c r="S104" s="165">
        <f>SUM(S100:U103)</f>
        <v>241</v>
      </c>
      <c r="T104" s="165"/>
      <c r="U104" s="165"/>
      <c r="V104" s="182"/>
      <c r="W104" s="188"/>
      <c r="X104" s="94"/>
      <c r="Y104" s="94"/>
      <c r="Z104" s="107" t="s">
        <v>47</v>
      </c>
      <c r="AA104" s="107"/>
      <c r="AB104" s="107"/>
      <c r="AC104" s="107"/>
      <c r="AD104" s="107"/>
      <c r="AE104" s="138" t="s">
        <v>43</v>
      </c>
      <c r="AF104" s="138"/>
      <c r="AG104" s="138"/>
      <c r="AH104" s="153" t="s">
        <v>43</v>
      </c>
      <c r="AI104" s="153"/>
      <c r="AJ104" s="153"/>
      <c r="AK104" s="165">
        <f>SUM(AK100:AM103)</f>
        <v>246</v>
      </c>
      <c r="AL104" s="165"/>
      <c r="AM104" s="165"/>
      <c r="AN104" s="178"/>
      <c r="AO104" s="188"/>
      <c r="AP104" s="94"/>
      <c r="AQ104" s="94"/>
      <c r="AR104" s="107" t="s">
        <v>47</v>
      </c>
      <c r="AS104" s="107"/>
      <c r="AT104" s="107"/>
      <c r="AU104" s="107"/>
      <c r="AV104" s="107"/>
      <c r="AW104" s="138" t="s">
        <v>43</v>
      </c>
      <c r="AX104" s="138"/>
      <c r="AY104" s="138"/>
      <c r="AZ104" s="153" t="s">
        <v>43</v>
      </c>
      <c r="BA104" s="153"/>
      <c r="BB104" s="153"/>
      <c r="BC104" s="165">
        <f>SUM(BC100:BE103)</f>
        <v>277</v>
      </c>
      <c r="BD104" s="165"/>
      <c r="BE104" s="165"/>
      <c r="BF104" s="178"/>
      <c r="BG104" s="74"/>
      <c r="BH104" s="94"/>
      <c r="BI104" s="94"/>
      <c r="BJ104" s="107" t="s">
        <v>47</v>
      </c>
      <c r="BK104" s="107"/>
      <c r="BL104" s="107"/>
      <c r="BM104" s="107"/>
      <c r="BN104" s="107"/>
      <c r="BO104" s="138" t="s">
        <v>43</v>
      </c>
      <c r="BP104" s="138"/>
      <c r="BQ104" s="138"/>
      <c r="BR104" s="153" t="s">
        <v>43</v>
      </c>
      <c r="BS104" s="153"/>
      <c r="BT104" s="153"/>
      <c r="BU104" s="165">
        <f>SUM(BU100:BW103)</f>
        <v>315</v>
      </c>
      <c r="BV104" s="165"/>
      <c r="BW104" s="165"/>
      <c r="BX104" s="220"/>
    </row>
    <row r="105" spans="1:76" s="30" customFormat="1" ht="15.95" customHeight="1">
      <c r="A105" s="34"/>
      <c r="B105" s="43"/>
      <c r="C105" s="53"/>
      <c r="D105" s="63"/>
      <c r="E105" s="74"/>
      <c r="F105" s="95" t="s">
        <v>17</v>
      </c>
      <c r="G105" s="95"/>
      <c r="H105" s="95"/>
      <c r="I105" s="95"/>
      <c r="J105" s="95"/>
      <c r="K105" s="95"/>
      <c r="L105" s="95"/>
      <c r="M105" s="140" t="s">
        <v>43</v>
      </c>
      <c r="N105" s="140"/>
      <c r="O105" s="140"/>
      <c r="P105" s="154" t="s">
        <v>43</v>
      </c>
      <c r="Q105" s="154"/>
      <c r="R105" s="154"/>
      <c r="S105" s="166">
        <f>+S104+S99</f>
        <v>651</v>
      </c>
      <c r="T105" s="166"/>
      <c r="U105" s="166"/>
      <c r="V105" s="182"/>
      <c r="W105" s="188"/>
      <c r="X105" s="95" t="s">
        <v>17</v>
      </c>
      <c r="Y105" s="95"/>
      <c r="Z105" s="95"/>
      <c r="AA105" s="95"/>
      <c r="AB105" s="95"/>
      <c r="AC105" s="95"/>
      <c r="AD105" s="95"/>
      <c r="AE105" s="140" t="s">
        <v>43</v>
      </c>
      <c r="AF105" s="140"/>
      <c r="AG105" s="140"/>
      <c r="AH105" s="154" t="s">
        <v>43</v>
      </c>
      <c r="AI105" s="154"/>
      <c r="AJ105" s="154"/>
      <c r="AK105" s="166">
        <f>+AK104+AK99</f>
        <v>618</v>
      </c>
      <c r="AL105" s="166"/>
      <c r="AM105" s="166"/>
      <c r="AN105" s="178"/>
      <c r="AO105" s="188"/>
      <c r="AP105" s="95" t="s">
        <v>17</v>
      </c>
      <c r="AQ105" s="95"/>
      <c r="AR105" s="95"/>
      <c r="AS105" s="95"/>
      <c r="AT105" s="95"/>
      <c r="AU105" s="95"/>
      <c r="AV105" s="95"/>
      <c r="AW105" s="140" t="s">
        <v>43</v>
      </c>
      <c r="AX105" s="140"/>
      <c r="AY105" s="140"/>
      <c r="AZ105" s="154" t="s">
        <v>43</v>
      </c>
      <c r="BA105" s="154"/>
      <c r="BB105" s="154"/>
      <c r="BC105" s="166">
        <f>+BC104+BC99</f>
        <v>629</v>
      </c>
      <c r="BD105" s="166"/>
      <c r="BE105" s="166"/>
      <c r="BF105" s="178"/>
      <c r="BG105" s="74"/>
      <c r="BH105" s="95" t="s">
        <v>17</v>
      </c>
      <c r="BI105" s="95"/>
      <c r="BJ105" s="95"/>
      <c r="BK105" s="95"/>
      <c r="BL105" s="95"/>
      <c r="BM105" s="95"/>
      <c r="BN105" s="95"/>
      <c r="BO105" s="140" t="s">
        <v>43</v>
      </c>
      <c r="BP105" s="140"/>
      <c r="BQ105" s="140"/>
      <c r="BR105" s="154" t="s">
        <v>43</v>
      </c>
      <c r="BS105" s="154"/>
      <c r="BT105" s="154"/>
      <c r="BU105" s="166">
        <f>+BU104+BU99</f>
        <v>658</v>
      </c>
      <c r="BV105" s="166"/>
      <c r="BW105" s="166"/>
      <c r="BX105" s="220"/>
    </row>
    <row r="106" spans="1:76" s="30" customFormat="1" ht="15.95" customHeight="1">
      <c r="A106" s="34"/>
      <c r="B106" s="44"/>
      <c r="C106" s="54"/>
      <c r="D106" s="64"/>
      <c r="E106" s="75"/>
      <c r="F106" s="96"/>
      <c r="G106" s="96"/>
      <c r="H106" s="96"/>
      <c r="I106" s="96"/>
      <c r="J106" s="96"/>
      <c r="K106" s="96"/>
      <c r="L106" s="96"/>
      <c r="M106" s="141"/>
      <c r="N106" s="141"/>
      <c r="O106" s="141"/>
      <c r="P106" s="155"/>
      <c r="Q106" s="155"/>
      <c r="R106" s="155"/>
      <c r="S106" s="167"/>
      <c r="T106" s="167"/>
      <c r="U106" s="167"/>
      <c r="V106" s="183"/>
      <c r="W106" s="115"/>
      <c r="X106" s="96"/>
      <c r="Y106" s="96"/>
      <c r="Z106" s="96"/>
      <c r="AA106" s="96"/>
      <c r="AB106" s="96"/>
      <c r="AC106" s="96"/>
      <c r="AD106" s="96"/>
      <c r="AE106" s="193"/>
      <c r="AF106" s="193"/>
      <c r="AG106" s="193"/>
      <c r="AH106" s="194"/>
      <c r="AI106" s="194"/>
      <c r="AJ106" s="194"/>
      <c r="AK106" s="167"/>
      <c r="AL106" s="167"/>
      <c r="AM106" s="167"/>
      <c r="AN106" s="202"/>
      <c r="AO106" s="115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2"/>
      <c r="BG106" s="75"/>
      <c r="BH106" s="96"/>
      <c r="BI106" s="96"/>
      <c r="BJ106" s="96"/>
      <c r="BK106" s="96"/>
      <c r="BL106" s="96"/>
      <c r="BM106" s="96"/>
      <c r="BN106" s="96"/>
      <c r="BO106" s="193"/>
      <c r="BP106" s="193"/>
      <c r="BQ106" s="193"/>
      <c r="BR106" s="194"/>
      <c r="BS106" s="194"/>
      <c r="BT106" s="194"/>
      <c r="BU106" s="167"/>
      <c r="BV106" s="167"/>
      <c r="BW106" s="167"/>
      <c r="BX106" s="224"/>
    </row>
    <row r="107" spans="1:76" ht="20.100000000000001" customHeight="1">
      <c r="A107" s="31"/>
      <c r="B107" s="45" t="s">
        <v>48</v>
      </c>
      <c r="C107" s="55"/>
      <c r="D107" s="55"/>
      <c r="E107" s="76" t="str">
        <f>IF(S105=MIN(S105,AK105,BC105,BU105),"○","▲")</f>
        <v>▲</v>
      </c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 t="str">
        <f>IF(AK105=MIN(S105,AK105,BC105,BU105),"○","▲")</f>
        <v>○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 t="str">
        <f>IF(BC105=MIN(S105,AK105,BC105,BU105),"○","▲")</f>
        <v>▲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 t="str">
        <f>IF(BU105=MIN(S105,AK105,BC105,BU105),"○","▲")</f>
        <v>▲</v>
      </c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225"/>
    </row>
    <row r="108" spans="1:76" ht="24.95" customHeight="1">
      <c r="A108" s="31"/>
      <c r="B108" s="46"/>
      <c r="C108" s="56"/>
      <c r="D108" s="56"/>
      <c r="E108" s="77">
        <f>IF(E107="○",M58,IF(W107="○",AE58,IF(AO107="○",AW58,BO58)))</f>
        <v>4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226"/>
    </row>
    <row r="109" spans="1:76" ht="30" customHeight="1">
      <c r="A109" s="31"/>
      <c r="B109" s="36" t="s">
        <v>21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213"/>
    </row>
    <row r="110" spans="1:76" ht="24.95" customHeight="1">
      <c r="A110" s="31"/>
      <c r="B110" s="37" t="s">
        <v>70</v>
      </c>
      <c r="C110" s="47"/>
      <c r="D110" s="57"/>
      <c r="E110" s="65" t="s">
        <v>69</v>
      </c>
      <c r="F110" s="78"/>
      <c r="G110" s="78"/>
      <c r="H110" s="78"/>
      <c r="I110" s="78"/>
      <c r="J110" s="78"/>
      <c r="K110" s="78"/>
      <c r="L110" s="129" t="str">
        <f>+L2</f>
        <v>内地（甑含む）</v>
      </c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78" t="s">
        <v>54</v>
      </c>
      <c r="X110" s="78"/>
      <c r="Y110" s="78"/>
      <c r="Z110" s="78"/>
      <c r="AA110" s="78"/>
      <c r="AB110" s="78"/>
      <c r="AC110" s="78"/>
      <c r="AD110" s="78"/>
      <c r="AE110" s="191">
        <v>20</v>
      </c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203" t="s">
        <v>68</v>
      </c>
      <c r="AP110" s="203"/>
      <c r="AQ110" s="203"/>
      <c r="AR110" s="203"/>
      <c r="AS110" s="203"/>
      <c r="AT110" s="203"/>
      <c r="AU110" s="203"/>
      <c r="AV110" s="203"/>
      <c r="AW110" s="206">
        <v>0.9</v>
      </c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14"/>
    </row>
    <row r="111" spans="1:76" ht="24.95" customHeight="1">
      <c r="A111" s="31"/>
      <c r="B111" s="38"/>
      <c r="C111" s="48"/>
      <c r="D111" s="58"/>
      <c r="E111" s="66" t="s">
        <v>66</v>
      </c>
      <c r="F111" s="79"/>
      <c r="G111" s="79"/>
      <c r="H111" s="79"/>
      <c r="I111" s="79"/>
      <c r="J111" s="79"/>
      <c r="K111" s="79"/>
      <c r="L111" s="79" t="s">
        <v>67</v>
      </c>
      <c r="M111" s="79"/>
      <c r="N111" s="144">
        <f>+N3</f>
        <v>4</v>
      </c>
      <c r="O111" s="144"/>
      <c r="P111" s="150" t="str">
        <f>IF(N111=3,"(旧区分:L交通)",IF(N111=4,"(旧区分:A交通)",IF(N111=5,"(旧区分:B交通)","(旧区分:C交通)")))</f>
        <v>(旧区分:A交通)</v>
      </c>
      <c r="Q111" s="150"/>
      <c r="R111" s="150"/>
      <c r="S111" s="150"/>
      <c r="T111" s="150"/>
      <c r="U111" s="150"/>
      <c r="V111" s="150"/>
      <c r="W111" s="79" t="s">
        <v>64</v>
      </c>
      <c r="X111" s="79"/>
      <c r="Y111" s="79"/>
      <c r="Z111" s="79"/>
      <c r="AA111" s="79"/>
      <c r="AB111" s="79"/>
      <c r="AC111" s="79"/>
      <c r="AD111" s="79"/>
      <c r="AE111" s="192" t="s">
        <v>74</v>
      </c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79" t="s">
        <v>71</v>
      </c>
      <c r="AP111" s="79"/>
      <c r="AQ111" s="79"/>
      <c r="AR111" s="79"/>
      <c r="AS111" s="79"/>
      <c r="AT111" s="79"/>
      <c r="AU111" s="79"/>
      <c r="AV111" s="79"/>
      <c r="AW111" s="207">
        <v>2</v>
      </c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79" t="s">
        <v>72</v>
      </c>
      <c r="BH111" s="79"/>
      <c r="BI111" s="79"/>
      <c r="BJ111" s="79"/>
      <c r="BK111" s="79"/>
      <c r="BL111" s="79"/>
      <c r="BM111" s="79"/>
      <c r="BN111" s="79"/>
      <c r="BO111" s="211">
        <f>+BO3</f>
        <v>20</v>
      </c>
      <c r="BP111" s="211"/>
      <c r="BQ111" s="211"/>
      <c r="BR111" s="211"/>
      <c r="BS111" s="211"/>
      <c r="BT111" s="211"/>
      <c r="BU111" s="211"/>
      <c r="BV111" s="211"/>
      <c r="BW111" s="211"/>
      <c r="BX111" s="215"/>
    </row>
    <row r="112" spans="1:76" ht="20.100000000000001" customHeight="1">
      <c r="A112" s="31"/>
      <c r="B112" s="39"/>
      <c r="C112" s="49"/>
      <c r="D112" s="59"/>
      <c r="E112" s="67">
        <v>1</v>
      </c>
      <c r="F112" s="80"/>
      <c r="G112" s="80"/>
      <c r="H112" s="80"/>
      <c r="I112" s="80"/>
      <c r="J112" s="80"/>
      <c r="K112" s="80"/>
      <c r="L112" s="80"/>
      <c r="M112" s="132">
        <f>+L134</f>
        <v>3</v>
      </c>
      <c r="N112" s="132"/>
      <c r="O112" s="132"/>
      <c r="P112" s="132"/>
      <c r="Q112" s="132"/>
      <c r="R112" s="132"/>
      <c r="S112" s="132"/>
      <c r="T112" s="132"/>
      <c r="U112" s="132"/>
      <c r="V112" s="175"/>
      <c r="W112" s="67">
        <v>2</v>
      </c>
      <c r="X112" s="80"/>
      <c r="Y112" s="80"/>
      <c r="Z112" s="80"/>
      <c r="AA112" s="80"/>
      <c r="AB112" s="80"/>
      <c r="AC112" s="80"/>
      <c r="AD112" s="80"/>
      <c r="AE112" s="132">
        <f>+AD134</f>
        <v>4</v>
      </c>
      <c r="AF112" s="132"/>
      <c r="AG112" s="132"/>
      <c r="AH112" s="132"/>
      <c r="AI112" s="132"/>
      <c r="AJ112" s="132"/>
      <c r="AK112" s="132"/>
      <c r="AL112" s="132"/>
      <c r="AM112" s="132"/>
      <c r="AN112" s="175"/>
      <c r="AO112" s="67">
        <v>2</v>
      </c>
      <c r="AP112" s="80"/>
      <c r="AQ112" s="80"/>
      <c r="AR112" s="80"/>
      <c r="AS112" s="80"/>
      <c r="AT112" s="80"/>
      <c r="AU112" s="80"/>
      <c r="AV112" s="80"/>
      <c r="AW112" s="132">
        <f>+AV134</f>
        <v>6</v>
      </c>
      <c r="AX112" s="132"/>
      <c r="AY112" s="132"/>
      <c r="AZ112" s="132"/>
      <c r="BA112" s="132"/>
      <c r="BB112" s="132"/>
      <c r="BC112" s="132"/>
      <c r="BD112" s="132"/>
      <c r="BE112" s="132"/>
      <c r="BF112" s="175"/>
      <c r="BG112" s="67">
        <v>3</v>
      </c>
      <c r="BH112" s="80"/>
      <c r="BI112" s="80"/>
      <c r="BJ112" s="80"/>
      <c r="BK112" s="80"/>
      <c r="BL112" s="80"/>
      <c r="BM112" s="80"/>
      <c r="BN112" s="80"/>
      <c r="BO112" s="132">
        <f>+BN134</f>
        <v>8</v>
      </c>
      <c r="BP112" s="132"/>
      <c r="BQ112" s="132"/>
      <c r="BR112" s="132"/>
      <c r="BS112" s="132"/>
      <c r="BT112" s="132"/>
      <c r="BU112" s="132"/>
      <c r="BV112" s="132"/>
      <c r="BW112" s="132"/>
      <c r="BX112" s="216"/>
    </row>
    <row r="113" spans="1:76" ht="5.0999999999999996" customHeight="1">
      <c r="A113" s="31"/>
      <c r="B113" s="40" t="s">
        <v>3</v>
      </c>
      <c r="C113" s="50"/>
      <c r="D113" s="60"/>
      <c r="E113" s="68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176"/>
      <c r="W113" s="68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176"/>
      <c r="AO113" s="68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176"/>
      <c r="BG113" s="68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217"/>
    </row>
    <row r="114" spans="1:76" s="28" customFormat="1" ht="12" customHeight="1">
      <c r="A114" s="32"/>
      <c r="B114" s="40"/>
      <c r="C114" s="50"/>
      <c r="D114" s="60"/>
      <c r="E114" s="69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32"/>
      <c r="S114" s="82"/>
      <c r="T114" s="168"/>
      <c r="U114" s="168"/>
      <c r="V114" s="32"/>
      <c r="W114" s="69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32"/>
      <c r="AK114" s="82"/>
      <c r="AL114" s="168"/>
      <c r="AM114" s="168"/>
      <c r="AN114" s="198"/>
      <c r="AO114" s="69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32"/>
      <c r="BC114" s="82"/>
      <c r="BD114" s="168"/>
      <c r="BE114" s="168"/>
      <c r="BF114" s="198"/>
      <c r="BG114" s="69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32"/>
      <c r="BU114" s="82"/>
      <c r="BV114" s="168"/>
      <c r="BW114" s="168"/>
      <c r="BX114" s="218"/>
    </row>
    <row r="115" spans="1:76" s="28" customFormat="1" ht="12" customHeight="1">
      <c r="A115" s="32"/>
      <c r="B115" s="40"/>
      <c r="C115" s="50"/>
      <c r="D115" s="60"/>
      <c r="E115" s="69"/>
      <c r="F115" s="82"/>
      <c r="G115" s="82"/>
      <c r="H115" s="82"/>
      <c r="I115" s="109" t="s">
        <v>2</v>
      </c>
      <c r="J115" s="109"/>
      <c r="K115" s="109"/>
      <c r="L115" s="109"/>
      <c r="M115" s="109" t="s">
        <v>24</v>
      </c>
      <c r="N115" s="109"/>
      <c r="O115" s="109"/>
      <c r="P115" s="109"/>
      <c r="Q115" s="82"/>
      <c r="R115" s="32"/>
      <c r="S115" s="163"/>
      <c r="T115" s="168"/>
      <c r="U115" s="168"/>
      <c r="V115" s="32"/>
      <c r="W115" s="69"/>
      <c r="X115" s="82"/>
      <c r="Y115" s="82"/>
      <c r="Z115" s="82"/>
      <c r="AA115" s="109" t="s">
        <v>2</v>
      </c>
      <c r="AB115" s="109"/>
      <c r="AC115" s="109"/>
      <c r="AD115" s="109"/>
      <c r="AE115" s="109" t="s">
        <v>24</v>
      </c>
      <c r="AF115" s="109"/>
      <c r="AG115" s="109"/>
      <c r="AH115" s="109"/>
      <c r="AI115" s="82"/>
      <c r="AJ115" s="32"/>
      <c r="AK115" s="163"/>
      <c r="AL115" s="168"/>
      <c r="AM115" s="168"/>
      <c r="AN115" s="198"/>
      <c r="AO115" s="69"/>
      <c r="AP115" s="82"/>
      <c r="AQ115" s="82"/>
      <c r="AR115" s="82"/>
      <c r="AS115" s="109" t="s">
        <v>2</v>
      </c>
      <c r="AT115" s="109"/>
      <c r="AU115" s="109"/>
      <c r="AV115" s="109"/>
      <c r="AW115" s="109" t="s">
        <v>24</v>
      </c>
      <c r="AX115" s="109"/>
      <c r="AY115" s="109"/>
      <c r="AZ115" s="109"/>
      <c r="BA115" s="82"/>
      <c r="BB115" s="32"/>
      <c r="BC115" s="163"/>
      <c r="BD115" s="168"/>
      <c r="BE115" s="168"/>
      <c r="BF115" s="198"/>
      <c r="BG115" s="69"/>
      <c r="BH115" s="82"/>
      <c r="BI115" s="82"/>
      <c r="BJ115" s="82"/>
      <c r="BK115" s="109" t="s">
        <v>2</v>
      </c>
      <c r="BL115" s="109"/>
      <c r="BM115" s="109"/>
      <c r="BN115" s="109"/>
      <c r="BO115" s="109" t="s">
        <v>24</v>
      </c>
      <c r="BP115" s="109"/>
      <c r="BQ115" s="109"/>
      <c r="BR115" s="109"/>
      <c r="BS115" s="82"/>
      <c r="BT115" s="32"/>
      <c r="BU115" s="163"/>
      <c r="BV115" s="168"/>
      <c r="BW115" s="168"/>
      <c r="BX115" s="218"/>
    </row>
    <row r="116" spans="1:76" s="28" customFormat="1" ht="9.9499999999999993" customHeight="1">
      <c r="A116" s="32"/>
      <c r="B116" s="40"/>
      <c r="C116" s="50"/>
      <c r="D116" s="60"/>
      <c r="E116" s="6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32"/>
      <c r="S116" s="164">
        <f>+K146+K147+K149+K151</f>
        <v>70</v>
      </c>
      <c r="T116" s="169" t="s">
        <v>62</v>
      </c>
      <c r="U116" s="168"/>
      <c r="V116" s="32"/>
      <c r="W116" s="69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32"/>
      <c r="AK116" s="164">
        <f>+AC146+AC147+AC149+AC151</f>
        <v>60</v>
      </c>
      <c r="AL116" s="169" t="s">
        <v>62</v>
      </c>
      <c r="AM116" s="168"/>
      <c r="AN116" s="198"/>
      <c r="AO116" s="69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32"/>
      <c r="BC116" s="164">
        <f>+AU146+AU147+AU149+AU151</f>
        <v>45</v>
      </c>
      <c r="BD116" s="169" t="s">
        <v>62</v>
      </c>
      <c r="BE116" s="168"/>
      <c r="BF116" s="198"/>
      <c r="BG116" s="69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32"/>
      <c r="BU116" s="164">
        <f>+BM146+BM147+BM149+BM151</f>
        <v>50</v>
      </c>
      <c r="BV116" s="169" t="s">
        <v>62</v>
      </c>
      <c r="BW116" s="168"/>
      <c r="BX116" s="218"/>
    </row>
    <row r="117" spans="1:76" s="28" customFormat="1" ht="9.9499999999999993" customHeight="1">
      <c r="A117" s="32"/>
      <c r="B117" s="40"/>
      <c r="C117" s="50"/>
      <c r="D117" s="60"/>
      <c r="E117" s="69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32"/>
      <c r="S117" s="164"/>
      <c r="T117" s="169"/>
      <c r="U117" s="168"/>
      <c r="V117" s="32"/>
      <c r="W117" s="69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32"/>
      <c r="AK117" s="164"/>
      <c r="AL117" s="169"/>
      <c r="AM117" s="168"/>
      <c r="AN117" s="198"/>
      <c r="AO117" s="69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32"/>
      <c r="BC117" s="164"/>
      <c r="BD117" s="169"/>
      <c r="BE117" s="168"/>
      <c r="BF117" s="198"/>
      <c r="BG117" s="69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32"/>
      <c r="BU117" s="164"/>
      <c r="BV117" s="169"/>
      <c r="BW117" s="168"/>
      <c r="BX117" s="218"/>
    </row>
    <row r="118" spans="1:76" s="28" customFormat="1" ht="9.9499999999999993" customHeight="1">
      <c r="A118" s="32"/>
      <c r="B118" s="40"/>
      <c r="C118" s="50"/>
      <c r="D118" s="60"/>
      <c r="E118" s="69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32"/>
      <c r="S118" s="164"/>
      <c r="T118" s="169"/>
      <c r="U118" s="168"/>
      <c r="V118" s="32"/>
      <c r="W118" s="69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32"/>
      <c r="AK118" s="164"/>
      <c r="AL118" s="169"/>
      <c r="AM118" s="168"/>
      <c r="AN118" s="198"/>
      <c r="AO118" s="69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32"/>
      <c r="BC118" s="164"/>
      <c r="BD118" s="169"/>
      <c r="BE118" s="168"/>
      <c r="BF118" s="198"/>
      <c r="BG118" s="69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32"/>
      <c r="BU118" s="164"/>
      <c r="BV118" s="169"/>
      <c r="BW118" s="168"/>
      <c r="BX118" s="218"/>
    </row>
    <row r="119" spans="1:76" s="28" customFormat="1" ht="9.9499999999999993" customHeight="1">
      <c r="A119" s="32"/>
      <c r="B119" s="40"/>
      <c r="C119" s="50"/>
      <c r="D119" s="60"/>
      <c r="E119" s="69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32"/>
      <c r="S119" s="164"/>
      <c r="T119" s="169"/>
      <c r="U119" s="168"/>
      <c r="V119" s="32"/>
      <c r="W119" s="69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32"/>
      <c r="AK119" s="164"/>
      <c r="AL119" s="169"/>
      <c r="AM119" s="168"/>
      <c r="AN119" s="198"/>
      <c r="AO119" s="69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32"/>
      <c r="BC119" s="164"/>
      <c r="BD119" s="169"/>
      <c r="BE119" s="168"/>
      <c r="BF119" s="198"/>
      <c r="BG119" s="69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32"/>
      <c r="BU119" s="164"/>
      <c r="BV119" s="169"/>
      <c r="BW119" s="168"/>
      <c r="BX119" s="218"/>
    </row>
    <row r="120" spans="1:76" s="28" customFormat="1" ht="9.9499999999999993" customHeight="1">
      <c r="A120" s="32"/>
      <c r="B120" s="40"/>
      <c r="C120" s="50"/>
      <c r="D120" s="60"/>
      <c r="E120" s="69"/>
      <c r="F120" s="82"/>
      <c r="G120" s="82"/>
      <c r="H120" s="82"/>
      <c r="I120" s="109"/>
      <c r="J120" s="109"/>
      <c r="K120" s="109"/>
      <c r="L120" s="109"/>
      <c r="M120" s="109"/>
      <c r="N120" s="109"/>
      <c r="O120" s="109"/>
      <c r="P120" s="109"/>
      <c r="Q120" s="82"/>
      <c r="R120" s="32"/>
      <c r="S120" s="164"/>
      <c r="T120" s="169"/>
      <c r="U120" s="168"/>
      <c r="V120" s="32"/>
      <c r="W120" s="69"/>
      <c r="X120" s="82"/>
      <c r="Y120" s="82"/>
      <c r="Z120" s="82"/>
      <c r="AA120" s="109"/>
      <c r="AB120" s="109"/>
      <c r="AC120" s="109"/>
      <c r="AD120" s="109"/>
      <c r="AE120" s="109"/>
      <c r="AF120" s="109"/>
      <c r="AG120" s="109"/>
      <c r="AH120" s="109"/>
      <c r="AI120" s="82"/>
      <c r="AJ120" s="32"/>
      <c r="AK120" s="164"/>
      <c r="AL120" s="169"/>
      <c r="AM120" s="168"/>
      <c r="AN120" s="198"/>
      <c r="AO120" s="69"/>
      <c r="AP120" s="82"/>
      <c r="AQ120" s="82"/>
      <c r="AR120" s="82"/>
      <c r="AS120" s="109"/>
      <c r="AT120" s="109"/>
      <c r="AU120" s="109"/>
      <c r="AV120" s="109"/>
      <c r="AW120" s="109"/>
      <c r="AX120" s="109"/>
      <c r="AY120" s="109"/>
      <c r="AZ120" s="109"/>
      <c r="BA120" s="82"/>
      <c r="BB120" s="32"/>
      <c r="BC120" s="164"/>
      <c r="BD120" s="169"/>
      <c r="BE120" s="168"/>
      <c r="BF120" s="198"/>
      <c r="BG120" s="69"/>
      <c r="BH120" s="82"/>
      <c r="BI120" s="82"/>
      <c r="BJ120" s="82"/>
      <c r="BK120" s="109"/>
      <c r="BL120" s="109"/>
      <c r="BM120" s="109"/>
      <c r="BN120" s="109"/>
      <c r="BO120" s="109"/>
      <c r="BP120" s="109"/>
      <c r="BQ120" s="109"/>
      <c r="BR120" s="109"/>
      <c r="BS120" s="82"/>
      <c r="BT120" s="32"/>
      <c r="BU120" s="164"/>
      <c r="BV120" s="169"/>
      <c r="BW120" s="168"/>
      <c r="BX120" s="218"/>
    </row>
    <row r="121" spans="1:76" s="28" customFormat="1" ht="12" customHeight="1">
      <c r="A121" s="32"/>
      <c r="B121" s="40"/>
      <c r="C121" s="50"/>
      <c r="D121" s="60"/>
      <c r="E121" s="69"/>
      <c r="F121" s="82"/>
      <c r="G121" s="97">
        <v>100</v>
      </c>
      <c r="H121" s="82"/>
      <c r="I121" s="109" t="s">
        <v>1</v>
      </c>
      <c r="J121" s="109"/>
      <c r="K121" s="109"/>
      <c r="L121" s="109"/>
      <c r="M121" s="133"/>
      <c r="N121" s="133"/>
      <c r="O121" s="133"/>
      <c r="P121" s="133"/>
      <c r="Q121" s="156"/>
      <c r="R121" s="161">
        <f>+S122-R125</f>
        <v>15</v>
      </c>
      <c r="S121" s="156"/>
      <c r="T121" s="170">
        <f>+S122+S116</f>
        <v>105</v>
      </c>
      <c r="U121" s="173" t="s">
        <v>63</v>
      </c>
      <c r="V121" s="32"/>
      <c r="W121" s="69"/>
      <c r="X121" s="82"/>
      <c r="Y121" s="97">
        <v>100</v>
      </c>
      <c r="Z121" s="82"/>
      <c r="AA121" s="109" t="s">
        <v>1</v>
      </c>
      <c r="AB121" s="109"/>
      <c r="AC121" s="109"/>
      <c r="AD121" s="109"/>
      <c r="AE121" s="133"/>
      <c r="AF121" s="133"/>
      <c r="AG121" s="133"/>
      <c r="AH121" s="133"/>
      <c r="AI121" s="156"/>
      <c r="AJ121" s="32"/>
      <c r="AK121" s="32"/>
      <c r="AL121" s="170">
        <f>+AK122+AK116</f>
        <v>105</v>
      </c>
      <c r="AM121" s="173" t="s">
        <v>63</v>
      </c>
      <c r="AN121" s="198"/>
      <c r="AO121" s="69"/>
      <c r="AP121" s="82"/>
      <c r="AQ121" s="97">
        <v>100</v>
      </c>
      <c r="AR121" s="82"/>
      <c r="AS121" s="109" t="s">
        <v>1</v>
      </c>
      <c r="AT121" s="109"/>
      <c r="AU121" s="109"/>
      <c r="AV121" s="109"/>
      <c r="AW121" s="133"/>
      <c r="AX121" s="133"/>
      <c r="AY121" s="133"/>
      <c r="AZ121" s="133"/>
      <c r="BA121" s="156"/>
      <c r="BB121" s="32"/>
      <c r="BC121" s="32"/>
      <c r="BD121" s="170">
        <f>+BC122+BC116</f>
        <v>105</v>
      </c>
      <c r="BE121" s="173" t="s">
        <v>63</v>
      </c>
      <c r="BF121" s="198"/>
      <c r="BG121" s="69"/>
      <c r="BH121" s="82"/>
      <c r="BI121" s="97">
        <v>100</v>
      </c>
      <c r="BJ121" s="82"/>
      <c r="BK121" s="109" t="s">
        <v>1</v>
      </c>
      <c r="BL121" s="109"/>
      <c r="BM121" s="109"/>
      <c r="BN121" s="109"/>
      <c r="BO121" s="133"/>
      <c r="BP121" s="133"/>
      <c r="BQ121" s="133"/>
      <c r="BR121" s="133"/>
      <c r="BS121" s="156"/>
      <c r="BT121" s="32"/>
      <c r="BU121" s="32"/>
      <c r="BV121" s="212">
        <f>BU123+BU116</f>
        <v>125</v>
      </c>
      <c r="BW121" s="168"/>
      <c r="BX121" s="218"/>
    </row>
    <row r="122" spans="1:76" s="28" customFormat="1" ht="12" customHeight="1">
      <c r="A122" s="32"/>
      <c r="B122" s="40"/>
      <c r="C122" s="50"/>
      <c r="D122" s="60"/>
      <c r="E122" s="69"/>
      <c r="F122" s="82"/>
      <c r="G122" s="97"/>
      <c r="H122" s="82"/>
      <c r="I122" s="109"/>
      <c r="J122" s="109"/>
      <c r="K122" s="109"/>
      <c r="L122" s="109"/>
      <c r="M122" s="133"/>
      <c r="N122" s="133"/>
      <c r="O122" s="133"/>
      <c r="P122" s="133"/>
      <c r="Q122" s="156"/>
      <c r="R122" s="161"/>
      <c r="S122" s="161">
        <f>+L135</f>
        <v>35</v>
      </c>
      <c r="T122" s="170"/>
      <c r="U122" s="173"/>
      <c r="V122" s="32"/>
      <c r="W122" s="69"/>
      <c r="X122" s="82"/>
      <c r="Y122" s="97"/>
      <c r="Z122" s="82"/>
      <c r="AA122" s="109"/>
      <c r="AB122" s="109"/>
      <c r="AC122" s="109"/>
      <c r="AD122" s="109"/>
      <c r="AE122" s="133"/>
      <c r="AF122" s="133"/>
      <c r="AG122" s="133"/>
      <c r="AH122" s="133"/>
      <c r="AI122" s="156"/>
      <c r="AJ122" s="196">
        <f>+AK122-AJ126</f>
        <v>25</v>
      </c>
      <c r="AK122" s="196">
        <f>+AD135</f>
        <v>45</v>
      </c>
      <c r="AL122" s="170"/>
      <c r="AM122" s="173"/>
      <c r="AN122" s="198"/>
      <c r="AO122" s="69"/>
      <c r="AP122" s="82"/>
      <c r="AQ122" s="97"/>
      <c r="AR122" s="82"/>
      <c r="AS122" s="109"/>
      <c r="AT122" s="109"/>
      <c r="AU122" s="109"/>
      <c r="AV122" s="109"/>
      <c r="AW122" s="133"/>
      <c r="AX122" s="133"/>
      <c r="AY122" s="133"/>
      <c r="AZ122" s="133"/>
      <c r="BA122" s="156"/>
      <c r="BB122" s="196">
        <f>+BC122-BB126</f>
        <v>40</v>
      </c>
      <c r="BC122" s="196">
        <f>+AV135</f>
        <v>60</v>
      </c>
      <c r="BD122" s="170"/>
      <c r="BE122" s="173"/>
      <c r="BF122" s="198"/>
      <c r="BG122" s="69"/>
      <c r="BH122" s="82"/>
      <c r="BI122" s="97"/>
      <c r="BJ122" s="82"/>
      <c r="BK122" s="109"/>
      <c r="BL122" s="109"/>
      <c r="BM122" s="109"/>
      <c r="BN122" s="109"/>
      <c r="BO122" s="133"/>
      <c r="BP122" s="133"/>
      <c r="BQ122" s="133"/>
      <c r="BR122" s="133"/>
      <c r="BS122" s="156"/>
      <c r="BT122" s="196">
        <f>+BU123-BT127</f>
        <v>55</v>
      </c>
      <c r="BU122" s="32"/>
      <c r="BV122" s="212"/>
      <c r="BW122" s="173" t="s">
        <v>63</v>
      </c>
      <c r="BX122" s="218"/>
    </row>
    <row r="123" spans="1:76" s="28" customFormat="1" ht="12" customHeight="1">
      <c r="A123" s="32"/>
      <c r="B123" s="40"/>
      <c r="C123" s="50"/>
      <c r="D123" s="60"/>
      <c r="E123" s="69"/>
      <c r="F123" s="82"/>
      <c r="G123" s="97"/>
      <c r="H123" s="82"/>
      <c r="I123" s="109"/>
      <c r="J123" s="109"/>
      <c r="K123" s="109"/>
      <c r="L123" s="109"/>
      <c r="M123" s="109" t="s">
        <v>5</v>
      </c>
      <c r="N123" s="109"/>
      <c r="O123" s="109"/>
      <c r="P123" s="109"/>
      <c r="Q123" s="156"/>
      <c r="R123" s="161"/>
      <c r="S123" s="161"/>
      <c r="T123" s="170"/>
      <c r="U123" s="173"/>
      <c r="V123" s="32"/>
      <c r="W123" s="69"/>
      <c r="X123" s="82"/>
      <c r="Y123" s="97"/>
      <c r="Z123" s="82"/>
      <c r="AA123" s="109"/>
      <c r="AB123" s="109"/>
      <c r="AC123" s="109"/>
      <c r="AD123" s="109"/>
      <c r="AE123" s="109" t="s">
        <v>5</v>
      </c>
      <c r="AF123" s="109"/>
      <c r="AG123" s="109"/>
      <c r="AH123" s="109"/>
      <c r="AI123" s="156"/>
      <c r="AJ123" s="196"/>
      <c r="AK123" s="196"/>
      <c r="AL123" s="170"/>
      <c r="AM123" s="173"/>
      <c r="AN123" s="198"/>
      <c r="AO123" s="69"/>
      <c r="AP123" s="82"/>
      <c r="AQ123" s="97"/>
      <c r="AR123" s="82"/>
      <c r="AS123" s="109"/>
      <c r="AT123" s="109"/>
      <c r="AU123" s="109"/>
      <c r="AV123" s="109"/>
      <c r="AW123" s="109" t="s">
        <v>5</v>
      </c>
      <c r="AX123" s="109"/>
      <c r="AY123" s="109"/>
      <c r="AZ123" s="109"/>
      <c r="BA123" s="156"/>
      <c r="BB123" s="196"/>
      <c r="BC123" s="196"/>
      <c r="BD123" s="170"/>
      <c r="BE123" s="173"/>
      <c r="BF123" s="198"/>
      <c r="BG123" s="69"/>
      <c r="BH123" s="82"/>
      <c r="BI123" s="97"/>
      <c r="BJ123" s="82"/>
      <c r="BK123" s="109"/>
      <c r="BL123" s="109"/>
      <c r="BM123" s="109"/>
      <c r="BN123" s="109"/>
      <c r="BO123" s="109" t="s">
        <v>5</v>
      </c>
      <c r="BP123" s="109"/>
      <c r="BQ123" s="109"/>
      <c r="BR123" s="109"/>
      <c r="BS123" s="156"/>
      <c r="BT123" s="196"/>
      <c r="BU123" s="196">
        <f>+BN135</f>
        <v>75</v>
      </c>
      <c r="BV123" s="212"/>
      <c r="BW123" s="173"/>
      <c r="BX123" s="218"/>
    </row>
    <row r="124" spans="1:76" s="28" customFormat="1" ht="12" customHeight="1">
      <c r="A124" s="32"/>
      <c r="B124" s="40"/>
      <c r="C124" s="50"/>
      <c r="D124" s="60"/>
      <c r="E124" s="69"/>
      <c r="F124" s="82"/>
      <c r="G124" s="97"/>
      <c r="H124" s="82"/>
      <c r="I124" s="109"/>
      <c r="J124" s="109"/>
      <c r="K124" s="109"/>
      <c r="L124" s="109"/>
      <c r="M124" s="109" t="s">
        <v>26</v>
      </c>
      <c r="N124" s="109"/>
      <c r="O124" s="109"/>
      <c r="P124" s="109"/>
      <c r="Q124" s="157" t="s">
        <v>28</v>
      </c>
      <c r="R124" s="161"/>
      <c r="S124" s="161"/>
      <c r="T124" s="170"/>
      <c r="U124" s="173"/>
      <c r="V124" s="32"/>
      <c r="W124" s="69"/>
      <c r="X124" s="82"/>
      <c r="Y124" s="97"/>
      <c r="Z124" s="82"/>
      <c r="AA124" s="109"/>
      <c r="AB124" s="109"/>
      <c r="AC124" s="109"/>
      <c r="AD124" s="109"/>
      <c r="AE124" s="109" t="s">
        <v>26</v>
      </c>
      <c r="AF124" s="109"/>
      <c r="AG124" s="109"/>
      <c r="AH124" s="109"/>
      <c r="AI124" s="158"/>
      <c r="AJ124" s="196"/>
      <c r="AK124" s="196"/>
      <c r="AL124" s="170"/>
      <c r="AM124" s="173"/>
      <c r="AN124" s="198"/>
      <c r="AO124" s="69"/>
      <c r="AP124" s="82"/>
      <c r="AQ124" s="97"/>
      <c r="AR124" s="82"/>
      <c r="AS124" s="109"/>
      <c r="AT124" s="109"/>
      <c r="AU124" s="109"/>
      <c r="AV124" s="109"/>
      <c r="AW124" s="109" t="s">
        <v>26</v>
      </c>
      <c r="AX124" s="109"/>
      <c r="AY124" s="109"/>
      <c r="AZ124" s="109"/>
      <c r="BA124" s="158"/>
      <c r="BB124" s="196"/>
      <c r="BC124" s="196"/>
      <c r="BD124" s="170"/>
      <c r="BE124" s="173"/>
      <c r="BF124" s="198"/>
      <c r="BG124" s="69"/>
      <c r="BH124" s="82"/>
      <c r="BI124" s="97"/>
      <c r="BJ124" s="82"/>
      <c r="BK124" s="109"/>
      <c r="BL124" s="109"/>
      <c r="BM124" s="109"/>
      <c r="BN124" s="109"/>
      <c r="BO124" s="109" t="s">
        <v>26</v>
      </c>
      <c r="BP124" s="109"/>
      <c r="BQ124" s="109"/>
      <c r="BR124" s="109"/>
      <c r="BS124" s="158"/>
      <c r="BT124" s="196"/>
      <c r="BU124" s="196"/>
      <c r="BV124" s="212"/>
      <c r="BW124" s="173"/>
      <c r="BX124" s="218"/>
    </row>
    <row r="125" spans="1:76" s="28" customFormat="1" ht="12" customHeight="1">
      <c r="A125" s="32"/>
      <c r="B125" s="40"/>
      <c r="C125" s="50"/>
      <c r="D125" s="60"/>
      <c r="E125" s="69"/>
      <c r="F125" s="82"/>
      <c r="G125" s="97"/>
      <c r="H125" s="82"/>
      <c r="I125" s="109"/>
      <c r="J125" s="109"/>
      <c r="K125" s="109"/>
      <c r="L125" s="109"/>
      <c r="M125" s="134">
        <f>+L137</f>
        <v>20</v>
      </c>
      <c r="N125" s="134"/>
      <c r="O125" s="134"/>
      <c r="P125" s="134"/>
      <c r="Q125" s="157"/>
      <c r="R125" s="161">
        <v>20</v>
      </c>
      <c r="S125" s="161"/>
      <c r="T125" s="170"/>
      <c r="U125" s="173"/>
      <c r="V125" s="32"/>
      <c r="W125" s="69"/>
      <c r="X125" s="82"/>
      <c r="Y125" s="97"/>
      <c r="Z125" s="82"/>
      <c r="AA125" s="109"/>
      <c r="AB125" s="109"/>
      <c r="AC125" s="109"/>
      <c r="AD125" s="109"/>
      <c r="AE125" s="134">
        <f>+AD137</f>
        <v>20</v>
      </c>
      <c r="AF125" s="134"/>
      <c r="AG125" s="134"/>
      <c r="AH125" s="134"/>
      <c r="AI125" s="157" t="s">
        <v>28</v>
      </c>
      <c r="AJ125" s="196"/>
      <c r="AK125" s="196"/>
      <c r="AL125" s="170"/>
      <c r="AM125" s="173"/>
      <c r="AN125" s="198"/>
      <c r="AO125" s="69"/>
      <c r="AP125" s="82"/>
      <c r="AQ125" s="97"/>
      <c r="AR125" s="82"/>
      <c r="AS125" s="109"/>
      <c r="AT125" s="109"/>
      <c r="AU125" s="109"/>
      <c r="AV125" s="109"/>
      <c r="AW125" s="134">
        <f>+AV137</f>
        <v>20</v>
      </c>
      <c r="AX125" s="134"/>
      <c r="AY125" s="134"/>
      <c r="AZ125" s="134"/>
      <c r="BA125" s="157" t="s">
        <v>28</v>
      </c>
      <c r="BB125" s="196"/>
      <c r="BC125" s="196"/>
      <c r="BD125" s="170"/>
      <c r="BE125" s="173"/>
      <c r="BF125" s="198"/>
      <c r="BG125" s="69"/>
      <c r="BH125" s="82"/>
      <c r="BI125" s="97"/>
      <c r="BJ125" s="82"/>
      <c r="BK125" s="109"/>
      <c r="BL125" s="109"/>
      <c r="BM125" s="109"/>
      <c r="BN125" s="109"/>
      <c r="BO125" s="134">
        <f>+BN137</f>
        <v>20</v>
      </c>
      <c r="BP125" s="134"/>
      <c r="BQ125" s="134"/>
      <c r="BR125" s="134"/>
      <c r="BS125" s="158"/>
      <c r="BT125" s="196"/>
      <c r="BU125" s="196"/>
      <c r="BV125" s="212"/>
      <c r="BW125" s="173"/>
      <c r="BX125" s="218"/>
    </row>
    <row r="126" spans="1:76" s="28" customFormat="1" ht="12" customHeight="1">
      <c r="A126" s="32"/>
      <c r="B126" s="40"/>
      <c r="C126" s="50"/>
      <c r="D126" s="60"/>
      <c r="E126" s="69"/>
      <c r="F126" s="82"/>
      <c r="G126" s="97"/>
      <c r="H126" s="82"/>
      <c r="I126" s="110">
        <f>+L133</f>
        <v>2</v>
      </c>
      <c r="J126" s="110"/>
      <c r="K126" s="110"/>
      <c r="L126" s="110"/>
      <c r="M126" s="133"/>
      <c r="N126" s="133"/>
      <c r="O126" s="133"/>
      <c r="P126" s="133"/>
      <c r="Q126" s="157"/>
      <c r="R126" s="161"/>
      <c r="S126" s="156"/>
      <c r="T126" s="170"/>
      <c r="U126" s="173"/>
      <c r="V126" s="32"/>
      <c r="W126" s="69"/>
      <c r="X126" s="82"/>
      <c r="Y126" s="97"/>
      <c r="Z126" s="82"/>
      <c r="AA126" s="110">
        <f>+AD133</f>
        <v>2</v>
      </c>
      <c r="AB126" s="110"/>
      <c r="AC126" s="110"/>
      <c r="AD126" s="110"/>
      <c r="AE126" s="133"/>
      <c r="AF126" s="133"/>
      <c r="AG126" s="133"/>
      <c r="AH126" s="133"/>
      <c r="AI126" s="157"/>
      <c r="AJ126" s="161">
        <v>20</v>
      </c>
      <c r="AK126" s="32"/>
      <c r="AL126" s="170"/>
      <c r="AM126" s="173"/>
      <c r="AN126" s="198"/>
      <c r="AO126" s="69"/>
      <c r="AP126" s="82"/>
      <c r="AQ126" s="97"/>
      <c r="AR126" s="82"/>
      <c r="AS126" s="110">
        <f>+AV133</f>
        <v>2</v>
      </c>
      <c r="AT126" s="110"/>
      <c r="AU126" s="110"/>
      <c r="AV126" s="110"/>
      <c r="AW126" s="133"/>
      <c r="AX126" s="133"/>
      <c r="AY126" s="133"/>
      <c r="AZ126" s="133"/>
      <c r="BA126" s="157"/>
      <c r="BB126" s="161">
        <v>20</v>
      </c>
      <c r="BC126" s="32"/>
      <c r="BD126" s="170"/>
      <c r="BE126" s="173"/>
      <c r="BF126" s="198"/>
      <c r="BG126" s="69"/>
      <c r="BH126" s="82"/>
      <c r="BI126" s="97"/>
      <c r="BJ126" s="82"/>
      <c r="BK126" s="110">
        <f>+BN133</f>
        <v>2</v>
      </c>
      <c r="BL126" s="110"/>
      <c r="BM126" s="110"/>
      <c r="BN126" s="110"/>
      <c r="BO126" s="133"/>
      <c r="BP126" s="133"/>
      <c r="BQ126" s="133"/>
      <c r="BR126" s="133"/>
      <c r="BS126" s="157" t="s">
        <v>28</v>
      </c>
      <c r="BT126" s="197"/>
      <c r="BU126" s="196"/>
      <c r="BV126" s="212"/>
      <c r="BW126" s="173"/>
      <c r="BX126" s="218"/>
    </row>
    <row r="127" spans="1:76" s="28" customFormat="1" ht="12" customHeight="1">
      <c r="A127" s="32"/>
      <c r="B127" s="40"/>
      <c r="C127" s="50"/>
      <c r="D127" s="60"/>
      <c r="E127" s="69"/>
      <c r="F127" s="82"/>
      <c r="G127" s="97"/>
      <c r="H127" s="82"/>
      <c r="I127" s="110"/>
      <c r="J127" s="110"/>
      <c r="K127" s="110"/>
      <c r="L127" s="110"/>
      <c r="M127" s="133"/>
      <c r="N127" s="133"/>
      <c r="O127" s="133"/>
      <c r="P127" s="133"/>
      <c r="Q127" s="157"/>
      <c r="R127" s="156"/>
      <c r="S127" s="161"/>
      <c r="T127" s="171"/>
      <c r="U127" s="174"/>
      <c r="V127" s="32"/>
      <c r="W127" s="69"/>
      <c r="X127" s="82"/>
      <c r="Y127" s="97"/>
      <c r="Z127" s="82"/>
      <c r="AA127" s="110"/>
      <c r="AB127" s="110"/>
      <c r="AC127" s="110"/>
      <c r="AD127" s="110"/>
      <c r="AE127" s="133"/>
      <c r="AF127" s="133"/>
      <c r="AG127" s="133"/>
      <c r="AH127" s="133"/>
      <c r="AI127" s="157"/>
      <c r="AJ127" s="161"/>
      <c r="AK127" s="197"/>
      <c r="AL127" s="171"/>
      <c r="AM127" s="174"/>
      <c r="AN127" s="198"/>
      <c r="AO127" s="69"/>
      <c r="AP127" s="82"/>
      <c r="AQ127" s="97"/>
      <c r="AR127" s="82"/>
      <c r="AS127" s="110"/>
      <c r="AT127" s="110"/>
      <c r="AU127" s="110"/>
      <c r="AV127" s="110"/>
      <c r="AW127" s="133"/>
      <c r="AX127" s="133"/>
      <c r="AY127" s="133"/>
      <c r="AZ127" s="133"/>
      <c r="BA127" s="157"/>
      <c r="BB127" s="161"/>
      <c r="BC127" s="197"/>
      <c r="BD127" s="171"/>
      <c r="BE127" s="174"/>
      <c r="BF127" s="198"/>
      <c r="BG127" s="69"/>
      <c r="BH127" s="82"/>
      <c r="BI127" s="97"/>
      <c r="BJ127" s="82"/>
      <c r="BK127" s="110"/>
      <c r="BL127" s="110"/>
      <c r="BM127" s="110"/>
      <c r="BN127" s="110"/>
      <c r="BO127" s="133"/>
      <c r="BP127" s="133"/>
      <c r="BQ127" s="133"/>
      <c r="BR127" s="133"/>
      <c r="BS127" s="157"/>
      <c r="BT127" s="161">
        <v>20</v>
      </c>
      <c r="BU127" s="197"/>
      <c r="BV127" s="212"/>
      <c r="BW127" s="173"/>
      <c r="BX127" s="218"/>
    </row>
    <row r="128" spans="1:76" s="28" customFormat="1" ht="12" customHeight="1">
      <c r="A128" s="32"/>
      <c r="B128" s="40"/>
      <c r="C128" s="50"/>
      <c r="D128" s="60"/>
      <c r="E128" s="69"/>
      <c r="F128" s="82"/>
      <c r="G128" s="97"/>
      <c r="H128" s="82"/>
      <c r="I128" s="110"/>
      <c r="J128" s="110"/>
      <c r="K128" s="110"/>
      <c r="L128" s="110"/>
      <c r="M128" s="135" t="s">
        <v>6</v>
      </c>
      <c r="N128" s="135"/>
      <c r="O128" s="135"/>
      <c r="P128" s="135"/>
      <c r="Q128" s="156"/>
      <c r="R128" s="156"/>
      <c r="S128" s="161">
        <f>+G121-S122</f>
        <v>65</v>
      </c>
      <c r="T128" s="32"/>
      <c r="U128" s="32"/>
      <c r="V128" s="32"/>
      <c r="W128" s="69"/>
      <c r="X128" s="82"/>
      <c r="Y128" s="97"/>
      <c r="Z128" s="82"/>
      <c r="AA128" s="110"/>
      <c r="AB128" s="110"/>
      <c r="AC128" s="110"/>
      <c r="AD128" s="110"/>
      <c r="AE128" s="133"/>
      <c r="AF128" s="133"/>
      <c r="AG128" s="133"/>
      <c r="AH128" s="133"/>
      <c r="AI128" s="195"/>
      <c r="AJ128" s="32"/>
      <c r="AK128" s="161">
        <f>+Y121-AK122</f>
        <v>55</v>
      </c>
      <c r="AL128" s="168"/>
      <c r="AM128" s="32"/>
      <c r="AN128" s="198"/>
      <c r="AO128" s="69"/>
      <c r="AP128" s="82"/>
      <c r="AQ128" s="97"/>
      <c r="AR128" s="82"/>
      <c r="AS128" s="110"/>
      <c r="AT128" s="110"/>
      <c r="AU128" s="110"/>
      <c r="AV128" s="110"/>
      <c r="AW128" s="133"/>
      <c r="AX128" s="133"/>
      <c r="AY128" s="133"/>
      <c r="AZ128" s="133"/>
      <c r="BA128" s="195"/>
      <c r="BB128" s="32"/>
      <c r="BC128" s="161">
        <f>+AQ121-BC122</f>
        <v>40</v>
      </c>
      <c r="BD128" s="168"/>
      <c r="BE128" s="32"/>
      <c r="BF128" s="198"/>
      <c r="BG128" s="69"/>
      <c r="BH128" s="82"/>
      <c r="BI128" s="97"/>
      <c r="BJ128" s="82"/>
      <c r="BK128" s="110"/>
      <c r="BL128" s="110"/>
      <c r="BM128" s="110"/>
      <c r="BN128" s="110"/>
      <c r="BO128" s="133"/>
      <c r="BP128" s="133"/>
      <c r="BQ128" s="133"/>
      <c r="BR128" s="133"/>
      <c r="BS128" s="157"/>
      <c r="BT128" s="161"/>
      <c r="BU128" s="197"/>
      <c r="BV128" s="168"/>
      <c r="BW128" s="168"/>
      <c r="BX128" s="218"/>
    </row>
    <row r="129" spans="1:76" s="28" customFormat="1" ht="12" customHeight="1">
      <c r="A129" s="32"/>
      <c r="B129" s="40"/>
      <c r="C129" s="50"/>
      <c r="D129" s="60"/>
      <c r="E129" s="69"/>
      <c r="F129" s="82"/>
      <c r="G129" s="97"/>
      <c r="H129" s="82"/>
      <c r="I129" s="110"/>
      <c r="J129" s="110"/>
      <c r="K129" s="110"/>
      <c r="L129" s="110"/>
      <c r="M129" s="110">
        <f>+I126</f>
        <v>2</v>
      </c>
      <c r="N129" s="110"/>
      <c r="O129" s="110"/>
      <c r="P129" s="110"/>
      <c r="Q129" s="158"/>
      <c r="R129" s="156"/>
      <c r="S129" s="161"/>
      <c r="T129" s="168"/>
      <c r="U129" s="168"/>
      <c r="V129" s="32"/>
      <c r="W129" s="69"/>
      <c r="X129" s="82"/>
      <c r="Y129" s="97"/>
      <c r="Z129" s="82"/>
      <c r="AA129" s="110"/>
      <c r="AB129" s="110"/>
      <c r="AC129" s="110"/>
      <c r="AD129" s="110"/>
      <c r="AE129" s="135" t="s">
        <v>6</v>
      </c>
      <c r="AF129" s="135"/>
      <c r="AG129" s="135"/>
      <c r="AH129" s="135"/>
      <c r="AI129" s="158"/>
      <c r="AJ129" s="158"/>
      <c r="AK129" s="161"/>
      <c r="AL129" s="168"/>
      <c r="AM129" s="168"/>
      <c r="AN129" s="198"/>
      <c r="AO129" s="69"/>
      <c r="AP129" s="82"/>
      <c r="AQ129" s="97"/>
      <c r="AR129" s="82"/>
      <c r="AS129" s="110"/>
      <c r="AT129" s="110"/>
      <c r="AU129" s="110"/>
      <c r="AV129" s="110"/>
      <c r="AW129" s="135" t="s">
        <v>6</v>
      </c>
      <c r="AX129" s="135"/>
      <c r="AY129" s="135"/>
      <c r="AZ129" s="135"/>
      <c r="BA129" s="158"/>
      <c r="BB129" s="158"/>
      <c r="BC129" s="161"/>
      <c r="BD129" s="168"/>
      <c r="BE129" s="168"/>
      <c r="BF129" s="198"/>
      <c r="BG129" s="69"/>
      <c r="BH129" s="82"/>
      <c r="BI129" s="97"/>
      <c r="BJ129" s="82"/>
      <c r="BK129" s="110"/>
      <c r="BL129" s="110"/>
      <c r="BM129" s="110"/>
      <c r="BN129" s="110"/>
      <c r="BO129" s="135" t="s">
        <v>6</v>
      </c>
      <c r="BP129" s="135"/>
      <c r="BQ129" s="135"/>
      <c r="BR129" s="135"/>
      <c r="BS129" s="158"/>
      <c r="BT129" s="158"/>
      <c r="BU129" s="161">
        <f>+BI121-BU123</f>
        <v>25</v>
      </c>
      <c r="BV129" s="168"/>
      <c r="BW129" s="168"/>
      <c r="BX129" s="218"/>
    </row>
    <row r="130" spans="1:76" s="28" customFormat="1" ht="12" customHeight="1">
      <c r="A130" s="32"/>
      <c r="B130" s="40"/>
      <c r="C130" s="50"/>
      <c r="D130" s="60"/>
      <c r="E130" s="69"/>
      <c r="F130" s="82"/>
      <c r="G130" s="97"/>
      <c r="H130" s="82"/>
      <c r="I130" s="110"/>
      <c r="J130" s="110"/>
      <c r="K130" s="110"/>
      <c r="L130" s="110"/>
      <c r="M130" s="133"/>
      <c r="N130" s="133"/>
      <c r="O130" s="133"/>
      <c r="P130" s="133"/>
      <c r="Q130" s="158"/>
      <c r="R130" s="158"/>
      <c r="S130" s="32"/>
      <c r="T130" s="168"/>
      <c r="U130" s="168"/>
      <c r="V130" s="32"/>
      <c r="W130" s="69"/>
      <c r="X130" s="82"/>
      <c r="Y130" s="97"/>
      <c r="Z130" s="82"/>
      <c r="AA130" s="110"/>
      <c r="AB130" s="110"/>
      <c r="AC130" s="110"/>
      <c r="AD130" s="110"/>
      <c r="AE130" s="110">
        <f>+AA126</f>
        <v>2</v>
      </c>
      <c r="AF130" s="110"/>
      <c r="AG130" s="110"/>
      <c r="AH130" s="110"/>
      <c r="AI130" s="158"/>
      <c r="AJ130" s="158"/>
      <c r="AK130" s="161"/>
      <c r="AL130" s="168"/>
      <c r="AM130" s="168"/>
      <c r="AN130" s="198"/>
      <c r="AO130" s="69"/>
      <c r="AP130" s="82"/>
      <c r="AQ130" s="97"/>
      <c r="AR130" s="82"/>
      <c r="AS130" s="110"/>
      <c r="AT130" s="110"/>
      <c r="AU130" s="110"/>
      <c r="AV130" s="110"/>
      <c r="AW130" s="110">
        <f>+AS126</f>
        <v>2</v>
      </c>
      <c r="AX130" s="110"/>
      <c r="AY130" s="110"/>
      <c r="AZ130" s="110"/>
      <c r="BA130" s="158"/>
      <c r="BB130" s="158"/>
      <c r="BC130" s="161"/>
      <c r="BD130" s="168"/>
      <c r="BE130" s="168"/>
      <c r="BF130" s="198"/>
      <c r="BG130" s="69"/>
      <c r="BH130" s="82"/>
      <c r="BI130" s="97"/>
      <c r="BJ130" s="82"/>
      <c r="BK130" s="110"/>
      <c r="BL130" s="110"/>
      <c r="BM130" s="110"/>
      <c r="BN130" s="110"/>
      <c r="BO130" s="110">
        <f>+BK126</f>
        <v>2</v>
      </c>
      <c r="BP130" s="110"/>
      <c r="BQ130" s="110"/>
      <c r="BR130" s="110"/>
      <c r="BS130" s="158"/>
      <c r="BT130" s="158"/>
      <c r="BU130" s="161"/>
      <c r="BV130" s="168"/>
      <c r="BW130" s="168"/>
      <c r="BX130" s="218"/>
    </row>
    <row r="131" spans="1:76" ht="9" customHeight="1">
      <c r="A131" s="31"/>
      <c r="B131" s="40"/>
      <c r="C131" s="50"/>
      <c r="D131" s="60"/>
      <c r="E131" s="70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31"/>
      <c r="W131" s="70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199"/>
      <c r="AO131" s="70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199"/>
      <c r="BG131" s="70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219"/>
    </row>
    <row r="132" spans="1:76" ht="9.9499999999999993" customHeight="1">
      <c r="A132" s="31"/>
      <c r="B132" s="41" t="s">
        <v>42</v>
      </c>
      <c r="C132" s="51"/>
      <c r="D132" s="61"/>
      <c r="E132" s="68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176"/>
      <c r="W132" s="68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176"/>
      <c r="AO132" s="68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176"/>
      <c r="BG132" s="68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217"/>
    </row>
    <row r="133" spans="1:76" s="29" customFormat="1" ht="18" customHeight="1">
      <c r="A133" s="33"/>
      <c r="B133" s="41"/>
      <c r="C133" s="51"/>
      <c r="D133" s="61"/>
      <c r="E133" s="71"/>
      <c r="F133" s="84"/>
      <c r="G133" s="98" t="s">
        <v>6</v>
      </c>
      <c r="H133" s="98"/>
      <c r="I133" s="98"/>
      <c r="J133" s="98"/>
      <c r="K133" s="116"/>
      <c r="L133" s="104">
        <f>+AW111</f>
        <v>2</v>
      </c>
      <c r="M133" s="104"/>
      <c r="N133" s="116"/>
      <c r="O133" s="116"/>
      <c r="P133" s="116"/>
      <c r="Q133" s="116"/>
      <c r="R133" s="116"/>
      <c r="S133" s="116"/>
      <c r="T133" s="116"/>
      <c r="U133" s="116"/>
      <c r="V133" s="177"/>
      <c r="W133" s="185"/>
      <c r="X133" s="116"/>
      <c r="Y133" s="98" t="s">
        <v>6</v>
      </c>
      <c r="Z133" s="98"/>
      <c r="AA133" s="98"/>
      <c r="AB133" s="98"/>
      <c r="AC133" s="116"/>
      <c r="AD133" s="104">
        <f>+AW111</f>
        <v>2</v>
      </c>
      <c r="AE133" s="104"/>
      <c r="AF133" s="116"/>
      <c r="AG133" s="116"/>
      <c r="AH133" s="116"/>
      <c r="AI133" s="116"/>
      <c r="AJ133" s="116"/>
      <c r="AK133" s="116"/>
      <c r="AL133" s="116"/>
      <c r="AM133" s="116"/>
      <c r="AN133" s="177"/>
      <c r="AO133" s="185"/>
      <c r="AP133" s="116"/>
      <c r="AQ133" s="98" t="s">
        <v>6</v>
      </c>
      <c r="AR133" s="98"/>
      <c r="AS133" s="98"/>
      <c r="AT133" s="98"/>
      <c r="AU133" s="116"/>
      <c r="AV133" s="104">
        <f>+AW111</f>
        <v>2</v>
      </c>
      <c r="AW133" s="104"/>
      <c r="AX133" s="116"/>
      <c r="AY133" s="116"/>
      <c r="AZ133" s="116"/>
      <c r="BA133" s="116"/>
      <c r="BB133" s="116"/>
      <c r="BC133" s="116"/>
      <c r="BD133" s="116"/>
      <c r="BE133" s="116"/>
      <c r="BF133" s="177"/>
      <c r="BG133" s="185"/>
      <c r="BH133" s="116"/>
      <c r="BI133" s="98" t="s">
        <v>6</v>
      </c>
      <c r="BJ133" s="98"/>
      <c r="BK133" s="98"/>
      <c r="BL133" s="98"/>
      <c r="BM133" s="116"/>
      <c r="BN133" s="104">
        <f>+AW111</f>
        <v>2</v>
      </c>
      <c r="BO133" s="104"/>
      <c r="BP133" s="85"/>
      <c r="BQ133" s="85"/>
      <c r="BR133" s="85"/>
      <c r="BS133" s="85"/>
      <c r="BT133" s="85"/>
      <c r="BU133" s="85"/>
      <c r="BV133" s="85"/>
      <c r="BW133" s="85"/>
      <c r="BX133" s="220"/>
    </row>
    <row r="134" spans="1:76" s="29" customFormat="1" ht="18" customHeight="1">
      <c r="A134" s="33"/>
      <c r="B134" s="41"/>
      <c r="C134" s="51"/>
      <c r="D134" s="61"/>
      <c r="E134" s="71"/>
      <c r="F134" s="84"/>
      <c r="G134" s="99" t="s">
        <v>9</v>
      </c>
      <c r="H134" s="99"/>
      <c r="I134" s="99"/>
      <c r="J134" s="99"/>
      <c r="K134" s="116"/>
      <c r="L134" s="122">
        <v>3</v>
      </c>
      <c r="M134" s="122"/>
      <c r="N134" s="116"/>
      <c r="O134" s="116"/>
      <c r="P134" s="116"/>
      <c r="Q134" s="116"/>
      <c r="R134" s="116"/>
      <c r="S134" s="116"/>
      <c r="T134" s="116"/>
      <c r="U134" s="116"/>
      <c r="V134" s="177"/>
      <c r="W134" s="185"/>
      <c r="X134" s="116"/>
      <c r="Y134" s="99" t="s">
        <v>9</v>
      </c>
      <c r="Z134" s="99"/>
      <c r="AA134" s="99"/>
      <c r="AB134" s="99"/>
      <c r="AC134" s="116"/>
      <c r="AD134" s="122">
        <v>4</v>
      </c>
      <c r="AE134" s="122"/>
      <c r="AF134" s="116"/>
      <c r="AG134" s="116"/>
      <c r="AH134" s="116"/>
      <c r="AI134" s="116"/>
      <c r="AJ134" s="116"/>
      <c r="AK134" s="116"/>
      <c r="AL134" s="116"/>
      <c r="AM134" s="116"/>
      <c r="AN134" s="177"/>
      <c r="AO134" s="185"/>
      <c r="AP134" s="116"/>
      <c r="AQ134" s="99" t="s">
        <v>9</v>
      </c>
      <c r="AR134" s="99"/>
      <c r="AS134" s="99"/>
      <c r="AT134" s="99"/>
      <c r="AU134" s="116"/>
      <c r="AV134" s="122">
        <v>6</v>
      </c>
      <c r="AW134" s="122"/>
      <c r="AX134" s="116"/>
      <c r="AY134" s="116"/>
      <c r="AZ134" s="116"/>
      <c r="BA134" s="116"/>
      <c r="BB134" s="116"/>
      <c r="BC134" s="116"/>
      <c r="BD134" s="116"/>
      <c r="BE134" s="116"/>
      <c r="BF134" s="177"/>
      <c r="BG134" s="185"/>
      <c r="BH134" s="116"/>
      <c r="BI134" s="99" t="s">
        <v>9</v>
      </c>
      <c r="BJ134" s="99"/>
      <c r="BK134" s="99"/>
      <c r="BL134" s="99"/>
      <c r="BM134" s="116"/>
      <c r="BN134" s="122">
        <v>8</v>
      </c>
      <c r="BO134" s="122"/>
      <c r="BP134" s="85"/>
      <c r="BQ134" s="85"/>
      <c r="BR134" s="85"/>
      <c r="BS134" s="85"/>
      <c r="BT134" s="85"/>
      <c r="BU134" s="85"/>
      <c r="BV134" s="85"/>
      <c r="BW134" s="85"/>
      <c r="BX134" s="220"/>
    </row>
    <row r="135" spans="1:76" s="29" customFormat="1" ht="18" customHeight="1">
      <c r="A135" s="33"/>
      <c r="B135" s="41"/>
      <c r="C135" s="51"/>
      <c r="D135" s="61"/>
      <c r="E135" s="71"/>
      <c r="F135" s="84"/>
      <c r="G135" s="99" t="s">
        <v>32</v>
      </c>
      <c r="H135" s="99"/>
      <c r="I135" s="99"/>
      <c r="J135" s="99"/>
      <c r="K135" s="116"/>
      <c r="L135" s="123">
        <v>35</v>
      </c>
      <c r="M135" s="123"/>
      <c r="N135" s="116"/>
      <c r="O135" s="116"/>
      <c r="P135" s="116"/>
      <c r="Q135" s="116"/>
      <c r="R135" s="116"/>
      <c r="S135" s="116"/>
      <c r="T135" s="116"/>
      <c r="U135" s="116"/>
      <c r="V135" s="177"/>
      <c r="W135" s="185"/>
      <c r="X135" s="116"/>
      <c r="Y135" s="99" t="s">
        <v>32</v>
      </c>
      <c r="Z135" s="99"/>
      <c r="AA135" s="99"/>
      <c r="AB135" s="99"/>
      <c r="AC135" s="116"/>
      <c r="AD135" s="123">
        <v>45</v>
      </c>
      <c r="AE135" s="123"/>
      <c r="AF135" s="116"/>
      <c r="AG135" s="116"/>
      <c r="AH135" s="116"/>
      <c r="AI135" s="116"/>
      <c r="AJ135" s="116"/>
      <c r="AK135" s="116"/>
      <c r="AL135" s="116"/>
      <c r="AM135" s="116"/>
      <c r="AN135" s="177"/>
      <c r="AO135" s="185"/>
      <c r="AP135" s="116"/>
      <c r="AQ135" s="99" t="s">
        <v>32</v>
      </c>
      <c r="AR135" s="99"/>
      <c r="AS135" s="99"/>
      <c r="AT135" s="99"/>
      <c r="AU135" s="116"/>
      <c r="AV135" s="123">
        <v>60</v>
      </c>
      <c r="AW135" s="123"/>
      <c r="AX135" s="116"/>
      <c r="AY135" s="116"/>
      <c r="AZ135" s="116"/>
      <c r="BA135" s="116"/>
      <c r="BB135" s="116"/>
      <c r="BC135" s="116"/>
      <c r="BD135" s="116"/>
      <c r="BE135" s="116"/>
      <c r="BF135" s="177"/>
      <c r="BG135" s="185"/>
      <c r="BH135" s="116"/>
      <c r="BI135" s="99" t="s">
        <v>32</v>
      </c>
      <c r="BJ135" s="99"/>
      <c r="BK135" s="99"/>
      <c r="BL135" s="99"/>
      <c r="BM135" s="116"/>
      <c r="BN135" s="123">
        <v>75</v>
      </c>
      <c r="BO135" s="123"/>
      <c r="BP135" s="85"/>
      <c r="BQ135" s="85"/>
      <c r="BR135" s="85"/>
      <c r="BS135" s="85"/>
      <c r="BT135" s="85"/>
      <c r="BU135" s="85"/>
      <c r="BV135" s="85"/>
      <c r="BW135" s="85"/>
      <c r="BX135" s="220"/>
    </row>
    <row r="136" spans="1:76" s="29" customFormat="1" ht="18" customHeight="1">
      <c r="A136" s="33"/>
      <c r="B136" s="41"/>
      <c r="C136" s="51"/>
      <c r="D136" s="61"/>
      <c r="E136" s="71"/>
      <c r="F136" s="85" t="s">
        <v>22</v>
      </c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178"/>
      <c r="W136" s="74"/>
      <c r="X136" s="85" t="s">
        <v>22</v>
      </c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178"/>
      <c r="AO136" s="74"/>
      <c r="AP136" s="85" t="s">
        <v>22</v>
      </c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178"/>
      <c r="BG136" s="74"/>
      <c r="BH136" s="85" t="s">
        <v>22</v>
      </c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220"/>
    </row>
    <row r="137" spans="1:76" s="29" customFormat="1" ht="18" customHeight="1">
      <c r="A137" s="33"/>
      <c r="B137" s="41"/>
      <c r="C137" s="51"/>
      <c r="D137" s="61"/>
      <c r="E137" s="71"/>
      <c r="F137" s="86" t="s">
        <v>30</v>
      </c>
      <c r="G137" s="86"/>
      <c r="H137" s="86"/>
      <c r="I137" s="86"/>
      <c r="J137" s="86"/>
      <c r="K137" s="86"/>
      <c r="L137" s="124">
        <f>+BO111</f>
        <v>20</v>
      </c>
      <c r="M137" s="124"/>
      <c r="N137" s="85" t="s">
        <v>11</v>
      </c>
      <c r="O137" s="85"/>
      <c r="P137" s="85"/>
      <c r="Q137" s="85"/>
      <c r="R137" s="85"/>
      <c r="S137" s="85"/>
      <c r="T137" s="85"/>
      <c r="U137" s="85"/>
      <c r="V137" s="178"/>
      <c r="W137" s="74"/>
      <c r="X137" s="86" t="s">
        <v>30</v>
      </c>
      <c r="Y137" s="86"/>
      <c r="Z137" s="86"/>
      <c r="AA137" s="86"/>
      <c r="AB137" s="86"/>
      <c r="AC137" s="86"/>
      <c r="AD137" s="124">
        <f>+BO111</f>
        <v>20</v>
      </c>
      <c r="AE137" s="124"/>
      <c r="AF137" s="85" t="s">
        <v>11</v>
      </c>
      <c r="AG137" s="85"/>
      <c r="AH137" s="85"/>
      <c r="AI137" s="85"/>
      <c r="AJ137" s="85"/>
      <c r="AK137" s="85"/>
      <c r="AL137" s="85"/>
      <c r="AM137" s="85"/>
      <c r="AN137" s="178"/>
      <c r="AO137" s="74"/>
      <c r="AP137" s="86" t="s">
        <v>30</v>
      </c>
      <c r="AQ137" s="86"/>
      <c r="AR137" s="86"/>
      <c r="AS137" s="86"/>
      <c r="AT137" s="86"/>
      <c r="AU137" s="86"/>
      <c r="AV137" s="124">
        <f>+BO111</f>
        <v>20</v>
      </c>
      <c r="AW137" s="124"/>
      <c r="AX137" s="85" t="s">
        <v>11</v>
      </c>
      <c r="AY137" s="85"/>
      <c r="AZ137" s="85"/>
      <c r="BA137" s="85"/>
      <c r="BB137" s="85"/>
      <c r="BC137" s="85"/>
      <c r="BD137" s="85"/>
      <c r="BE137" s="85"/>
      <c r="BF137" s="178"/>
      <c r="BG137" s="74"/>
      <c r="BH137" s="86" t="s">
        <v>30</v>
      </c>
      <c r="BI137" s="86"/>
      <c r="BJ137" s="86"/>
      <c r="BK137" s="86"/>
      <c r="BL137" s="86"/>
      <c r="BM137" s="86"/>
      <c r="BN137" s="124">
        <f>+BO111</f>
        <v>20</v>
      </c>
      <c r="BO137" s="124"/>
      <c r="BP137" s="85" t="s">
        <v>11</v>
      </c>
      <c r="BQ137" s="85"/>
      <c r="BR137" s="85"/>
      <c r="BS137" s="85"/>
      <c r="BT137" s="85"/>
      <c r="BU137" s="85"/>
      <c r="BV137" s="85"/>
      <c r="BW137" s="85"/>
      <c r="BX137" s="220"/>
    </row>
    <row r="138" spans="1:76" s="29" customFormat="1" ht="18" customHeight="1">
      <c r="A138" s="33"/>
      <c r="B138" s="41"/>
      <c r="C138" s="51"/>
      <c r="D138" s="61"/>
      <c r="E138" s="71"/>
      <c r="F138" s="87" t="s">
        <v>12</v>
      </c>
      <c r="G138" s="87"/>
      <c r="H138" s="98" t="s">
        <v>8</v>
      </c>
      <c r="I138" s="111">
        <f>+R121</f>
        <v>15</v>
      </c>
      <c r="J138" s="113" t="s">
        <v>14</v>
      </c>
      <c r="K138" s="111">
        <f>+L137*1</f>
        <v>20</v>
      </c>
      <c r="L138" s="125">
        <v>0.33333333333333298</v>
      </c>
      <c r="M138" s="136" t="s">
        <v>0</v>
      </c>
      <c r="N138" s="145">
        <f>100-R121</f>
        <v>85</v>
      </c>
      <c r="O138" s="145"/>
      <c r="P138" s="111" t="s">
        <v>14</v>
      </c>
      <c r="Q138" s="159">
        <f>+L133*1</f>
        <v>2</v>
      </c>
      <c r="R138" s="159"/>
      <c r="S138" s="125">
        <v>0.33333333333333326</v>
      </c>
      <c r="T138" s="172" t="s">
        <v>53</v>
      </c>
      <c r="U138" s="172"/>
      <c r="V138" s="179"/>
      <c r="W138" s="186"/>
      <c r="X138" s="87" t="s">
        <v>12</v>
      </c>
      <c r="Y138" s="87"/>
      <c r="Z138" s="98" t="s">
        <v>8</v>
      </c>
      <c r="AA138" s="111">
        <f>+AJ122*1</f>
        <v>25</v>
      </c>
      <c r="AB138" s="113" t="s">
        <v>14</v>
      </c>
      <c r="AC138" s="111">
        <f>+AD137*1</f>
        <v>20</v>
      </c>
      <c r="AD138" s="125">
        <v>0.33333333333333298</v>
      </c>
      <c r="AE138" s="136" t="s">
        <v>0</v>
      </c>
      <c r="AF138" s="145">
        <f>100-AJ122</f>
        <v>75</v>
      </c>
      <c r="AG138" s="145"/>
      <c r="AH138" s="111" t="s">
        <v>14</v>
      </c>
      <c r="AI138" s="159">
        <f>+AD133*1</f>
        <v>2</v>
      </c>
      <c r="AJ138" s="159"/>
      <c r="AK138" s="125">
        <v>0.33333333333333326</v>
      </c>
      <c r="AL138" s="172" t="s">
        <v>53</v>
      </c>
      <c r="AM138" s="172"/>
      <c r="AN138" s="179"/>
      <c r="AO138" s="186"/>
      <c r="AP138" s="87" t="s">
        <v>12</v>
      </c>
      <c r="AQ138" s="87"/>
      <c r="AR138" s="98" t="s">
        <v>8</v>
      </c>
      <c r="AS138" s="111">
        <f>+BB122*1</f>
        <v>40</v>
      </c>
      <c r="AT138" s="113" t="s">
        <v>14</v>
      </c>
      <c r="AU138" s="111">
        <f>+AV137*1</f>
        <v>20</v>
      </c>
      <c r="AV138" s="125">
        <v>0.33333333333333298</v>
      </c>
      <c r="AW138" s="136" t="s">
        <v>0</v>
      </c>
      <c r="AX138" s="145">
        <f>100-BB122</f>
        <v>60</v>
      </c>
      <c r="AY138" s="145"/>
      <c r="AZ138" s="111" t="s">
        <v>14</v>
      </c>
      <c r="BA138" s="159">
        <f>+AV133*1</f>
        <v>2</v>
      </c>
      <c r="BB138" s="159"/>
      <c r="BC138" s="125">
        <v>0.33333333333333326</v>
      </c>
      <c r="BD138" s="172" t="s">
        <v>53</v>
      </c>
      <c r="BE138" s="172"/>
      <c r="BF138" s="179"/>
      <c r="BG138" s="186"/>
      <c r="BH138" s="87" t="s">
        <v>12</v>
      </c>
      <c r="BI138" s="87"/>
      <c r="BJ138" s="98" t="s">
        <v>8</v>
      </c>
      <c r="BK138" s="111">
        <f>+BT122*1</f>
        <v>55</v>
      </c>
      <c r="BL138" s="113" t="s">
        <v>14</v>
      </c>
      <c r="BM138" s="111">
        <f>+BN137*1</f>
        <v>20</v>
      </c>
      <c r="BN138" s="125">
        <v>0.33333333333333298</v>
      </c>
      <c r="BO138" s="136" t="s">
        <v>0</v>
      </c>
      <c r="BP138" s="145">
        <f>100-BT122</f>
        <v>45</v>
      </c>
      <c r="BQ138" s="145"/>
      <c r="BR138" s="111" t="s">
        <v>14</v>
      </c>
      <c r="BS138" s="159">
        <f>+BN133*1</f>
        <v>2</v>
      </c>
      <c r="BT138" s="159"/>
      <c r="BU138" s="125">
        <v>0.33333333333333326</v>
      </c>
      <c r="BV138" s="172" t="s">
        <v>53</v>
      </c>
      <c r="BW138" s="172"/>
      <c r="BX138" s="220"/>
    </row>
    <row r="139" spans="1:76" s="29" customFormat="1" ht="18" customHeight="1">
      <c r="A139" s="33"/>
      <c r="B139" s="41"/>
      <c r="C139" s="51"/>
      <c r="D139" s="61"/>
      <c r="E139" s="71"/>
      <c r="F139" s="87"/>
      <c r="G139" s="87"/>
      <c r="H139" s="98"/>
      <c r="I139" s="112">
        <v>100</v>
      </c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72"/>
      <c r="U139" s="172"/>
      <c r="V139" s="179"/>
      <c r="W139" s="186"/>
      <c r="X139" s="87"/>
      <c r="Y139" s="87"/>
      <c r="Z139" s="98"/>
      <c r="AA139" s="112">
        <v>100</v>
      </c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72"/>
      <c r="AM139" s="172"/>
      <c r="AN139" s="179"/>
      <c r="AO139" s="186"/>
      <c r="AP139" s="87"/>
      <c r="AQ139" s="87"/>
      <c r="AR139" s="98"/>
      <c r="AS139" s="112">
        <v>100</v>
      </c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72"/>
      <c r="BE139" s="172"/>
      <c r="BF139" s="179"/>
      <c r="BG139" s="186"/>
      <c r="BH139" s="87"/>
      <c r="BI139" s="87"/>
      <c r="BJ139" s="98"/>
      <c r="BK139" s="112">
        <v>100</v>
      </c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72"/>
      <c r="BW139" s="172"/>
      <c r="BX139" s="220"/>
    </row>
    <row r="140" spans="1:76" s="29" customFormat="1" ht="15" customHeight="1">
      <c r="A140" s="33"/>
      <c r="B140" s="41"/>
      <c r="C140" s="51"/>
      <c r="D140" s="61"/>
      <c r="E140" s="71"/>
      <c r="F140" s="87" t="s">
        <v>15</v>
      </c>
      <c r="G140" s="87"/>
      <c r="H140" s="104">
        <f>ROUND(((I138*K138^L138+N138*Q138^S138)/100)^3,2)</f>
        <v>3.23</v>
      </c>
      <c r="I140" s="104"/>
      <c r="J140" s="104"/>
      <c r="K140" s="98" t="str">
        <f>IF(H140&gt;L140,"&gt;","&lt;")</f>
        <v>&gt;</v>
      </c>
      <c r="L140" s="126">
        <f>+L134</f>
        <v>3</v>
      </c>
      <c r="M140" s="126"/>
      <c r="N140" s="116"/>
      <c r="O140" s="116"/>
      <c r="P140" s="116"/>
      <c r="Q140" s="116"/>
      <c r="R140" s="116"/>
      <c r="S140" s="116"/>
      <c r="T140" s="116"/>
      <c r="U140" s="116"/>
      <c r="V140" s="178"/>
      <c r="W140" s="74"/>
      <c r="X140" s="87" t="s">
        <v>15</v>
      </c>
      <c r="Y140" s="87"/>
      <c r="Z140" s="189">
        <f>ROUND(((AA138*AC138^AD138+AF138*AI138^AK138)/100)^3,2)</f>
        <v>4.28</v>
      </c>
      <c r="AA140" s="189"/>
      <c r="AB140" s="189"/>
      <c r="AC140" s="86" t="str">
        <f>IF(Z140&gt;AD140,"&gt;","&lt;")</f>
        <v>&gt;</v>
      </c>
      <c r="AD140" s="190">
        <f>+AD134</f>
        <v>4</v>
      </c>
      <c r="AE140" s="190"/>
      <c r="AF140" s="85"/>
      <c r="AG140" s="85"/>
      <c r="AH140" s="85"/>
      <c r="AI140" s="85"/>
      <c r="AJ140" s="85"/>
      <c r="AK140" s="85"/>
      <c r="AL140" s="85"/>
      <c r="AM140" s="85"/>
      <c r="AN140" s="178"/>
      <c r="AO140" s="74"/>
      <c r="AP140" s="87" t="s">
        <v>15</v>
      </c>
      <c r="AQ140" s="87"/>
      <c r="AR140" s="189">
        <f>ROUND(((AS138*AU138^AV138+AX138*BA138^BC138)/100)^3,2)</f>
        <v>6.25</v>
      </c>
      <c r="AS140" s="189"/>
      <c r="AT140" s="189"/>
      <c r="AU140" s="86" t="str">
        <f>IF(AR140&gt;AV140,"&gt;","&lt;")</f>
        <v>&gt;</v>
      </c>
      <c r="AV140" s="190">
        <f>+AV134</f>
        <v>6</v>
      </c>
      <c r="AW140" s="190"/>
      <c r="AX140" s="85"/>
      <c r="AY140" s="85"/>
      <c r="AZ140" s="85"/>
      <c r="BA140" s="85"/>
      <c r="BB140" s="85"/>
      <c r="BC140" s="85"/>
      <c r="BD140" s="85"/>
      <c r="BE140" s="85"/>
      <c r="BF140" s="178"/>
      <c r="BG140" s="74"/>
      <c r="BH140" s="87" t="s">
        <v>15</v>
      </c>
      <c r="BI140" s="87"/>
      <c r="BJ140" s="189">
        <f>ROUND(((BK138*BM138^BN138+BP138*BS138^BU138)/100)^3,2)</f>
        <v>8.74</v>
      </c>
      <c r="BK140" s="189"/>
      <c r="BL140" s="189"/>
      <c r="BM140" s="86" t="str">
        <f>IF(BJ140&gt;BN140,"&gt;","&lt;")</f>
        <v>&gt;</v>
      </c>
      <c r="BN140" s="190">
        <f>+BN134</f>
        <v>8</v>
      </c>
      <c r="BO140" s="190"/>
      <c r="BP140" s="85"/>
      <c r="BQ140" s="85"/>
      <c r="BR140" s="85"/>
      <c r="BS140" s="85"/>
      <c r="BT140" s="85"/>
      <c r="BU140" s="85"/>
      <c r="BV140" s="85"/>
      <c r="BW140" s="85"/>
      <c r="BX140" s="220"/>
    </row>
    <row r="141" spans="1:76" s="29" customFormat="1" ht="15" customHeight="1">
      <c r="A141" s="33"/>
      <c r="B141" s="41"/>
      <c r="C141" s="51"/>
      <c r="D141" s="61"/>
      <c r="E141" s="71"/>
      <c r="F141" s="87"/>
      <c r="G141" s="87"/>
      <c r="H141" s="104"/>
      <c r="I141" s="104"/>
      <c r="J141" s="104"/>
      <c r="K141" s="98"/>
      <c r="L141" s="126"/>
      <c r="M141" s="126"/>
      <c r="N141" s="116"/>
      <c r="O141" s="116"/>
      <c r="P141" s="116"/>
      <c r="Q141" s="116"/>
      <c r="R141" s="116"/>
      <c r="S141" s="116"/>
      <c r="T141" s="116"/>
      <c r="U141" s="116"/>
      <c r="V141" s="178"/>
      <c r="W141" s="74"/>
      <c r="X141" s="87"/>
      <c r="Y141" s="87"/>
      <c r="Z141" s="189"/>
      <c r="AA141" s="189"/>
      <c r="AB141" s="189"/>
      <c r="AC141" s="86"/>
      <c r="AD141" s="190"/>
      <c r="AE141" s="190"/>
      <c r="AF141" s="85"/>
      <c r="AG141" s="85"/>
      <c r="AH141" s="85"/>
      <c r="AI141" s="85"/>
      <c r="AJ141" s="85"/>
      <c r="AK141" s="85"/>
      <c r="AL141" s="85"/>
      <c r="AM141" s="85"/>
      <c r="AN141" s="178"/>
      <c r="AO141" s="74"/>
      <c r="AP141" s="87"/>
      <c r="AQ141" s="87"/>
      <c r="AR141" s="189"/>
      <c r="AS141" s="189"/>
      <c r="AT141" s="189"/>
      <c r="AU141" s="86"/>
      <c r="AV141" s="190"/>
      <c r="AW141" s="190"/>
      <c r="AX141" s="85"/>
      <c r="AY141" s="85"/>
      <c r="AZ141" s="85"/>
      <c r="BA141" s="85"/>
      <c r="BB141" s="85"/>
      <c r="BC141" s="85"/>
      <c r="BD141" s="85"/>
      <c r="BE141" s="85"/>
      <c r="BF141" s="178"/>
      <c r="BG141" s="74"/>
      <c r="BH141" s="87"/>
      <c r="BI141" s="87"/>
      <c r="BJ141" s="189"/>
      <c r="BK141" s="189"/>
      <c r="BL141" s="189"/>
      <c r="BM141" s="86"/>
      <c r="BN141" s="190"/>
      <c r="BO141" s="190"/>
      <c r="BP141" s="85"/>
      <c r="BQ141" s="85"/>
      <c r="BR141" s="85"/>
      <c r="BS141" s="85"/>
      <c r="BT141" s="85"/>
      <c r="BU141" s="85"/>
      <c r="BV141" s="85"/>
      <c r="BW141" s="85"/>
      <c r="BX141" s="220"/>
    </row>
    <row r="142" spans="1:76" s="29" customFormat="1" ht="18" customHeight="1">
      <c r="A142" s="33"/>
      <c r="B142" s="41"/>
      <c r="C142" s="51"/>
      <c r="D142" s="61"/>
      <c r="E142" s="71"/>
      <c r="F142" s="85"/>
      <c r="G142" s="100" t="str">
        <f>IF(H140&gt;L140,"OK,目標CBR"&amp;L134&amp;"%の場合置換層厚"&amp;L135&amp;"cmとなる。","NG,目標CBR"&amp;L134&amp;"%の場合置換層厚"&amp;L135&amp;"cmでは満足しない。")</f>
        <v>OK,目標CBR3%の場合置換層厚35cmとなる。</v>
      </c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178"/>
      <c r="W142" s="74"/>
      <c r="X142" s="85"/>
      <c r="Y142" s="100" t="str">
        <f>IF(Z140&gt;AD140,"OK,目標CBR"&amp;AD134&amp;"%の場合置換層厚"&amp;AD135&amp;"cmとなる。","NG,目標CBR"&amp;AD134&amp;"%の場合置換層厚"&amp;AD135&amp;"cmでは満足しない。")</f>
        <v>OK,目標CBR4%の場合置換層厚45cmとなる。</v>
      </c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178"/>
      <c r="AO142" s="74"/>
      <c r="AP142" s="85"/>
      <c r="AQ142" s="100" t="str">
        <f>IF(AR140&gt;AV140,"OK,目標CBR"&amp;AV134&amp;"%の場合置換層厚"&amp;AV135&amp;"cmとなる。","NG,目標CBR"&amp;AV134&amp;"%の場合置換層厚"&amp;AV135&amp;"cmでは満足しない。")</f>
        <v>OK,目標CBR6%の場合置換層厚60cmとなる。</v>
      </c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178"/>
      <c r="BG142" s="74"/>
      <c r="BH142" s="85"/>
      <c r="BI142" s="100" t="str">
        <f>IF(BJ140&gt;BN140,"OK,目標CBR"&amp;BN134&amp;"%の場合置換層厚"&amp;BN135&amp;"cmとなる。","NG,目標CBR"&amp;BN134&amp;"%の場合置換層厚"&amp;BN135&amp;"cmでは満足しない。")</f>
        <v>OK,目標CBR8%の場合置換層厚75cmとなる。</v>
      </c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220"/>
    </row>
    <row r="143" spans="1:76" s="29" customFormat="1" ht="9.9499999999999993" customHeight="1">
      <c r="A143" s="33"/>
      <c r="B143" s="41"/>
      <c r="C143" s="51"/>
      <c r="D143" s="61"/>
      <c r="E143" s="72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180"/>
      <c r="W143" s="72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180"/>
      <c r="AO143" s="72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180"/>
      <c r="BG143" s="72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221"/>
    </row>
    <row r="144" spans="1:76" s="29" customFormat="1" ht="15.95" customHeight="1">
      <c r="A144" s="33"/>
      <c r="B144" s="42" t="s">
        <v>20</v>
      </c>
      <c r="C144" s="52"/>
      <c r="D144" s="62"/>
      <c r="E144" s="73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51">
        <v>100</v>
      </c>
      <c r="Q144" s="151"/>
      <c r="R144" s="151"/>
      <c r="S144" s="151"/>
      <c r="T144" s="151"/>
      <c r="U144" s="151"/>
      <c r="V144" s="181"/>
      <c r="W144" s="187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151">
        <v>100</v>
      </c>
      <c r="AI144" s="151"/>
      <c r="AJ144" s="151"/>
      <c r="AK144" s="151"/>
      <c r="AL144" s="151"/>
      <c r="AM144" s="151"/>
      <c r="AN144" s="200"/>
      <c r="AO144" s="187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151">
        <v>100</v>
      </c>
      <c r="BA144" s="151"/>
      <c r="BB144" s="151"/>
      <c r="BC144" s="151"/>
      <c r="BD144" s="151"/>
      <c r="BE144" s="151"/>
      <c r="BF144" s="200"/>
      <c r="BG144" s="73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151">
        <v>100</v>
      </c>
      <c r="BS144" s="151"/>
      <c r="BT144" s="151"/>
      <c r="BU144" s="151"/>
      <c r="BV144" s="151"/>
      <c r="BW144" s="151"/>
      <c r="BX144" s="222"/>
    </row>
    <row r="145" spans="1:76" s="29" customFormat="1" ht="15.95" customHeight="1">
      <c r="A145" s="33"/>
      <c r="B145" s="43"/>
      <c r="C145" s="53"/>
      <c r="D145" s="63"/>
      <c r="E145" s="71"/>
      <c r="F145" s="90" t="s">
        <v>41</v>
      </c>
      <c r="G145" s="90"/>
      <c r="H145" s="90"/>
      <c r="I145" s="90"/>
      <c r="J145" s="90"/>
      <c r="K145" s="90"/>
      <c r="L145" s="90"/>
      <c r="M145" s="90" t="s">
        <v>36</v>
      </c>
      <c r="N145" s="90"/>
      <c r="O145" s="90"/>
      <c r="P145" s="94" t="s">
        <v>46</v>
      </c>
      <c r="Q145" s="94"/>
      <c r="R145" s="94"/>
      <c r="S145" s="94" t="s">
        <v>44</v>
      </c>
      <c r="T145" s="94"/>
      <c r="U145" s="94"/>
      <c r="V145" s="182"/>
      <c r="W145" s="188"/>
      <c r="X145" s="90" t="s">
        <v>41</v>
      </c>
      <c r="Y145" s="90"/>
      <c r="Z145" s="90"/>
      <c r="AA145" s="90"/>
      <c r="AB145" s="90"/>
      <c r="AC145" s="90"/>
      <c r="AD145" s="90"/>
      <c r="AE145" s="90" t="s">
        <v>36</v>
      </c>
      <c r="AF145" s="90"/>
      <c r="AG145" s="90"/>
      <c r="AH145" s="94" t="s">
        <v>46</v>
      </c>
      <c r="AI145" s="94"/>
      <c r="AJ145" s="94"/>
      <c r="AK145" s="94" t="s">
        <v>44</v>
      </c>
      <c r="AL145" s="94"/>
      <c r="AM145" s="94"/>
      <c r="AN145" s="201"/>
      <c r="AO145" s="188"/>
      <c r="AP145" s="90" t="s">
        <v>41</v>
      </c>
      <c r="AQ145" s="90"/>
      <c r="AR145" s="90"/>
      <c r="AS145" s="90"/>
      <c r="AT145" s="90"/>
      <c r="AU145" s="90"/>
      <c r="AV145" s="90"/>
      <c r="AW145" s="90" t="s">
        <v>36</v>
      </c>
      <c r="AX145" s="90"/>
      <c r="AY145" s="90"/>
      <c r="AZ145" s="94" t="s">
        <v>46</v>
      </c>
      <c r="BA145" s="94"/>
      <c r="BB145" s="94"/>
      <c r="BC145" s="94" t="s">
        <v>44</v>
      </c>
      <c r="BD145" s="94"/>
      <c r="BE145" s="94"/>
      <c r="BF145" s="201"/>
      <c r="BG145" s="210"/>
      <c r="BH145" s="90" t="s">
        <v>41</v>
      </c>
      <c r="BI145" s="90"/>
      <c r="BJ145" s="90"/>
      <c r="BK145" s="90"/>
      <c r="BL145" s="90"/>
      <c r="BM145" s="90"/>
      <c r="BN145" s="90"/>
      <c r="BO145" s="90" t="s">
        <v>36</v>
      </c>
      <c r="BP145" s="90"/>
      <c r="BQ145" s="90"/>
      <c r="BR145" s="94" t="s">
        <v>46</v>
      </c>
      <c r="BS145" s="94"/>
      <c r="BT145" s="94"/>
      <c r="BU145" s="94" t="s">
        <v>44</v>
      </c>
      <c r="BV145" s="94"/>
      <c r="BW145" s="94"/>
      <c r="BX145" s="223"/>
    </row>
    <row r="146" spans="1:76" s="29" customFormat="1" ht="15.95" customHeight="1">
      <c r="A146" s="33"/>
      <c r="B146" s="43"/>
      <c r="C146" s="53"/>
      <c r="D146" s="63"/>
      <c r="E146" s="71"/>
      <c r="F146" s="91" t="s">
        <v>34</v>
      </c>
      <c r="G146" s="101"/>
      <c r="H146" s="105" t="s">
        <v>50</v>
      </c>
      <c r="I146" s="105"/>
      <c r="J146" s="114"/>
      <c r="K146" s="119">
        <f>$K$38</f>
        <v>5</v>
      </c>
      <c r="L146" s="130"/>
      <c r="M146" s="137">
        <f>+P144</f>
        <v>100</v>
      </c>
      <c r="N146" s="146"/>
      <c r="O146" s="148"/>
      <c r="P146" s="152">
        <f>+'単価表(内地)'!$E$6</f>
        <v>1713</v>
      </c>
      <c r="Q146" s="160"/>
      <c r="R146" s="162"/>
      <c r="S146" s="165">
        <f>ROUND(P146*M146/1000,0)</f>
        <v>171</v>
      </c>
      <c r="T146" s="165"/>
      <c r="U146" s="165"/>
      <c r="V146" s="182"/>
      <c r="W146" s="188"/>
      <c r="X146" s="91" t="s">
        <v>34</v>
      </c>
      <c r="Y146" s="101"/>
      <c r="Z146" s="105" t="s">
        <v>50</v>
      </c>
      <c r="AA146" s="105"/>
      <c r="AB146" s="114"/>
      <c r="AC146" s="119">
        <f>$AC$38</f>
        <v>5</v>
      </c>
      <c r="AD146" s="130"/>
      <c r="AE146" s="137">
        <f>+AH144</f>
        <v>100</v>
      </c>
      <c r="AF146" s="146"/>
      <c r="AG146" s="148"/>
      <c r="AH146" s="152">
        <f>+'単価表(内地)'!$E$6</f>
        <v>1713</v>
      </c>
      <c r="AI146" s="160"/>
      <c r="AJ146" s="162"/>
      <c r="AK146" s="165">
        <f>ROUND(AH146*AE146/1000,0)</f>
        <v>171</v>
      </c>
      <c r="AL146" s="165"/>
      <c r="AM146" s="165"/>
      <c r="AN146" s="201"/>
      <c r="AO146" s="188"/>
      <c r="AP146" s="91" t="s">
        <v>34</v>
      </c>
      <c r="AQ146" s="101"/>
      <c r="AR146" s="105" t="s">
        <v>50</v>
      </c>
      <c r="AS146" s="105"/>
      <c r="AT146" s="114"/>
      <c r="AU146" s="119">
        <f>$AU$38</f>
        <v>5</v>
      </c>
      <c r="AV146" s="130"/>
      <c r="AW146" s="142">
        <f>+AZ144</f>
        <v>100</v>
      </c>
      <c r="AX146" s="147"/>
      <c r="AY146" s="149"/>
      <c r="AZ146" s="152">
        <f>+'単価表(内地)'!$E$6</f>
        <v>1713</v>
      </c>
      <c r="BA146" s="160"/>
      <c r="BB146" s="162"/>
      <c r="BC146" s="232">
        <f>ROUND(AZ146*AW146/1000,0)</f>
        <v>171</v>
      </c>
      <c r="BD146" s="232"/>
      <c r="BE146" s="232"/>
      <c r="BF146" s="201"/>
      <c r="BG146" s="210"/>
      <c r="BH146" s="91" t="s">
        <v>34</v>
      </c>
      <c r="BI146" s="101"/>
      <c r="BJ146" s="105" t="s">
        <v>50</v>
      </c>
      <c r="BK146" s="105"/>
      <c r="BL146" s="114"/>
      <c r="BM146" s="119">
        <f>$BM$38</f>
        <v>5</v>
      </c>
      <c r="BN146" s="130"/>
      <c r="BO146" s="142">
        <f>+BR144</f>
        <v>100</v>
      </c>
      <c r="BP146" s="147"/>
      <c r="BQ146" s="149"/>
      <c r="BR146" s="152">
        <f>+'単価表(内地)'!$E$6</f>
        <v>1713</v>
      </c>
      <c r="BS146" s="160"/>
      <c r="BT146" s="162"/>
      <c r="BU146" s="232">
        <f>ROUND(BR146*BO146/1000,0)</f>
        <v>171</v>
      </c>
      <c r="BV146" s="232"/>
      <c r="BW146" s="232"/>
      <c r="BX146" s="223"/>
    </row>
    <row r="147" spans="1:76" s="30" customFormat="1" ht="15.95" customHeight="1">
      <c r="A147" s="34"/>
      <c r="B147" s="43"/>
      <c r="C147" s="53"/>
      <c r="D147" s="63"/>
      <c r="E147" s="74"/>
      <c r="F147" s="92"/>
      <c r="G147" s="102"/>
      <c r="H147" s="105" t="s">
        <v>33</v>
      </c>
      <c r="I147" s="105"/>
      <c r="J147" s="114"/>
      <c r="K147" s="120">
        <f>$K$39</f>
        <v>15</v>
      </c>
      <c r="L147" s="131"/>
      <c r="M147" s="138">
        <f>+P144</f>
        <v>100</v>
      </c>
      <c r="N147" s="138"/>
      <c r="O147" s="138"/>
      <c r="P147" s="153">
        <f>LOOKUP(K147,'単価表(内地)'!$D$8:$D$16,'単価表(内地)'!$E$8:$E$16)</f>
        <v>722</v>
      </c>
      <c r="Q147" s="153"/>
      <c r="R147" s="153"/>
      <c r="S147" s="165">
        <f>ROUND(P147*M147/1000,0)</f>
        <v>72</v>
      </c>
      <c r="T147" s="165"/>
      <c r="U147" s="165"/>
      <c r="V147" s="182"/>
      <c r="W147" s="188"/>
      <c r="X147" s="92"/>
      <c r="Y147" s="102"/>
      <c r="Z147" s="105" t="s">
        <v>33</v>
      </c>
      <c r="AA147" s="105"/>
      <c r="AB147" s="114"/>
      <c r="AC147" s="120">
        <f>$AC$39</f>
        <v>15</v>
      </c>
      <c r="AD147" s="131"/>
      <c r="AE147" s="138">
        <f>+AH144</f>
        <v>100</v>
      </c>
      <c r="AF147" s="138"/>
      <c r="AG147" s="138"/>
      <c r="AH147" s="153">
        <f>LOOKUP(AC147,'単価表(内地)'!$D$8:$D$16,'単価表(内地)'!$E$8:$E$16)</f>
        <v>722</v>
      </c>
      <c r="AI147" s="153"/>
      <c r="AJ147" s="153"/>
      <c r="AK147" s="165">
        <f>ROUND(AH147*AE147/1000,0)</f>
        <v>72</v>
      </c>
      <c r="AL147" s="165"/>
      <c r="AM147" s="165"/>
      <c r="AN147" s="178"/>
      <c r="AO147" s="188"/>
      <c r="AP147" s="92"/>
      <c r="AQ147" s="102"/>
      <c r="AR147" s="105" t="s">
        <v>33</v>
      </c>
      <c r="AS147" s="105"/>
      <c r="AT147" s="114"/>
      <c r="AU147" s="120">
        <f>$AU$39</f>
        <v>20</v>
      </c>
      <c r="AV147" s="131"/>
      <c r="AW147" s="143">
        <f>+AZ144</f>
        <v>100</v>
      </c>
      <c r="AX147" s="143"/>
      <c r="AY147" s="143"/>
      <c r="AZ147" s="153">
        <f>LOOKUP(AU147,'単価表(内地)'!$D$8:$D$16,'単価表(内地)'!$E$8:$E$16)</f>
        <v>1089</v>
      </c>
      <c r="BA147" s="153"/>
      <c r="BB147" s="153"/>
      <c r="BC147" s="232">
        <f>ROUND(AZ147*AW147/1000,0)</f>
        <v>109</v>
      </c>
      <c r="BD147" s="232"/>
      <c r="BE147" s="232"/>
      <c r="BF147" s="178"/>
      <c r="BG147" s="74"/>
      <c r="BH147" s="92"/>
      <c r="BI147" s="102"/>
      <c r="BJ147" s="105" t="s">
        <v>33</v>
      </c>
      <c r="BK147" s="105"/>
      <c r="BL147" s="114"/>
      <c r="BM147" s="120">
        <f>$BM$39</f>
        <v>10</v>
      </c>
      <c r="BN147" s="131"/>
      <c r="BO147" s="143">
        <f>+BR144</f>
        <v>100</v>
      </c>
      <c r="BP147" s="143"/>
      <c r="BQ147" s="143"/>
      <c r="BR147" s="153">
        <f>LOOKUP(BM147,'単価表(内地)'!$D$8:$D$16,'単価表(内地)'!$E$8:$E$16)</f>
        <v>556</v>
      </c>
      <c r="BS147" s="153"/>
      <c r="BT147" s="153"/>
      <c r="BU147" s="232">
        <f>ROUND(BR147*BO147/1000,0)</f>
        <v>56</v>
      </c>
      <c r="BV147" s="232"/>
      <c r="BW147" s="232"/>
      <c r="BX147" s="220"/>
    </row>
    <row r="148" spans="1:76" s="30" customFormat="1" ht="15.95" customHeight="1">
      <c r="A148" s="34"/>
      <c r="B148" s="43"/>
      <c r="C148" s="53"/>
      <c r="D148" s="63"/>
      <c r="E148" s="74"/>
      <c r="F148" s="92"/>
      <c r="G148" s="102"/>
      <c r="H148" s="106" t="s">
        <v>38</v>
      </c>
      <c r="I148" s="106"/>
      <c r="J148" s="115"/>
      <c r="K148" s="120"/>
      <c r="L148" s="131"/>
      <c r="M148" s="138"/>
      <c r="N148" s="138"/>
      <c r="O148" s="138"/>
      <c r="P148" s="153"/>
      <c r="Q148" s="153"/>
      <c r="R148" s="153"/>
      <c r="S148" s="165"/>
      <c r="T148" s="165"/>
      <c r="U148" s="165"/>
      <c r="V148" s="182"/>
      <c r="W148" s="188"/>
      <c r="X148" s="92"/>
      <c r="Y148" s="102"/>
      <c r="Z148" s="106" t="s">
        <v>38</v>
      </c>
      <c r="AA148" s="106"/>
      <c r="AB148" s="115"/>
      <c r="AC148" s="120"/>
      <c r="AD148" s="131"/>
      <c r="AE148" s="138"/>
      <c r="AF148" s="138"/>
      <c r="AG148" s="138"/>
      <c r="AH148" s="153"/>
      <c r="AI148" s="153"/>
      <c r="AJ148" s="153"/>
      <c r="AK148" s="165"/>
      <c r="AL148" s="165"/>
      <c r="AM148" s="165"/>
      <c r="AN148" s="178"/>
      <c r="AO148" s="188"/>
      <c r="AP148" s="92"/>
      <c r="AQ148" s="102"/>
      <c r="AR148" s="106" t="s">
        <v>38</v>
      </c>
      <c r="AS148" s="106"/>
      <c r="AT148" s="115"/>
      <c r="AU148" s="120"/>
      <c r="AV148" s="131"/>
      <c r="AW148" s="143"/>
      <c r="AX148" s="143"/>
      <c r="AY148" s="143"/>
      <c r="AZ148" s="153"/>
      <c r="BA148" s="153"/>
      <c r="BB148" s="153"/>
      <c r="BC148" s="232"/>
      <c r="BD148" s="232"/>
      <c r="BE148" s="232"/>
      <c r="BF148" s="178"/>
      <c r="BG148" s="74"/>
      <c r="BH148" s="92"/>
      <c r="BI148" s="102"/>
      <c r="BJ148" s="106" t="s">
        <v>38</v>
      </c>
      <c r="BK148" s="106"/>
      <c r="BL148" s="115"/>
      <c r="BM148" s="120"/>
      <c r="BN148" s="131"/>
      <c r="BO148" s="143"/>
      <c r="BP148" s="143"/>
      <c r="BQ148" s="143"/>
      <c r="BR148" s="153"/>
      <c r="BS148" s="153"/>
      <c r="BT148" s="153"/>
      <c r="BU148" s="232"/>
      <c r="BV148" s="232"/>
      <c r="BW148" s="232"/>
      <c r="BX148" s="220"/>
    </row>
    <row r="149" spans="1:76" s="30" customFormat="1" ht="15.95" customHeight="1">
      <c r="A149" s="34"/>
      <c r="B149" s="43"/>
      <c r="C149" s="53"/>
      <c r="D149" s="63"/>
      <c r="E149" s="74"/>
      <c r="F149" s="92"/>
      <c r="G149" s="102"/>
      <c r="H149" s="105" t="s">
        <v>13</v>
      </c>
      <c r="I149" s="105"/>
      <c r="J149" s="114"/>
      <c r="K149" s="120">
        <f>$K$41</f>
        <v>20</v>
      </c>
      <c r="L149" s="131"/>
      <c r="M149" s="138">
        <f>+P144</f>
        <v>100</v>
      </c>
      <c r="N149" s="138"/>
      <c r="O149" s="138"/>
      <c r="P149" s="153">
        <f>LOOKUP(K149,'単価表(内地)'!$D$17:$D$26,'単価表(内地)'!$E$17:$E$26)</f>
        <v>720</v>
      </c>
      <c r="Q149" s="153"/>
      <c r="R149" s="153"/>
      <c r="S149" s="165">
        <f>ROUND(P149*M149/1000,0)</f>
        <v>72</v>
      </c>
      <c r="T149" s="165"/>
      <c r="U149" s="165"/>
      <c r="V149" s="182"/>
      <c r="W149" s="188"/>
      <c r="X149" s="92"/>
      <c r="Y149" s="102"/>
      <c r="Z149" s="105" t="s">
        <v>13</v>
      </c>
      <c r="AA149" s="105"/>
      <c r="AB149" s="114"/>
      <c r="AC149" s="120">
        <f>$AC$41</f>
        <v>20</v>
      </c>
      <c r="AD149" s="131"/>
      <c r="AE149" s="138">
        <f>+AH144</f>
        <v>100</v>
      </c>
      <c r="AF149" s="138"/>
      <c r="AG149" s="138"/>
      <c r="AH149" s="153">
        <f>LOOKUP(AC149,'単価表(内地)'!$D$17:$D$26,'単価表(内地)'!$E$17:$E$26)</f>
        <v>720</v>
      </c>
      <c r="AI149" s="153"/>
      <c r="AJ149" s="153"/>
      <c r="AK149" s="165">
        <f>ROUND(AH149*AE149/1000,0)</f>
        <v>72</v>
      </c>
      <c r="AL149" s="165"/>
      <c r="AM149" s="165"/>
      <c r="AN149" s="178"/>
      <c r="AO149" s="188"/>
      <c r="AP149" s="92"/>
      <c r="AQ149" s="102"/>
      <c r="AR149" s="105" t="s">
        <v>13</v>
      </c>
      <c r="AS149" s="105"/>
      <c r="AT149" s="114"/>
      <c r="AU149" s="120">
        <f>$AU$41</f>
        <v>20</v>
      </c>
      <c r="AV149" s="131"/>
      <c r="AW149" s="143">
        <f>+AZ144</f>
        <v>100</v>
      </c>
      <c r="AX149" s="143"/>
      <c r="AY149" s="143"/>
      <c r="AZ149" s="153">
        <f>LOOKUP(AU149,'単価表(内地)'!$D$17:$D$26,'単価表(内地)'!$E$17:$E$26)</f>
        <v>720</v>
      </c>
      <c r="BA149" s="153"/>
      <c r="BB149" s="153"/>
      <c r="BC149" s="232">
        <f>ROUND(AZ149*AW149/1000,0)</f>
        <v>72</v>
      </c>
      <c r="BD149" s="232"/>
      <c r="BE149" s="232"/>
      <c r="BF149" s="178"/>
      <c r="BG149" s="74"/>
      <c r="BH149" s="92"/>
      <c r="BI149" s="102"/>
      <c r="BJ149" s="105" t="s">
        <v>13</v>
      </c>
      <c r="BK149" s="105"/>
      <c r="BL149" s="114"/>
      <c r="BM149" s="120">
        <f>$BM$41</f>
        <v>15</v>
      </c>
      <c r="BN149" s="131"/>
      <c r="BO149" s="143">
        <f>+BR144</f>
        <v>100</v>
      </c>
      <c r="BP149" s="143"/>
      <c r="BQ149" s="143"/>
      <c r="BR149" s="153">
        <f>LOOKUP(BM149,'単価表(内地)'!$D$17:$D$26,'単価表(内地)'!$E$17:$E$26)</f>
        <v>587</v>
      </c>
      <c r="BS149" s="153"/>
      <c r="BT149" s="153"/>
      <c r="BU149" s="232">
        <f>ROUND(BR149*BO149/1000,0)</f>
        <v>59</v>
      </c>
      <c r="BV149" s="232"/>
      <c r="BW149" s="232"/>
      <c r="BX149" s="220"/>
    </row>
    <row r="150" spans="1:76" s="30" customFormat="1" ht="15.95" customHeight="1">
      <c r="A150" s="34"/>
      <c r="B150" s="43"/>
      <c r="C150" s="53"/>
      <c r="D150" s="63"/>
      <c r="E150" s="74"/>
      <c r="F150" s="92"/>
      <c r="G150" s="102"/>
      <c r="H150" s="106" t="s">
        <v>39</v>
      </c>
      <c r="I150" s="106"/>
      <c r="J150" s="115"/>
      <c r="K150" s="120"/>
      <c r="L150" s="131"/>
      <c r="M150" s="138"/>
      <c r="N150" s="138"/>
      <c r="O150" s="138"/>
      <c r="P150" s="153"/>
      <c r="Q150" s="153"/>
      <c r="R150" s="153"/>
      <c r="S150" s="165"/>
      <c r="T150" s="165"/>
      <c r="U150" s="165"/>
      <c r="V150" s="182"/>
      <c r="W150" s="188"/>
      <c r="X150" s="92"/>
      <c r="Y150" s="102"/>
      <c r="Z150" s="106" t="s">
        <v>39</v>
      </c>
      <c r="AA150" s="106"/>
      <c r="AB150" s="115"/>
      <c r="AC150" s="120"/>
      <c r="AD150" s="131"/>
      <c r="AE150" s="138"/>
      <c r="AF150" s="138"/>
      <c r="AG150" s="138"/>
      <c r="AH150" s="153"/>
      <c r="AI150" s="153"/>
      <c r="AJ150" s="153"/>
      <c r="AK150" s="165"/>
      <c r="AL150" s="165"/>
      <c r="AM150" s="165"/>
      <c r="AN150" s="178"/>
      <c r="AO150" s="188"/>
      <c r="AP150" s="92"/>
      <c r="AQ150" s="102"/>
      <c r="AR150" s="106" t="s">
        <v>39</v>
      </c>
      <c r="AS150" s="106"/>
      <c r="AT150" s="115"/>
      <c r="AU150" s="120"/>
      <c r="AV150" s="131"/>
      <c r="AW150" s="143"/>
      <c r="AX150" s="143"/>
      <c r="AY150" s="143"/>
      <c r="AZ150" s="153"/>
      <c r="BA150" s="153"/>
      <c r="BB150" s="153"/>
      <c r="BC150" s="232"/>
      <c r="BD150" s="232"/>
      <c r="BE150" s="232"/>
      <c r="BF150" s="178"/>
      <c r="BG150" s="74"/>
      <c r="BH150" s="92"/>
      <c r="BI150" s="102"/>
      <c r="BJ150" s="106" t="s">
        <v>39</v>
      </c>
      <c r="BK150" s="106"/>
      <c r="BL150" s="115"/>
      <c r="BM150" s="120"/>
      <c r="BN150" s="131"/>
      <c r="BO150" s="143"/>
      <c r="BP150" s="143"/>
      <c r="BQ150" s="143"/>
      <c r="BR150" s="153"/>
      <c r="BS150" s="153"/>
      <c r="BT150" s="153"/>
      <c r="BU150" s="232"/>
      <c r="BV150" s="232"/>
      <c r="BW150" s="232"/>
      <c r="BX150" s="220"/>
    </row>
    <row r="151" spans="1:76" s="30" customFormat="1" ht="15.95" customHeight="1">
      <c r="A151" s="34"/>
      <c r="B151" s="43"/>
      <c r="C151" s="53"/>
      <c r="D151" s="63"/>
      <c r="E151" s="74"/>
      <c r="F151" s="92"/>
      <c r="G151" s="102"/>
      <c r="H151" s="105" t="s">
        <v>13</v>
      </c>
      <c r="I151" s="105"/>
      <c r="J151" s="114"/>
      <c r="K151" s="120">
        <f>$K$43</f>
        <v>30</v>
      </c>
      <c r="L151" s="131"/>
      <c r="M151" s="138">
        <f>+P144</f>
        <v>100</v>
      </c>
      <c r="N151" s="138"/>
      <c r="O151" s="138"/>
      <c r="P151" s="153">
        <f>LOOKUP(K151,'単価表(内地)'!$D$27:$D$36,'単価表(内地)'!$E$27:$E$36)</f>
        <v>946</v>
      </c>
      <c r="Q151" s="153"/>
      <c r="R151" s="153"/>
      <c r="S151" s="165">
        <f>ROUND(P151*M151/1000,0)</f>
        <v>95</v>
      </c>
      <c r="T151" s="165"/>
      <c r="U151" s="165"/>
      <c r="V151" s="182"/>
      <c r="W151" s="188"/>
      <c r="X151" s="92"/>
      <c r="Y151" s="102"/>
      <c r="Z151" s="105" t="s">
        <v>13</v>
      </c>
      <c r="AA151" s="105"/>
      <c r="AB151" s="114"/>
      <c r="AC151" s="120">
        <f>$AC$43</f>
        <v>20</v>
      </c>
      <c r="AD151" s="131"/>
      <c r="AE151" s="138">
        <f>+AH144</f>
        <v>100</v>
      </c>
      <c r="AF151" s="138"/>
      <c r="AG151" s="138"/>
      <c r="AH151" s="153">
        <f>LOOKUP(AC151,'単価表(内地)'!$D$27:$D$36,'単価表(内地)'!$E$27:$E$36)</f>
        <v>568</v>
      </c>
      <c r="AI151" s="153"/>
      <c r="AJ151" s="153"/>
      <c r="AK151" s="165">
        <f>ROUND(AH151*AE151/1000,0)</f>
        <v>57</v>
      </c>
      <c r="AL151" s="165"/>
      <c r="AM151" s="165"/>
      <c r="AN151" s="178"/>
      <c r="AO151" s="188"/>
      <c r="AP151" s="92"/>
      <c r="AQ151" s="102"/>
      <c r="AR151" s="105" t="s">
        <v>13</v>
      </c>
      <c r="AS151" s="105"/>
      <c r="AT151" s="114"/>
      <c r="AU151" s="120"/>
      <c r="AV151" s="131"/>
      <c r="AW151" s="143"/>
      <c r="AX151" s="143"/>
      <c r="AY151" s="143"/>
      <c r="AZ151" s="153"/>
      <c r="BA151" s="153"/>
      <c r="BB151" s="153"/>
      <c r="BC151" s="232"/>
      <c r="BD151" s="232"/>
      <c r="BE151" s="232"/>
      <c r="BF151" s="178"/>
      <c r="BG151" s="74"/>
      <c r="BH151" s="92"/>
      <c r="BI151" s="102"/>
      <c r="BJ151" s="105" t="s">
        <v>13</v>
      </c>
      <c r="BK151" s="105"/>
      <c r="BL151" s="114"/>
      <c r="BM151" s="120">
        <f>$BM$43</f>
        <v>20</v>
      </c>
      <c r="BN151" s="131"/>
      <c r="BO151" s="143">
        <f>+BR144</f>
        <v>100</v>
      </c>
      <c r="BP151" s="143"/>
      <c r="BQ151" s="143"/>
      <c r="BR151" s="153">
        <f>LOOKUP(BM151,'単価表(内地)'!$D$27:$D$36,'単価表(内地)'!$E$27:$E$36)</f>
        <v>568</v>
      </c>
      <c r="BS151" s="153"/>
      <c r="BT151" s="153"/>
      <c r="BU151" s="232">
        <f>ROUND(BR151*BO151/1000,0)</f>
        <v>57</v>
      </c>
      <c r="BV151" s="232"/>
      <c r="BW151" s="232"/>
      <c r="BX151" s="220"/>
    </row>
    <row r="152" spans="1:76" s="30" customFormat="1" ht="15.95" customHeight="1">
      <c r="A152" s="34"/>
      <c r="B152" s="43"/>
      <c r="C152" s="53"/>
      <c r="D152" s="63"/>
      <c r="E152" s="74"/>
      <c r="F152" s="92"/>
      <c r="G152" s="102"/>
      <c r="H152" s="106" t="s">
        <v>7</v>
      </c>
      <c r="I152" s="106"/>
      <c r="J152" s="115"/>
      <c r="K152" s="120"/>
      <c r="L152" s="131"/>
      <c r="M152" s="138"/>
      <c r="N152" s="138"/>
      <c r="O152" s="138"/>
      <c r="P152" s="153"/>
      <c r="Q152" s="153"/>
      <c r="R152" s="153"/>
      <c r="S152" s="165"/>
      <c r="T152" s="165"/>
      <c r="U152" s="165"/>
      <c r="V152" s="182"/>
      <c r="W152" s="188"/>
      <c r="X152" s="92"/>
      <c r="Y152" s="102"/>
      <c r="Z152" s="106" t="s">
        <v>7</v>
      </c>
      <c r="AA152" s="106"/>
      <c r="AB152" s="115"/>
      <c r="AC152" s="120"/>
      <c r="AD152" s="131"/>
      <c r="AE152" s="138"/>
      <c r="AF152" s="138"/>
      <c r="AG152" s="138"/>
      <c r="AH152" s="153"/>
      <c r="AI152" s="153"/>
      <c r="AJ152" s="153"/>
      <c r="AK152" s="165"/>
      <c r="AL152" s="165"/>
      <c r="AM152" s="165"/>
      <c r="AN152" s="178"/>
      <c r="AO152" s="188"/>
      <c r="AP152" s="92"/>
      <c r="AQ152" s="102"/>
      <c r="AR152" s="106" t="s">
        <v>7</v>
      </c>
      <c r="AS152" s="106"/>
      <c r="AT152" s="115"/>
      <c r="AU152" s="120"/>
      <c r="AV152" s="131"/>
      <c r="AW152" s="143"/>
      <c r="AX152" s="143"/>
      <c r="AY152" s="143"/>
      <c r="AZ152" s="153"/>
      <c r="BA152" s="153"/>
      <c r="BB152" s="153"/>
      <c r="BC152" s="232"/>
      <c r="BD152" s="232"/>
      <c r="BE152" s="232"/>
      <c r="BF152" s="178"/>
      <c r="BG152" s="74"/>
      <c r="BH152" s="92"/>
      <c r="BI152" s="102"/>
      <c r="BJ152" s="106" t="s">
        <v>7</v>
      </c>
      <c r="BK152" s="106"/>
      <c r="BL152" s="115"/>
      <c r="BM152" s="120"/>
      <c r="BN152" s="131"/>
      <c r="BO152" s="143"/>
      <c r="BP152" s="143"/>
      <c r="BQ152" s="143"/>
      <c r="BR152" s="153"/>
      <c r="BS152" s="153"/>
      <c r="BT152" s="153"/>
      <c r="BU152" s="232"/>
      <c r="BV152" s="232"/>
      <c r="BW152" s="232"/>
      <c r="BX152" s="220"/>
    </row>
    <row r="153" spans="1:76" s="30" customFormat="1" ht="15.95" customHeight="1">
      <c r="A153" s="34"/>
      <c r="B153" s="43"/>
      <c r="C153" s="53"/>
      <c r="D153" s="63"/>
      <c r="E153" s="74"/>
      <c r="F153" s="93"/>
      <c r="G153" s="103"/>
      <c r="H153" s="107" t="s">
        <v>47</v>
      </c>
      <c r="I153" s="107"/>
      <c r="J153" s="107"/>
      <c r="K153" s="107"/>
      <c r="L153" s="107"/>
      <c r="M153" s="138" t="s">
        <v>43</v>
      </c>
      <c r="N153" s="138"/>
      <c r="O153" s="138"/>
      <c r="P153" s="153" t="s">
        <v>43</v>
      </c>
      <c r="Q153" s="153"/>
      <c r="R153" s="153"/>
      <c r="S153" s="165">
        <f>SUM(S146:U152)</f>
        <v>410</v>
      </c>
      <c r="T153" s="165"/>
      <c r="U153" s="165"/>
      <c r="V153" s="182"/>
      <c r="W153" s="188"/>
      <c r="X153" s="93"/>
      <c r="Y153" s="103"/>
      <c r="Z153" s="107" t="s">
        <v>47</v>
      </c>
      <c r="AA153" s="107"/>
      <c r="AB153" s="107"/>
      <c r="AC153" s="107"/>
      <c r="AD153" s="107"/>
      <c r="AE153" s="138" t="s">
        <v>43</v>
      </c>
      <c r="AF153" s="138"/>
      <c r="AG153" s="138"/>
      <c r="AH153" s="153" t="s">
        <v>43</v>
      </c>
      <c r="AI153" s="153"/>
      <c r="AJ153" s="153"/>
      <c r="AK153" s="165">
        <f>SUM(AK146:AM152)</f>
        <v>372</v>
      </c>
      <c r="AL153" s="165"/>
      <c r="AM153" s="165"/>
      <c r="AN153" s="178"/>
      <c r="AO153" s="188"/>
      <c r="AP153" s="93"/>
      <c r="AQ153" s="103"/>
      <c r="AR153" s="107" t="s">
        <v>47</v>
      </c>
      <c r="AS153" s="107"/>
      <c r="AT153" s="107"/>
      <c r="AU153" s="107"/>
      <c r="AV153" s="107"/>
      <c r="AW153" s="138" t="s">
        <v>43</v>
      </c>
      <c r="AX153" s="138"/>
      <c r="AY153" s="138"/>
      <c r="AZ153" s="153" t="s">
        <v>43</v>
      </c>
      <c r="BA153" s="153"/>
      <c r="BB153" s="153"/>
      <c r="BC153" s="165">
        <f>SUM(BC146:BE152)</f>
        <v>352</v>
      </c>
      <c r="BD153" s="165"/>
      <c r="BE153" s="165"/>
      <c r="BF153" s="178"/>
      <c r="BG153" s="74"/>
      <c r="BH153" s="93"/>
      <c r="BI153" s="103"/>
      <c r="BJ153" s="107" t="s">
        <v>47</v>
      </c>
      <c r="BK153" s="107"/>
      <c r="BL153" s="107"/>
      <c r="BM153" s="107"/>
      <c r="BN153" s="107"/>
      <c r="BO153" s="138" t="s">
        <v>43</v>
      </c>
      <c r="BP153" s="138"/>
      <c r="BQ153" s="138"/>
      <c r="BR153" s="153" t="s">
        <v>43</v>
      </c>
      <c r="BS153" s="153"/>
      <c r="BT153" s="153"/>
      <c r="BU153" s="165">
        <f>SUM(BU146:BW152)</f>
        <v>343</v>
      </c>
      <c r="BV153" s="165"/>
      <c r="BW153" s="165"/>
      <c r="BX153" s="220"/>
    </row>
    <row r="154" spans="1:76" s="30" customFormat="1" ht="15.95" customHeight="1">
      <c r="A154" s="34"/>
      <c r="B154" s="43"/>
      <c r="C154" s="53"/>
      <c r="D154" s="63"/>
      <c r="E154" s="74"/>
      <c r="F154" s="94" t="s">
        <v>24</v>
      </c>
      <c r="G154" s="94"/>
      <c r="H154" s="108" t="s">
        <v>19</v>
      </c>
      <c r="I154" s="108"/>
      <c r="J154" s="108"/>
      <c r="K154" s="108"/>
      <c r="L154" s="108"/>
      <c r="M154" s="139">
        <f>T121*P144/100</f>
        <v>105</v>
      </c>
      <c r="N154" s="139"/>
      <c r="O154" s="139"/>
      <c r="P154" s="153">
        <f>+'単価表(内地)'!$E$40</f>
        <v>251</v>
      </c>
      <c r="Q154" s="153"/>
      <c r="R154" s="153"/>
      <c r="S154" s="165">
        <f>ROUND(P154*M154/1000,0)</f>
        <v>26</v>
      </c>
      <c r="T154" s="165"/>
      <c r="U154" s="165"/>
      <c r="V154" s="182"/>
      <c r="W154" s="188"/>
      <c r="X154" s="94" t="s">
        <v>24</v>
      </c>
      <c r="Y154" s="94"/>
      <c r="Z154" s="108" t="s">
        <v>19</v>
      </c>
      <c r="AA154" s="108"/>
      <c r="AB154" s="108"/>
      <c r="AC154" s="108"/>
      <c r="AD154" s="108"/>
      <c r="AE154" s="139">
        <f>AL121*AH144/100</f>
        <v>105</v>
      </c>
      <c r="AF154" s="139"/>
      <c r="AG154" s="139"/>
      <c r="AH154" s="153">
        <f>+'単価表(内地)'!$E$40</f>
        <v>251</v>
      </c>
      <c r="AI154" s="153"/>
      <c r="AJ154" s="153"/>
      <c r="AK154" s="165">
        <f>ROUND(AH154*AE154/1000,0)</f>
        <v>26</v>
      </c>
      <c r="AL154" s="165"/>
      <c r="AM154" s="165"/>
      <c r="AN154" s="178"/>
      <c r="AO154" s="188"/>
      <c r="AP154" s="94" t="s">
        <v>24</v>
      </c>
      <c r="AQ154" s="94"/>
      <c r="AR154" s="108" t="s">
        <v>19</v>
      </c>
      <c r="AS154" s="108"/>
      <c r="AT154" s="108"/>
      <c r="AU154" s="108"/>
      <c r="AV154" s="108"/>
      <c r="AW154" s="139">
        <f>BD121*AZ144/100</f>
        <v>105</v>
      </c>
      <c r="AX154" s="139"/>
      <c r="AY154" s="139"/>
      <c r="AZ154" s="153">
        <f>+'単価表(内地)'!$E$40</f>
        <v>251</v>
      </c>
      <c r="BA154" s="153"/>
      <c r="BB154" s="153"/>
      <c r="BC154" s="165">
        <f>ROUND(AZ154*AW154/1000,0)</f>
        <v>26</v>
      </c>
      <c r="BD154" s="165"/>
      <c r="BE154" s="165"/>
      <c r="BF154" s="178"/>
      <c r="BG154" s="74"/>
      <c r="BH154" s="94" t="s">
        <v>24</v>
      </c>
      <c r="BI154" s="94"/>
      <c r="BJ154" s="108" t="s">
        <v>19</v>
      </c>
      <c r="BK154" s="108"/>
      <c r="BL154" s="108"/>
      <c r="BM154" s="108"/>
      <c r="BN154" s="108"/>
      <c r="BO154" s="139">
        <f>BV121*BR144/100</f>
        <v>125</v>
      </c>
      <c r="BP154" s="139"/>
      <c r="BQ154" s="139"/>
      <c r="BR154" s="153">
        <f>+'単価表(内地)'!$E$40</f>
        <v>251</v>
      </c>
      <c r="BS154" s="153"/>
      <c r="BT154" s="153"/>
      <c r="BU154" s="165">
        <f>ROUND(BR154*BO154/1000,0)</f>
        <v>31</v>
      </c>
      <c r="BV154" s="165"/>
      <c r="BW154" s="165"/>
      <c r="BX154" s="220"/>
    </row>
    <row r="155" spans="1:76" s="30" customFormat="1" ht="15.95" customHeight="1">
      <c r="A155" s="34"/>
      <c r="B155" s="43"/>
      <c r="C155" s="53"/>
      <c r="D155" s="63"/>
      <c r="E155" s="74"/>
      <c r="F155" s="94"/>
      <c r="G155" s="94"/>
      <c r="H155" s="108" t="s">
        <v>35</v>
      </c>
      <c r="I155" s="108"/>
      <c r="J155" s="108"/>
      <c r="K155" s="108"/>
      <c r="L155" s="108"/>
      <c r="M155" s="139">
        <f>S122*P144/100</f>
        <v>35</v>
      </c>
      <c r="N155" s="139"/>
      <c r="O155" s="139"/>
      <c r="P155" s="153">
        <f>+'単価表(内地)'!$E$39</f>
        <v>253</v>
      </c>
      <c r="Q155" s="153"/>
      <c r="R155" s="153"/>
      <c r="S155" s="165">
        <f>ROUND(P155*M155/1000,0)</f>
        <v>9</v>
      </c>
      <c r="T155" s="165"/>
      <c r="U155" s="165"/>
      <c r="V155" s="182"/>
      <c r="W155" s="188"/>
      <c r="X155" s="94"/>
      <c r="Y155" s="94"/>
      <c r="Z155" s="108" t="s">
        <v>35</v>
      </c>
      <c r="AA155" s="108"/>
      <c r="AB155" s="108"/>
      <c r="AC155" s="108"/>
      <c r="AD155" s="108"/>
      <c r="AE155" s="139">
        <f>AK122*AH144/100</f>
        <v>45</v>
      </c>
      <c r="AF155" s="139"/>
      <c r="AG155" s="139"/>
      <c r="AH155" s="153">
        <f>+'単価表(内地)'!$E$39</f>
        <v>253</v>
      </c>
      <c r="AI155" s="153"/>
      <c r="AJ155" s="153"/>
      <c r="AK155" s="165">
        <f>ROUND(AH155*AE155/1000,0)</f>
        <v>11</v>
      </c>
      <c r="AL155" s="165"/>
      <c r="AM155" s="165"/>
      <c r="AN155" s="178"/>
      <c r="AO155" s="188"/>
      <c r="AP155" s="94"/>
      <c r="AQ155" s="94"/>
      <c r="AR155" s="108" t="s">
        <v>35</v>
      </c>
      <c r="AS155" s="108"/>
      <c r="AT155" s="108"/>
      <c r="AU155" s="108"/>
      <c r="AV155" s="108"/>
      <c r="AW155" s="139">
        <f>BC122*AZ144/100</f>
        <v>60</v>
      </c>
      <c r="AX155" s="139"/>
      <c r="AY155" s="139"/>
      <c r="AZ155" s="153">
        <f>+'単価表(内地)'!$E$39</f>
        <v>253</v>
      </c>
      <c r="BA155" s="153"/>
      <c r="BB155" s="153"/>
      <c r="BC155" s="165">
        <f>ROUND(AZ155*AW155/1000,0)</f>
        <v>15</v>
      </c>
      <c r="BD155" s="165"/>
      <c r="BE155" s="165"/>
      <c r="BF155" s="178"/>
      <c r="BG155" s="74"/>
      <c r="BH155" s="94"/>
      <c r="BI155" s="94"/>
      <c r="BJ155" s="108" t="s">
        <v>35</v>
      </c>
      <c r="BK155" s="108"/>
      <c r="BL155" s="108"/>
      <c r="BM155" s="108"/>
      <c r="BN155" s="108"/>
      <c r="BO155" s="139">
        <f>BU123*BR144/100</f>
        <v>75</v>
      </c>
      <c r="BP155" s="139"/>
      <c r="BQ155" s="139"/>
      <c r="BR155" s="153">
        <f>+'単価表(内地)'!$E$39</f>
        <v>253</v>
      </c>
      <c r="BS155" s="153"/>
      <c r="BT155" s="153"/>
      <c r="BU155" s="165">
        <f>ROUND(BR155*BO155/1000,0)</f>
        <v>19</v>
      </c>
      <c r="BV155" s="165"/>
      <c r="BW155" s="165"/>
      <c r="BX155" s="220"/>
    </row>
    <row r="156" spans="1:76" s="30" customFormat="1" ht="15.95" customHeight="1">
      <c r="A156" s="34"/>
      <c r="B156" s="43"/>
      <c r="C156" s="53"/>
      <c r="D156" s="63"/>
      <c r="E156" s="74"/>
      <c r="F156" s="94"/>
      <c r="G156" s="94"/>
      <c r="H156" s="108" t="s">
        <v>37</v>
      </c>
      <c r="I156" s="108"/>
      <c r="J156" s="108"/>
      <c r="K156" s="108"/>
      <c r="L156" s="108"/>
      <c r="M156" s="139">
        <f>+M155</f>
        <v>35</v>
      </c>
      <c r="N156" s="139"/>
      <c r="O156" s="139"/>
      <c r="P156" s="153">
        <f>+'単価表(内地)'!$E$37</f>
        <v>1800</v>
      </c>
      <c r="Q156" s="153"/>
      <c r="R156" s="153"/>
      <c r="S156" s="165">
        <f>ROUND(P156*M156/1000,0)</f>
        <v>63</v>
      </c>
      <c r="T156" s="165"/>
      <c r="U156" s="165"/>
      <c r="V156" s="182"/>
      <c r="W156" s="188"/>
      <c r="X156" s="94"/>
      <c r="Y156" s="94"/>
      <c r="Z156" s="108" t="s">
        <v>37</v>
      </c>
      <c r="AA156" s="108"/>
      <c r="AB156" s="108"/>
      <c r="AC156" s="108"/>
      <c r="AD156" s="108"/>
      <c r="AE156" s="139">
        <f>+AE155</f>
        <v>45</v>
      </c>
      <c r="AF156" s="139"/>
      <c r="AG156" s="139"/>
      <c r="AH156" s="153">
        <f>+'単価表(内地)'!$E$37</f>
        <v>1800</v>
      </c>
      <c r="AI156" s="153"/>
      <c r="AJ156" s="153"/>
      <c r="AK156" s="165">
        <f>ROUND(AH156*AE156/1000,0)</f>
        <v>81</v>
      </c>
      <c r="AL156" s="165"/>
      <c r="AM156" s="165"/>
      <c r="AN156" s="178"/>
      <c r="AO156" s="188"/>
      <c r="AP156" s="94"/>
      <c r="AQ156" s="94"/>
      <c r="AR156" s="108" t="s">
        <v>37</v>
      </c>
      <c r="AS156" s="108"/>
      <c r="AT156" s="108"/>
      <c r="AU156" s="108"/>
      <c r="AV156" s="108"/>
      <c r="AW156" s="139">
        <f>+AW155</f>
        <v>60</v>
      </c>
      <c r="AX156" s="139"/>
      <c r="AY156" s="139"/>
      <c r="AZ156" s="153">
        <f>+'単価表(内地)'!$E$37</f>
        <v>1800</v>
      </c>
      <c r="BA156" s="153"/>
      <c r="BB156" s="153"/>
      <c r="BC156" s="165">
        <f>ROUND(AZ156*AW156/1000,0)</f>
        <v>108</v>
      </c>
      <c r="BD156" s="165"/>
      <c r="BE156" s="165"/>
      <c r="BF156" s="178"/>
      <c r="BG156" s="74"/>
      <c r="BH156" s="94"/>
      <c r="BI156" s="94"/>
      <c r="BJ156" s="108" t="s">
        <v>37</v>
      </c>
      <c r="BK156" s="108"/>
      <c r="BL156" s="108"/>
      <c r="BM156" s="108"/>
      <c r="BN156" s="108"/>
      <c r="BO156" s="139">
        <f>+BO155</f>
        <v>75</v>
      </c>
      <c r="BP156" s="139"/>
      <c r="BQ156" s="139"/>
      <c r="BR156" s="153">
        <f>+'単価表(内地)'!$E$37</f>
        <v>1800</v>
      </c>
      <c r="BS156" s="153"/>
      <c r="BT156" s="153"/>
      <c r="BU156" s="165">
        <f>ROUND(BR156*BO156/1000,0)</f>
        <v>135</v>
      </c>
      <c r="BV156" s="165"/>
      <c r="BW156" s="165"/>
      <c r="BX156" s="220"/>
    </row>
    <row r="157" spans="1:76" s="30" customFormat="1" ht="15.95" customHeight="1">
      <c r="A157" s="34"/>
      <c r="B157" s="43"/>
      <c r="C157" s="53"/>
      <c r="D157" s="63"/>
      <c r="E157" s="74"/>
      <c r="F157" s="94"/>
      <c r="G157" s="94"/>
      <c r="H157" s="108" t="s">
        <v>16</v>
      </c>
      <c r="I157" s="108"/>
      <c r="J157" s="108"/>
      <c r="K157" s="108"/>
      <c r="L157" s="108"/>
      <c r="M157" s="139">
        <f>+M154</f>
        <v>105</v>
      </c>
      <c r="N157" s="139"/>
      <c r="O157" s="139"/>
      <c r="P157" s="153">
        <f>+'単価表(内地)'!$E$44</f>
        <v>904</v>
      </c>
      <c r="Q157" s="153"/>
      <c r="R157" s="153"/>
      <c r="S157" s="165">
        <f>ROUND(P157*M157/1000,0)</f>
        <v>95</v>
      </c>
      <c r="T157" s="165"/>
      <c r="U157" s="165"/>
      <c r="V157" s="182"/>
      <c r="W157" s="188"/>
      <c r="X157" s="94"/>
      <c r="Y157" s="94"/>
      <c r="Z157" s="108" t="s">
        <v>16</v>
      </c>
      <c r="AA157" s="108"/>
      <c r="AB157" s="108"/>
      <c r="AC157" s="108"/>
      <c r="AD157" s="108"/>
      <c r="AE157" s="139">
        <f>+AE154</f>
        <v>105</v>
      </c>
      <c r="AF157" s="139"/>
      <c r="AG157" s="139"/>
      <c r="AH157" s="153">
        <f>+'単価表(内地)'!$E$44</f>
        <v>904</v>
      </c>
      <c r="AI157" s="153"/>
      <c r="AJ157" s="153"/>
      <c r="AK157" s="165">
        <f>ROUND(AH157*AE157/1000,0)</f>
        <v>95</v>
      </c>
      <c r="AL157" s="165"/>
      <c r="AM157" s="165"/>
      <c r="AN157" s="178"/>
      <c r="AO157" s="188"/>
      <c r="AP157" s="94"/>
      <c r="AQ157" s="94"/>
      <c r="AR157" s="108" t="s">
        <v>16</v>
      </c>
      <c r="AS157" s="108"/>
      <c r="AT157" s="108"/>
      <c r="AU157" s="108"/>
      <c r="AV157" s="108"/>
      <c r="AW157" s="139">
        <f>+AW154</f>
        <v>105</v>
      </c>
      <c r="AX157" s="139"/>
      <c r="AY157" s="139"/>
      <c r="AZ157" s="153">
        <f>+'単価表(内地)'!$E$44</f>
        <v>904</v>
      </c>
      <c r="BA157" s="153"/>
      <c r="BB157" s="153"/>
      <c r="BC157" s="165">
        <f>ROUND(AZ157*AW157/1000,0)</f>
        <v>95</v>
      </c>
      <c r="BD157" s="165"/>
      <c r="BE157" s="165"/>
      <c r="BF157" s="178"/>
      <c r="BG157" s="74"/>
      <c r="BH157" s="94"/>
      <c r="BI157" s="94"/>
      <c r="BJ157" s="108" t="s">
        <v>16</v>
      </c>
      <c r="BK157" s="108"/>
      <c r="BL157" s="108"/>
      <c r="BM157" s="108"/>
      <c r="BN157" s="108"/>
      <c r="BO157" s="139">
        <f>+BO154</f>
        <v>125</v>
      </c>
      <c r="BP157" s="139"/>
      <c r="BQ157" s="139"/>
      <c r="BR157" s="153">
        <f>+'単価表(内地)'!$E$44</f>
        <v>904</v>
      </c>
      <c r="BS157" s="153"/>
      <c r="BT157" s="153"/>
      <c r="BU157" s="165">
        <f>ROUND(BR157*BO157/1000,0)</f>
        <v>113</v>
      </c>
      <c r="BV157" s="165"/>
      <c r="BW157" s="165"/>
      <c r="BX157" s="220"/>
    </row>
    <row r="158" spans="1:76" s="30" customFormat="1" ht="15.95" customHeight="1">
      <c r="A158" s="34"/>
      <c r="B158" s="43"/>
      <c r="C158" s="53"/>
      <c r="D158" s="63"/>
      <c r="E158" s="74"/>
      <c r="F158" s="94"/>
      <c r="G158" s="94"/>
      <c r="H158" s="107" t="s">
        <v>47</v>
      </c>
      <c r="I158" s="107"/>
      <c r="J158" s="107"/>
      <c r="K158" s="107"/>
      <c r="L158" s="107"/>
      <c r="M158" s="138" t="s">
        <v>43</v>
      </c>
      <c r="N158" s="138"/>
      <c r="O158" s="138"/>
      <c r="P158" s="153" t="s">
        <v>43</v>
      </c>
      <c r="Q158" s="153"/>
      <c r="R158" s="153"/>
      <c r="S158" s="165">
        <f>SUM(S154:U157)</f>
        <v>193</v>
      </c>
      <c r="T158" s="165"/>
      <c r="U158" s="165"/>
      <c r="V158" s="182"/>
      <c r="W158" s="188"/>
      <c r="X158" s="94"/>
      <c r="Y158" s="94"/>
      <c r="Z158" s="107" t="s">
        <v>47</v>
      </c>
      <c r="AA158" s="107"/>
      <c r="AB158" s="107"/>
      <c r="AC158" s="107"/>
      <c r="AD158" s="107"/>
      <c r="AE158" s="138" t="s">
        <v>43</v>
      </c>
      <c r="AF158" s="138"/>
      <c r="AG158" s="138"/>
      <c r="AH158" s="153" t="s">
        <v>43</v>
      </c>
      <c r="AI158" s="153"/>
      <c r="AJ158" s="153"/>
      <c r="AK158" s="165">
        <f>SUM(AK154:AM157)</f>
        <v>213</v>
      </c>
      <c r="AL158" s="165"/>
      <c r="AM158" s="165"/>
      <c r="AN158" s="178"/>
      <c r="AO158" s="188"/>
      <c r="AP158" s="94"/>
      <c r="AQ158" s="94"/>
      <c r="AR158" s="107" t="s">
        <v>47</v>
      </c>
      <c r="AS158" s="107"/>
      <c r="AT158" s="107"/>
      <c r="AU158" s="107"/>
      <c r="AV158" s="107"/>
      <c r="AW158" s="138" t="s">
        <v>43</v>
      </c>
      <c r="AX158" s="138"/>
      <c r="AY158" s="138"/>
      <c r="AZ158" s="153" t="s">
        <v>43</v>
      </c>
      <c r="BA158" s="153"/>
      <c r="BB158" s="153"/>
      <c r="BC158" s="165">
        <f>SUM(BC154:BE157)</f>
        <v>244</v>
      </c>
      <c r="BD158" s="165"/>
      <c r="BE158" s="165"/>
      <c r="BF158" s="178"/>
      <c r="BG158" s="74"/>
      <c r="BH158" s="94"/>
      <c r="BI158" s="94"/>
      <c r="BJ158" s="107" t="s">
        <v>47</v>
      </c>
      <c r="BK158" s="107"/>
      <c r="BL158" s="107"/>
      <c r="BM158" s="107"/>
      <c r="BN158" s="107"/>
      <c r="BO158" s="138" t="s">
        <v>43</v>
      </c>
      <c r="BP158" s="138"/>
      <c r="BQ158" s="138"/>
      <c r="BR158" s="153" t="s">
        <v>43</v>
      </c>
      <c r="BS158" s="153"/>
      <c r="BT158" s="153"/>
      <c r="BU158" s="165">
        <f>SUM(BU154:BW157)</f>
        <v>298</v>
      </c>
      <c r="BV158" s="165"/>
      <c r="BW158" s="165"/>
      <c r="BX158" s="220"/>
    </row>
    <row r="159" spans="1:76" s="30" customFormat="1" ht="15.95" customHeight="1">
      <c r="A159" s="34"/>
      <c r="B159" s="43"/>
      <c r="C159" s="53"/>
      <c r="D159" s="63"/>
      <c r="E159" s="74"/>
      <c r="F159" s="95" t="s">
        <v>17</v>
      </c>
      <c r="G159" s="95"/>
      <c r="H159" s="95"/>
      <c r="I159" s="95"/>
      <c r="J159" s="95"/>
      <c r="K159" s="95"/>
      <c r="L159" s="95"/>
      <c r="M159" s="140" t="s">
        <v>43</v>
      </c>
      <c r="N159" s="140"/>
      <c r="O159" s="140"/>
      <c r="P159" s="154" t="s">
        <v>43</v>
      </c>
      <c r="Q159" s="154"/>
      <c r="R159" s="154"/>
      <c r="S159" s="166">
        <f>+S158+S153</f>
        <v>603</v>
      </c>
      <c r="T159" s="166"/>
      <c r="U159" s="166"/>
      <c r="V159" s="182"/>
      <c r="W159" s="188"/>
      <c r="X159" s="95" t="s">
        <v>17</v>
      </c>
      <c r="Y159" s="95"/>
      <c r="Z159" s="95"/>
      <c r="AA159" s="95"/>
      <c r="AB159" s="95"/>
      <c r="AC159" s="95"/>
      <c r="AD159" s="95"/>
      <c r="AE159" s="140" t="s">
        <v>43</v>
      </c>
      <c r="AF159" s="140"/>
      <c r="AG159" s="140"/>
      <c r="AH159" s="154" t="s">
        <v>43</v>
      </c>
      <c r="AI159" s="154"/>
      <c r="AJ159" s="154"/>
      <c r="AK159" s="166">
        <f>+AK158+AK153</f>
        <v>585</v>
      </c>
      <c r="AL159" s="166"/>
      <c r="AM159" s="166"/>
      <c r="AN159" s="178"/>
      <c r="AO159" s="188"/>
      <c r="AP159" s="95" t="s">
        <v>17</v>
      </c>
      <c r="AQ159" s="95"/>
      <c r="AR159" s="95"/>
      <c r="AS159" s="95"/>
      <c r="AT159" s="95"/>
      <c r="AU159" s="95"/>
      <c r="AV159" s="95"/>
      <c r="AW159" s="140" t="s">
        <v>43</v>
      </c>
      <c r="AX159" s="140"/>
      <c r="AY159" s="140"/>
      <c r="AZ159" s="154" t="s">
        <v>43</v>
      </c>
      <c r="BA159" s="154"/>
      <c r="BB159" s="154"/>
      <c r="BC159" s="166">
        <f>+BC158+BC153</f>
        <v>596</v>
      </c>
      <c r="BD159" s="166"/>
      <c r="BE159" s="166"/>
      <c r="BF159" s="178"/>
      <c r="BG159" s="74"/>
      <c r="BH159" s="95" t="s">
        <v>17</v>
      </c>
      <c r="BI159" s="95"/>
      <c r="BJ159" s="95"/>
      <c r="BK159" s="95"/>
      <c r="BL159" s="95"/>
      <c r="BM159" s="95"/>
      <c r="BN159" s="95"/>
      <c r="BO159" s="140" t="s">
        <v>43</v>
      </c>
      <c r="BP159" s="140"/>
      <c r="BQ159" s="140"/>
      <c r="BR159" s="154" t="s">
        <v>43</v>
      </c>
      <c r="BS159" s="154"/>
      <c r="BT159" s="154"/>
      <c r="BU159" s="166">
        <f>+BU158+BU153</f>
        <v>641</v>
      </c>
      <c r="BV159" s="166"/>
      <c r="BW159" s="166"/>
      <c r="BX159" s="220"/>
    </row>
    <row r="160" spans="1:76" s="30" customFormat="1" ht="15.95" customHeight="1">
      <c r="A160" s="34"/>
      <c r="B160" s="44"/>
      <c r="C160" s="54"/>
      <c r="D160" s="64"/>
      <c r="E160" s="75"/>
      <c r="F160" s="96"/>
      <c r="G160" s="96"/>
      <c r="H160" s="96"/>
      <c r="I160" s="96"/>
      <c r="J160" s="96"/>
      <c r="K160" s="96"/>
      <c r="L160" s="96"/>
      <c r="M160" s="141"/>
      <c r="N160" s="141"/>
      <c r="O160" s="141"/>
      <c r="P160" s="155"/>
      <c r="Q160" s="155"/>
      <c r="R160" s="155"/>
      <c r="S160" s="167"/>
      <c r="T160" s="167"/>
      <c r="U160" s="167"/>
      <c r="V160" s="183"/>
      <c r="W160" s="115"/>
      <c r="X160" s="96"/>
      <c r="Y160" s="96"/>
      <c r="Z160" s="96"/>
      <c r="AA160" s="96"/>
      <c r="AB160" s="96"/>
      <c r="AC160" s="96"/>
      <c r="AD160" s="96"/>
      <c r="AE160" s="193"/>
      <c r="AF160" s="193"/>
      <c r="AG160" s="193"/>
      <c r="AH160" s="194"/>
      <c r="AI160" s="194"/>
      <c r="AJ160" s="194"/>
      <c r="AK160" s="167"/>
      <c r="AL160" s="167"/>
      <c r="AM160" s="167"/>
      <c r="AN160" s="202"/>
      <c r="AO160" s="115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2"/>
      <c r="BG160" s="75"/>
      <c r="BH160" s="96"/>
      <c r="BI160" s="96"/>
      <c r="BJ160" s="96"/>
      <c r="BK160" s="96"/>
      <c r="BL160" s="96"/>
      <c r="BM160" s="96"/>
      <c r="BN160" s="96"/>
      <c r="BO160" s="193"/>
      <c r="BP160" s="193"/>
      <c r="BQ160" s="193"/>
      <c r="BR160" s="194"/>
      <c r="BS160" s="194"/>
      <c r="BT160" s="194"/>
      <c r="BU160" s="167"/>
      <c r="BV160" s="167"/>
      <c r="BW160" s="167"/>
      <c r="BX160" s="224"/>
    </row>
    <row r="161" spans="1:76" ht="20.100000000000001" customHeight="1">
      <c r="A161" s="31"/>
      <c r="B161" s="45" t="s">
        <v>48</v>
      </c>
      <c r="C161" s="55"/>
      <c r="D161" s="55"/>
      <c r="E161" s="76" t="str">
        <f>IF(S159=MIN(S159,AK159,BC159,BU159),"○","▲")</f>
        <v>▲</v>
      </c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 t="str">
        <f>IF(AK159=MIN(S159,AK159,BC159,BU159),"○","▲")</f>
        <v>○</v>
      </c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 t="str">
        <f>IF(BC159=MIN(S159,AK159,BC159,BU159),"○","▲")</f>
        <v>▲</v>
      </c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 t="str">
        <f>IF(BU159=MIN(S159,AK159,BC159,BU159),"○","▲")</f>
        <v>▲</v>
      </c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225"/>
    </row>
    <row r="162" spans="1:76" ht="24.95" customHeight="1">
      <c r="A162" s="31"/>
      <c r="B162" s="46"/>
      <c r="C162" s="56"/>
      <c r="D162" s="56"/>
      <c r="E162" s="77">
        <f>IF(E161="○",M112,IF(W161="○",AE112,IF(AO161="○",AW112,BO112)))</f>
        <v>4</v>
      </c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226"/>
    </row>
    <row r="163" spans="1:76" ht="15.95" customHeight="1"/>
  </sheetData>
  <mergeCells count="1335">
    <mergeCell ref="B1:V1"/>
    <mergeCell ref="E2:K2"/>
    <mergeCell ref="L2:V2"/>
    <mergeCell ref="W2:AD2"/>
    <mergeCell ref="AE2:AN2"/>
    <mergeCell ref="AO2:AV2"/>
    <mergeCell ref="AW2:BF2"/>
    <mergeCell ref="BG2:BX2"/>
    <mergeCell ref="E3:K3"/>
    <mergeCell ref="L3:M3"/>
    <mergeCell ref="N3:O3"/>
    <mergeCell ref="P3:V3"/>
    <mergeCell ref="W3:AD3"/>
    <mergeCell ref="AE3:AN3"/>
    <mergeCell ref="AO3:AV3"/>
    <mergeCell ref="AW3:BF3"/>
    <mergeCell ref="BG3:BN3"/>
    <mergeCell ref="BO3:BX3"/>
    <mergeCell ref="B4:D4"/>
    <mergeCell ref="E4:L4"/>
    <mergeCell ref="M4:V4"/>
    <mergeCell ref="W4:AD4"/>
    <mergeCell ref="AE4:AN4"/>
    <mergeCell ref="AO4:AV4"/>
    <mergeCell ref="AW4:BF4"/>
    <mergeCell ref="BG4:BN4"/>
    <mergeCell ref="BO4:BX4"/>
    <mergeCell ref="I7:L7"/>
    <mergeCell ref="M7:P7"/>
    <mergeCell ref="AA7:AD7"/>
    <mergeCell ref="AE7:AH7"/>
    <mergeCell ref="AS7:AV7"/>
    <mergeCell ref="AW7:AZ7"/>
    <mergeCell ref="BK7:BN7"/>
    <mergeCell ref="BO7:BR7"/>
    <mergeCell ref="I12:L12"/>
    <mergeCell ref="M12:P12"/>
    <mergeCell ref="AA12:AD12"/>
    <mergeCell ref="AE12:AH12"/>
    <mergeCell ref="AS12:AV12"/>
    <mergeCell ref="AW12:AZ12"/>
    <mergeCell ref="BK12:BN12"/>
    <mergeCell ref="BO12:BR12"/>
    <mergeCell ref="M13:P13"/>
    <mergeCell ref="AE13:AH13"/>
    <mergeCell ref="AW13:AZ13"/>
    <mergeCell ref="BO13:BR13"/>
    <mergeCell ref="M14:P14"/>
    <mergeCell ref="AE14:AH14"/>
    <mergeCell ref="AW14:AZ14"/>
    <mergeCell ref="BO14:BR14"/>
    <mergeCell ref="M15:P15"/>
    <mergeCell ref="AE15:AH15"/>
    <mergeCell ref="AW15:AZ15"/>
    <mergeCell ref="BO15:BR15"/>
    <mergeCell ref="M16:P16"/>
    <mergeCell ref="AE16:AH16"/>
    <mergeCell ref="AW16:AZ16"/>
    <mergeCell ref="BO16:BR16"/>
    <mergeCell ref="M17:P17"/>
    <mergeCell ref="AE17:AH17"/>
    <mergeCell ref="AW17:AZ17"/>
    <mergeCell ref="BO17:BR17"/>
    <mergeCell ref="M18:P18"/>
    <mergeCell ref="AE18:AH18"/>
    <mergeCell ref="AW18:AZ18"/>
    <mergeCell ref="BO18:BR18"/>
    <mergeCell ref="M19:P19"/>
    <mergeCell ref="AE19:AH19"/>
    <mergeCell ref="AW19:AZ19"/>
    <mergeCell ref="BO19:BR19"/>
    <mergeCell ref="M20:P20"/>
    <mergeCell ref="AE20:AH20"/>
    <mergeCell ref="AW20:AZ20"/>
    <mergeCell ref="BO20:BR20"/>
    <mergeCell ref="M21:P21"/>
    <mergeCell ref="AE21:AH21"/>
    <mergeCell ref="AW21:AZ21"/>
    <mergeCell ref="BO21:BR21"/>
    <mergeCell ref="M22:P22"/>
    <mergeCell ref="AE22:AH22"/>
    <mergeCell ref="AW22:AZ22"/>
    <mergeCell ref="BO22:BR22"/>
    <mergeCell ref="G25:J25"/>
    <mergeCell ref="L25:M25"/>
    <mergeCell ref="Y25:AB25"/>
    <mergeCell ref="AD25:AE25"/>
    <mergeCell ref="AQ25:AT25"/>
    <mergeCell ref="AV25:AW25"/>
    <mergeCell ref="BI25:BL25"/>
    <mergeCell ref="BN25:BO25"/>
    <mergeCell ref="G26:J26"/>
    <mergeCell ref="L26:M26"/>
    <mergeCell ref="Y26:AB26"/>
    <mergeCell ref="AD26:AE26"/>
    <mergeCell ref="AQ26:AT26"/>
    <mergeCell ref="AV26:AW26"/>
    <mergeCell ref="BI26:BL26"/>
    <mergeCell ref="BN26:BO26"/>
    <mergeCell ref="G27:J27"/>
    <mergeCell ref="L27:M27"/>
    <mergeCell ref="Y27:AB27"/>
    <mergeCell ref="AD27:AE27"/>
    <mergeCell ref="AQ27:AT27"/>
    <mergeCell ref="AV27:AW27"/>
    <mergeCell ref="BI27:BL27"/>
    <mergeCell ref="BN27:BO27"/>
    <mergeCell ref="F29:K29"/>
    <mergeCell ref="L29:M29"/>
    <mergeCell ref="X29:AC29"/>
    <mergeCell ref="AD29:AE29"/>
    <mergeCell ref="AP29:AU29"/>
    <mergeCell ref="AV29:AW29"/>
    <mergeCell ref="BH29:BM29"/>
    <mergeCell ref="BN29:BO29"/>
    <mergeCell ref="N30:O30"/>
    <mergeCell ref="Q30:R30"/>
    <mergeCell ref="AF30:AG30"/>
    <mergeCell ref="AI30:AJ30"/>
    <mergeCell ref="AX30:AY30"/>
    <mergeCell ref="BA30:BB30"/>
    <mergeCell ref="BP30:BQ30"/>
    <mergeCell ref="BS30:BT30"/>
    <mergeCell ref="I31:S31"/>
    <mergeCell ref="AA31:AK31"/>
    <mergeCell ref="AS31:BC31"/>
    <mergeCell ref="BK31:BU31"/>
    <mergeCell ref="P36:U36"/>
    <mergeCell ref="AH36:AM36"/>
    <mergeCell ref="AZ36:BE36"/>
    <mergeCell ref="BR36:BW36"/>
    <mergeCell ref="F37:L37"/>
    <mergeCell ref="M37:O37"/>
    <mergeCell ref="P37:R37"/>
    <mergeCell ref="S37:U37"/>
    <mergeCell ref="X37:AD37"/>
    <mergeCell ref="AE37:AG37"/>
    <mergeCell ref="AH37:AJ37"/>
    <mergeCell ref="AK37:AM37"/>
    <mergeCell ref="AP37:AV37"/>
    <mergeCell ref="AW37:AY37"/>
    <mergeCell ref="AZ37:BB37"/>
    <mergeCell ref="BC37:BE37"/>
    <mergeCell ref="BH37:BN37"/>
    <mergeCell ref="BO37:BQ37"/>
    <mergeCell ref="BR37:BT37"/>
    <mergeCell ref="BU37:BW37"/>
    <mergeCell ref="H38:J38"/>
    <mergeCell ref="K38:L38"/>
    <mergeCell ref="M38:O38"/>
    <mergeCell ref="P38:R38"/>
    <mergeCell ref="S38:U38"/>
    <mergeCell ref="Z38:AB38"/>
    <mergeCell ref="AC38:AD38"/>
    <mergeCell ref="AE38:AG38"/>
    <mergeCell ref="AH38:AJ38"/>
    <mergeCell ref="AK38:AM38"/>
    <mergeCell ref="AR38:AT38"/>
    <mergeCell ref="AU38:AV38"/>
    <mergeCell ref="AW38:AY38"/>
    <mergeCell ref="AZ38:BB38"/>
    <mergeCell ref="BC38:BE38"/>
    <mergeCell ref="BJ38:BL38"/>
    <mergeCell ref="BM38:BN38"/>
    <mergeCell ref="BO38:BQ38"/>
    <mergeCell ref="BR38:BT38"/>
    <mergeCell ref="BU38:BW38"/>
    <mergeCell ref="H39:J39"/>
    <mergeCell ref="Z39:AB39"/>
    <mergeCell ref="AR39:AT39"/>
    <mergeCell ref="BJ39:BL39"/>
    <mergeCell ref="H40:J40"/>
    <mergeCell ref="Z40:AB40"/>
    <mergeCell ref="AR40:AT40"/>
    <mergeCell ref="BJ40:BL40"/>
    <mergeCell ref="H41:J41"/>
    <mergeCell ref="Z41:AB41"/>
    <mergeCell ref="AR41:AT41"/>
    <mergeCell ref="BJ41:BL41"/>
    <mergeCell ref="H42:J42"/>
    <mergeCell ref="Z42:AB42"/>
    <mergeCell ref="AR42:AT42"/>
    <mergeCell ref="BJ42:BL42"/>
    <mergeCell ref="H43:J43"/>
    <mergeCell ref="Z43:AB43"/>
    <mergeCell ref="AR43:AT43"/>
    <mergeCell ref="BJ43:BL43"/>
    <mergeCell ref="H44:J44"/>
    <mergeCell ref="Z44:AB44"/>
    <mergeCell ref="AR44:AT44"/>
    <mergeCell ref="BJ44:BL44"/>
    <mergeCell ref="H45:L45"/>
    <mergeCell ref="M45:O45"/>
    <mergeCell ref="P45:R45"/>
    <mergeCell ref="S45:U45"/>
    <mergeCell ref="Z45:AD45"/>
    <mergeCell ref="AE45:AG45"/>
    <mergeCell ref="AH45:AJ45"/>
    <mergeCell ref="AK45:AM45"/>
    <mergeCell ref="AR45:AV45"/>
    <mergeCell ref="AW45:AY45"/>
    <mergeCell ref="AZ45:BB45"/>
    <mergeCell ref="BC45:BE45"/>
    <mergeCell ref="BJ45:BN45"/>
    <mergeCell ref="BO45:BQ45"/>
    <mergeCell ref="BR45:BT45"/>
    <mergeCell ref="BU45:BW45"/>
    <mergeCell ref="H46:L46"/>
    <mergeCell ref="M46:O46"/>
    <mergeCell ref="P46:R46"/>
    <mergeCell ref="S46:U46"/>
    <mergeCell ref="Z46:AD46"/>
    <mergeCell ref="AE46:AG46"/>
    <mergeCell ref="AH46:AJ46"/>
    <mergeCell ref="AK46:AM46"/>
    <mergeCell ref="AR46:AV46"/>
    <mergeCell ref="AW46:AY46"/>
    <mergeCell ref="AZ46:BB46"/>
    <mergeCell ref="BC46:BE46"/>
    <mergeCell ref="BJ46:BN46"/>
    <mergeCell ref="BO46:BQ46"/>
    <mergeCell ref="BR46:BT46"/>
    <mergeCell ref="BU46:BW46"/>
    <mergeCell ref="H47:L47"/>
    <mergeCell ref="M47:O47"/>
    <mergeCell ref="P47:R47"/>
    <mergeCell ref="S47:U47"/>
    <mergeCell ref="Z47:AD47"/>
    <mergeCell ref="AE47:AG47"/>
    <mergeCell ref="AH47:AJ47"/>
    <mergeCell ref="AK47:AM47"/>
    <mergeCell ref="AR47:AV47"/>
    <mergeCell ref="AW47:AY47"/>
    <mergeCell ref="AZ47:BB47"/>
    <mergeCell ref="BC47:BE47"/>
    <mergeCell ref="BJ47:BN47"/>
    <mergeCell ref="BO47:BQ47"/>
    <mergeCell ref="BR47:BT47"/>
    <mergeCell ref="BU47:BW47"/>
    <mergeCell ref="H48:L48"/>
    <mergeCell ref="M48:O48"/>
    <mergeCell ref="P48:R48"/>
    <mergeCell ref="S48:U48"/>
    <mergeCell ref="Z48:AD48"/>
    <mergeCell ref="AE48:AG48"/>
    <mergeCell ref="AH48:AJ48"/>
    <mergeCell ref="AK48:AM48"/>
    <mergeCell ref="AR48:AV48"/>
    <mergeCell ref="AW48:AY48"/>
    <mergeCell ref="AZ48:BB48"/>
    <mergeCell ref="BC48:BE48"/>
    <mergeCell ref="BJ48:BN48"/>
    <mergeCell ref="BO48:BQ48"/>
    <mergeCell ref="BR48:BT48"/>
    <mergeCell ref="BU48:BW48"/>
    <mergeCell ref="H49:L49"/>
    <mergeCell ref="M49:O49"/>
    <mergeCell ref="P49:R49"/>
    <mergeCell ref="S49:U49"/>
    <mergeCell ref="Z49:AD49"/>
    <mergeCell ref="AE49:AG49"/>
    <mergeCell ref="AH49:AJ49"/>
    <mergeCell ref="AK49:AM49"/>
    <mergeCell ref="AR49:AV49"/>
    <mergeCell ref="AW49:AY49"/>
    <mergeCell ref="AZ49:BB49"/>
    <mergeCell ref="BC49:BE49"/>
    <mergeCell ref="BJ49:BN49"/>
    <mergeCell ref="BO49:BQ49"/>
    <mergeCell ref="BR49:BT49"/>
    <mergeCell ref="BU49:BW49"/>
    <mergeCell ref="H50:L50"/>
    <mergeCell ref="M50:O50"/>
    <mergeCell ref="P50:R50"/>
    <mergeCell ref="S50:U50"/>
    <mergeCell ref="Z50:AD50"/>
    <mergeCell ref="AE50:AG50"/>
    <mergeCell ref="AH50:AJ50"/>
    <mergeCell ref="AK50:AM50"/>
    <mergeCell ref="AR50:AV50"/>
    <mergeCell ref="AW50:AY50"/>
    <mergeCell ref="AZ50:BB50"/>
    <mergeCell ref="BC50:BE50"/>
    <mergeCell ref="BJ50:BN50"/>
    <mergeCell ref="BO50:BQ50"/>
    <mergeCell ref="BR50:BT50"/>
    <mergeCell ref="BU50:BW50"/>
    <mergeCell ref="F51:L51"/>
    <mergeCell ref="M51:O51"/>
    <mergeCell ref="P51:R51"/>
    <mergeCell ref="S51:U51"/>
    <mergeCell ref="X51:AD51"/>
    <mergeCell ref="AE51:AG51"/>
    <mergeCell ref="AH51:AJ51"/>
    <mergeCell ref="AK51:AM51"/>
    <mergeCell ref="AP51:AV51"/>
    <mergeCell ref="AW51:AY51"/>
    <mergeCell ref="AZ51:BB51"/>
    <mergeCell ref="BC51:BE51"/>
    <mergeCell ref="BH51:BN51"/>
    <mergeCell ref="BO51:BQ51"/>
    <mergeCell ref="BR51:BT51"/>
    <mergeCell ref="BU51:BW51"/>
    <mergeCell ref="E53:V53"/>
    <mergeCell ref="W53:AN53"/>
    <mergeCell ref="AO53:BF53"/>
    <mergeCell ref="BG53:BX53"/>
    <mergeCell ref="E54:BX54"/>
    <mergeCell ref="B55:V55"/>
    <mergeCell ref="E56:K56"/>
    <mergeCell ref="L56:V56"/>
    <mergeCell ref="W56:AD56"/>
    <mergeCell ref="AE56:AN56"/>
    <mergeCell ref="AO56:AV56"/>
    <mergeCell ref="AW56:BF56"/>
    <mergeCell ref="BG56:BX56"/>
    <mergeCell ref="E57:K57"/>
    <mergeCell ref="L57:M57"/>
    <mergeCell ref="N57:O57"/>
    <mergeCell ref="P57:V57"/>
    <mergeCell ref="W57:AD57"/>
    <mergeCell ref="AE57:AN57"/>
    <mergeCell ref="AO57:AV57"/>
    <mergeCell ref="AW57:BF57"/>
    <mergeCell ref="BG57:BN57"/>
    <mergeCell ref="BO57:BX57"/>
    <mergeCell ref="B58:D58"/>
    <mergeCell ref="E58:L58"/>
    <mergeCell ref="M58:V58"/>
    <mergeCell ref="W58:AD58"/>
    <mergeCell ref="AE58:AN58"/>
    <mergeCell ref="AO58:AV58"/>
    <mergeCell ref="AW58:BF58"/>
    <mergeCell ref="BG58:BN58"/>
    <mergeCell ref="BO58:BX58"/>
    <mergeCell ref="I61:L61"/>
    <mergeCell ref="M61:P61"/>
    <mergeCell ref="AA61:AD61"/>
    <mergeCell ref="AE61:AH61"/>
    <mergeCell ref="AS61:AV61"/>
    <mergeCell ref="AW61:AZ61"/>
    <mergeCell ref="BK61:BN61"/>
    <mergeCell ref="BO61:BR61"/>
    <mergeCell ref="I66:L66"/>
    <mergeCell ref="M66:P66"/>
    <mergeCell ref="AA66:AD66"/>
    <mergeCell ref="AE66:AH66"/>
    <mergeCell ref="AS66:AV66"/>
    <mergeCell ref="AW66:AZ66"/>
    <mergeCell ref="BK66:BN66"/>
    <mergeCell ref="BO66:BR66"/>
    <mergeCell ref="M67:P67"/>
    <mergeCell ref="AE67:AH67"/>
    <mergeCell ref="AW67:AZ67"/>
    <mergeCell ref="BO67:BR67"/>
    <mergeCell ref="M68:P68"/>
    <mergeCell ref="AE68:AH68"/>
    <mergeCell ref="AW68:AZ68"/>
    <mergeCell ref="BO68:BR68"/>
    <mergeCell ref="M69:P69"/>
    <mergeCell ref="AE69:AH69"/>
    <mergeCell ref="AW69:AZ69"/>
    <mergeCell ref="BO69:BR69"/>
    <mergeCell ref="M70:P70"/>
    <mergeCell ref="AE70:AH70"/>
    <mergeCell ref="AW70:AZ70"/>
    <mergeCell ref="BO70:BR70"/>
    <mergeCell ref="M71:P71"/>
    <mergeCell ref="AE71:AH71"/>
    <mergeCell ref="AW71:AZ71"/>
    <mergeCell ref="BO71:BR71"/>
    <mergeCell ref="M72:P72"/>
    <mergeCell ref="AE72:AH72"/>
    <mergeCell ref="AW72:AZ72"/>
    <mergeCell ref="BO72:BR72"/>
    <mergeCell ref="M73:P73"/>
    <mergeCell ref="AE73:AH73"/>
    <mergeCell ref="AW73:AZ73"/>
    <mergeCell ref="BO73:BR73"/>
    <mergeCell ref="M74:P74"/>
    <mergeCell ref="AE74:AH74"/>
    <mergeCell ref="AW74:AZ74"/>
    <mergeCell ref="BO74:BR74"/>
    <mergeCell ref="M75:P75"/>
    <mergeCell ref="AE75:AH75"/>
    <mergeCell ref="AW75:AZ75"/>
    <mergeCell ref="BO75:BR75"/>
    <mergeCell ref="M76:P76"/>
    <mergeCell ref="AE76:AH76"/>
    <mergeCell ref="AW76:AZ76"/>
    <mergeCell ref="BO76:BR76"/>
    <mergeCell ref="G79:J79"/>
    <mergeCell ref="L79:M79"/>
    <mergeCell ref="Y79:AB79"/>
    <mergeCell ref="AD79:AE79"/>
    <mergeCell ref="AQ79:AT79"/>
    <mergeCell ref="AV79:AW79"/>
    <mergeCell ref="BI79:BL79"/>
    <mergeCell ref="BN79:BO79"/>
    <mergeCell ref="G80:J80"/>
    <mergeCell ref="L80:M80"/>
    <mergeCell ref="Y80:AB80"/>
    <mergeCell ref="AD80:AE80"/>
    <mergeCell ref="AQ80:AT80"/>
    <mergeCell ref="AV80:AW80"/>
    <mergeCell ref="BI80:BL80"/>
    <mergeCell ref="BN80:BO80"/>
    <mergeCell ref="G81:J81"/>
    <mergeCell ref="L81:M81"/>
    <mergeCell ref="Y81:AB81"/>
    <mergeCell ref="AD81:AE81"/>
    <mergeCell ref="AQ81:AT81"/>
    <mergeCell ref="AV81:AW81"/>
    <mergeCell ref="BI81:BL81"/>
    <mergeCell ref="BN81:BO81"/>
    <mergeCell ref="F83:K83"/>
    <mergeCell ref="L83:M83"/>
    <mergeCell ref="X83:AC83"/>
    <mergeCell ref="AD83:AE83"/>
    <mergeCell ref="AP83:AU83"/>
    <mergeCell ref="AV83:AW83"/>
    <mergeCell ref="BH83:BM83"/>
    <mergeCell ref="BN83:BO83"/>
    <mergeCell ref="N84:O84"/>
    <mergeCell ref="Q84:R84"/>
    <mergeCell ref="AF84:AG84"/>
    <mergeCell ref="AI84:AJ84"/>
    <mergeCell ref="AX84:AY84"/>
    <mergeCell ref="BA84:BB84"/>
    <mergeCell ref="BP84:BQ84"/>
    <mergeCell ref="BS84:BT84"/>
    <mergeCell ref="I85:S85"/>
    <mergeCell ref="AA85:AK85"/>
    <mergeCell ref="AS85:BC85"/>
    <mergeCell ref="BK85:BU85"/>
    <mergeCell ref="P90:U90"/>
    <mergeCell ref="AH90:AM90"/>
    <mergeCell ref="AZ90:BE90"/>
    <mergeCell ref="BR90:BW90"/>
    <mergeCell ref="F91:L91"/>
    <mergeCell ref="M91:O91"/>
    <mergeCell ref="P91:R91"/>
    <mergeCell ref="S91:U91"/>
    <mergeCell ref="X91:AD91"/>
    <mergeCell ref="AE91:AG91"/>
    <mergeCell ref="AH91:AJ91"/>
    <mergeCell ref="AK91:AM91"/>
    <mergeCell ref="AP91:AV91"/>
    <mergeCell ref="AW91:AY91"/>
    <mergeCell ref="AZ91:BB91"/>
    <mergeCell ref="BC91:BE91"/>
    <mergeCell ref="BH91:BN91"/>
    <mergeCell ref="BO91:BQ91"/>
    <mergeCell ref="BR91:BT91"/>
    <mergeCell ref="BU91:BW91"/>
    <mergeCell ref="H92:J92"/>
    <mergeCell ref="K92:L92"/>
    <mergeCell ref="M92:O92"/>
    <mergeCell ref="P92:R92"/>
    <mergeCell ref="S92:U92"/>
    <mergeCell ref="Z92:AB92"/>
    <mergeCell ref="AC92:AD92"/>
    <mergeCell ref="AE92:AG92"/>
    <mergeCell ref="AH92:AJ92"/>
    <mergeCell ref="AK92:AM92"/>
    <mergeCell ref="AR92:AT92"/>
    <mergeCell ref="AU92:AV92"/>
    <mergeCell ref="AW92:AY92"/>
    <mergeCell ref="AZ92:BB92"/>
    <mergeCell ref="BC92:BE92"/>
    <mergeCell ref="BJ92:BL92"/>
    <mergeCell ref="BM92:BN92"/>
    <mergeCell ref="BO92:BQ92"/>
    <mergeCell ref="BR92:BT92"/>
    <mergeCell ref="BU92:BW92"/>
    <mergeCell ref="H93:J93"/>
    <mergeCell ref="Z93:AB93"/>
    <mergeCell ref="AR93:AT93"/>
    <mergeCell ref="BJ93:BL93"/>
    <mergeCell ref="H94:J94"/>
    <mergeCell ref="Z94:AB94"/>
    <mergeCell ref="AR94:AT94"/>
    <mergeCell ref="BJ94:BL94"/>
    <mergeCell ref="H95:J95"/>
    <mergeCell ref="Z95:AB95"/>
    <mergeCell ref="AR95:AT95"/>
    <mergeCell ref="BJ95:BL95"/>
    <mergeCell ref="H96:J96"/>
    <mergeCell ref="Z96:AB96"/>
    <mergeCell ref="AR96:AT96"/>
    <mergeCell ref="BJ96:BL96"/>
    <mergeCell ref="H97:J97"/>
    <mergeCell ref="Z97:AB97"/>
    <mergeCell ref="AR97:AT97"/>
    <mergeCell ref="BJ97:BL97"/>
    <mergeCell ref="H98:J98"/>
    <mergeCell ref="Z98:AB98"/>
    <mergeCell ref="AR98:AT98"/>
    <mergeCell ref="BJ98:BL98"/>
    <mergeCell ref="H99:L99"/>
    <mergeCell ref="M99:O99"/>
    <mergeCell ref="P99:R99"/>
    <mergeCell ref="S99:U99"/>
    <mergeCell ref="Z99:AD99"/>
    <mergeCell ref="AE99:AG99"/>
    <mergeCell ref="AH99:AJ99"/>
    <mergeCell ref="AK99:AM99"/>
    <mergeCell ref="AR99:AV99"/>
    <mergeCell ref="AW99:AY99"/>
    <mergeCell ref="AZ99:BB99"/>
    <mergeCell ref="BC99:BE99"/>
    <mergeCell ref="BJ99:BN99"/>
    <mergeCell ref="BO99:BQ99"/>
    <mergeCell ref="BR99:BT99"/>
    <mergeCell ref="BU99:BW99"/>
    <mergeCell ref="H100:L100"/>
    <mergeCell ref="M100:O100"/>
    <mergeCell ref="P100:R100"/>
    <mergeCell ref="S100:U100"/>
    <mergeCell ref="Z100:AD100"/>
    <mergeCell ref="AE100:AG100"/>
    <mergeCell ref="AH100:AJ100"/>
    <mergeCell ref="AK100:AM100"/>
    <mergeCell ref="AR100:AV100"/>
    <mergeCell ref="AW100:AY100"/>
    <mergeCell ref="AZ100:BB100"/>
    <mergeCell ref="BC100:BE100"/>
    <mergeCell ref="BJ100:BN100"/>
    <mergeCell ref="BO100:BQ100"/>
    <mergeCell ref="BR100:BT100"/>
    <mergeCell ref="BU100:BW100"/>
    <mergeCell ref="H101:L101"/>
    <mergeCell ref="M101:O101"/>
    <mergeCell ref="P101:R101"/>
    <mergeCell ref="S101:U101"/>
    <mergeCell ref="Z101:AD101"/>
    <mergeCell ref="AE101:AG101"/>
    <mergeCell ref="AH101:AJ101"/>
    <mergeCell ref="AK101:AM101"/>
    <mergeCell ref="AR101:AV101"/>
    <mergeCell ref="AW101:AY101"/>
    <mergeCell ref="AZ101:BB101"/>
    <mergeCell ref="BC101:BE101"/>
    <mergeCell ref="BJ101:BN101"/>
    <mergeCell ref="BO101:BQ101"/>
    <mergeCell ref="BR101:BT101"/>
    <mergeCell ref="BU101:BW101"/>
    <mergeCell ref="H102:L102"/>
    <mergeCell ref="M102:O102"/>
    <mergeCell ref="P102:R102"/>
    <mergeCell ref="S102:U102"/>
    <mergeCell ref="Z102:AD102"/>
    <mergeCell ref="AE102:AG102"/>
    <mergeCell ref="AH102:AJ102"/>
    <mergeCell ref="AK102:AM102"/>
    <mergeCell ref="AR102:AV102"/>
    <mergeCell ref="AW102:AY102"/>
    <mergeCell ref="AZ102:BB102"/>
    <mergeCell ref="BC102:BE102"/>
    <mergeCell ref="BJ102:BN102"/>
    <mergeCell ref="BO102:BQ102"/>
    <mergeCell ref="BR102:BT102"/>
    <mergeCell ref="BU102:BW102"/>
    <mergeCell ref="H103:L103"/>
    <mergeCell ref="M103:O103"/>
    <mergeCell ref="P103:R103"/>
    <mergeCell ref="S103:U103"/>
    <mergeCell ref="Z103:AD103"/>
    <mergeCell ref="AE103:AG103"/>
    <mergeCell ref="AH103:AJ103"/>
    <mergeCell ref="AK103:AM103"/>
    <mergeCell ref="AR103:AV103"/>
    <mergeCell ref="AW103:AY103"/>
    <mergeCell ref="AZ103:BB103"/>
    <mergeCell ref="BC103:BE103"/>
    <mergeCell ref="BJ103:BN103"/>
    <mergeCell ref="BO103:BQ103"/>
    <mergeCell ref="BR103:BT103"/>
    <mergeCell ref="BU103:BW103"/>
    <mergeCell ref="H104:L104"/>
    <mergeCell ref="M104:O104"/>
    <mergeCell ref="P104:R104"/>
    <mergeCell ref="S104:U104"/>
    <mergeCell ref="Z104:AD104"/>
    <mergeCell ref="AE104:AG104"/>
    <mergeCell ref="AH104:AJ104"/>
    <mergeCell ref="AK104:AM104"/>
    <mergeCell ref="AR104:AV104"/>
    <mergeCell ref="AW104:AY104"/>
    <mergeCell ref="AZ104:BB104"/>
    <mergeCell ref="BC104:BE104"/>
    <mergeCell ref="BJ104:BN104"/>
    <mergeCell ref="BO104:BQ104"/>
    <mergeCell ref="BR104:BT104"/>
    <mergeCell ref="BU104:BW104"/>
    <mergeCell ref="F105:L105"/>
    <mergeCell ref="M105:O105"/>
    <mergeCell ref="P105:R105"/>
    <mergeCell ref="S105:U105"/>
    <mergeCell ref="X105:AD105"/>
    <mergeCell ref="AE105:AG105"/>
    <mergeCell ref="AH105:AJ105"/>
    <mergeCell ref="AK105:AM105"/>
    <mergeCell ref="AP105:AV105"/>
    <mergeCell ref="AW105:AY105"/>
    <mergeCell ref="AZ105:BB105"/>
    <mergeCell ref="BC105:BE105"/>
    <mergeCell ref="BH105:BN105"/>
    <mergeCell ref="BO105:BQ105"/>
    <mergeCell ref="BR105:BT105"/>
    <mergeCell ref="BU105:BW105"/>
    <mergeCell ref="E107:V107"/>
    <mergeCell ref="W107:AN107"/>
    <mergeCell ref="AO107:BF107"/>
    <mergeCell ref="BG107:BX107"/>
    <mergeCell ref="E108:BX108"/>
    <mergeCell ref="B109:V109"/>
    <mergeCell ref="E110:K110"/>
    <mergeCell ref="L110:V110"/>
    <mergeCell ref="W110:AD110"/>
    <mergeCell ref="AE110:AN110"/>
    <mergeCell ref="AO110:AV110"/>
    <mergeCell ref="AW110:BF110"/>
    <mergeCell ref="BG110:BX110"/>
    <mergeCell ref="E111:K111"/>
    <mergeCell ref="L111:M111"/>
    <mergeCell ref="N111:O111"/>
    <mergeCell ref="P111:V111"/>
    <mergeCell ref="W111:AD111"/>
    <mergeCell ref="AE111:AN111"/>
    <mergeCell ref="AO111:AV111"/>
    <mergeCell ref="AW111:BF111"/>
    <mergeCell ref="BG111:BN111"/>
    <mergeCell ref="BO111:BX111"/>
    <mergeCell ref="B112:D112"/>
    <mergeCell ref="E112:L112"/>
    <mergeCell ref="M112:V112"/>
    <mergeCell ref="W112:AD112"/>
    <mergeCell ref="AE112:AN112"/>
    <mergeCell ref="AO112:AV112"/>
    <mergeCell ref="AW112:BF112"/>
    <mergeCell ref="BG112:BN112"/>
    <mergeCell ref="BO112:BX112"/>
    <mergeCell ref="I115:L115"/>
    <mergeCell ref="M115:P115"/>
    <mergeCell ref="AA115:AD115"/>
    <mergeCell ref="AE115:AH115"/>
    <mergeCell ref="AS115:AV115"/>
    <mergeCell ref="AW115:AZ115"/>
    <mergeCell ref="BK115:BN115"/>
    <mergeCell ref="BO115:BR115"/>
    <mergeCell ref="I120:L120"/>
    <mergeCell ref="M120:P120"/>
    <mergeCell ref="AA120:AD120"/>
    <mergeCell ref="AE120:AH120"/>
    <mergeCell ref="AS120:AV120"/>
    <mergeCell ref="AW120:AZ120"/>
    <mergeCell ref="BK120:BN120"/>
    <mergeCell ref="BO120:BR120"/>
    <mergeCell ref="M121:P121"/>
    <mergeCell ref="AE121:AH121"/>
    <mergeCell ref="AW121:AZ121"/>
    <mergeCell ref="BO121:BR121"/>
    <mergeCell ref="M122:P122"/>
    <mergeCell ref="AE122:AH122"/>
    <mergeCell ref="AW122:AZ122"/>
    <mergeCell ref="BO122:BR122"/>
    <mergeCell ref="M123:P123"/>
    <mergeCell ref="AE123:AH123"/>
    <mergeCell ref="AW123:AZ123"/>
    <mergeCell ref="BO123:BR123"/>
    <mergeCell ref="M124:P124"/>
    <mergeCell ref="AE124:AH124"/>
    <mergeCell ref="AW124:AZ124"/>
    <mergeCell ref="BO124:BR124"/>
    <mergeCell ref="M125:P125"/>
    <mergeCell ref="AE125:AH125"/>
    <mergeCell ref="AW125:AZ125"/>
    <mergeCell ref="BO125:BR125"/>
    <mergeCell ref="M126:P126"/>
    <mergeCell ref="AE126:AH126"/>
    <mergeCell ref="AW126:AZ126"/>
    <mergeCell ref="BO126:BR126"/>
    <mergeCell ref="M127:P127"/>
    <mergeCell ref="AE127:AH127"/>
    <mergeCell ref="AW127:AZ127"/>
    <mergeCell ref="BO127:BR127"/>
    <mergeCell ref="M128:P128"/>
    <mergeCell ref="AE128:AH128"/>
    <mergeCell ref="AW128:AZ128"/>
    <mergeCell ref="BO128:BR128"/>
    <mergeCell ref="M129:P129"/>
    <mergeCell ref="AE129:AH129"/>
    <mergeCell ref="AW129:AZ129"/>
    <mergeCell ref="BO129:BR129"/>
    <mergeCell ref="M130:P130"/>
    <mergeCell ref="AE130:AH130"/>
    <mergeCell ref="AW130:AZ130"/>
    <mergeCell ref="BO130:BR130"/>
    <mergeCell ref="G133:J133"/>
    <mergeCell ref="L133:M133"/>
    <mergeCell ref="Y133:AB133"/>
    <mergeCell ref="AD133:AE133"/>
    <mergeCell ref="AQ133:AT133"/>
    <mergeCell ref="AV133:AW133"/>
    <mergeCell ref="BI133:BL133"/>
    <mergeCell ref="BN133:BO133"/>
    <mergeCell ref="G134:J134"/>
    <mergeCell ref="L134:M134"/>
    <mergeCell ref="Y134:AB134"/>
    <mergeCell ref="AD134:AE134"/>
    <mergeCell ref="AQ134:AT134"/>
    <mergeCell ref="AV134:AW134"/>
    <mergeCell ref="BI134:BL134"/>
    <mergeCell ref="BN134:BO134"/>
    <mergeCell ref="G135:J135"/>
    <mergeCell ref="L135:M135"/>
    <mergeCell ref="Y135:AB135"/>
    <mergeCell ref="AD135:AE135"/>
    <mergeCell ref="AQ135:AT135"/>
    <mergeCell ref="AV135:AW135"/>
    <mergeCell ref="BI135:BL135"/>
    <mergeCell ref="BN135:BO135"/>
    <mergeCell ref="F137:K137"/>
    <mergeCell ref="L137:M137"/>
    <mergeCell ref="X137:AC137"/>
    <mergeCell ref="AD137:AE137"/>
    <mergeCell ref="AP137:AU137"/>
    <mergeCell ref="AV137:AW137"/>
    <mergeCell ref="BH137:BM137"/>
    <mergeCell ref="BN137:BO137"/>
    <mergeCell ref="N138:O138"/>
    <mergeCell ref="Q138:R138"/>
    <mergeCell ref="AF138:AG138"/>
    <mergeCell ref="AI138:AJ138"/>
    <mergeCell ref="AX138:AY138"/>
    <mergeCell ref="BA138:BB138"/>
    <mergeCell ref="BP138:BQ138"/>
    <mergeCell ref="BS138:BT138"/>
    <mergeCell ref="I139:S139"/>
    <mergeCell ref="AA139:AK139"/>
    <mergeCell ref="AS139:BC139"/>
    <mergeCell ref="BK139:BU139"/>
    <mergeCell ref="P144:U144"/>
    <mergeCell ref="AH144:AM144"/>
    <mergeCell ref="AZ144:BE144"/>
    <mergeCell ref="BR144:BW144"/>
    <mergeCell ref="F145:L145"/>
    <mergeCell ref="M145:O145"/>
    <mergeCell ref="P145:R145"/>
    <mergeCell ref="S145:U145"/>
    <mergeCell ref="X145:AD145"/>
    <mergeCell ref="AE145:AG145"/>
    <mergeCell ref="AH145:AJ145"/>
    <mergeCell ref="AK145:AM145"/>
    <mergeCell ref="AP145:AV145"/>
    <mergeCell ref="AW145:AY145"/>
    <mergeCell ref="AZ145:BB145"/>
    <mergeCell ref="BC145:BE145"/>
    <mergeCell ref="BH145:BN145"/>
    <mergeCell ref="BO145:BQ145"/>
    <mergeCell ref="BR145:BT145"/>
    <mergeCell ref="BU145:BW145"/>
    <mergeCell ref="H146:J146"/>
    <mergeCell ref="K146:L146"/>
    <mergeCell ref="M146:O146"/>
    <mergeCell ref="P146:R146"/>
    <mergeCell ref="S146:U146"/>
    <mergeCell ref="Z146:AB146"/>
    <mergeCell ref="AC146:AD146"/>
    <mergeCell ref="AE146:AG146"/>
    <mergeCell ref="AH146:AJ146"/>
    <mergeCell ref="AK146:AM146"/>
    <mergeCell ref="AR146:AT146"/>
    <mergeCell ref="AU146:AV146"/>
    <mergeCell ref="AW146:AY146"/>
    <mergeCell ref="AZ146:BB146"/>
    <mergeCell ref="BC146:BE146"/>
    <mergeCell ref="BJ146:BL146"/>
    <mergeCell ref="BM146:BN146"/>
    <mergeCell ref="BO146:BQ146"/>
    <mergeCell ref="BR146:BT146"/>
    <mergeCell ref="BU146:BW146"/>
    <mergeCell ref="H147:J147"/>
    <mergeCell ref="Z147:AB147"/>
    <mergeCell ref="AR147:AT147"/>
    <mergeCell ref="BJ147:BL147"/>
    <mergeCell ref="H148:J148"/>
    <mergeCell ref="Z148:AB148"/>
    <mergeCell ref="AR148:AT148"/>
    <mergeCell ref="BJ148:BL148"/>
    <mergeCell ref="H149:J149"/>
    <mergeCell ref="Z149:AB149"/>
    <mergeCell ref="AR149:AT149"/>
    <mergeCell ref="BJ149:BL149"/>
    <mergeCell ref="H150:J150"/>
    <mergeCell ref="Z150:AB150"/>
    <mergeCell ref="AR150:AT150"/>
    <mergeCell ref="BJ150:BL150"/>
    <mergeCell ref="H151:J151"/>
    <mergeCell ref="Z151:AB151"/>
    <mergeCell ref="AR151:AT151"/>
    <mergeCell ref="BJ151:BL151"/>
    <mergeCell ref="H152:J152"/>
    <mergeCell ref="Z152:AB152"/>
    <mergeCell ref="AR152:AT152"/>
    <mergeCell ref="BJ152:BL152"/>
    <mergeCell ref="H153:L153"/>
    <mergeCell ref="M153:O153"/>
    <mergeCell ref="P153:R153"/>
    <mergeCell ref="S153:U153"/>
    <mergeCell ref="Z153:AD153"/>
    <mergeCell ref="AE153:AG153"/>
    <mergeCell ref="AH153:AJ153"/>
    <mergeCell ref="AK153:AM153"/>
    <mergeCell ref="AR153:AV153"/>
    <mergeCell ref="AW153:AY153"/>
    <mergeCell ref="AZ153:BB153"/>
    <mergeCell ref="BC153:BE153"/>
    <mergeCell ref="BJ153:BN153"/>
    <mergeCell ref="BO153:BQ153"/>
    <mergeCell ref="BR153:BT153"/>
    <mergeCell ref="BU153:BW153"/>
    <mergeCell ref="H154:L154"/>
    <mergeCell ref="M154:O154"/>
    <mergeCell ref="P154:R154"/>
    <mergeCell ref="S154:U154"/>
    <mergeCell ref="Z154:AD154"/>
    <mergeCell ref="AE154:AG154"/>
    <mergeCell ref="AH154:AJ154"/>
    <mergeCell ref="AK154:AM154"/>
    <mergeCell ref="AR154:AV154"/>
    <mergeCell ref="AW154:AY154"/>
    <mergeCell ref="AZ154:BB154"/>
    <mergeCell ref="BC154:BE154"/>
    <mergeCell ref="BJ154:BN154"/>
    <mergeCell ref="BO154:BQ154"/>
    <mergeCell ref="BR154:BT154"/>
    <mergeCell ref="BU154:BW154"/>
    <mergeCell ref="H155:L155"/>
    <mergeCell ref="M155:O155"/>
    <mergeCell ref="P155:R155"/>
    <mergeCell ref="S155:U155"/>
    <mergeCell ref="Z155:AD155"/>
    <mergeCell ref="AE155:AG155"/>
    <mergeCell ref="AH155:AJ155"/>
    <mergeCell ref="AK155:AM155"/>
    <mergeCell ref="AR155:AV155"/>
    <mergeCell ref="AW155:AY155"/>
    <mergeCell ref="AZ155:BB155"/>
    <mergeCell ref="BC155:BE155"/>
    <mergeCell ref="BJ155:BN155"/>
    <mergeCell ref="BO155:BQ155"/>
    <mergeCell ref="BR155:BT155"/>
    <mergeCell ref="BU155:BW155"/>
    <mergeCell ref="H156:L156"/>
    <mergeCell ref="M156:O156"/>
    <mergeCell ref="P156:R156"/>
    <mergeCell ref="S156:U156"/>
    <mergeCell ref="Z156:AD156"/>
    <mergeCell ref="AE156:AG156"/>
    <mergeCell ref="AH156:AJ156"/>
    <mergeCell ref="AK156:AM156"/>
    <mergeCell ref="AR156:AV156"/>
    <mergeCell ref="AW156:AY156"/>
    <mergeCell ref="AZ156:BB156"/>
    <mergeCell ref="BC156:BE156"/>
    <mergeCell ref="BJ156:BN156"/>
    <mergeCell ref="BO156:BQ156"/>
    <mergeCell ref="BR156:BT156"/>
    <mergeCell ref="BU156:BW156"/>
    <mergeCell ref="H157:L157"/>
    <mergeCell ref="M157:O157"/>
    <mergeCell ref="P157:R157"/>
    <mergeCell ref="S157:U157"/>
    <mergeCell ref="Z157:AD157"/>
    <mergeCell ref="AE157:AG157"/>
    <mergeCell ref="AH157:AJ157"/>
    <mergeCell ref="AK157:AM157"/>
    <mergeCell ref="AR157:AV157"/>
    <mergeCell ref="AW157:AY157"/>
    <mergeCell ref="AZ157:BB157"/>
    <mergeCell ref="BC157:BE157"/>
    <mergeCell ref="BJ157:BN157"/>
    <mergeCell ref="BO157:BQ157"/>
    <mergeCell ref="BR157:BT157"/>
    <mergeCell ref="BU157:BW157"/>
    <mergeCell ref="H158:L158"/>
    <mergeCell ref="M158:O158"/>
    <mergeCell ref="P158:R158"/>
    <mergeCell ref="S158:U158"/>
    <mergeCell ref="Z158:AD158"/>
    <mergeCell ref="AE158:AG158"/>
    <mergeCell ref="AH158:AJ158"/>
    <mergeCell ref="AK158:AM158"/>
    <mergeCell ref="AR158:AV158"/>
    <mergeCell ref="AW158:AY158"/>
    <mergeCell ref="AZ158:BB158"/>
    <mergeCell ref="BC158:BE158"/>
    <mergeCell ref="BJ158:BN158"/>
    <mergeCell ref="BO158:BQ158"/>
    <mergeCell ref="BR158:BT158"/>
    <mergeCell ref="BU158:BW158"/>
    <mergeCell ref="F159:L159"/>
    <mergeCell ref="M159:O159"/>
    <mergeCell ref="P159:R159"/>
    <mergeCell ref="S159:U159"/>
    <mergeCell ref="X159:AD159"/>
    <mergeCell ref="AE159:AG159"/>
    <mergeCell ref="AH159:AJ159"/>
    <mergeCell ref="AK159:AM159"/>
    <mergeCell ref="AP159:AV159"/>
    <mergeCell ref="AW159:AY159"/>
    <mergeCell ref="AZ159:BB159"/>
    <mergeCell ref="BC159:BE159"/>
    <mergeCell ref="BH159:BN159"/>
    <mergeCell ref="BO159:BQ159"/>
    <mergeCell ref="BR159:BT159"/>
    <mergeCell ref="BU159:BW159"/>
    <mergeCell ref="E161:V161"/>
    <mergeCell ref="W161:AN161"/>
    <mergeCell ref="AO161:BF161"/>
    <mergeCell ref="BG161:BX161"/>
    <mergeCell ref="E162:BX162"/>
    <mergeCell ref="B2:D3"/>
    <mergeCell ref="S8:S12"/>
    <mergeCell ref="T8:T12"/>
    <mergeCell ref="AK8:AK12"/>
    <mergeCell ref="AL8:AL12"/>
    <mergeCell ref="BC8:BC12"/>
    <mergeCell ref="BD8:BD12"/>
    <mergeCell ref="BU8:BU12"/>
    <mergeCell ref="BV8:BV12"/>
    <mergeCell ref="I13:L17"/>
    <mergeCell ref="R13:R16"/>
    <mergeCell ref="T13:T18"/>
    <mergeCell ref="U13:U18"/>
    <mergeCell ref="AA13:AD17"/>
    <mergeCell ref="AL13:AL18"/>
    <mergeCell ref="AM13:AM18"/>
    <mergeCell ref="AS13:AV17"/>
    <mergeCell ref="BD13:BD18"/>
    <mergeCell ref="BE13:BE18"/>
    <mergeCell ref="BK13:BN17"/>
    <mergeCell ref="S14:S17"/>
    <mergeCell ref="AJ14:AJ17"/>
    <mergeCell ref="AK14:AK17"/>
    <mergeCell ref="BB14:BB17"/>
    <mergeCell ref="BC14:BC17"/>
    <mergeCell ref="BT14:BT17"/>
    <mergeCell ref="BW14:BW19"/>
    <mergeCell ref="BU15:BU18"/>
    <mergeCell ref="Q16:Q18"/>
    <mergeCell ref="R17:R18"/>
    <mergeCell ref="AI17:AI19"/>
    <mergeCell ref="BA17:BA19"/>
    <mergeCell ref="I18:L22"/>
    <mergeCell ref="AA18:AD22"/>
    <mergeCell ref="AJ18:AJ19"/>
    <mergeCell ref="AS18:AV22"/>
    <mergeCell ref="BB18:BB19"/>
    <mergeCell ref="BK18:BN22"/>
    <mergeCell ref="BS18:BS20"/>
    <mergeCell ref="BT19:BT20"/>
    <mergeCell ref="S20:S21"/>
    <mergeCell ref="AK20:AK22"/>
    <mergeCell ref="BC20:BC22"/>
    <mergeCell ref="BU21:BU22"/>
    <mergeCell ref="F30:G31"/>
    <mergeCell ref="H30:H31"/>
    <mergeCell ref="T30:U31"/>
    <mergeCell ref="X30:Y31"/>
    <mergeCell ref="Z30:Z31"/>
    <mergeCell ref="AL30:AM31"/>
    <mergeCell ref="AP30:AQ31"/>
    <mergeCell ref="AR30:AR31"/>
    <mergeCell ref="BD30:BE31"/>
    <mergeCell ref="BH30:BI31"/>
    <mergeCell ref="BJ30:BJ31"/>
    <mergeCell ref="BV30:BW31"/>
    <mergeCell ref="F32:G33"/>
    <mergeCell ref="H32:J33"/>
    <mergeCell ref="K32:K33"/>
    <mergeCell ref="L32:M33"/>
    <mergeCell ref="X32:Y33"/>
    <mergeCell ref="Z32:AB33"/>
    <mergeCell ref="AC32:AC33"/>
    <mergeCell ref="AD32:AE33"/>
    <mergeCell ref="AP32:AQ33"/>
    <mergeCell ref="AR32:AT33"/>
    <mergeCell ref="AU32:AU33"/>
    <mergeCell ref="AV32:AW33"/>
    <mergeCell ref="BH32:BI33"/>
    <mergeCell ref="BJ32:BL33"/>
    <mergeCell ref="BM32:BM33"/>
    <mergeCell ref="BN32:BO33"/>
    <mergeCell ref="K39:L40"/>
    <mergeCell ref="M39:O40"/>
    <mergeCell ref="P39:R40"/>
    <mergeCell ref="S39:U40"/>
    <mergeCell ref="AC39:AD40"/>
    <mergeCell ref="AE39:AG40"/>
    <mergeCell ref="AH39:AJ40"/>
    <mergeCell ref="AK39:AM40"/>
    <mergeCell ref="AU39:AV40"/>
    <mergeCell ref="AW39:AY40"/>
    <mergeCell ref="AZ39:BB40"/>
    <mergeCell ref="BC39:BE40"/>
    <mergeCell ref="BM39:BN40"/>
    <mergeCell ref="BO39:BQ40"/>
    <mergeCell ref="BR39:BT40"/>
    <mergeCell ref="BU39:BW40"/>
    <mergeCell ref="K41:L42"/>
    <mergeCell ref="M41:O42"/>
    <mergeCell ref="P41:R42"/>
    <mergeCell ref="S41:U42"/>
    <mergeCell ref="AC41:AD42"/>
    <mergeCell ref="AE41:AG42"/>
    <mergeCell ref="AH41:AJ42"/>
    <mergeCell ref="AK41:AM42"/>
    <mergeCell ref="AU41:AV42"/>
    <mergeCell ref="AW41:AY42"/>
    <mergeCell ref="AZ41:BB42"/>
    <mergeCell ref="BC41:BE42"/>
    <mergeCell ref="BM41:BN42"/>
    <mergeCell ref="BO41:BQ42"/>
    <mergeCell ref="BR41:BT42"/>
    <mergeCell ref="BU41:BW42"/>
    <mergeCell ref="K43:L44"/>
    <mergeCell ref="M43:O44"/>
    <mergeCell ref="P43:R44"/>
    <mergeCell ref="S43:U44"/>
    <mergeCell ref="AC43:AD44"/>
    <mergeCell ref="AE43:AG44"/>
    <mergeCell ref="AH43:AJ44"/>
    <mergeCell ref="AK43:AM44"/>
    <mergeCell ref="AU43:AV44"/>
    <mergeCell ref="AW43:AY44"/>
    <mergeCell ref="AZ43:BB44"/>
    <mergeCell ref="BC43:BE44"/>
    <mergeCell ref="BM43:BN44"/>
    <mergeCell ref="BO43:BQ44"/>
    <mergeCell ref="BR43:BT44"/>
    <mergeCell ref="BU43:BW44"/>
    <mergeCell ref="F46:G50"/>
    <mergeCell ref="X46:Y50"/>
    <mergeCell ref="AP46:AQ50"/>
    <mergeCell ref="BH46:BI50"/>
    <mergeCell ref="B53:D54"/>
    <mergeCell ref="B56:D57"/>
    <mergeCell ref="S62:S66"/>
    <mergeCell ref="T62:T66"/>
    <mergeCell ref="AK62:AK66"/>
    <mergeCell ref="AL62:AL66"/>
    <mergeCell ref="BC62:BC66"/>
    <mergeCell ref="BD62:BD66"/>
    <mergeCell ref="BU62:BU66"/>
    <mergeCell ref="BV62:BV66"/>
    <mergeCell ref="I67:L71"/>
    <mergeCell ref="R67:R70"/>
    <mergeCell ref="T67:T72"/>
    <mergeCell ref="U67:U72"/>
    <mergeCell ref="AA67:AD71"/>
    <mergeCell ref="AL67:AL72"/>
    <mergeCell ref="AM67:AM72"/>
    <mergeCell ref="AS67:AV71"/>
    <mergeCell ref="BD67:BD72"/>
    <mergeCell ref="BE67:BE72"/>
    <mergeCell ref="BK67:BN71"/>
    <mergeCell ref="S68:S71"/>
    <mergeCell ref="AJ68:AJ71"/>
    <mergeCell ref="AK68:AK71"/>
    <mergeCell ref="BB68:BB71"/>
    <mergeCell ref="BC68:BC71"/>
    <mergeCell ref="BT68:BT71"/>
    <mergeCell ref="BW68:BW73"/>
    <mergeCell ref="BU69:BU72"/>
    <mergeCell ref="Q70:Q72"/>
    <mergeCell ref="R71:R72"/>
    <mergeCell ref="AI71:AI73"/>
    <mergeCell ref="BA71:BA73"/>
    <mergeCell ref="I72:L76"/>
    <mergeCell ref="AA72:AD76"/>
    <mergeCell ref="AJ72:AJ73"/>
    <mergeCell ref="AS72:AV76"/>
    <mergeCell ref="BB72:BB73"/>
    <mergeCell ref="BK72:BN76"/>
    <mergeCell ref="BS72:BS74"/>
    <mergeCell ref="BT73:BT74"/>
    <mergeCell ref="S74:S75"/>
    <mergeCell ref="AK74:AK76"/>
    <mergeCell ref="BC74:BC76"/>
    <mergeCell ref="BU75:BU76"/>
    <mergeCell ref="F84:G85"/>
    <mergeCell ref="H84:H85"/>
    <mergeCell ref="T84:U85"/>
    <mergeCell ref="X84:Y85"/>
    <mergeCell ref="Z84:Z85"/>
    <mergeCell ref="AL84:AM85"/>
    <mergeCell ref="AP84:AQ85"/>
    <mergeCell ref="AR84:AR85"/>
    <mergeCell ref="BD84:BE85"/>
    <mergeCell ref="BH84:BI85"/>
    <mergeCell ref="BJ84:BJ85"/>
    <mergeCell ref="BV84:BW85"/>
    <mergeCell ref="F86:G87"/>
    <mergeCell ref="H86:J87"/>
    <mergeCell ref="K86:K87"/>
    <mergeCell ref="L86:M87"/>
    <mergeCell ref="X86:Y87"/>
    <mergeCell ref="Z86:AB87"/>
    <mergeCell ref="AC86:AC87"/>
    <mergeCell ref="AD86:AE87"/>
    <mergeCell ref="AP86:AQ87"/>
    <mergeCell ref="AR86:AT87"/>
    <mergeCell ref="AU86:AU87"/>
    <mergeCell ref="AV86:AW87"/>
    <mergeCell ref="BH86:BI87"/>
    <mergeCell ref="BJ86:BL87"/>
    <mergeCell ref="BM86:BM87"/>
    <mergeCell ref="BN86:BO87"/>
    <mergeCell ref="K93:L94"/>
    <mergeCell ref="M93:O94"/>
    <mergeCell ref="P93:R94"/>
    <mergeCell ref="S93:U94"/>
    <mergeCell ref="AC93:AD94"/>
    <mergeCell ref="AE93:AG94"/>
    <mergeCell ref="AH93:AJ94"/>
    <mergeCell ref="AK93:AM94"/>
    <mergeCell ref="AU93:AV94"/>
    <mergeCell ref="AW93:AY94"/>
    <mergeCell ref="AZ93:BB94"/>
    <mergeCell ref="BC93:BE94"/>
    <mergeCell ref="BM93:BN94"/>
    <mergeCell ref="BO93:BQ94"/>
    <mergeCell ref="BR93:BT94"/>
    <mergeCell ref="BU93:BW94"/>
    <mergeCell ref="K95:L96"/>
    <mergeCell ref="M95:O96"/>
    <mergeCell ref="P95:R96"/>
    <mergeCell ref="S95:U96"/>
    <mergeCell ref="AC95:AD96"/>
    <mergeCell ref="AE95:AG96"/>
    <mergeCell ref="AH95:AJ96"/>
    <mergeCell ref="AK95:AM96"/>
    <mergeCell ref="AU95:AV96"/>
    <mergeCell ref="AW95:AY96"/>
    <mergeCell ref="AZ95:BB96"/>
    <mergeCell ref="BC95:BE96"/>
    <mergeCell ref="BM95:BN96"/>
    <mergeCell ref="BO95:BQ96"/>
    <mergeCell ref="BR95:BT96"/>
    <mergeCell ref="BU95:BW96"/>
    <mergeCell ref="K97:L98"/>
    <mergeCell ref="M97:O98"/>
    <mergeCell ref="P97:R98"/>
    <mergeCell ref="S97:U98"/>
    <mergeCell ref="AC97:AD98"/>
    <mergeCell ref="AE97:AG98"/>
    <mergeCell ref="AH97:AJ98"/>
    <mergeCell ref="AK97:AM98"/>
    <mergeCell ref="AU97:AV98"/>
    <mergeCell ref="AW97:AY98"/>
    <mergeCell ref="AZ97:BB98"/>
    <mergeCell ref="BC97:BE98"/>
    <mergeCell ref="BM97:BN98"/>
    <mergeCell ref="BO97:BQ98"/>
    <mergeCell ref="BR97:BT98"/>
    <mergeCell ref="BU97:BW98"/>
    <mergeCell ref="F100:G104"/>
    <mergeCell ref="X100:Y104"/>
    <mergeCell ref="AP100:AQ104"/>
    <mergeCell ref="BH100:BI104"/>
    <mergeCell ref="B107:D108"/>
    <mergeCell ref="B110:D111"/>
    <mergeCell ref="S116:S120"/>
    <mergeCell ref="T116:T120"/>
    <mergeCell ref="AK116:AK120"/>
    <mergeCell ref="AL116:AL120"/>
    <mergeCell ref="BC116:BC120"/>
    <mergeCell ref="BD116:BD120"/>
    <mergeCell ref="BU116:BU120"/>
    <mergeCell ref="BV116:BV120"/>
    <mergeCell ref="I121:L125"/>
    <mergeCell ref="R121:R124"/>
    <mergeCell ref="T121:T126"/>
    <mergeCell ref="U121:U126"/>
    <mergeCell ref="AA121:AD125"/>
    <mergeCell ref="AL121:AL126"/>
    <mergeCell ref="AM121:AM126"/>
    <mergeCell ref="AS121:AV125"/>
    <mergeCell ref="BD121:BD126"/>
    <mergeCell ref="BE121:BE126"/>
    <mergeCell ref="BK121:BN125"/>
    <mergeCell ref="S122:S125"/>
    <mergeCell ref="AJ122:AJ125"/>
    <mergeCell ref="AK122:AK125"/>
    <mergeCell ref="BB122:BB125"/>
    <mergeCell ref="BC122:BC125"/>
    <mergeCell ref="BT122:BT125"/>
    <mergeCell ref="BW122:BW127"/>
    <mergeCell ref="BU123:BU126"/>
    <mergeCell ref="Q124:Q126"/>
    <mergeCell ref="R125:R126"/>
    <mergeCell ref="AI125:AI127"/>
    <mergeCell ref="BA125:BA127"/>
    <mergeCell ref="I126:L130"/>
    <mergeCell ref="AA126:AD130"/>
    <mergeCell ref="AJ126:AJ127"/>
    <mergeCell ref="AS126:AV130"/>
    <mergeCell ref="BB126:BB127"/>
    <mergeCell ref="BK126:BN130"/>
    <mergeCell ref="BS126:BS128"/>
    <mergeCell ref="BT127:BT128"/>
    <mergeCell ref="S128:S129"/>
    <mergeCell ref="AK128:AK130"/>
    <mergeCell ref="BC128:BC130"/>
    <mergeCell ref="BU129:BU130"/>
    <mergeCell ref="F138:G139"/>
    <mergeCell ref="H138:H139"/>
    <mergeCell ref="T138:U139"/>
    <mergeCell ref="X138:Y139"/>
    <mergeCell ref="Z138:Z139"/>
    <mergeCell ref="AL138:AM139"/>
    <mergeCell ref="AP138:AQ139"/>
    <mergeCell ref="AR138:AR139"/>
    <mergeCell ref="BD138:BE139"/>
    <mergeCell ref="BH138:BI139"/>
    <mergeCell ref="BJ138:BJ139"/>
    <mergeCell ref="BV138:BW139"/>
    <mergeCell ref="F140:G141"/>
    <mergeCell ref="H140:J141"/>
    <mergeCell ref="K140:K141"/>
    <mergeCell ref="L140:M141"/>
    <mergeCell ref="X140:Y141"/>
    <mergeCell ref="Z140:AB141"/>
    <mergeCell ref="AC140:AC141"/>
    <mergeCell ref="AD140:AE141"/>
    <mergeCell ref="AP140:AQ141"/>
    <mergeCell ref="AR140:AT141"/>
    <mergeCell ref="AU140:AU141"/>
    <mergeCell ref="AV140:AW141"/>
    <mergeCell ref="BH140:BI141"/>
    <mergeCell ref="BJ140:BL141"/>
    <mergeCell ref="BM140:BM141"/>
    <mergeCell ref="BN140:BO141"/>
    <mergeCell ref="K147:L148"/>
    <mergeCell ref="M147:O148"/>
    <mergeCell ref="P147:R148"/>
    <mergeCell ref="S147:U148"/>
    <mergeCell ref="AC147:AD148"/>
    <mergeCell ref="AE147:AG148"/>
    <mergeCell ref="AH147:AJ148"/>
    <mergeCell ref="AK147:AM148"/>
    <mergeCell ref="AU147:AV148"/>
    <mergeCell ref="AW147:AY148"/>
    <mergeCell ref="AZ147:BB148"/>
    <mergeCell ref="BC147:BE148"/>
    <mergeCell ref="BM147:BN148"/>
    <mergeCell ref="BO147:BQ148"/>
    <mergeCell ref="BR147:BT148"/>
    <mergeCell ref="BU147:BW148"/>
    <mergeCell ref="K149:L150"/>
    <mergeCell ref="M149:O150"/>
    <mergeCell ref="P149:R150"/>
    <mergeCell ref="S149:U150"/>
    <mergeCell ref="AC149:AD150"/>
    <mergeCell ref="AE149:AG150"/>
    <mergeCell ref="AH149:AJ150"/>
    <mergeCell ref="AK149:AM150"/>
    <mergeCell ref="AU149:AV150"/>
    <mergeCell ref="AW149:AY150"/>
    <mergeCell ref="AZ149:BB150"/>
    <mergeCell ref="BC149:BE150"/>
    <mergeCell ref="BM149:BN150"/>
    <mergeCell ref="BO149:BQ150"/>
    <mergeCell ref="BR149:BT150"/>
    <mergeCell ref="BU149:BW150"/>
    <mergeCell ref="K151:L152"/>
    <mergeCell ref="M151:O152"/>
    <mergeCell ref="P151:R152"/>
    <mergeCell ref="S151:U152"/>
    <mergeCell ref="AC151:AD152"/>
    <mergeCell ref="AE151:AG152"/>
    <mergeCell ref="AH151:AJ152"/>
    <mergeCell ref="AK151:AM152"/>
    <mergeCell ref="AU151:AV152"/>
    <mergeCell ref="AW151:AY152"/>
    <mergeCell ref="AZ151:BB152"/>
    <mergeCell ref="BC151:BE152"/>
    <mergeCell ref="BM151:BN152"/>
    <mergeCell ref="BO151:BQ152"/>
    <mergeCell ref="BR151:BT152"/>
    <mergeCell ref="BU151:BW152"/>
    <mergeCell ref="F154:G158"/>
    <mergeCell ref="X154:Y158"/>
    <mergeCell ref="AP154:AQ158"/>
    <mergeCell ref="BH154:BI158"/>
    <mergeCell ref="B161:D162"/>
    <mergeCell ref="B5:D23"/>
    <mergeCell ref="G13:G22"/>
    <mergeCell ref="Y13:Y22"/>
    <mergeCell ref="AQ13:AQ22"/>
    <mergeCell ref="BI13:BI22"/>
    <mergeCell ref="BV13:BV19"/>
    <mergeCell ref="B24:D35"/>
    <mergeCell ref="B36:D52"/>
    <mergeCell ref="F38:G45"/>
    <mergeCell ref="X38:Y45"/>
    <mergeCell ref="AP38:AQ45"/>
    <mergeCell ref="BH38:BI45"/>
    <mergeCell ref="B59:D77"/>
    <mergeCell ref="G67:G76"/>
    <mergeCell ref="Y67:Y76"/>
    <mergeCell ref="AQ67:AQ76"/>
    <mergeCell ref="BI67:BI76"/>
    <mergeCell ref="BV67:BV73"/>
    <mergeCell ref="B78:D89"/>
    <mergeCell ref="B90:D106"/>
    <mergeCell ref="F92:G99"/>
    <mergeCell ref="X92:Y99"/>
    <mergeCell ref="AP92:AQ99"/>
    <mergeCell ref="BH92:BI99"/>
    <mergeCell ref="B113:D131"/>
    <mergeCell ref="G121:G130"/>
    <mergeCell ref="Y121:Y130"/>
    <mergeCell ref="AQ121:AQ130"/>
    <mergeCell ref="BI121:BI130"/>
    <mergeCell ref="BV121:BV127"/>
    <mergeCell ref="B132:D143"/>
    <mergeCell ref="B144:D160"/>
    <mergeCell ref="F146:G153"/>
    <mergeCell ref="X146:Y153"/>
    <mergeCell ref="AP146:AQ153"/>
    <mergeCell ref="BH146:BI153"/>
  </mergeCells>
  <phoneticPr fontId="1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68" fitToWidth="1" fitToHeight="1" orientation="landscape" usePrinterDefaults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5" tint="0.4"/>
  </sheetPr>
  <dimension ref="A1:BX162"/>
  <sheetViews>
    <sheetView topLeftCell="A136" zoomScale="85" zoomScaleNormal="85" workbookViewId="0">
      <selection activeCell="AZ147" sqref="AZ147:BB148"/>
    </sheetView>
  </sheetViews>
  <sheetFormatPr defaultColWidth="3.125" defaultRowHeight="18" customHeight="1"/>
  <cols>
    <col min="1" max="1" width="1.625" style="1" customWidth="1"/>
    <col min="2" max="4" width="2.625" style="1" customWidth="1"/>
    <col min="5" max="5" width="0.875" style="1" customWidth="1"/>
    <col min="6" max="21" width="2.625" style="1" customWidth="1"/>
    <col min="22" max="23" width="0.875" style="1" customWidth="1"/>
    <col min="24" max="39" width="2.625" style="1" customWidth="1"/>
    <col min="40" max="41" width="0.875" style="1" customWidth="1"/>
    <col min="42" max="57" width="2.625" style="1" customWidth="1"/>
    <col min="58" max="59" width="0.875" style="1" customWidth="1"/>
    <col min="60" max="75" width="2.625" style="1" customWidth="1"/>
    <col min="76" max="76" width="0.875" style="1" customWidth="1"/>
    <col min="77" max="77" width="1.625" style="1" customWidth="1"/>
    <col min="78" max="80" width="2.625" style="1" customWidth="1"/>
    <col min="81" max="81" width="0.875" style="1" customWidth="1"/>
    <col min="82" max="96" width="2.625" style="1" customWidth="1"/>
    <col min="97" max="98" width="0.875" style="1" customWidth="1"/>
    <col min="99" max="114" width="2.625" style="1" customWidth="1"/>
    <col min="115" max="116" width="0.875" style="1" customWidth="1"/>
    <col min="117" max="132" width="2.625" style="1" customWidth="1"/>
    <col min="133" max="133" width="0.875" style="1" customWidth="1"/>
    <col min="134" max="16384" width="3.125" style="1"/>
  </cols>
  <sheetData>
    <row r="1" spans="1:76" ht="30" customHeight="1">
      <c r="A1" s="3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213"/>
    </row>
    <row r="2" spans="1:76" ht="24.95" customHeight="1">
      <c r="A2" s="31"/>
      <c r="B2" s="37" t="s">
        <v>70</v>
      </c>
      <c r="C2" s="47"/>
      <c r="D2" s="57"/>
      <c r="E2" s="65" t="s">
        <v>69</v>
      </c>
      <c r="F2" s="78"/>
      <c r="G2" s="78"/>
      <c r="H2" s="78"/>
      <c r="I2" s="78"/>
      <c r="J2" s="78"/>
      <c r="K2" s="78"/>
      <c r="L2" s="121" t="s">
        <v>104</v>
      </c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78" t="s">
        <v>54</v>
      </c>
      <c r="X2" s="78"/>
      <c r="Y2" s="78"/>
      <c r="Z2" s="78"/>
      <c r="AA2" s="78"/>
      <c r="AB2" s="78"/>
      <c r="AC2" s="78"/>
      <c r="AD2" s="78"/>
      <c r="AE2" s="191">
        <v>20</v>
      </c>
      <c r="AF2" s="191"/>
      <c r="AG2" s="191"/>
      <c r="AH2" s="191"/>
      <c r="AI2" s="191"/>
      <c r="AJ2" s="191"/>
      <c r="AK2" s="191"/>
      <c r="AL2" s="191"/>
      <c r="AM2" s="191"/>
      <c r="AN2" s="191"/>
      <c r="AO2" s="203" t="s">
        <v>68</v>
      </c>
      <c r="AP2" s="203"/>
      <c r="AQ2" s="203"/>
      <c r="AR2" s="203"/>
      <c r="AS2" s="203"/>
      <c r="AT2" s="203"/>
      <c r="AU2" s="203"/>
      <c r="AV2" s="203"/>
      <c r="AW2" s="206">
        <v>0.9</v>
      </c>
      <c r="AX2" s="208"/>
      <c r="AY2" s="208"/>
      <c r="AZ2" s="208"/>
      <c r="BA2" s="208"/>
      <c r="BB2" s="208"/>
      <c r="BC2" s="208"/>
      <c r="BD2" s="208"/>
      <c r="BE2" s="208"/>
      <c r="BF2" s="208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14"/>
    </row>
    <row r="3" spans="1:76" ht="24.95" customHeight="1">
      <c r="A3" s="31"/>
      <c r="B3" s="38"/>
      <c r="C3" s="48"/>
      <c r="D3" s="58"/>
      <c r="E3" s="66" t="s">
        <v>66</v>
      </c>
      <c r="F3" s="79"/>
      <c r="G3" s="79"/>
      <c r="H3" s="79"/>
      <c r="I3" s="79"/>
      <c r="J3" s="79"/>
      <c r="K3" s="79"/>
      <c r="L3" s="79" t="s">
        <v>67</v>
      </c>
      <c r="M3" s="79"/>
      <c r="N3" s="144">
        <v>5</v>
      </c>
      <c r="O3" s="144"/>
      <c r="P3" s="150" t="str">
        <f>IF(N3=3,"(旧区分:L交通)",IF(N3=4,"(旧区分:A交通)",IF(N3=5,"(旧区分:B交通)","(旧区分:C交通)")))</f>
        <v>(旧区分:B交通)</v>
      </c>
      <c r="Q3" s="150"/>
      <c r="R3" s="150"/>
      <c r="S3" s="150"/>
      <c r="T3" s="150"/>
      <c r="U3" s="150"/>
      <c r="V3" s="150"/>
      <c r="W3" s="79" t="s">
        <v>64</v>
      </c>
      <c r="X3" s="79"/>
      <c r="Y3" s="79"/>
      <c r="Z3" s="79"/>
      <c r="AA3" s="79"/>
      <c r="AB3" s="79"/>
      <c r="AC3" s="79"/>
      <c r="AD3" s="79"/>
      <c r="AE3" s="192" t="s">
        <v>65</v>
      </c>
      <c r="AF3" s="192"/>
      <c r="AG3" s="192"/>
      <c r="AH3" s="192"/>
      <c r="AI3" s="192"/>
      <c r="AJ3" s="192"/>
      <c r="AK3" s="192"/>
      <c r="AL3" s="192"/>
      <c r="AM3" s="192"/>
      <c r="AN3" s="192"/>
      <c r="AO3" s="79" t="s">
        <v>71</v>
      </c>
      <c r="AP3" s="79"/>
      <c r="AQ3" s="79"/>
      <c r="AR3" s="79"/>
      <c r="AS3" s="79"/>
      <c r="AT3" s="79"/>
      <c r="AU3" s="79"/>
      <c r="AV3" s="79"/>
      <c r="AW3" s="207">
        <v>0.1</v>
      </c>
      <c r="AX3" s="207"/>
      <c r="AY3" s="207"/>
      <c r="AZ3" s="207"/>
      <c r="BA3" s="207"/>
      <c r="BB3" s="207"/>
      <c r="BC3" s="207"/>
      <c r="BD3" s="207"/>
      <c r="BE3" s="207"/>
      <c r="BF3" s="207"/>
      <c r="BG3" s="79" t="s">
        <v>72</v>
      </c>
      <c r="BH3" s="79"/>
      <c r="BI3" s="79"/>
      <c r="BJ3" s="79"/>
      <c r="BK3" s="79"/>
      <c r="BL3" s="79"/>
      <c r="BM3" s="79"/>
      <c r="BN3" s="79"/>
      <c r="BO3" s="211">
        <v>20</v>
      </c>
      <c r="BP3" s="211"/>
      <c r="BQ3" s="211"/>
      <c r="BR3" s="211"/>
      <c r="BS3" s="211"/>
      <c r="BT3" s="211"/>
      <c r="BU3" s="211"/>
      <c r="BV3" s="211"/>
      <c r="BW3" s="211"/>
      <c r="BX3" s="215"/>
    </row>
    <row r="4" spans="1:76" ht="20.100000000000001" customHeight="1">
      <c r="A4" s="31"/>
      <c r="B4" s="39"/>
      <c r="C4" s="49"/>
      <c r="D4" s="59"/>
      <c r="E4" s="67">
        <v>1</v>
      </c>
      <c r="F4" s="80"/>
      <c r="G4" s="80"/>
      <c r="H4" s="80"/>
      <c r="I4" s="80"/>
      <c r="J4" s="80"/>
      <c r="K4" s="80"/>
      <c r="L4" s="80"/>
      <c r="M4" s="132">
        <f>+L26</f>
        <v>3</v>
      </c>
      <c r="N4" s="132"/>
      <c r="O4" s="132"/>
      <c r="P4" s="132"/>
      <c r="Q4" s="132"/>
      <c r="R4" s="132"/>
      <c r="S4" s="132"/>
      <c r="T4" s="132"/>
      <c r="U4" s="132"/>
      <c r="V4" s="175"/>
      <c r="W4" s="67">
        <v>2</v>
      </c>
      <c r="X4" s="80"/>
      <c r="Y4" s="80"/>
      <c r="Z4" s="80"/>
      <c r="AA4" s="80"/>
      <c r="AB4" s="80"/>
      <c r="AC4" s="80"/>
      <c r="AD4" s="80"/>
      <c r="AE4" s="132">
        <f>+AD26</f>
        <v>4</v>
      </c>
      <c r="AF4" s="132"/>
      <c r="AG4" s="132"/>
      <c r="AH4" s="132"/>
      <c r="AI4" s="132"/>
      <c r="AJ4" s="132"/>
      <c r="AK4" s="132"/>
      <c r="AL4" s="132"/>
      <c r="AM4" s="132"/>
      <c r="AN4" s="175"/>
      <c r="AO4" s="67">
        <v>2</v>
      </c>
      <c r="AP4" s="80"/>
      <c r="AQ4" s="80"/>
      <c r="AR4" s="80"/>
      <c r="AS4" s="80"/>
      <c r="AT4" s="80"/>
      <c r="AU4" s="80"/>
      <c r="AV4" s="80"/>
      <c r="AW4" s="132">
        <f>+AV26</f>
        <v>6</v>
      </c>
      <c r="AX4" s="132"/>
      <c r="AY4" s="132"/>
      <c r="AZ4" s="132"/>
      <c r="BA4" s="132"/>
      <c r="BB4" s="132"/>
      <c r="BC4" s="132"/>
      <c r="BD4" s="132"/>
      <c r="BE4" s="132"/>
      <c r="BF4" s="175"/>
      <c r="BG4" s="67">
        <v>3</v>
      </c>
      <c r="BH4" s="80"/>
      <c r="BI4" s="80"/>
      <c r="BJ4" s="80"/>
      <c r="BK4" s="80"/>
      <c r="BL4" s="80"/>
      <c r="BM4" s="80"/>
      <c r="BN4" s="80"/>
      <c r="BO4" s="132">
        <f>+BN26</f>
        <v>8</v>
      </c>
      <c r="BP4" s="132"/>
      <c r="BQ4" s="132"/>
      <c r="BR4" s="132"/>
      <c r="BS4" s="132"/>
      <c r="BT4" s="132"/>
      <c r="BU4" s="132"/>
      <c r="BV4" s="132"/>
      <c r="BW4" s="132"/>
      <c r="BX4" s="216"/>
    </row>
    <row r="5" spans="1:76" ht="5.0999999999999996" customHeight="1">
      <c r="A5" s="31"/>
      <c r="B5" s="40" t="s">
        <v>3</v>
      </c>
      <c r="C5" s="50"/>
      <c r="D5" s="60"/>
      <c r="E5" s="6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76"/>
      <c r="W5" s="68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176"/>
      <c r="AO5" s="68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176"/>
      <c r="BG5" s="68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17"/>
    </row>
    <row r="6" spans="1:76" s="28" customFormat="1" ht="12" customHeight="1">
      <c r="A6" s="32"/>
      <c r="B6" s="40"/>
      <c r="C6" s="50"/>
      <c r="D6" s="60"/>
      <c r="E6" s="69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"/>
      <c r="S6" s="82"/>
      <c r="T6" s="168"/>
      <c r="U6" s="168"/>
      <c r="V6" s="32"/>
      <c r="W6" s="69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2"/>
      <c r="AK6" s="82"/>
      <c r="AL6" s="168"/>
      <c r="AM6" s="168"/>
      <c r="AN6" s="198"/>
      <c r="AO6" s="69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32"/>
      <c r="BC6" s="82"/>
      <c r="BD6" s="168"/>
      <c r="BE6" s="168"/>
      <c r="BF6" s="198"/>
      <c r="BG6" s="69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32"/>
      <c r="BU6" s="82"/>
      <c r="BV6" s="168"/>
      <c r="BW6" s="168"/>
      <c r="BX6" s="218"/>
    </row>
    <row r="7" spans="1:76" s="28" customFormat="1" ht="12" customHeight="1">
      <c r="A7" s="32"/>
      <c r="B7" s="40"/>
      <c r="C7" s="50"/>
      <c r="D7" s="60"/>
      <c r="E7" s="69"/>
      <c r="F7" s="82"/>
      <c r="G7" s="82"/>
      <c r="H7" s="82"/>
      <c r="I7" s="109" t="s">
        <v>2</v>
      </c>
      <c r="J7" s="109"/>
      <c r="K7" s="109"/>
      <c r="L7" s="109"/>
      <c r="M7" s="109" t="s">
        <v>24</v>
      </c>
      <c r="N7" s="109"/>
      <c r="O7" s="109"/>
      <c r="P7" s="109"/>
      <c r="Q7" s="82"/>
      <c r="R7" s="32"/>
      <c r="S7" s="163"/>
      <c r="T7" s="168"/>
      <c r="U7" s="168"/>
      <c r="V7" s="32"/>
      <c r="W7" s="69"/>
      <c r="X7" s="82"/>
      <c r="Y7" s="82"/>
      <c r="Z7" s="82"/>
      <c r="AA7" s="109" t="s">
        <v>2</v>
      </c>
      <c r="AB7" s="109"/>
      <c r="AC7" s="109"/>
      <c r="AD7" s="109"/>
      <c r="AE7" s="109" t="s">
        <v>24</v>
      </c>
      <c r="AF7" s="109"/>
      <c r="AG7" s="109"/>
      <c r="AH7" s="109"/>
      <c r="AI7" s="82"/>
      <c r="AJ7" s="32"/>
      <c r="AK7" s="163"/>
      <c r="AL7" s="168"/>
      <c r="AM7" s="168"/>
      <c r="AN7" s="198"/>
      <c r="AO7" s="69"/>
      <c r="AP7" s="82"/>
      <c r="AQ7" s="82"/>
      <c r="AR7" s="82"/>
      <c r="AS7" s="109" t="s">
        <v>2</v>
      </c>
      <c r="AT7" s="109"/>
      <c r="AU7" s="109"/>
      <c r="AV7" s="109"/>
      <c r="AW7" s="109" t="s">
        <v>24</v>
      </c>
      <c r="AX7" s="109"/>
      <c r="AY7" s="109"/>
      <c r="AZ7" s="109"/>
      <c r="BA7" s="82"/>
      <c r="BB7" s="32"/>
      <c r="BC7" s="163"/>
      <c r="BD7" s="168"/>
      <c r="BE7" s="168"/>
      <c r="BF7" s="198"/>
      <c r="BG7" s="69"/>
      <c r="BH7" s="82"/>
      <c r="BI7" s="82"/>
      <c r="BJ7" s="82"/>
      <c r="BK7" s="109" t="s">
        <v>2</v>
      </c>
      <c r="BL7" s="109"/>
      <c r="BM7" s="109"/>
      <c r="BN7" s="109"/>
      <c r="BO7" s="109" t="s">
        <v>24</v>
      </c>
      <c r="BP7" s="109"/>
      <c r="BQ7" s="109"/>
      <c r="BR7" s="109"/>
      <c r="BS7" s="82"/>
      <c r="BT7" s="32"/>
      <c r="BU7" s="163"/>
      <c r="BV7" s="168"/>
      <c r="BW7" s="168"/>
      <c r="BX7" s="218"/>
    </row>
    <row r="8" spans="1:76" s="28" customFormat="1" ht="9.9499999999999993" customHeight="1">
      <c r="A8" s="32"/>
      <c r="B8" s="40"/>
      <c r="C8" s="50"/>
      <c r="D8" s="60"/>
      <c r="E8" s="6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2"/>
      <c r="S8" s="164">
        <f>+K38+K39+K41+K43</f>
        <v>85</v>
      </c>
      <c r="T8" s="169" t="s">
        <v>62</v>
      </c>
      <c r="U8" s="168"/>
      <c r="V8" s="32"/>
      <c r="W8" s="69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32"/>
      <c r="AK8" s="164">
        <f>+AC38+AC39+AC41+AC43</f>
        <v>75</v>
      </c>
      <c r="AL8" s="169" t="s">
        <v>62</v>
      </c>
      <c r="AM8" s="168"/>
      <c r="AN8" s="198"/>
      <c r="AO8" s="69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32"/>
      <c r="BC8" s="164">
        <f>+AU38+AU39+AU41+AU43</f>
        <v>60</v>
      </c>
      <c r="BD8" s="169" t="s">
        <v>62</v>
      </c>
      <c r="BE8" s="168"/>
      <c r="BF8" s="198"/>
      <c r="BG8" s="69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32"/>
      <c r="BU8" s="164">
        <f>+BM38+BM39+BM41+BM43</f>
        <v>55</v>
      </c>
      <c r="BV8" s="169" t="s">
        <v>62</v>
      </c>
      <c r="BW8" s="168"/>
      <c r="BX8" s="218"/>
    </row>
    <row r="9" spans="1:76" s="28" customFormat="1" ht="9.9499999999999993" customHeight="1">
      <c r="A9" s="32"/>
      <c r="B9" s="40"/>
      <c r="C9" s="50"/>
      <c r="D9" s="60"/>
      <c r="E9" s="69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32"/>
      <c r="S9" s="164"/>
      <c r="T9" s="169"/>
      <c r="U9" s="168"/>
      <c r="V9" s="32"/>
      <c r="W9" s="69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32"/>
      <c r="AK9" s="164"/>
      <c r="AL9" s="169"/>
      <c r="AM9" s="168"/>
      <c r="AN9" s="198"/>
      <c r="AO9" s="6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32"/>
      <c r="BC9" s="164"/>
      <c r="BD9" s="169"/>
      <c r="BE9" s="168"/>
      <c r="BF9" s="198"/>
      <c r="BG9" s="69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32"/>
      <c r="BU9" s="164"/>
      <c r="BV9" s="169"/>
      <c r="BW9" s="168"/>
      <c r="BX9" s="218"/>
    </row>
    <row r="10" spans="1:76" s="28" customFormat="1" ht="9.9499999999999993" customHeight="1">
      <c r="A10" s="32"/>
      <c r="B10" s="40"/>
      <c r="C10" s="50"/>
      <c r="D10" s="60"/>
      <c r="E10" s="6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32"/>
      <c r="S10" s="164"/>
      <c r="T10" s="169"/>
      <c r="U10" s="168"/>
      <c r="V10" s="32"/>
      <c r="W10" s="6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32"/>
      <c r="AK10" s="164"/>
      <c r="AL10" s="169"/>
      <c r="AM10" s="168"/>
      <c r="AN10" s="198"/>
      <c r="AO10" s="69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32"/>
      <c r="BC10" s="164"/>
      <c r="BD10" s="169"/>
      <c r="BE10" s="168"/>
      <c r="BF10" s="198"/>
      <c r="BG10" s="69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32"/>
      <c r="BU10" s="164"/>
      <c r="BV10" s="169"/>
      <c r="BW10" s="168"/>
      <c r="BX10" s="218"/>
    </row>
    <row r="11" spans="1:76" s="28" customFormat="1" ht="9.9499999999999993" customHeight="1">
      <c r="A11" s="32"/>
      <c r="B11" s="40"/>
      <c r="C11" s="50"/>
      <c r="D11" s="60"/>
      <c r="E11" s="6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32"/>
      <c r="S11" s="164"/>
      <c r="T11" s="169"/>
      <c r="U11" s="168"/>
      <c r="V11" s="32"/>
      <c r="W11" s="6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32"/>
      <c r="AK11" s="164"/>
      <c r="AL11" s="169"/>
      <c r="AM11" s="168"/>
      <c r="AN11" s="198"/>
      <c r="AO11" s="69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2"/>
      <c r="BC11" s="164"/>
      <c r="BD11" s="169"/>
      <c r="BE11" s="168"/>
      <c r="BF11" s="198"/>
      <c r="BG11" s="69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32"/>
      <c r="BU11" s="164"/>
      <c r="BV11" s="169"/>
      <c r="BW11" s="168"/>
      <c r="BX11" s="218"/>
    </row>
    <row r="12" spans="1:76" s="28" customFormat="1" ht="9.9499999999999993" customHeight="1">
      <c r="A12" s="32"/>
      <c r="B12" s="40"/>
      <c r="C12" s="50"/>
      <c r="D12" s="60"/>
      <c r="E12" s="69"/>
      <c r="F12" s="82"/>
      <c r="G12" s="82"/>
      <c r="H12" s="82"/>
      <c r="I12" s="109"/>
      <c r="J12" s="109"/>
      <c r="K12" s="109"/>
      <c r="L12" s="109"/>
      <c r="M12" s="109"/>
      <c r="N12" s="109"/>
      <c r="O12" s="109"/>
      <c r="P12" s="109"/>
      <c r="Q12" s="82"/>
      <c r="R12" s="32"/>
      <c r="S12" s="164"/>
      <c r="T12" s="169"/>
      <c r="U12" s="168"/>
      <c r="V12" s="32"/>
      <c r="W12" s="69"/>
      <c r="X12" s="82"/>
      <c r="Y12" s="82"/>
      <c r="Z12" s="82"/>
      <c r="AA12" s="109"/>
      <c r="AB12" s="109"/>
      <c r="AC12" s="109"/>
      <c r="AD12" s="109"/>
      <c r="AE12" s="109"/>
      <c r="AF12" s="109"/>
      <c r="AG12" s="109"/>
      <c r="AH12" s="109"/>
      <c r="AI12" s="82"/>
      <c r="AJ12" s="32"/>
      <c r="AK12" s="164"/>
      <c r="AL12" s="169"/>
      <c r="AM12" s="168"/>
      <c r="AN12" s="198"/>
      <c r="AO12" s="69"/>
      <c r="AP12" s="82"/>
      <c r="AQ12" s="82"/>
      <c r="AR12" s="82"/>
      <c r="AS12" s="109"/>
      <c r="AT12" s="109"/>
      <c r="AU12" s="109"/>
      <c r="AV12" s="109"/>
      <c r="AW12" s="109"/>
      <c r="AX12" s="109"/>
      <c r="AY12" s="109"/>
      <c r="AZ12" s="109"/>
      <c r="BA12" s="82"/>
      <c r="BB12" s="32"/>
      <c r="BC12" s="164"/>
      <c r="BD12" s="169"/>
      <c r="BE12" s="168"/>
      <c r="BF12" s="198"/>
      <c r="BG12" s="69"/>
      <c r="BH12" s="82"/>
      <c r="BI12" s="82"/>
      <c r="BJ12" s="82"/>
      <c r="BK12" s="109"/>
      <c r="BL12" s="109"/>
      <c r="BM12" s="109"/>
      <c r="BN12" s="109"/>
      <c r="BO12" s="109"/>
      <c r="BP12" s="109"/>
      <c r="BQ12" s="109"/>
      <c r="BR12" s="109"/>
      <c r="BS12" s="82"/>
      <c r="BT12" s="32"/>
      <c r="BU12" s="164"/>
      <c r="BV12" s="169"/>
      <c r="BW12" s="168"/>
      <c r="BX12" s="218"/>
    </row>
    <row r="13" spans="1:76" s="28" customFormat="1" ht="12" customHeight="1">
      <c r="A13" s="32"/>
      <c r="B13" s="40"/>
      <c r="C13" s="50"/>
      <c r="D13" s="60"/>
      <c r="E13" s="69"/>
      <c r="F13" s="82"/>
      <c r="G13" s="97">
        <v>100</v>
      </c>
      <c r="H13" s="82"/>
      <c r="I13" s="109" t="s">
        <v>1</v>
      </c>
      <c r="J13" s="109"/>
      <c r="K13" s="109"/>
      <c r="L13" s="109"/>
      <c r="M13" s="133"/>
      <c r="N13" s="133"/>
      <c r="O13" s="133"/>
      <c r="P13" s="133"/>
      <c r="Q13" s="156"/>
      <c r="R13" s="161">
        <f>+S14-R17</f>
        <v>45</v>
      </c>
      <c r="S13" s="156"/>
      <c r="T13" s="170">
        <f>+S14+S8</f>
        <v>150</v>
      </c>
      <c r="U13" s="173" t="s">
        <v>63</v>
      </c>
      <c r="V13" s="32"/>
      <c r="W13" s="69"/>
      <c r="X13" s="82"/>
      <c r="Y13" s="97">
        <v>100</v>
      </c>
      <c r="Z13" s="82"/>
      <c r="AA13" s="109" t="s">
        <v>1</v>
      </c>
      <c r="AB13" s="109"/>
      <c r="AC13" s="109"/>
      <c r="AD13" s="109"/>
      <c r="AE13" s="133"/>
      <c r="AF13" s="133"/>
      <c r="AG13" s="133"/>
      <c r="AH13" s="133"/>
      <c r="AI13" s="156"/>
      <c r="AJ13" s="32"/>
      <c r="AK13" s="32"/>
      <c r="AL13" s="170">
        <f>+AK14+AK8</f>
        <v>145</v>
      </c>
      <c r="AM13" s="173" t="s">
        <v>63</v>
      </c>
      <c r="AN13" s="198"/>
      <c r="AO13" s="69"/>
      <c r="AP13" s="82"/>
      <c r="AQ13" s="97">
        <v>100</v>
      </c>
      <c r="AR13" s="82"/>
      <c r="AS13" s="109" t="s">
        <v>1</v>
      </c>
      <c r="AT13" s="109"/>
      <c r="AU13" s="109"/>
      <c r="AV13" s="109"/>
      <c r="AW13" s="133"/>
      <c r="AX13" s="133"/>
      <c r="AY13" s="133"/>
      <c r="AZ13" s="133"/>
      <c r="BA13" s="156"/>
      <c r="BB13" s="32"/>
      <c r="BC13" s="32"/>
      <c r="BD13" s="170">
        <f>+BC14+BC8</f>
        <v>145</v>
      </c>
      <c r="BE13" s="173" t="s">
        <v>63</v>
      </c>
      <c r="BF13" s="198"/>
      <c r="BG13" s="69"/>
      <c r="BH13" s="82"/>
      <c r="BI13" s="97">
        <v>100</v>
      </c>
      <c r="BJ13" s="82"/>
      <c r="BK13" s="109" t="s">
        <v>1</v>
      </c>
      <c r="BL13" s="109"/>
      <c r="BM13" s="109"/>
      <c r="BN13" s="109"/>
      <c r="BO13" s="133"/>
      <c r="BP13" s="133"/>
      <c r="BQ13" s="133"/>
      <c r="BR13" s="133"/>
      <c r="BS13" s="156"/>
      <c r="BT13" s="32"/>
      <c r="BU13" s="32"/>
      <c r="BV13" s="212">
        <f>BU15+BU8</f>
        <v>145</v>
      </c>
      <c r="BW13" s="168"/>
      <c r="BX13" s="218"/>
    </row>
    <row r="14" spans="1:76" s="28" customFormat="1" ht="12" customHeight="1">
      <c r="A14" s="32"/>
      <c r="B14" s="40"/>
      <c r="C14" s="50"/>
      <c r="D14" s="60"/>
      <c r="E14" s="69"/>
      <c r="F14" s="82"/>
      <c r="G14" s="97"/>
      <c r="H14" s="82"/>
      <c r="I14" s="109"/>
      <c r="J14" s="109"/>
      <c r="K14" s="109"/>
      <c r="L14" s="109"/>
      <c r="M14" s="133"/>
      <c r="N14" s="133"/>
      <c r="O14" s="133"/>
      <c r="P14" s="133"/>
      <c r="Q14" s="156"/>
      <c r="R14" s="161"/>
      <c r="S14" s="161">
        <f>+L27</f>
        <v>65</v>
      </c>
      <c r="T14" s="170"/>
      <c r="U14" s="173"/>
      <c r="V14" s="32"/>
      <c r="W14" s="69"/>
      <c r="X14" s="82"/>
      <c r="Y14" s="97"/>
      <c r="Z14" s="82"/>
      <c r="AA14" s="109"/>
      <c r="AB14" s="109"/>
      <c r="AC14" s="109"/>
      <c r="AD14" s="109"/>
      <c r="AE14" s="133"/>
      <c r="AF14" s="133"/>
      <c r="AG14" s="133"/>
      <c r="AH14" s="133"/>
      <c r="AI14" s="156"/>
      <c r="AJ14" s="196">
        <f>+AK14-AJ18</f>
        <v>50</v>
      </c>
      <c r="AK14" s="196">
        <f>+AD27</f>
        <v>70</v>
      </c>
      <c r="AL14" s="170"/>
      <c r="AM14" s="173"/>
      <c r="AN14" s="198"/>
      <c r="AO14" s="69"/>
      <c r="AP14" s="82"/>
      <c r="AQ14" s="97"/>
      <c r="AR14" s="82"/>
      <c r="AS14" s="109"/>
      <c r="AT14" s="109"/>
      <c r="AU14" s="109"/>
      <c r="AV14" s="109"/>
      <c r="AW14" s="133"/>
      <c r="AX14" s="133"/>
      <c r="AY14" s="133"/>
      <c r="AZ14" s="133"/>
      <c r="BA14" s="156"/>
      <c r="BB14" s="196">
        <f>+BC14-BB18</f>
        <v>65</v>
      </c>
      <c r="BC14" s="196">
        <f>+AV27</f>
        <v>85</v>
      </c>
      <c r="BD14" s="170"/>
      <c r="BE14" s="173"/>
      <c r="BF14" s="198"/>
      <c r="BG14" s="69"/>
      <c r="BH14" s="82"/>
      <c r="BI14" s="97"/>
      <c r="BJ14" s="82"/>
      <c r="BK14" s="109"/>
      <c r="BL14" s="109"/>
      <c r="BM14" s="109"/>
      <c r="BN14" s="109"/>
      <c r="BO14" s="133"/>
      <c r="BP14" s="133"/>
      <c r="BQ14" s="133"/>
      <c r="BR14" s="133"/>
      <c r="BS14" s="156"/>
      <c r="BT14" s="196">
        <f>+BU15-BT19</f>
        <v>70</v>
      </c>
      <c r="BU14" s="32"/>
      <c r="BV14" s="212"/>
      <c r="BW14" s="173" t="s">
        <v>63</v>
      </c>
      <c r="BX14" s="218"/>
    </row>
    <row r="15" spans="1:76" s="28" customFormat="1" ht="12" customHeight="1">
      <c r="A15" s="32"/>
      <c r="B15" s="40"/>
      <c r="C15" s="50"/>
      <c r="D15" s="60"/>
      <c r="E15" s="69"/>
      <c r="F15" s="82"/>
      <c r="G15" s="97"/>
      <c r="H15" s="82"/>
      <c r="I15" s="109"/>
      <c r="J15" s="109"/>
      <c r="K15" s="109"/>
      <c r="L15" s="109"/>
      <c r="M15" s="109" t="s">
        <v>5</v>
      </c>
      <c r="N15" s="109"/>
      <c r="O15" s="109"/>
      <c r="P15" s="109"/>
      <c r="Q15" s="156"/>
      <c r="R15" s="161"/>
      <c r="S15" s="161"/>
      <c r="T15" s="170"/>
      <c r="U15" s="173"/>
      <c r="V15" s="32"/>
      <c r="W15" s="69"/>
      <c r="X15" s="82"/>
      <c r="Y15" s="97"/>
      <c r="Z15" s="82"/>
      <c r="AA15" s="109"/>
      <c r="AB15" s="109"/>
      <c r="AC15" s="109"/>
      <c r="AD15" s="109"/>
      <c r="AE15" s="109" t="s">
        <v>5</v>
      </c>
      <c r="AF15" s="109"/>
      <c r="AG15" s="109"/>
      <c r="AH15" s="109"/>
      <c r="AI15" s="156"/>
      <c r="AJ15" s="196"/>
      <c r="AK15" s="196"/>
      <c r="AL15" s="170"/>
      <c r="AM15" s="173"/>
      <c r="AN15" s="198"/>
      <c r="AO15" s="69"/>
      <c r="AP15" s="82"/>
      <c r="AQ15" s="97"/>
      <c r="AR15" s="82"/>
      <c r="AS15" s="109"/>
      <c r="AT15" s="109"/>
      <c r="AU15" s="109"/>
      <c r="AV15" s="109"/>
      <c r="AW15" s="109" t="s">
        <v>5</v>
      </c>
      <c r="AX15" s="109"/>
      <c r="AY15" s="109"/>
      <c r="AZ15" s="109"/>
      <c r="BA15" s="156"/>
      <c r="BB15" s="196"/>
      <c r="BC15" s="196"/>
      <c r="BD15" s="170"/>
      <c r="BE15" s="173"/>
      <c r="BF15" s="198"/>
      <c r="BG15" s="69"/>
      <c r="BH15" s="82"/>
      <c r="BI15" s="97"/>
      <c r="BJ15" s="82"/>
      <c r="BK15" s="109"/>
      <c r="BL15" s="109"/>
      <c r="BM15" s="109"/>
      <c r="BN15" s="109"/>
      <c r="BO15" s="109" t="s">
        <v>5</v>
      </c>
      <c r="BP15" s="109"/>
      <c r="BQ15" s="109"/>
      <c r="BR15" s="109"/>
      <c r="BS15" s="156"/>
      <c r="BT15" s="196"/>
      <c r="BU15" s="196">
        <f>+BN27</f>
        <v>90</v>
      </c>
      <c r="BV15" s="212"/>
      <c r="BW15" s="173"/>
      <c r="BX15" s="218"/>
    </row>
    <row r="16" spans="1:76" s="28" customFormat="1" ht="12" customHeight="1">
      <c r="A16" s="32"/>
      <c r="B16" s="40"/>
      <c r="C16" s="50"/>
      <c r="D16" s="60"/>
      <c r="E16" s="69"/>
      <c r="F16" s="82"/>
      <c r="G16" s="97"/>
      <c r="H16" s="82"/>
      <c r="I16" s="109"/>
      <c r="J16" s="109"/>
      <c r="K16" s="109"/>
      <c r="L16" s="109"/>
      <c r="M16" s="109" t="s">
        <v>26</v>
      </c>
      <c r="N16" s="109"/>
      <c r="O16" s="109"/>
      <c r="P16" s="109"/>
      <c r="Q16" s="157" t="s">
        <v>28</v>
      </c>
      <c r="R16" s="161"/>
      <c r="S16" s="161"/>
      <c r="T16" s="170"/>
      <c r="U16" s="173"/>
      <c r="V16" s="32"/>
      <c r="W16" s="69"/>
      <c r="X16" s="82"/>
      <c r="Y16" s="97"/>
      <c r="Z16" s="82"/>
      <c r="AA16" s="109"/>
      <c r="AB16" s="109"/>
      <c r="AC16" s="109"/>
      <c r="AD16" s="109"/>
      <c r="AE16" s="109" t="s">
        <v>26</v>
      </c>
      <c r="AF16" s="109"/>
      <c r="AG16" s="109"/>
      <c r="AH16" s="109"/>
      <c r="AI16" s="158"/>
      <c r="AJ16" s="196"/>
      <c r="AK16" s="196"/>
      <c r="AL16" s="170"/>
      <c r="AM16" s="173"/>
      <c r="AN16" s="198"/>
      <c r="AO16" s="69"/>
      <c r="AP16" s="82"/>
      <c r="AQ16" s="97"/>
      <c r="AR16" s="82"/>
      <c r="AS16" s="109"/>
      <c r="AT16" s="109"/>
      <c r="AU16" s="109"/>
      <c r="AV16" s="109"/>
      <c r="AW16" s="109" t="s">
        <v>26</v>
      </c>
      <c r="AX16" s="109"/>
      <c r="AY16" s="109"/>
      <c r="AZ16" s="109"/>
      <c r="BA16" s="158"/>
      <c r="BB16" s="196"/>
      <c r="BC16" s="196"/>
      <c r="BD16" s="170"/>
      <c r="BE16" s="173"/>
      <c r="BF16" s="198"/>
      <c r="BG16" s="69"/>
      <c r="BH16" s="82"/>
      <c r="BI16" s="97"/>
      <c r="BJ16" s="82"/>
      <c r="BK16" s="109"/>
      <c r="BL16" s="109"/>
      <c r="BM16" s="109"/>
      <c r="BN16" s="109"/>
      <c r="BO16" s="109" t="s">
        <v>26</v>
      </c>
      <c r="BP16" s="109"/>
      <c r="BQ16" s="109"/>
      <c r="BR16" s="109"/>
      <c r="BS16" s="158"/>
      <c r="BT16" s="196"/>
      <c r="BU16" s="196"/>
      <c r="BV16" s="212"/>
      <c r="BW16" s="173"/>
      <c r="BX16" s="218"/>
    </row>
    <row r="17" spans="1:76" s="28" customFormat="1" ht="12" customHeight="1">
      <c r="A17" s="32"/>
      <c r="B17" s="40"/>
      <c r="C17" s="50"/>
      <c r="D17" s="60"/>
      <c r="E17" s="69"/>
      <c r="F17" s="82"/>
      <c r="G17" s="97"/>
      <c r="H17" s="82"/>
      <c r="I17" s="109"/>
      <c r="J17" s="109"/>
      <c r="K17" s="109"/>
      <c r="L17" s="109"/>
      <c r="M17" s="134">
        <f>+L29</f>
        <v>20</v>
      </c>
      <c r="N17" s="134"/>
      <c r="O17" s="134"/>
      <c r="P17" s="134"/>
      <c r="Q17" s="157"/>
      <c r="R17" s="161">
        <v>20</v>
      </c>
      <c r="S17" s="161"/>
      <c r="T17" s="170"/>
      <c r="U17" s="173"/>
      <c r="V17" s="32"/>
      <c r="W17" s="69"/>
      <c r="X17" s="82"/>
      <c r="Y17" s="97"/>
      <c r="Z17" s="82"/>
      <c r="AA17" s="109"/>
      <c r="AB17" s="109"/>
      <c r="AC17" s="109"/>
      <c r="AD17" s="109"/>
      <c r="AE17" s="134">
        <f>+AD29</f>
        <v>20</v>
      </c>
      <c r="AF17" s="134"/>
      <c r="AG17" s="134"/>
      <c r="AH17" s="134"/>
      <c r="AI17" s="157" t="s">
        <v>28</v>
      </c>
      <c r="AJ17" s="196"/>
      <c r="AK17" s="196"/>
      <c r="AL17" s="170"/>
      <c r="AM17" s="173"/>
      <c r="AN17" s="198"/>
      <c r="AO17" s="69"/>
      <c r="AP17" s="82"/>
      <c r="AQ17" s="97"/>
      <c r="AR17" s="82"/>
      <c r="AS17" s="109"/>
      <c r="AT17" s="109"/>
      <c r="AU17" s="109"/>
      <c r="AV17" s="109"/>
      <c r="AW17" s="134">
        <f>+AV29</f>
        <v>20</v>
      </c>
      <c r="AX17" s="134"/>
      <c r="AY17" s="134"/>
      <c r="AZ17" s="134"/>
      <c r="BA17" s="157" t="s">
        <v>28</v>
      </c>
      <c r="BB17" s="196"/>
      <c r="BC17" s="196"/>
      <c r="BD17" s="170"/>
      <c r="BE17" s="173"/>
      <c r="BF17" s="198"/>
      <c r="BG17" s="69"/>
      <c r="BH17" s="82"/>
      <c r="BI17" s="97"/>
      <c r="BJ17" s="82"/>
      <c r="BK17" s="109"/>
      <c r="BL17" s="109"/>
      <c r="BM17" s="109"/>
      <c r="BN17" s="109"/>
      <c r="BO17" s="134">
        <f>+BN29</f>
        <v>20</v>
      </c>
      <c r="BP17" s="134"/>
      <c r="BQ17" s="134"/>
      <c r="BR17" s="134"/>
      <c r="BS17" s="158"/>
      <c r="BT17" s="196"/>
      <c r="BU17" s="196"/>
      <c r="BV17" s="212"/>
      <c r="BW17" s="173"/>
      <c r="BX17" s="218"/>
    </row>
    <row r="18" spans="1:76" s="28" customFormat="1" ht="12" customHeight="1">
      <c r="A18" s="32"/>
      <c r="B18" s="40"/>
      <c r="C18" s="50"/>
      <c r="D18" s="60"/>
      <c r="E18" s="69"/>
      <c r="F18" s="82"/>
      <c r="G18" s="97"/>
      <c r="H18" s="82"/>
      <c r="I18" s="110">
        <f>+L25</f>
        <v>0.1</v>
      </c>
      <c r="J18" s="110"/>
      <c r="K18" s="110"/>
      <c r="L18" s="110"/>
      <c r="M18" s="133"/>
      <c r="N18" s="133"/>
      <c r="O18" s="133"/>
      <c r="P18" s="133"/>
      <c r="Q18" s="157"/>
      <c r="R18" s="161"/>
      <c r="S18" s="156"/>
      <c r="T18" s="170"/>
      <c r="U18" s="173"/>
      <c r="V18" s="32"/>
      <c r="W18" s="69"/>
      <c r="X18" s="82"/>
      <c r="Y18" s="97"/>
      <c r="Z18" s="82"/>
      <c r="AA18" s="110">
        <f>+AD25</f>
        <v>0.1</v>
      </c>
      <c r="AB18" s="110"/>
      <c r="AC18" s="110"/>
      <c r="AD18" s="110"/>
      <c r="AE18" s="133"/>
      <c r="AF18" s="133"/>
      <c r="AG18" s="133"/>
      <c r="AH18" s="133"/>
      <c r="AI18" s="157"/>
      <c r="AJ18" s="161">
        <v>20</v>
      </c>
      <c r="AK18" s="32"/>
      <c r="AL18" s="170"/>
      <c r="AM18" s="173"/>
      <c r="AN18" s="198"/>
      <c r="AO18" s="69"/>
      <c r="AP18" s="82"/>
      <c r="AQ18" s="97"/>
      <c r="AR18" s="82"/>
      <c r="AS18" s="110">
        <f>+AV25</f>
        <v>0.1</v>
      </c>
      <c r="AT18" s="110"/>
      <c r="AU18" s="110"/>
      <c r="AV18" s="110"/>
      <c r="AW18" s="133"/>
      <c r="AX18" s="133"/>
      <c r="AY18" s="133"/>
      <c r="AZ18" s="133"/>
      <c r="BA18" s="157"/>
      <c r="BB18" s="161">
        <v>20</v>
      </c>
      <c r="BC18" s="32"/>
      <c r="BD18" s="170"/>
      <c r="BE18" s="173"/>
      <c r="BF18" s="198"/>
      <c r="BG18" s="69"/>
      <c r="BH18" s="82"/>
      <c r="BI18" s="97"/>
      <c r="BJ18" s="82"/>
      <c r="BK18" s="110">
        <f>+BN25</f>
        <v>0.1</v>
      </c>
      <c r="BL18" s="110"/>
      <c r="BM18" s="110"/>
      <c r="BN18" s="110"/>
      <c r="BO18" s="133"/>
      <c r="BP18" s="133"/>
      <c r="BQ18" s="133"/>
      <c r="BR18" s="133"/>
      <c r="BS18" s="157" t="s">
        <v>28</v>
      </c>
      <c r="BT18" s="197"/>
      <c r="BU18" s="196"/>
      <c r="BV18" s="212"/>
      <c r="BW18" s="173"/>
      <c r="BX18" s="218"/>
    </row>
    <row r="19" spans="1:76" s="28" customFormat="1" ht="12" customHeight="1">
      <c r="A19" s="32"/>
      <c r="B19" s="40"/>
      <c r="C19" s="50"/>
      <c r="D19" s="60"/>
      <c r="E19" s="69"/>
      <c r="F19" s="82"/>
      <c r="G19" s="97"/>
      <c r="H19" s="82"/>
      <c r="I19" s="110"/>
      <c r="J19" s="110"/>
      <c r="K19" s="110"/>
      <c r="L19" s="110"/>
      <c r="M19" s="133"/>
      <c r="N19" s="133"/>
      <c r="O19" s="133"/>
      <c r="P19" s="133"/>
      <c r="Q19" s="157"/>
      <c r="R19" s="156"/>
      <c r="S19" s="161"/>
      <c r="T19" s="171"/>
      <c r="U19" s="174"/>
      <c r="V19" s="32"/>
      <c r="W19" s="69"/>
      <c r="X19" s="82"/>
      <c r="Y19" s="97"/>
      <c r="Z19" s="82"/>
      <c r="AA19" s="110"/>
      <c r="AB19" s="110"/>
      <c r="AC19" s="110"/>
      <c r="AD19" s="110"/>
      <c r="AE19" s="133"/>
      <c r="AF19" s="133"/>
      <c r="AG19" s="133"/>
      <c r="AH19" s="133"/>
      <c r="AI19" s="157"/>
      <c r="AJ19" s="161"/>
      <c r="AK19" s="197"/>
      <c r="AL19" s="171"/>
      <c r="AM19" s="174"/>
      <c r="AN19" s="198"/>
      <c r="AO19" s="69"/>
      <c r="AP19" s="82"/>
      <c r="AQ19" s="97"/>
      <c r="AR19" s="82"/>
      <c r="AS19" s="110"/>
      <c r="AT19" s="110"/>
      <c r="AU19" s="110"/>
      <c r="AV19" s="110"/>
      <c r="AW19" s="133"/>
      <c r="AX19" s="133"/>
      <c r="AY19" s="133"/>
      <c r="AZ19" s="133"/>
      <c r="BA19" s="157"/>
      <c r="BB19" s="161"/>
      <c r="BC19" s="197"/>
      <c r="BD19" s="171"/>
      <c r="BE19" s="174"/>
      <c r="BF19" s="198"/>
      <c r="BG19" s="69"/>
      <c r="BH19" s="82"/>
      <c r="BI19" s="97"/>
      <c r="BJ19" s="82"/>
      <c r="BK19" s="110"/>
      <c r="BL19" s="110"/>
      <c r="BM19" s="110"/>
      <c r="BN19" s="110"/>
      <c r="BO19" s="133"/>
      <c r="BP19" s="133"/>
      <c r="BQ19" s="133"/>
      <c r="BR19" s="133"/>
      <c r="BS19" s="157"/>
      <c r="BT19" s="161">
        <v>20</v>
      </c>
      <c r="BU19" s="197"/>
      <c r="BV19" s="212"/>
      <c r="BW19" s="173"/>
      <c r="BX19" s="218"/>
    </row>
    <row r="20" spans="1:76" s="28" customFormat="1" ht="12" customHeight="1">
      <c r="A20" s="32"/>
      <c r="B20" s="40"/>
      <c r="C20" s="50"/>
      <c r="D20" s="60"/>
      <c r="E20" s="69"/>
      <c r="F20" s="82"/>
      <c r="G20" s="97"/>
      <c r="H20" s="82"/>
      <c r="I20" s="110"/>
      <c r="J20" s="110"/>
      <c r="K20" s="110"/>
      <c r="L20" s="110"/>
      <c r="M20" s="135" t="s">
        <v>6</v>
      </c>
      <c r="N20" s="135"/>
      <c r="O20" s="135"/>
      <c r="P20" s="135"/>
      <c r="Q20" s="156"/>
      <c r="R20" s="156"/>
      <c r="S20" s="161">
        <f>+G13-S14</f>
        <v>35</v>
      </c>
      <c r="T20" s="32"/>
      <c r="U20" s="32"/>
      <c r="V20" s="32"/>
      <c r="W20" s="69"/>
      <c r="X20" s="82"/>
      <c r="Y20" s="97"/>
      <c r="Z20" s="82"/>
      <c r="AA20" s="110"/>
      <c r="AB20" s="110"/>
      <c r="AC20" s="110"/>
      <c r="AD20" s="110"/>
      <c r="AE20" s="133"/>
      <c r="AF20" s="133"/>
      <c r="AG20" s="133"/>
      <c r="AH20" s="133"/>
      <c r="AI20" s="195"/>
      <c r="AJ20" s="32"/>
      <c r="AK20" s="161">
        <f>+Y13-AK14</f>
        <v>30</v>
      </c>
      <c r="AL20" s="168"/>
      <c r="AM20" s="32"/>
      <c r="AN20" s="198"/>
      <c r="AO20" s="69"/>
      <c r="AP20" s="82"/>
      <c r="AQ20" s="97"/>
      <c r="AR20" s="82"/>
      <c r="AS20" s="110"/>
      <c r="AT20" s="110"/>
      <c r="AU20" s="110"/>
      <c r="AV20" s="110"/>
      <c r="AW20" s="133"/>
      <c r="AX20" s="133"/>
      <c r="AY20" s="133"/>
      <c r="AZ20" s="133"/>
      <c r="BA20" s="195"/>
      <c r="BB20" s="32"/>
      <c r="BC20" s="161">
        <f>+AQ13-BC14</f>
        <v>15</v>
      </c>
      <c r="BD20" s="168"/>
      <c r="BE20" s="32"/>
      <c r="BF20" s="198"/>
      <c r="BG20" s="69"/>
      <c r="BH20" s="82"/>
      <c r="BI20" s="97"/>
      <c r="BJ20" s="82"/>
      <c r="BK20" s="110"/>
      <c r="BL20" s="110"/>
      <c r="BM20" s="110"/>
      <c r="BN20" s="110"/>
      <c r="BO20" s="133"/>
      <c r="BP20" s="133"/>
      <c r="BQ20" s="133"/>
      <c r="BR20" s="133"/>
      <c r="BS20" s="157"/>
      <c r="BT20" s="161"/>
      <c r="BU20" s="197"/>
      <c r="BV20" s="168"/>
      <c r="BW20" s="168"/>
      <c r="BX20" s="218"/>
    </row>
    <row r="21" spans="1:76" s="28" customFormat="1" ht="12" customHeight="1">
      <c r="A21" s="32"/>
      <c r="B21" s="40"/>
      <c r="C21" s="50"/>
      <c r="D21" s="60"/>
      <c r="E21" s="69"/>
      <c r="F21" s="82"/>
      <c r="G21" s="97"/>
      <c r="H21" s="82"/>
      <c r="I21" s="110"/>
      <c r="J21" s="110"/>
      <c r="K21" s="110"/>
      <c r="L21" s="110"/>
      <c r="M21" s="110">
        <f>+I18</f>
        <v>0.1</v>
      </c>
      <c r="N21" s="110"/>
      <c r="O21" s="110"/>
      <c r="P21" s="110"/>
      <c r="Q21" s="158"/>
      <c r="R21" s="156"/>
      <c r="S21" s="161"/>
      <c r="T21" s="168"/>
      <c r="U21" s="168"/>
      <c r="V21" s="32"/>
      <c r="W21" s="69"/>
      <c r="X21" s="82"/>
      <c r="Y21" s="97"/>
      <c r="Z21" s="82"/>
      <c r="AA21" s="110"/>
      <c r="AB21" s="110"/>
      <c r="AC21" s="110"/>
      <c r="AD21" s="110"/>
      <c r="AE21" s="135" t="s">
        <v>6</v>
      </c>
      <c r="AF21" s="135"/>
      <c r="AG21" s="135"/>
      <c r="AH21" s="135"/>
      <c r="AI21" s="158"/>
      <c r="AJ21" s="158"/>
      <c r="AK21" s="161"/>
      <c r="AL21" s="168"/>
      <c r="AM21" s="168"/>
      <c r="AN21" s="198"/>
      <c r="AO21" s="69"/>
      <c r="AP21" s="82"/>
      <c r="AQ21" s="97"/>
      <c r="AR21" s="82"/>
      <c r="AS21" s="110"/>
      <c r="AT21" s="110"/>
      <c r="AU21" s="110"/>
      <c r="AV21" s="110"/>
      <c r="AW21" s="135" t="s">
        <v>6</v>
      </c>
      <c r="AX21" s="135"/>
      <c r="AY21" s="135"/>
      <c r="AZ21" s="135"/>
      <c r="BA21" s="158"/>
      <c r="BB21" s="158"/>
      <c r="BC21" s="161"/>
      <c r="BD21" s="168"/>
      <c r="BE21" s="168"/>
      <c r="BF21" s="198"/>
      <c r="BG21" s="69"/>
      <c r="BH21" s="82"/>
      <c r="BI21" s="97"/>
      <c r="BJ21" s="82"/>
      <c r="BK21" s="110"/>
      <c r="BL21" s="110"/>
      <c r="BM21" s="110"/>
      <c r="BN21" s="110"/>
      <c r="BO21" s="135" t="s">
        <v>6</v>
      </c>
      <c r="BP21" s="135"/>
      <c r="BQ21" s="135"/>
      <c r="BR21" s="135"/>
      <c r="BS21" s="158"/>
      <c r="BT21" s="158"/>
      <c r="BU21" s="161">
        <f>+BI13-BU15</f>
        <v>10</v>
      </c>
      <c r="BV21" s="168"/>
      <c r="BW21" s="168"/>
      <c r="BX21" s="218"/>
    </row>
    <row r="22" spans="1:76" s="28" customFormat="1" ht="12" customHeight="1">
      <c r="A22" s="32"/>
      <c r="B22" s="40"/>
      <c r="C22" s="50"/>
      <c r="D22" s="60"/>
      <c r="E22" s="69"/>
      <c r="F22" s="82"/>
      <c r="G22" s="97"/>
      <c r="H22" s="82"/>
      <c r="I22" s="110"/>
      <c r="J22" s="110"/>
      <c r="K22" s="110"/>
      <c r="L22" s="110"/>
      <c r="M22" s="133"/>
      <c r="N22" s="133"/>
      <c r="O22" s="133"/>
      <c r="P22" s="133"/>
      <c r="Q22" s="158"/>
      <c r="R22" s="158"/>
      <c r="S22" s="32"/>
      <c r="T22" s="168"/>
      <c r="U22" s="168"/>
      <c r="V22" s="32"/>
      <c r="W22" s="69"/>
      <c r="X22" s="82"/>
      <c r="Y22" s="97"/>
      <c r="Z22" s="82"/>
      <c r="AA22" s="110"/>
      <c r="AB22" s="110"/>
      <c r="AC22" s="110"/>
      <c r="AD22" s="110"/>
      <c r="AE22" s="110">
        <f>+AA18</f>
        <v>0.1</v>
      </c>
      <c r="AF22" s="110"/>
      <c r="AG22" s="110"/>
      <c r="AH22" s="110"/>
      <c r="AI22" s="158"/>
      <c r="AJ22" s="158"/>
      <c r="AK22" s="161"/>
      <c r="AL22" s="168"/>
      <c r="AM22" s="168"/>
      <c r="AN22" s="198"/>
      <c r="AO22" s="69"/>
      <c r="AP22" s="82"/>
      <c r="AQ22" s="97"/>
      <c r="AR22" s="82"/>
      <c r="AS22" s="110"/>
      <c r="AT22" s="110"/>
      <c r="AU22" s="110"/>
      <c r="AV22" s="110"/>
      <c r="AW22" s="110">
        <f>+AS18</f>
        <v>0.1</v>
      </c>
      <c r="AX22" s="110"/>
      <c r="AY22" s="110"/>
      <c r="AZ22" s="110"/>
      <c r="BA22" s="158"/>
      <c r="BB22" s="158"/>
      <c r="BC22" s="161"/>
      <c r="BD22" s="168"/>
      <c r="BE22" s="168"/>
      <c r="BF22" s="198"/>
      <c r="BG22" s="69"/>
      <c r="BH22" s="82"/>
      <c r="BI22" s="97"/>
      <c r="BJ22" s="82"/>
      <c r="BK22" s="110"/>
      <c r="BL22" s="110"/>
      <c r="BM22" s="110"/>
      <c r="BN22" s="110"/>
      <c r="BO22" s="110">
        <f>+BK18</f>
        <v>0.1</v>
      </c>
      <c r="BP22" s="110"/>
      <c r="BQ22" s="110"/>
      <c r="BR22" s="110"/>
      <c r="BS22" s="158"/>
      <c r="BT22" s="158"/>
      <c r="BU22" s="161"/>
      <c r="BV22" s="168"/>
      <c r="BW22" s="168"/>
      <c r="BX22" s="218"/>
    </row>
    <row r="23" spans="1:76" ht="9" customHeight="1">
      <c r="A23" s="31"/>
      <c r="B23" s="40"/>
      <c r="C23" s="50"/>
      <c r="D23" s="60"/>
      <c r="E23" s="70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31"/>
      <c r="W23" s="70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99"/>
      <c r="AO23" s="70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199"/>
      <c r="BG23" s="70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219"/>
    </row>
    <row r="24" spans="1:76" ht="9.9499999999999993" customHeight="1">
      <c r="A24" s="31"/>
      <c r="B24" s="41" t="s">
        <v>42</v>
      </c>
      <c r="C24" s="51"/>
      <c r="D24" s="61"/>
      <c r="E24" s="6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6"/>
      <c r="W24" s="68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176"/>
      <c r="AO24" s="68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176"/>
      <c r="BG24" s="68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217"/>
    </row>
    <row r="25" spans="1:76" s="29" customFormat="1" ht="18" customHeight="1">
      <c r="A25" s="33"/>
      <c r="B25" s="41"/>
      <c r="C25" s="51"/>
      <c r="D25" s="61"/>
      <c r="E25" s="71"/>
      <c r="F25" s="84"/>
      <c r="G25" s="98" t="s">
        <v>6</v>
      </c>
      <c r="H25" s="98"/>
      <c r="I25" s="98"/>
      <c r="J25" s="98"/>
      <c r="K25" s="116"/>
      <c r="L25" s="104">
        <f>+AW3</f>
        <v>0.1</v>
      </c>
      <c r="M25" s="104"/>
      <c r="N25" s="116"/>
      <c r="O25" s="116"/>
      <c r="P25" s="116"/>
      <c r="Q25" s="116"/>
      <c r="R25" s="116"/>
      <c r="S25" s="116"/>
      <c r="T25" s="116"/>
      <c r="U25" s="116"/>
      <c r="V25" s="177"/>
      <c r="W25" s="185"/>
      <c r="X25" s="116"/>
      <c r="Y25" s="98" t="s">
        <v>6</v>
      </c>
      <c r="Z25" s="98"/>
      <c r="AA25" s="98"/>
      <c r="AB25" s="98"/>
      <c r="AC25" s="116"/>
      <c r="AD25" s="104">
        <f>+AW3</f>
        <v>0.1</v>
      </c>
      <c r="AE25" s="104"/>
      <c r="AF25" s="116"/>
      <c r="AG25" s="116"/>
      <c r="AH25" s="116"/>
      <c r="AI25" s="116"/>
      <c r="AJ25" s="116"/>
      <c r="AK25" s="116"/>
      <c r="AL25" s="116"/>
      <c r="AM25" s="116"/>
      <c r="AN25" s="177"/>
      <c r="AO25" s="185"/>
      <c r="AP25" s="98"/>
      <c r="AQ25" s="98" t="s">
        <v>6</v>
      </c>
      <c r="AR25" s="98"/>
      <c r="AS25" s="98"/>
      <c r="AT25" s="98"/>
      <c r="AU25" s="116"/>
      <c r="AV25" s="104">
        <f>+AW3</f>
        <v>0.1</v>
      </c>
      <c r="AW25" s="104"/>
      <c r="AX25" s="116"/>
      <c r="AY25" s="116"/>
      <c r="AZ25" s="116"/>
      <c r="BA25" s="116"/>
      <c r="BB25" s="116"/>
      <c r="BC25" s="116"/>
      <c r="BD25" s="116"/>
      <c r="BE25" s="116"/>
      <c r="BF25" s="177"/>
      <c r="BG25" s="185"/>
      <c r="BH25" s="116"/>
      <c r="BI25" s="98" t="s">
        <v>6</v>
      </c>
      <c r="BJ25" s="98"/>
      <c r="BK25" s="98"/>
      <c r="BL25" s="98"/>
      <c r="BM25" s="116"/>
      <c r="BN25" s="104">
        <f>+AW3</f>
        <v>0.1</v>
      </c>
      <c r="BO25" s="104"/>
      <c r="BP25" s="85"/>
      <c r="BQ25" s="85"/>
      <c r="BR25" s="85"/>
      <c r="BS25" s="85"/>
      <c r="BT25" s="85"/>
      <c r="BU25" s="85"/>
      <c r="BV25" s="85"/>
      <c r="BW25" s="85"/>
      <c r="BX25" s="220"/>
    </row>
    <row r="26" spans="1:76" s="29" customFormat="1" ht="18" customHeight="1">
      <c r="A26" s="33"/>
      <c r="B26" s="41"/>
      <c r="C26" s="51"/>
      <c r="D26" s="61"/>
      <c r="E26" s="71"/>
      <c r="F26" s="84"/>
      <c r="G26" s="99" t="s">
        <v>9</v>
      </c>
      <c r="H26" s="99"/>
      <c r="I26" s="99"/>
      <c r="J26" s="99"/>
      <c r="K26" s="116"/>
      <c r="L26" s="122">
        <v>3</v>
      </c>
      <c r="M26" s="122"/>
      <c r="N26" s="116"/>
      <c r="O26" s="116"/>
      <c r="P26" s="116"/>
      <c r="Q26" s="116"/>
      <c r="R26" s="116"/>
      <c r="S26" s="116"/>
      <c r="T26" s="116"/>
      <c r="U26" s="116"/>
      <c r="V26" s="177"/>
      <c r="W26" s="185"/>
      <c r="X26" s="116"/>
      <c r="Y26" s="99" t="s">
        <v>9</v>
      </c>
      <c r="Z26" s="99"/>
      <c r="AA26" s="99"/>
      <c r="AB26" s="99"/>
      <c r="AC26" s="116"/>
      <c r="AD26" s="122">
        <v>4</v>
      </c>
      <c r="AE26" s="122"/>
      <c r="AF26" s="116"/>
      <c r="AG26" s="116"/>
      <c r="AH26" s="116"/>
      <c r="AI26" s="116"/>
      <c r="AJ26" s="116"/>
      <c r="AK26" s="116"/>
      <c r="AL26" s="116"/>
      <c r="AM26" s="116"/>
      <c r="AN26" s="177"/>
      <c r="AO26" s="185"/>
      <c r="AP26" s="116"/>
      <c r="AQ26" s="99" t="s">
        <v>9</v>
      </c>
      <c r="AR26" s="99"/>
      <c r="AS26" s="99"/>
      <c r="AT26" s="99"/>
      <c r="AU26" s="116"/>
      <c r="AV26" s="122">
        <v>6</v>
      </c>
      <c r="AW26" s="122"/>
      <c r="AX26" s="116"/>
      <c r="AY26" s="116"/>
      <c r="AZ26" s="116"/>
      <c r="BA26" s="116"/>
      <c r="BB26" s="116"/>
      <c r="BC26" s="116"/>
      <c r="BD26" s="116"/>
      <c r="BE26" s="116"/>
      <c r="BF26" s="177"/>
      <c r="BG26" s="185"/>
      <c r="BH26" s="116"/>
      <c r="BI26" s="99" t="s">
        <v>9</v>
      </c>
      <c r="BJ26" s="99"/>
      <c r="BK26" s="99"/>
      <c r="BL26" s="99"/>
      <c r="BM26" s="116"/>
      <c r="BN26" s="122">
        <v>8</v>
      </c>
      <c r="BO26" s="122"/>
      <c r="BP26" s="85"/>
      <c r="BQ26" s="85"/>
      <c r="BR26" s="85"/>
      <c r="BS26" s="85"/>
      <c r="BT26" s="85"/>
      <c r="BU26" s="85"/>
      <c r="BV26" s="85"/>
      <c r="BW26" s="85"/>
      <c r="BX26" s="220"/>
    </row>
    <row r="27" spans="1:76" s="29" customFormat="1" ht="18" customHeight="1">
      <c r="A27" s="33"/>
      <c r="B27" s="41"/>
      <c r="C27" s="51"/>
      <c r="D27" s="61"/>
      <c r="E27" s="71"/>
      <c r="F27" s="84"/>
      <c r="G27" s="99" t="s">
        <v>32</v>
      </c>
      <c r="H27" s="99"/>
      <c r="I27" s="99"/>
      <c r="J27" s="99"/>
      <c r="K27" s="116"/>
      <c r="L27" s="123">
        <v>65</v>
      </c>
      <c r="M27" s="123"/>
      <c r="N27" s="116"/>
      <c r="O27" s="116"/>
      <c r="P27" s="116"/>
      <c r="Q27" s="116"/>
      <c r="R27" s="116"/>
      <c r="S27" s="116"/>
      <c r="T27" s="116"/>
      <c r="U27" s="116"/>
      <c r="V27" s="177"/>
      <c r="W27" s="185"/>
      <c r="X27" s="116"/>
      <c r="Y27" s="99" t="s">
        <v>32</v>
      </c>
      <c r="Z27" s="99"/>
      <c r="AA27" s="99"/>
      <c r="AB27" s="99"/>
      <c r="AC27" s="116"/>
      <c r="AD27" s="123">
        <v>70</v>
      </c>
      <c r="AE27" s="123"/>
      <c r="AF27" s="116"/>
      <c r="AG27" s="116"/>
      <c r="AH27" s="116"/>
      <c r="AI27" s="116"/>
      <c r="AJ27" s="116"/>
      <c r="AK27" s="116"/>
      <c r="AL27" s="116"/>
      <c r="AM27" s="116"/>
      <c r="AN27" s="177"/>
      <c r="AO27" s="185"/>
      <c r="AP27" s="116"/>
      <c r="AQ27" s="99" t="s">
        <v>32</v>
      </c>
      <c r="AR27" s="99"/>
      <c r="AS27" s="99"/>
      <c r="AT27" s="99"/>
      <c r="AU27" s="116"/>
      <c r="AV27" s="123">
        <v>85</v>
      </c>
      <c r="AW27" s="123"/>
      <c r="AX27" s="116"/>
      <c r="AY27" s="116"/>
      <c r="AZ27" s="116"/>
      <c r="BA27" s="116"/>
      <c r="BB27" s="116"/>
      <c r="BC27" s="116"/>
      <c r="BD27" s="116"/>
      <c r="BE27" s="116"/>
      <c r="BF27" s="177"/>
      <c r="BG27" s="185"/>
      <c r="BH27" s="116"/>
      <c r="BI27" s="99" t="s">
        <v>32</v>
      </c>
      <c r="BJ27" s="99"/>
      <c r="BK27" s="99"/>
      <c r="BL27" s="99"/>
      <c r="BM27" s="116"/>
      <c r="BN27" s="123">
        <v>90</v>
      </c>
      <c r="BO27" s="123"/>
      <c r="BP27" s="85"/>
      <c r="BQ27" s="85"/>
      <c r="BR27" s="85"/>
      <c r="BS27" s="85"/>
      <c r="BT27" s="85"/>
      <c r="BU27" s="85"/>
      <c r="BV27" s="85"/>
      <c r="BW27" s="85"/>
      <c r="BX27" s="220"/>
    </row>
    <row r="28" spans="1:76" s="29" customFormat="1" ht="18" customHeight="1">
      <c r="A28" s="33"/>
      <c r="B28" s="41"/>
      <c r="C28" s="51"/>
      <c r="D28" s="61"/>
      <c r="E28" s="71"/>
      <c r="F28" s="85" t="s">
        <v>22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78"/>
      <c r="W28" s="74"/>
      <c r="X28" s="85" t="s">
        <v>22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178"/>
      <c r="AO28" s="74"/>
      <c r="AP28" s="85" t="s">
        <v>22</v>
      </c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178"/>
      <c r="BG28" s="74"/>
      <c r="BH28" s="85" t="s">
        <v>22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220"/>
    </row>
    <row r="29" spans="1:76" s="29" customFormat="1" ht="18" customHeight="1">
      <c r="A29" s="33"/>
      <c r="B29" s="41"/>
      <c r="C29" s="51"/>
      <c r="D29" s="61"/>
      <c r="E29" s="71"/>
      <c r="F29" s="86" t="s">
        <v>30</v>
      </c>
      <c r="G29" s="86"/>
      <c r="H29" s="86"/>
      <c r="I29" s="86"/>
      <c r="J29" s="86"/>
      <c r="K29" s="86"/>
      <c r="L29" s="124">
        <f>+BO3</f>
        <v>20</v>
      </c>
      <c r="M29" s="124"/>
      <c r="N29" s="85" t="s">
        <v>11</v>
      </c>
      <c r="O29" s="85"/>
      <c r="P29" s="85"/>
      <c r="Q29" s="85"/>
      <c r="R29" s="85"/>
      <c r="S29" s="85"/>
      <c r="T29" s="85"/>
      <c r="U29" s="85"/>
      <c r="V29" s="178"/>
      <c r="W29" s="74"/>
      <c r="X29" s="86" t="s">
        <v>30</v>
      </c>
      <c r="Y29" s="86"/>
      <c r="Z29" s="86"/>
      <c r="AA29" s="86"/>
      <c r="AB29" s="86"/>
      <c r="AC29" s="86"/>
      <c r="AD29" s="124">
        <f>+BO3</f>
        <v>20</v>
      </c>
      <c r="AE29" s="124"/>
      <c r="AF29" s="85" t="s">
        <v>11</v>
      </c>
      <c r="AG29" s="85"/>
      <c r="AH29" s="85"/>
      <c r="AI29" s="85"/>
      <c r="AJ29" s="85"/>
      <c r="AK29" s="85"/>
      <c r="AL29" s="85"/>
      <c r="AM29" s="85"/>
      <c r="AN29" s="178"/>
      <c r="AO29" s="74"/>
      <c r="AP29" s="86" t="s">
        <v>30</v>
      </c>
      <c r="AQ29" s="86"/>
      <c r="AR29" s="86"/>
      <c r="AS29" s="86"/>
      <c r="AT29" s="86"/>
      <c r="AU29" s="86"/>
      <c r="AV29" s="124">
        <f>+BO3</f>
        <v>20</v>
      </c>
      <c r="AW29" s="124"/>
      <c r="AX29" s="85" t="s">
        <v>11</v>
      </c>
      <c r="AY29" s="85"/>
      <c r="AZ29" s="85"/>
      <c r="BA29" s="85"/>
      <c r="BB29" s="85"/>
      <c r="BC29" s="85"/>
      <c r="BD29" s="85"/>
      <c r="BE29" s="85"/>
      <c r="BF29" s="178"/>
      <c r="BG29" s="74"/>
      <c r="BH29" s="86" t="s">
        <v>30</v>
      </c>
      <c r="BI29" s="86"/>
      <c r="BJ29" s="86"/>
      <c r="BK29" s="86"/>
      <c r="BL29" s="86"/>
      <c r="BM29" s="86"/>
      <c r="BN29" s="124">
        <f>+BO3</f>
        <v>20</v>
      </c>
      <c r="BO29" s="124"/>
      <c r="BP29" s="85" t="s">
        <v>11</v>
      </c>
      <c r="BQ29" s="85"/>
      <c r="BR29" s="85"/>
      <c r="BS29" s="85"/>
      <c r="BT29" s="85"/>
      <c r="BU29" s="85"/>
      <c r="BV29" s="85"/>
      <c r="BW29" s="85"/>
      <c r="BX29" s="220"/>
    </row>
    <row r="30" spans="1:76" s="29" customFormat="1" ht="18" customHeight="1">
      <c r="A30" s="33"/>
      <c r="B30" s="41"/>
      <c r="C30" s="51"/>
      <c r="D30" s="61"/>
      <c r="E30" s="71"/>
      <c r="F30" s="87" t="s">
        <v>12</v>
      </c>
      <c r="G30" s="87"/>
      <c r="H30" s="98" t="s">
        <v>8</v>
      </c>
      <c r="I30" s="111">
        <f>+R13</f>
        <v>45</v>
      </c>
      <c r="J30" s="113" t="s">
        <v>14</v>
      </c>
      <c r="K30" s="111">
        <f>+L29*1</f>
        <v>20</v>
      </c>
      <c r="L30" s="125">
        <v>0.33333333333333298</v>
      </c>
      <c r="M30" s="136" t="s">
        <v>0</v>
      </c>
      <c r="N30" s="145">
        <f>100-R13</f>
        <v>55</v>
      </c>
      <c r="O30" s="145"/>
      <c r="P30" s="111" t="s">
        <v>14</v>
      </c>
      <c r="Q30" s="159">
        <f>+L25*1</f>
        <v>0.1</v>
      </c>
      <c r="R30" s="159"/>
      <c r="S30" s="125">
        <v>0.33333333333333326</v>
      </c>
      <c r="T30" s="172" t="s">
        <v>53</v>
      </c>
      <c r="U30" s="172"/>
      <c r="V30" s="179"/>
      <c r="W30" s="186"/>
      <c r="X30" s="87" t="s">
        <v>12</v>
      </c>
      <c r="Y30" s="87"/>
      <c r="Z30" s="98" t="s">
        <v>8</v>
      </c>
      <c r="AA30" s="111">
        <f>+AJ14*1</f>
        <v>50</v>
      </c>
      <c r="AB30" s="113" t="s">
        <v>14</v>
      </c>
      <c r="AC30" s="111">
        <f>+AD29*1</f>
        <v>20</v>
      </c>
      <c r="AD30" s="125">
        <v>0.33333333333333298</v>
      </c>
      <c r="AE30" s="136" t="s">
        <v>0</v>
      </c>
      <c r="AF30" s="145">
        <f>100-AJ14</f>
        <v>50</v>
      </c>
      <c r="AG30" s="145"/>
      <c r="AH30" s="111" t="s">
        <v>14</v>
      </c>
      <c r="AI30" s="159">
        <f>+AD25*1</f>
        <v>0.1</v>
      </c>
      <c r="AJ30" s="159"/>
      <c r="AK30" s="125">
        <v>0.33333333333333326</v>
      </c>
      <c r="AL30" s="172" t="s">
        <v>53</v>
      </c>
      <c r="AM30" s="172"/>
      <c r="AN30" s="179"/>
      <c r="AO30" s="186"/>
      <c r="AP30" s="87" t="s">
        <v>12</v>
      </c>
      <c r="AQ30" s="87"/>
      <c r="AR30" s="98" t="s">
        <v>8</v>
      </c>
      <c r="AS30" s="111">
        <f>+BB14*1</f>
        <v>65</v>
      </c>
      <c r="AT30" s="113" t="s">
        <v>14</v>
      </c>
      <c r="AU30" s="111">
        <f>+AV29*1</f>
        <v>20</v>
      </c>
      <c r="AV30" s="125">
        <v>0.33333333333333298</v>
      </c>
      <c r="AW30" s="136" t="s">
        <v>0</v>
      </c>
      <c r="AX30" s="145">
        <f>100-BB14</f>
        <v>35</v>
      </c>
      <c r="AY30" s="145"/>
      <c r="AZ30" s="111" t="s">
        <v>14</v>
      </c>
      <c r="BA30" s="159">
        <f>+AV25*1</f>
        <v>0.1</v>
      </c>
      <c r="BB30" s="159"/>
      <c r="BC30" s="125">
        <v>0.33333333333333326</v>
      </c>
      <c r="BD30" s="172" t="s">
        <v>53</v>
      </c>
      <c r="BE30" s="172"/>
      <c r="BF30" s="179"/>
      <c r="BG30" s="186"/>
      <c r="BH30" s="87" t="s">
        <v>12</v>
      </c>
      <c r="BI30" s="87"/>
      <c r="BJ30" s="98" t="s">
        <v>8</v>
      </c>
      <c r="BK30" s="111">
        <f>+BT14*1</f>
        <v>70</v>
      </c>
      <c r="BL30" s="113" t="s">
        <v>14</v>
      </c>
      <c r="BM30" s="111">
        <f>+BN29*1</f>
        <v>20</v>
      </c>
      <c r="BN30" s="125">
        <v>0.33333333333333298</v>
      </c>
      <c r="BO30" s="136" t="s">
        <v>0</v>
      </c>
      <c r="BP30" s="145">
        <f>100-BT14</f>
        <v>30</v>
      </c>
      <c r="BQ30" s="145"/>
      <c r="BR30" s="111" t="s">
        <v>14</v>
      </c>
      <c r="BS30" s="159">
        <f>+BN25*1</f>
        <v>0.1</v>
      </c>
      <c r="BT30" s="159"/>
      <c r="BU30" s="125">
        <v>0.33333333333333326</v>
      </c>
      <c r="BV30" s="172" t="s">
        <v>53</v>
      </c>
      <c r="BW30" s="172"/>
      <c r="BX30" s="220"/>
    </row>
    <row r="31" spans="1:76" s="29" customFormat="1" ht="18" customHeight="1">
      <c r="A31" s="33"/>
      <c r="B31" s="41"/>
      <c r="C31" s="51"/>
      <c r="D31" s="61"/>
      <c r="E31" s="71"/>
      <c r="F31" s="87"/>
      <c r="G31" s="87"/>
      <c r="H31" s="98"/>
      <c r="I31" s="112">
        <v>100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72"/>
      <c r="U31" s="172"/>
      <c r="V31" s="179"/>
      <c r="W31" s="186"/>
      <c r="X31" s="87"/>
      <c r="Y31" s="87"/>
      <c r="Z31" s="98"/>
      <c r="AA31" s="112">
        <v>100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72"/>
      <c r="AM31" s="172"/>
      <c r="AN31" s="179"/>
      <c r="AO31" s="186"/>
      <c r="AP31" s="87"/>
      <c r="AQ31" s="87"/>
      <c r="AR31" s="98"/>
      <c r="AS31" s="112">
        <v>100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72"/>
      <c r="BE31" s="172"/>
      <c r="BF31" s="179"/>
      <c r="BG31" s="186"/>
      <c r="BH31" s="87"/>
      <c r="BI31" s="87"/>
      <c r="BJ31" s="98"/>
      <c r="BK31" s="112">
        <v>100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72"/>
      <c r="BW31" s="172"/>
      <c r="BX31" s="220"/>
    </row>
    <row r="32" spans="1:76" s="29" customFormat="1" ht="15" customHeight="1">
      <c r="A32" s="33"/>
      <c r="B32" s="41"/>
      <c r="C32" s="51"/>
      <c r="D32" s="61"/>
      <c r="E32" s="71"/>
      <c r="F32" s="87" t="s">
        <v>15</v>
      </c>
      <c r="G32" s="87"/>
      <c r="H32" s="104">
        <f>ROUND(((I30*K30^L30+N30*Q30^S30)/100)^3,2)</f>
        <v>3.22</v>
      </c>
      <c r="I32" s="104"/>
      <c r="J32" s="104"/>
      <c r="K32" s="98" t="str">
        <f>IF(H32&gt;L32,"&gt;","&lt;")</f>
        <v>&gt;</v>
      </c>
      <c r="L32" s="126">
        <f>+L26</f>
        <v>3</v>
      </c>
      <c r="M32" s="126"/>
      <c r="N32" s="116"/>
      <c r="O32" s="116"/>
      <c r="P32" s="116"/>
      <c r="Q32" s="116"/>
      <c r="R32" s="116"/>
      <c r="S32" s="116"/>
      <c r="T32" s="116"/>
      <c r="U32" s="116"/>
      <c r="V32" s="178"/>
      <c r="W32" s="74"/>
      <c r="X32" s="87" t="s">
        <v>15</v>
      </c>
      <c r="Y32" s="87"/>
      <c r="Z32" s="189">
        <f>ROUND(((AA30*AC30^AD30+AF30*AI30^AK30)/100)^3,2)</f>
        <v>4.01</v>
      </c>
      <c r="AA32" s="189"/>
      <c r="AB32" s="189"/>
      <c r="AC32" s="86" t="str">
        <f>IF(Z32&gt;AD32,"&gt;","&lt;")</f>
        <v>&gt;</v>
      </c>
      <c r="AD32" s="190">
        <f>+AD26</f>
        <v>4</v>
      </c>
      <c r="AE32" s="190"/>
      <c r="AF32" s="85"/>
      <c r="AG32" s="85"/>
      <c r="AH32" s="85"/>
      <c r="AI32" s="85"/>
      <c r="AJ32" s="85"/>
      <c r="AK32" s="85"/>
      <c r="AL32" s="85"/>
      <c r="AM32" s="85"/>
      <c r="AN32" s="178"/>
      <c r="AO32" s="74"/>
      <c r="AP32" s="87" t="s">
        <v>15</v>
      </c>
      <c r="AQ32" s="87"/>
      <c r="AR32" s="189">
        <f>ROUND(((AS30*AU30^AV30+AX30*BA30^BC30)/100)^3,2)</f>
        <v>7.15</v>
      </c>
      <c r="AS32" s="189"/>
      <c r="AT32" s="189"/>
      <c r="AU32" s="86" t="str">
        <f>IF(AR32&gt;AV32,"&gt;","&lt;")</f>
        <v>&gt;</v>
      </c>
      <c r="AV32" s="190">
        <f>+AV26</f>
        <v>6</v>
      </c>
      <c r="AW32" s="190"/>
      <c r="AX32" s="85"/>
      <c r="AY32" s="85"/>
      <c r="AZ32" s="85"/>
      <c r="BA32" s="85"/>
      <c r="BB32" s="85"/>
      <c r="BC32" s="85"/>
      <c r="BD32" s="85"/>
      <c r="BE32" s="85"/>
      <c r="BF32" s="178"/>
      <c r="BG32" s="74"/>
      <c r="BH32" s="87" t="s">
        <v>15</v>
      </c>
      <c r="BI32" s="87"/>
      <c r="BJ32" s="189">
        <f>ROUND(((BK30*BM30^BN30+BP30*BS30^BU30)/100)^3,2)</f>
        <v>8.48</v>
      </c>
      <c r="BK32" s="189"/>
      <c r="BL32" s="189"/>
      <c r="BM32" s="86" t="str">
        <f>IF(BJ32&gt;BN32,"&gt;","&lt;")</f>
        <v>&gt;</v>
      </c>
      <c r="BN32" s="190">
        <f>+BN26</f>
        <v>8</v>
      </c>
      <c r="BO32" s="190"/>
      <c r="BP32" s="85"/>
      <c r="BQ32" s="85"/>
      <c r="BR32" s="85"/>
      <c r="BS32" s="85"/>
      <c r="BT32" s="85"/>
      <c r="BU32" s="85"/>
      <c r="BV32" s="85"/>
      <c r="BW32" s="85"/>
      <c r="BX32" s="220"/>
    </row>
    <row r="33" spans="1:76" s="29" customFormat="1" ht="15" customHeight="1">
      <c r="A33" s="33"/>
      <c r="B33" s="41"/>
      <c r="C33" s="51"/>
      <c r="D33" s="61"/>
      <c r="E33" s="71"/>
      <c r="F33" s="87"/>
      <c r="G33" s="87"/>
      <c r="H33" s="104"/>
      <c r="I33" s="104"/>
      <c r="J33" s="104"/>
      <c r="K33" s="98"/>
      <c r="L33" s="126"/>
      <c r="M33" s="126"/>
      <c r="N33" s="116"/>
      <c r="O33" s="116"/>
      <c r="P33" s="116"/>
      <c r="Q33" s="116"/>
      <c r="R33" s="116"/>
      <c r="S33" s="116"/>
      <c r="T33" s="116"/>
      <c r="U33" s="116"/>
      <c r="V33" s="178"/>
      <c r="W33" s="74"/>
      <c r="X33" s="87"/>
      <c r="Y33" s="87"/>
      <c r="Z33" s="189"/>
      <c r="AA33" s="189"/>
      <c r="AB33" s="189"/>
      <c r="AC33" s="86"/>
      <c r="AD33" s="190"/>
      <c r="AE33" s="190"/>
      <c r="AF33" s="85"/>
      <c r="AG33" s="85"/>
      <c r="AH33" s="85"/>
      <c r="AI33" s="85"/>
      <c r="AJ33" s="85"/>
      <c r="AK33" s="85"/>
      <c r="AL33" s="85"/>
      <c r="AM33" s="85"/>
      <c r="AN33" s="178"/>
      <c r="AO33" s="74"/>
      <c r="AP33" s="87"/>
      <c r="AQ33" s="87"/>
      <c r="AR33" s="189"/>
      <c r="AS33" s="189"/>
      <c r="AT33" s="189"/>
      <c r="AU33" s="86"/>
      <c r="AV33" s="190"/>
      <c r="AW33" s="190"/>
      <c r="AX33" s="85"/>
      <c r="AY33" s="85"/>
      <c r="AZ33" s="85"/>
      <c r="BA33" s="85"/>
      <c r="BB33" s="85"/>
      <c r="BC33" s="85"/>
      <c r="BD33" s="85"/>
      <c r="BE33" s="85"/>
      <c r="BF33" s="178"/>
      <c r="BG33" s="74"/>
      <c r="BH33" s="87"/>
      <c r="BI33" s="87"/>
      <c r="BJ33" s="189"/>
      <c r="BK33" s="189"/>
      <c r="BL33" s="189"/>
      <c r="BM33" s="86"/>
      <c r="BN33" s="190"/>
      <c r="BO33" s="190"/>
      <c r="BP33" s="85"/>
      <c r="BQ33" s="85"/>
      <c r="BR33" s="85"/>
      <c r="BS33" s="85"/>
      <c r="BT33" s="85"/>
      <c r="BU33" s="85"/>
      <c r="BV33" s="85"/>
      <c r="BW33" s="85"/>
      <c r="BX33" s="220"/>
    </row>
    <row r="34" spans="1:76" s="29" customFormat="1" ht="18" customHeight="1">
      <c r="A34" s="33"/>
      <c r="B34" s="41"/>
      <c r="C34" s="51"/>
      <c r="D34" s="61"/>
      <c r="E34" s="71"/>
      <c r="F34" s="85"/>
      <c r="G34" s="100" t="str">
        <f>IF(H32&gt;L32,"OK,目標CBR"&amp;L26&amp;"%の場合置換層厚"&amp;L27&amp;"cmとなる。","NG,目標CBR"&amp;L26&amp;"%の場合置換層厚"&amp;L27&amp;"cmでは満足しない。")</f>
        <v>OK,目標CBR3%の場合置換層厚65cmとなる。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78"/>
      <c r="W34" s="74"/>
      <c r="X34" s="85"/>
      <c r="Y34" s="100" t="str">
        <f>IF(Z32&gt;AD32,"OK,目標CBR"&amp;AD26&amp;"%の場合置換層厚"&amp;AD27&amp;"cmとなる。","NG,目標CBR"&amp;AD26&amp;"%の場合置換層厚"&amp;AD27&amp;"cmでは満足しない。")</f>
        <v>OK,目標CBR4%の場合置換層厚70cmとなる。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178"/>
      <c r="AO34" s="74"/>
      <c r="AP34" s="85"/>
      <c r="AQ34" s="100" t="str">
        <f>IF(AR32&gt;AV32,"OK,目標CBR"&amp;AV26&amp;"%の場合置換層厚"&amp;AV27&amp;"cmとなる。","NG,目標CBR"&amp;AV26&amp;"%の場合置換層厚"&amp;AV27&amp;"cmでは満足しない。")</f>
        <v>OK,目標CBR6%の場合置換層厚85cmとなる。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178"/>
      <c r="BG34" s="74"/>
      <c r="BH34" s="85"/>
      <c r="BI34" s="100" t="str">
        <f>IF(BJ32&gt;BN32,"OK,目標CBR"&amp;BN26&amp;"%の場合置換層厚"&amp;BN27&amp;"cmとなる。","NG,目標CBR"&amp;BN26&amp;"%の場合置換層厚"&amp;BN27&amp;"cmでは満足しない。")</f>
        <v>OK,目標CBR8%の場合置換層厚90cmとなる。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220"/>
    </row>
    <row r="35" spans="1:76" s="29" customFormat="1" ht="9.9499999999999993" customHeight="1">
      <c r="A35" s="33"/>
      <c r="B35" s="41"/>
      <c r="C35" s="51"/>
      <c r="D35" s="61"/>
      <c r="E35" s="72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80"/>
      <c r="W35" s="72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180"/>
      <c r="AO35" s="72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80"/>
      <c r="BG35" s="72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221"/>
    </row>
    <row r="36" spans="1:76" s="29" customFormat="1" ht="15.95" customHeight="1">
      <c r="A36" s="33"/>
      <c r="B36" s="42" t="s">
        <v>20</v>
      </c>
      <c r="C36" s="52"/>
      <c r="D36" s="62"/>
      <c r="E36" s="73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51">
        <v>100</v>
      </c>
      <c r="Q36" s="151"/>
      <c r="R36" s="151"/>
      <c r="S36" s="151"/>
      <c r="T36" s="151"/>
      <c r="U36" s="151"/>
      <c r="V36" s="181"/>
      <c r="W36" s="187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51">
        <v>100</v>
      </c>
      <c r="AI36" s="151"/>
      <c r="AJ36" s="151"/>
      <c r="AK36" s="151"/>
      <c r="AL36" s="151"/>
      <c r="AM36" s="151"/>
      <c r="AN36" s="200"/>
      <c r="AO36" s="187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51">
        <v>100</v>
      </c>
      <c r="BA36" s="151"/>
      <c r="BB36" s="151"/>
      <c r="BC36" s="151"/>
      <c r="BD36" s="151"/>
      <c r="BE36" s="151"/>
      <c r="BF36" s="200"/>
      <c r="BG36" s="73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151">
        <v>100</v>
      </c>
      <c r="BS36" s="151"/>
      <c r="BT36" s="151"/>
      <c r="BU36" s="151"/>
      <c r="BV36" s="151"/>
      <c r="BW36" s="151"/>
      <c r="BX36" s="222"/>
    </row>
    <row r="37" spans="1:76" s="29" customFormat="1" ht="15.95" customHeight="1">
      <c r="A37" s="33"/>
      <c r="B37" s="43"/>
      <c r="C37" s="53"/>
      <c r="D37" s="63"/>
      <c r="E37" s="71"/>
      <c r="F37" s="90" t="s">
        <v>41</v>
      </c>
      <c r="G37" s="90"/>
      <c r="H37" s="90"/>
      <c r="I37" s="90"/>
      <c r="J37" s="90"/>
      <c r="K37" s="90"/>
      <c r="L37" s="90"/>
      <c r="M37" s="90" t="s">
        <v>36</v>
      </c>
      <c r="N37" s="90"/>
      <c r="O37" s="90"/>
      <c r="P37" s="94" t="s">
        <v>46</v>
      </c>
      <c r="Q37" s="94"/>
      <c r="R37" s="94"/>
      <c r="S37" s="94" t="s">
        <v>44</v>
      </c>
      <c r="T37" s="94"/>
      <c r="U37" s="94"/>
      <c r="V37" s="182"/>
      <c r="W37" s="188"/>
      <c r="X37" s="90" t="s">
        <v>41</v>
      </c>
      <c r="Y37" s="90"/>
      <c r="Z37" s="90"/>
      <c r="AA37" s="90"/>
      <c r="AB37" s="90"/>
      <c r="AC37" s="90"/>
      <c r="AD37" s="90"/>
      <c r="AE37" s="90" t="s">
        <v>36</v>
      </c>
      <c r="AF37" s="90"/>
      <c r="AG37" s="90"/>
      <c r="AH37" s="94" t="s">
        <v>46</v>
      </c>
      <c r="AI37" s="94"/>
      <c r="AJ37" s="94"/>
      <c r="AK37" s="94" t="s">
        <v>44</v>
      </c>
      <c r="AL37" s="94"/>
      <c r="AM37" s="94"/>
      <c r="AN37" s="201"/>
      <c r="AO37" s="188"/>
      <c r="AP37" s="90" t="s">
        <v>41</v>
      </c>
      <c r="AQ37" s="90"/>
      <c r="AR37" s="90"/>
      <c r="AS37" s="90"/>
      <c r="AT37" s="90"/>
      <c r="AU37" s="90"/>
      <c r="AV37" s="90"/>
      <c r="AW37" s="90" t="s">
        <v>36</v>
      </c>
      <c r="AX37" s="90"/>
      <c r="AY37" s="90"/>
      <c r="AZ37" s="94" t="s">
        <v>46</v>
      </c>
      <c r="BA37" s="94"/>
      <c r="BB37" s="94"/>
      <c r="BC37" s="94" t="s">
        <v>44</v>
      </c>
      <c r="BD37" s="94"/>
      <c r="BE37" s="94"/>
      <c r="BF37" s="201"/>
      <c r="BG37" s="210"/>
      <c r="BH37" s="90" t="s">
        <v>41</v>
      </c>
      <c r="BI37" s="90"/>
      <c r="BJ37" s="90"/>
      <c r="BK37" s="90"/>
      <c r="BL37" s="90"/>
      <c r="BM37" s="90"/>
      <c r="BN37" s="90"/>
      <c r="BO37" s="90" t="s">
        <v>36</v>
      </c>
      <c r="BP37" s="90"/>
      <c r="BQ37" s="90"/>
      <c r="BR37" s="94" t="s">
        <v>46</v>
      </c>
      <c r="BS37" s="94"/>
      <c r="BT37" s="94"/>
      <c r="BU37" s="94" t="s">
        <v>44</v>
      </c>
      <c r="BV37" s="94"/>
      <c r="BW37" s="94"/>
      <c r="BX37" s="223"/>
    </row>
    <row r="38" spans="1:76" s="29" customFormat="1" ht="15.95" customHeight="1">
      <c r="A38" s="33"/>
      <c r="B38" s="43"/>
      <c r="C38" s="53"/>
      <c r="D38" s="63"/>
      <c r="E38" s="71"/>
      <c r="F38" s="91" t="s">
        <v>34</v>
      </c>
      <c r="G38" s="101"/>
      <c r="H38" s="105" t="s">
        <v>75</v>
      </c>
      <c r="I38" s="105"/>
      <c r="J38" s="114"/>
      <c r="K38" s="119">
        <v>10</v>
      </c>
      <c r="L38" s="130"/>
      <c r="M38" s="137">
        <f>+P36</f>
        <v>100</v>
      </c>
      <c r="N38" s="146"/>
      <c r="O38" s="148"/>
      <c r="P38" s="152">
        <f>+'単価表(内地)'!$E$7</f>
        <v>3307</v>
      </c>
      <c r="Q38" s="160"/>
      <c r="R38" s="162"/>
      <c r="S38" s="165">
        <f>ROUND(P38*M38/1000,0)</f>
        <v>331</v>
      </c>
      <c r="T38" s="165"/>
      <c r="U38" s="165"/>
      <c r="V38" s="182"/>
      <c r="W38" s="188"/>
      <c r="X38" s="91" t="s">
        <v>34</v>
      </c>
      <c r="Y38" s="101"/>
      <c r="Z38" s="105" t="s">
        <v>75</v>
      </c>
      <c r="AA38" s="105"/>
      <c r="AB38" s="114"/>
      <c r="AC38" s="119">
        <v>10</v>
      </c>
      <c r="AD38" s="130"/>
      <c r="AE38" s="137">
        <f>+AH36</f>
        <v>100</v>
      </c>
      <c r="AF38" s="146"/>
      <c r="AG38" s="148"/>
      <c r="AH38" s="152">
        <f>+'単価表(内地)'!$E$7</f>
        <v>3307</v>
      </c>
      <c r="AI38" s="160"/>
      <c r="AJ38" s="162"/>
      <c r="AK38" s="165">
        <f>ROUND(AH38*AE38/1000,0)</f>
        <v>331</v>
      </c>
      <c r="AL38" s="165"/>
      <c r="AM38" s="165"/>
      <c r="AN38" s="201"/>
      <c r="AO38" s="188"/>
      <c r="AP38" s="91" t="s">
        <v>34</v>
      </c>
      <c r="AQ38" s="101"/>
      <c r="AR38" s="105" t="s">
        <v>75</v>
      </c>
      <c r="AS38" s="105"/>
      <c r="AT38" s="114"/>
      <c r="AU38" s="119">
        <v>10</v>
      </c>
      <c r="AV38" s="130"/>
      <c r="AW38" s="137">
        <f>+AZ36</f>
        <v>100</v>
      </c>
      <c r="AX38" s="146"/>
      <c r="AY38" s="148"/>
      <c r="AZ38" s="152">
        <f>+'単価表(内地)'!$E$7</f>
        <v>3307</v>
      </c>
      <c r="BA38" s="160"/>
      <c r="BB38" s="162"/>
      <c r="BC38" s="165">
        <f>ROUND(AZ38*AW38/1000,0)</f>
        <v>331</v>
      </c>
      <c r="BD38" s="165"/>
      <c r="BE38" s="165"/>
      <c r="BF38" s="201"/>
      <c r="BG38" s="210"/>
      <c r="BH38" s="91" t="s">
        <v>34</v>
      </c>
      <c r="BI38" s="101"/>
      <c r="BJ38" s="105" t="s">
        <v>75</v>
      </c>
      <c r="BK38" s="105"/>
      <c r="BL38" s="114"/>
      <c r="BM38" s="119">
        <v>10</v>
      </c>
      <c r="BN38" s="130"/>
      <c r="BO38" s="142">
        <f>+BR36</f>
        <v>100</v>
      </c>
      <c r="BP38" s="147"/>
      <c r="BQ38" s="149"/>
      <c r="BR38" s="152">
        <f>+'単価表(内地)'!$E$7</f>
        <v>3307</v>
      </c>
      <c r="BS38" s="160"/>
      <c r="BT38" s="162"/>
      <c r="BU38" s="232">
        <f>ROUND(BR38*BO38/1000,0)</f>
        <v>331</v>
      </c>
      <c r="BV38" s="232"/>
      <c r="BW38" s="232"/>
      <c r="BX38" s="223"/>
    </row>
    <row r="39" spans="1:76" s="30" customFormat="1" ht="15.95" customHeight="1">
      <c r="A39" s="34"/>
      <c r="B39" s="43"/>
      <c r="C39" s="53"/>
      <c r="D39" s="63"/>
      <c r="E39" s="74"/>
      <c r="F39" s="92"/>
      <c r="G39" s="102"/>
      <c r="H39" s="105" t="s">
        <v>33</v>
      </c>
      <c r="I39" s="105"/>
      <c r="J39" s="114"/>
      <c r="K39" s="120">
        <v>15</v>
      </c>
      <c r="L39" s="131"/>
      <c r="M39" s="138">
        <f>+P36</f>
        <v>100</v>
      </c>
      <c r="N39" s="138"/>
      <c r="O39" s="138"/>
      <c r="P39" s="153">
        <f>LOOKUP(K39,'単価表(内地)'!$D$8:$D$16,'単価表(内地)'!$E$8:$E$16)</f>
        <v>722</v>
      </c>
      <c r="Q39" s="153"/>
      <c r="R39" s="153"/>
      <c r="S39" s="165">
        <f>ROUND(P39*M39/1000,0)</f>
        <v>72</v>
      </c>
      <c r="T39" s="165"/>
      <c r="U39" s="165"/>
      <c r="V39" s="182"/>
      <c r="W39" s="188"/>
      <c r="X39" s="92"/>
      <c r="Y39" s="102"/>
      <c r="Z39" s="105" t="s">
        <v>33</v>
      </c>
      <c r="AA39" s="105"/>
      <c r="AB39" s="114"/>
      <c r="AC39" s="120">
        <v>15</v>
      </c>
      <c r="AD39" s="131"/>
      <c r="AE39" s="138">
        <f>+AH36</f>
        <v>100</v>
      </c>
      <c r="AF39" s="138"/>
      <c r="AG39" s="138"/>
      <c r="AH39" s="153">
        <f>LOOKUP(AC39,'単価表(内地)'!$D$8:$D$16,'単価表(内地)'!$E$8:$E$16)</f>
        <v>722</v>
      </c>
      <c r="AI39" s="153"/>
      <c r="AJ39" s="153"/>
      <c r="AK39" s="165">
        <f>ROUND(AH39*AE39/1000,0)</f>
        <v>72</v>
      </c>
      <c r="AL39" s="165"/>
      <c r="AM39" s="165"/>
      <c r="AN39" s="178"/>
      <c r="AO39" s="188"/>
      <c r="AP39" s="92"/>
      <c r="AQ39" s="102"/>
      <c r="AR39" s="105" t="s">
        <v>33</v>
      </c>
      <c r="AS39" s="105"/>
      <c r="AT39" s="114"/>
      <c r="AU39" s="120">
        <v>15</v>
      </c>
      <c r="AV39" s="131"/>
      <c r="AW39" s="138">
        <f>+AZ36</f>
        <v>100</v>
      </c>
      <c r="AX39" s="138"/>
      <c r="AY39" s="138"/>
      <c r="AZ39" s="153">
        <f>LOOKUP(AU39,'単価表(内地)'!$D$8:$D$16,'単価表(内地)'!$E$8:$E$16)</f>
        <v>722</v>
      </c>
      <c r="BA39" s="153"/>
      <c r="BB39" s="153"/>
      <c r="BC39" s="165">
        <f>ROUND(AZ39*AW39/1000,0)</f>
        <v>72</v>
      </c>
      <c r="BD39" s="165"/>
      <c r="BE39" s="165"/>
      <c r="BF39" s="178"/>
      <c r="BG39" s="74"/>
      <c r="BH39" s="92"/>
      <c r="BI39" s="102"/>
      <c r="BJ39" s="105" t="s">
        <v>33</v>
      </c>
      <c r="BK39" s="105"/>
      <c r="BL39" s="114"/>
      <c r="BM39" s="120">
        <v>10</v>
      </c>
      <c r="BN39" s="131"/>
      <c r="BO39" s="143">
        <f>+BR36</f>
        <v>100</v>
      </c>
      <c r="BP39" s="143"/>
      <c r="BQ39" s="143"/>
      <c r="BR39" s="153">
        <f>LOOKUP(BM39,'単価表(内地)'!$D$8:$D$16,'単価表(内地)'!$E$8:$E$16)</f>
        <v>556</v>
      </c>
      <c r="BS39" s="153"/>
      <c r="BT39" s="153"/>
      <c r="BU39" s="232">
        <f>ROUND(BR39*BO39/1000,0)</f>
        <v>56</v>
      </c>
      <c r="BV39" s="232"/>
      <c r="BW39" s="232"/>
      <c r="BX39" s="220"/>
    </row>
    <row r="40" spans="1:76" s="30" customFormat="1" ht="15.95" customHeight="1">
      <c r="A40" s="34"/>
      <c r="B40" s="43"/>
      <c r="C40" s="53"/>
      <c r="D40" s="63"/>
      <c r="E40" s="74"/>
      <c r="F40" s="92"/>
      <c r="G40" s="102"/>
      <c r="H40" s="106" t="s">
        <v>38</v>
      </c>
      <c r="I40" s="106"/>
      <c r="J40" s="115"/>
      <c r="K40" s="120"/>
      <c r="L40" s="131"/>
      <c r="M40" s="138"/>
      <c r="N40" s="138"/>
      <c r="O40" s="138"/>
      <c r="P40" s="153"/>
      <c r="Q40" s="153"/>
      <c r="R40" s="153"/>
      <c r="S40" s="165"/>
      <c r="T40" s="165"/>
      <c r="U40" s="165"/>
      <c r="V40" s="182"/>
      <c r="W40" s="188"/>
      <c r="X40" s="92"/>
      <c r="Y40" s="102"/>
      <c r="Z40" s="106" t="s">
        <v>38</v>
      </c>
      <c r="AA40" s="106"/>
      <c r="AB40" s="115"/>
      <c r="AC40" s="120"/>
      <c r="AD40" s="131"/>
      <c r="AE40" s="138"/>
      <c r="AF40" s="138"/>
      <c r="AG40" s="138"/>
      <c r="AH40" s="153"/>
      <c r="AI40" s="153"/>
      <c r="AJ40" s="153"/>
      <c r="AK40" s="165"/>
      <c r="AL40" s="165"/>
      <c r="AM40" s="165"/>
      <c r="AN40" s="178"/>
      <c r="AO40" s="188"/>
      <c r="AP40" s="92"/>
      <c r="AQ40" s="102"/>
      <c r="AR40" s="106" t="s">
        <v>38</v>
      </c>
      <c r="AS40" s="106"/>
      <c r="AT40" s="115"/>
      <c r="AU40" s="120"/>
      <c r="AV40" s="131"/>
      <c r="AW40" s="138"/>
      <c r="AX40" s="138"/>
      <c r="AY40" s="138"/>
      <c r="AZ40" s="153"/>
      <c r="BA40" s="153"/>
      <c r="BB40" s="153"/>
      <c r="BC40" s="165"/>
      <c r="BD40" s="165"/>
      <c r="BE40" s="165"/>
      <c r="BF40" s="178"/>
      <c r="BG40" s="74"/>
      <c r="BH40" s="92"/>
      <c r="BI40" s="102"/>
      <c r="BJ40" s="106" t="s">
        <v>38</v>
      </c>
      <c r="BK40" s="106"/>
      <c r="BL40" s="115"/>
      <c r="BM40" s="120"/>
      <c r="BN40" s="131"/>
      <c r="BO40" s="143"/>
      <c r="BP40" s="143"/>
      <c r="BQ40" s="143"/>
      <c r="BR40" s="153"/>
      <c r="BS40" s="153"/>
      <c r="BT40" s="153"/>
      <c r="BU40" s="232"/>
      <c r="BV40" s="232"/>
      <c r="BW40" s="232"/>
      <c r="BX40" s="220"/>
    </row>
    <row r="41" spans="1:76" s="30" customFormat="1" ht="15.95" customHeight="1">
      <c r="A41" s="34"/>
      <c r="B41" s="43"/>
      <c r="C41" s="53"/>
      <c r="D41" s="63"/>
      <c r="E41" s="74"/>
      <c r="F41" s="92"/>
      <c r="G41" s="102"/>
      <c r="H41" s="105" t="s">
        <v>13</v>
      </c>
      <c r="I41" s="105"/>
      <c r="J41" s="114"/>
      <c r="K41" s="120">
        <v>20</v>
      </c>
      <c r="L41" s="131"/>
      <c r="M41" s="138">
        <f>+P36</f>
        <v>100</v>
      </c>
      <c r="N41" s="138"/>
      <c r="O41" s="138"/>
      <c r="P41" s="153">
        <f>LOOKUP(K41,'単価表(内地)'!$D$17:$D$26,'単価表(内地)'!$E$17:$E$26)</f>
        <v>720</v>
      </c>
      <c r="Q41" s="153"/>
      <c r="R41" s="153"/>
      <c r="S41" s="165">
        <f>ROUND(P41*M41/1000,0)</f>
        <v>72</v>
      </c>
      <c r="T41" s="165"/>
      <c r="U41" s="165"/>
      <c r="V41" s="182"/>
      <c r="W41" s="188"/>
      <c r="X41" s="92"/>
      <c r="Y41" s="102"/>
      <c r="Z41" s="105" t="s">
        <v>13</v>
      </c>
      <c r="AA41" s="105"/>
      <c r="AB41" s="114"/>
      <c r="AC41" s="120">
        <v>20</v>
      </c>
      <c r="AD41" s="131"/>
      <c r="AE41" s="138">
        <f>+AH36</f>
        <v>100</v>
      </c>
      <c r="AF41" s="138"/>
      <c r="AG41" s="138"/>
      <c r="AH41" s="153">
        <f>LOOKUP(AC41,'単価表(内地)'!$D$17:$D$26,'単価表(内地)'!$E$17:$E$26)</f>
        <v>720</v>
      </c>
      <c r="AI41" s="153"/>
      <c r="AJ41" s="153"/>
      <c r="AK41" s="165">
        <f>ROUND(AH41*AE41/1000,0)</f>
        <v>72</v>
      </c>
      <c r="AL41" s="165"/>
      <c r="AM41" s="165"/>
      <c r="AN41" s="178"/>
      <c r="AO41" s="188"/>
      <c r="AP41" s="92"/>
      <c r="AQ41" s="102"/>
      <c r="AR41" s="105" t="s">
        <v>13</v>
      </c>
      <c r="AS41" s="105"/>
      <c r="AT41" s="114"/>
      <c r="AU41" s="120">
        <v>15</v>
      </c>
      <c r="AV41" s="131"/>
      <c r="AW41" s="138">
        <f>+AZ36</f>
        <v>100</v>
      </c>
      <c r="AX41" s="138"/>
      <c r="AY41" s="138"/>
      <c r="AZ41" s="153">
        <f>LOOKUP(AU41,'単価表(内地)'!$D$17:$D$26,'単価表(内地)'!$E$17:$E$26)</f>
        <v>587</v>
      </c>
      <c r="BA41" s="153"/>
      <c r="BB41" s="153"/>
      <c r="BC41" s="165">
        <f>ROUND(AZ41*AW41/1000,0)</f>
        <v>59</v>
      </c>
      <c r="BD41" s="165"/>
      <c r="BE41" s="165"/>
      <c r="BF41" s="178"/>
      <c r="BG41" s="74"/>
      <c r="BH41" s="92"/>
      <c r="BI41" s="102"/>
      <c r="BJ41" s="105" t="s">
        <v>13</v>
      </c>
      <c r="BK41" s="105"/>
      <c r="BL41" s="114"/>
      <c r="BM41" s="120">
        <v>15</v>
      </c>
      <c r="BN41" s="131"/>
      <c r="BO41" s="143">
        <f>+BR36</f>
        <v>100</v>
      </c>
      <c r="BP41" s="143"/>
      <c r="BQ41" s="143"/>
      <c r="BR41" s="153">
        <f>LOOKUP(BM41,'単価表(内地)'!$D$17:$D$26,'単価表(内地)'!$E$17:$E$26)</f>
        <v>587</v>
      </c>
      <c r="BS41" s="153"/>
      <c r="BT41" s="153"/>
      <c r="BU41" s="232">
        <f>ROUND(BR41*BO41/1000,0)</f>
        <v>59</v>
      </c>
      <c r="BV41" s="232"/>
      <c r="BW41" s="232"/>
      <c r="BX41" s="220"/>
    </row>
    <row r="42" spans="1:76" s="30" customFormat="1" ht="15.95" customHeight="1">
      <c r="A42" s="34"/>
      <c r="B42" s="43"/>
      <c r="C42" s="53"/>
      <c r="D42" s="63"/>
      <c r="E42" s="74"/>
      <c r="F42" s="92"/>
      <c r="G42" s="102"/>
      <c r="H42" s="106" t="s">
        <v>39</v>
      </c>
      <c r="I42" s="106"/>
      <c r="J42" s="115"/>
      <c r="K42" s="120"/>
      <c r="L42" s="131"/>
      <c r="M42" s="138"/>
      <c r="N42" s="138"/>
      <c r="O42" s="138"/>
      <c r="P42" s="153"/>
      <c r="Q42" s="153"/>
      <c r="R42" s="153"/>
      <c r="S42" s="165"/>
      <c r="T42" s="165"/>
      <c r="U42" s="165"/>
      <c r="V42" s="182"/>
      <c r="W42" s="188"/>
      <c r="X42" s="92"/>
      <c r="Y42" s="102"/>
      <c r="Z42" s="106" t="s">
        <v>39</v>
      </c>
      <c r="AA42" s="106"/>
      <c r="AB42" s="115"/>
      <c r="AC42" s="120"/>
      <c r="AD42" s="131"/>
      <c r="AE42" s="138"/>
      <c r="AF42" s="138"/>
      <c r="AG42" s="138"/>
      <c r="AH42" s="153"/>
      <c r="AI42" s="153"/>
      <c r="AJ42" s="153"/>
      <c r="AK42" s="165"/>
      <c r="AL42" s="165"/>
      <c r="AM42" s="165"/>
      <c r="AN42" s="178"/>
      <c r="AO42" s="188"/>
      <c r="AP42" s="92"/>
      <c r="AQ42" s="102"/>
      <c r="AR42" s="106" t="s">
        <v>39</v>
      </c>
      <c r="AS42" s="106"/>
      <c r="AT42" s="115"/>
      <c r="AU42" s="120"/>
      <c r="AV42" s="131"/>
      <c r="AW42" s="138"/>
      <c r="AX42" s="138"/>
      <c r="AY42" s="138"/>
      <c r="AZ42" s="153"/>
      <c r="BA42" s="153"/>
      <c r="BB42" s="153"/>
      <c r="BC42" s="165"/>
      <c r="BD42" s="165"/>
      <c r="BE42" s="165"/>
      <c r="BF42" s="178"/>
      <c r="BG42" s="74"/>
      <c r="BH42" s="92"/>
      <c r="BI42" s="102"/>
      <c r="BJ42" s="106" t="s">
        <v>39</v>
      </c>
      <c r="BK42" s="106"/>
      <c r="BL42" s="115"/>
      <c r="BM42" s="120"/>
      <c r="BN42" s="131"/>
      <c r="BO42" s="143"/>
      <c r="BP42" s="143"/>
      <c r="BQ42" s="143"/>
      <c r="BR42" s="153"/>
      <c r="BS42" s="153"/>
      <c r="BT42" s="153"/>
      <c r="BU42" s="232"/>
      <c r="BV42" s="232"/>
      <c r="BW42" s="232"/>
      <c r="BX42" s="220"/>
    </row>
    <row r="43" spans="1:76" s="30" customFormat="1" ht="15.95" customHeight="1">
      <c r="A43" s="34"/>
      <c r="B43" s="43"/>
      <c r="C43" s="53"/>
      <c r="D43" s="63"/>
      <c r="E43" s="74"/>
      <c r="F43" s="92"/>
      <c r="G43" s="102"/>
      <c r="H43" s="105" t="s">
        <v>13</v>
      </c>
      <c r="I43" s="105"/>
      <c r="J43" s="114"/>
      <c r="K43" s="120">
        <v>40</v>
      </c>
      <c r="L43" s="131"/>
      <c r="M43" s="138">
        <f>+P36</f>
        <v>100</v>
      </c>
      <c r="N43" s="138"/>
      <c r="O43" s="138"/>
      <c r="P43" s="153">
        <f>LOOKUP(K43,'単価表(内地)'!$D$27:$D$36,'単価表(内地)'!$E$27:$E$36)</f>
        <v>1138</v>
      </c>
      <c r="Q43" s="153"/>
      <c r="R43" s="153"/>
      <c r="S43" s="165">
        <f>ROUND(P43*M43/1000,0)</f>
        <v>114</v>
      </c>
      <c r="T43" s="165"/>
      <c r="U43" s="165"/>
      <c r="V43" s="182"/>
      <c r="W43" s="188"/>
      <c r="X43" s="92"/>
      <c r="Y43" s="102"/>
      <c r="Z43" s="105" t="s">
        <v>13</v>
      </c>
      <c r="AA43" s="105"/>
      <c r="AB43" s="114"/>
      <c r="AC43" s="120">
        <v>30</v>
      </c>
      <c r="AD43" s="131"/>
      <c r="AE43" s="138">
        <f>+AH36</f>
        <v>100</v>
      </c>
      <c r="AF43" s="138"/>
      <c r="AG43" s="138"/>
      <c r="AH43" s="153">
        <f>LOOKUP(AC43,'単価表(内地)'!$D$27:$D$36,'単価表(内地)'!$E$27:$E$36)</f>
        <v>946</v>
      </c>
      <c r="AI43" s="153"/>
      <c r="AJ43" s="153"/>
      <c r="AK43" s="165">
        <f>ROUND(AH43*AE43/1000,0)</f>
        <v>95</v>
      </c>
      <c r="AL43" s="165"/>
      <c r="AM43" s="165"/>
      <c r="AN43" s="178"/>
      <c r="AO43" s="188"/>
      <c r="AP43" s="92"/>
      <c r="AQ43" s="102"/>
      <c r="AR43" s="105" t="s">
        <v>13</v>
      </c>
      <c r="AS43" s="105"/>
      <c r="AT43" s="114"/>
      <c r="AU43" s="120">
        <v>20</v>
      </c>
      <c r="AV43" s="131"/>
      <c r="AW43" s="138">
        <f>+AZ36</f>
        <v>100</v>
      </c>
      <c r="AX43" s="138"/>
      <c r="AY43" s="138"/>
      <c r="AZ43" s="153">
        <f>LOOKUP(AU43,'単価表(内地)'!$D$27:$D$36,'単価表(内地)'!$E$27:$E$36)</f>
        <v>568</v>
      </c>
      <c r="BA43" s="153"/>
      <c r="BB43" s="153"/>
      <c r="BC43" s="165">
        <f>ROUND(AZ43*AW43/1000,0)</f>
        <v>57</v>
      </c>
      <c r="BD43" s="165"/>
      <c r="BE43" s="165"/>
      <c r="BF43" s="178"/>
      <c r="BG43" s="74"/>
      <c r="BH43" s="92"/>
      <c r="BI43" s="102"/>
      <c r="BJ43" s="105" t="s">
        <v>13</v>
      </c>
      <c r="BK43" s="105"/>
      <c r="BL43" s="114"/>
      <c r="BM43" s="120">
        <v>20</v>
      </c>
      <c r="BN43" s="131"/>
      <c r="BO43" s="143">
        <f>+BR36</f>
        <v>100</v>
      </c>
      <c r="BP43" s="143"/>
      <c r="BQ43" s="143"/>
      <c r="BR43" s="153">
        <f>LOOKUP(BM43,'単価表(内地)'!$D$27:$D$36,'単価表(内地)'!$E$27:$E$36)</f>
        <v>568</v>
      </c>
      <c r="BS43" s="153"/>
      <c r="BT43" s="153"/>
      <c r="BU43" s="232">
        <f>ROUND(BR43*BO43/1000,0)</f>
        <v>57</v>
      </c>
      <c r="BV43" s="232"/>
      <c r="BW43" s="232"/>
      <c r="BX43" s="220"/>
    </row>
    <row r="44" spans="1:76" s="30" customFormat="1" ht="15.95" customHeight="1">
      <c r="A44" s="34"/>
      <c r="B44" s="43"/>
      <c r="C44" s="53"/>
      <c r="D44" s="63"/>
      <c r="E44" s="74"/>
      <c r="F44" s="92"/>
      <c r="G44" s="102"/>
      <c r="H44" s="106" t="s">
        <v>7</v>
      </c>
      <c r="I44" s="106"/>
      <c r="J44" s="115"/>
      <c r="K44" s="120"/>
      <c r="L44" s="131"/>
      <c r="M44" s="138"/>
      <c r="N44" s="138"/>
      <c r="O44" s="138"/>
      <c r="P44" s="153"/>
      <c r="Q44" s="153"/>
      <c r="R44" s="153"/>
      <c r="S44" s="165"/>
      <c r="T44" s="165"/>
      <c r="U44" s="165"/>
      <c r="V44" s="182"/>
      <c r="W44" s="188"/>
      <c r="X44" s="92"/>
      <c r="Y44" s="102"/>
      <c r="Z44" s="106" t="s">
        <v>7</v>
      </c>
      <c r="AA44" s="106"/>
      <c r="AB44" s="115"/>
      <c r="AC44" s="120"/>
      <c r="AD44" s="131"/>
      <c r="AE44" s="138"/>
      <c r="AF44" s="138"/>
      <c r="AG44" s="138"/>
      <c r="AH44" s="153"/>
      <c r="AI44" s="153"/>
      <c r="AJ44" s="153"/>
      <c r="AK44" s="165"/>
      <c r="AL44" s="165"/>
      <c r="AM44" s="165"/>
      <c r="AN44" s="178"/>
      <c r="AO44" s="188"/>
      <c r="AP44" s="92"/>
      <c r="AQ44" s="102"/>
      <c r="AR44" s="106" t="s">
        <v>7</v>
      </c>
      <c r="AS44" s="106"/>
      <c r="AT44" s="115"/>
      <c r="AU44" s="120"/>
      <c r="AV44" s="131"/>
      <c r="AW44" s="138"/>
      <c r="AX44" s="138"/>
      <c r="AY44" s="138"/>
      <c r="AZ44" s="153"/>
      <c r="BA44" s="153"/>
      <c r="BB44" s="153"/>
      <c r="BC44" s="165"/>
      <c r="BD44" s="165"/>
      <c r="BE44" s="165"/>
      <c r="BF44" s="178"/>
      <c r="BG44" s="74"/>
      <c r="BH44" s="92"/>
      <c r="BI44" s="102"/>
      <c r="BJ44" s="106" t="s">
        <v>7</v>
      </c>
      <c r="BK44" s="106"/>
      <c r="BL44" s="115"/>
      <c r="BM44" s="120"/>
      <c r="BN44" s="131"/>
      <c r="BO44" s="143"/>
      <c r="BP44" s="143"/>
      <c r="BQ44" s="143"/>
      <c r="BR44" s="153"/>
      <c r="BS44" s="153"/>
      <c r="BT44" s="153"/>
      <c r="BU44" s="232"/>
      <c r="BV44" s="232"/>
      <c r="BW44" s="232"/>
      <c r="BX44" s="220"/>
    </row>
    <row r="45" spans="1:76" s="30" customFormat="1" ht="15.95" customHeight="1">
      <c r="A45" s="34"/>
      <c r="B45" s="43"/>
      <c r="C45" s="53"/>
      <c r="D45" s="63"/>
      <c r="E45" s="74"/>
      <c r="F45" s="93"/>
      <c r="G45" s="103"/>
      <c r="H45" s="107" t="s">
        <v>47</v>
      </c>
      <c r="I45" s="107"/>
      <c r="J45" s="107"/>
      <c r="K45" s="107"/>
      <c r="L45" s="107"/>
      <c r="M45" s="138" t="s">
        <v>43</v>
      </c>
      <c r="N45" s="138"/>
      <c r="O45" s="138"/>
      <c r="P45" s="153" t="s">
        <v>43</v>
      </c>
      <c r="Q45" s="153"/>
      <c r="R45" s="153"/>
      <c r="S45" s="165">
        <f>SUM(S38:U44)</f>
        <v>589</v>
      </c>
      <c r="T45" s="165"/>
      <c r="U45" s="165"/>
      <c r="V45" s="182"/>
      <c r="W45" s="188"/>
      <c r="X45" s="93"/>
      <c r="Y45" s="103"/>
      <c r="Z45" s="107" t="s">
        <v>47</v>
      </c>
      <c r="AA45" s="107"/>
      <c r="AB45" s="107"/>
      <c r="AC45" s="107"/>
      <c r="AD45" s="107"/>
      <c r="AE45" s="138" t="s">
        <v>43</v>
      </c>
      <c r="AF45" s="138"/>
      <c r="AG45" s="138"/>
      <c r="AH45" s="153" t="s">
        <v>43</v>
      </c>
      <c r="AI45" s="153"/>
      <c r="AJ45" s="153"/>
      <c r="AK45" s="165">
        <f>SUM(AK38:AM44)</f>
        <v>570</v>
      </c>
      <c r="AL45" s="165"/>
      <c r="AM45" s="165"/>
      <c r="AN45" s="178"/>
      <c r="AO45" s="188"/>
      <c r="AP45" s="93"/>
      <c r="AQ45" s="103"/>
      <c r="AR45" s="107" t="s">
        <v>47</v>
      </c>
      <c r="AS45" s="107"/>
      <c r="AT45" s="107"/>
      <c r="AU45" s="107"/>
      <c r="AV45" s="107"/>
      <c r="AW45" s="138" t="s">
        <v>43</v>
      </c>
      <c r="AX45" s="138"/>
      <c r="AY45" s="138"/>
      <c r="AZ45" s="153" t="s">
        <v>43</v>
      </c>
      <c r="BA45" s="153"/>
      <c r="BB45" s="153"/>
      <c r="BC45" s="165">
        <f>SUM(BC38:BE44)</f>
        <v>519</v>
      </c>
      <c r="BD45" s="165"/>
      <c r="BE45" s="165"/>
      <c r="BF45" s="178"/>
      <c r="BG45" s="74"/>
      <c r="BH45" s="93"/>
      <c r="BI45" s="103"/>
      <c r="BJ45" s="107" t="s">
        <v>47</v>
      </c>
      <c r="BK45" s="107"/>
      <c r="BL45" s="107"/>
      <c r="BM45" s="107"/>
      <c r="BN45" s="107"/>
      <c r="BO45" s="138" t="s">
        <v>43</v>
      </c>
      <c r="BP45" s="138"/>
      <c r="BQ45" s="138"/>
      <c r="BR45" s="153" t="s">
        <v>43</v>
      </c>
      <c r="BS45" s="153"/>
      <c r="BT45" s="153"/>
      <c r="BU45" s="165">
        <f>SUM(BU38:BW44)</f>
        <v>503</v>
      </c>
      <c r="BV45" s="165"/>
      <c r="BW45" s="165"/>
      <c r="BX45" s="220"/>
    </row>
    <row r="46" spans="1:76" s="30" customFormat="1" ht="15.95" customHeight="1">
      <c r="A46" s="34"/>
      <c r="B46" s="43"/>
      <c r="C46" s="53"/>
      <c r="D46" s="63"/>
      <c r="E46" s="74"/>
      <c r="F46" s="94" t="s">
        <v>24</v>
      </c>
      <c r="G46" s="94"/>
      <c r="H46" s="108" t="s">
        <v>19</v>
      </c>
      <c r="I46" s="108"/>
      <c r="J46" s="108"/>
      <c r="K46" s="108"/>
      <c r="L46" s="108"/>
      <c r="M46" s="139">
        <f>T13*P36/100</f>
        <v>150</v>
      </c>
      <c r="N46" s="139"/>
      <c r="O46" s="139"/>
      <c r="P46" s="153">
        <f>+'単価表(内地)'!$E$40</f>
        <v>251</v>
      </c>
      <c r="Q46" s="153"/>
      <c r="R46" s="153"/>
      <c r="S46" s="165">
        <f>ROUND(P46*M46/1000,0)</f>
        <v>38</v>
      </c>
      <c r="T46" s="165"/>
      <c r="U46" s="165"/>
      <c r="V46" s="182"/>
      <c r="W46" s="188"/>
      <c r="X46" s="94" t="s">
        <v>24</v>
      </c>
      <c r="Y46" s="94"/>
      <c r="Z46" s="108" t="s">
        <v>19</v>
      </c>
      <c r="AA46" s="108"/>
      <c r="AB46" s="108"/>
      <c r="AC46" s="108"/>
      <c r="AD46" s="108"/>
      <c r="AE46" s="139">
        <f>AL13*AH36/100</f>
        <v>145</v>
      </c>
      <c r="AF46" s="139"/>
      <c r="AG46" s="139"/>
      <c r="AH46" s="153">
        <f>+'単価表(内地)'!$E$40</f>
        <v>251</v>
      </c>
      <c r="AI46" s="153"/>
      <c r="AJ46" s="153"/>
      <c r="AK46" s="165">
        <f>ROUND(AH46*AE46/1000,0)</f>
        <v>36</v>
      </c>
      <c r="AL46" s="165"/>
      <c r="AM46" s="165"/>
      <c r="AN46" s="178"/>
      <c r="AO46" s="188"/>
      <c r="AP46" s="94" t="s">
        <v>24</v>
      </c>
      <c r="AQ46" s="94"/>
      <c r="AR46" s="108" t="s">
        <v>19</v>
      </c>
      <c r="AS46" s="108"/>
      <c r="AT46" s="108"/>
      <c r="AU46" s="108"/>
      <c r="AV46" s="108"/>
      <c r="AW46" s="139">
        <f>BD13*AZ36/100</f>
        <v>145</v>
      </c>
      <c r="AX46" s="139"/>
      <c r="AY46" s="139"/>
      <c r="AZ46" s="153">
        <f>+'単価表(内地)'!$E$40</f>
        <v>251</v>
      </c>
      <c r="BA46" s="153"/>
      <c r="BB46" s="153"/>
      <c r="BC46" s="165">
        <f>ROUND(AZ46*AW46/1000,0)</f>
        <v>36</v>
      </c>
      <c r="BD46" s="165"/>
      <c r="BE46" s="165"/>
      <c r="BF46" s="178"/>
      <c r="BG46" s="74"/>
      <c r="BH46" s="94" t="s">
        <v>24</v>
      </c>
      <c r="BI46" s="94"/>
      <c r="BJ46" s="108" t="s">
        <v>19</v>
      </c>
      <c r="BK46" s="108"/>
      <c r="BL46" s="108"/>
      <c r="BM46" s="108"/>
      <c r="BN46" s="108"/>
      <c r="BO46" s="139">
        <f>BV13*BR36/100</f>
        <v>145</v>
      </c>
      <c r="BP46" s="139"/>
      <c r="BQ46" s="139"/>
      <c r="BR46" s="153">
        <f>+'単価表(内地)'!$E$40</f>
        <v>251</v>
      </c>
      <c r="BS46" s="153"/>
      <c r="BT46" s="153"/>
      <c r="BU46" s="165">
        <f>ROUND(BR46*BO46/1000,0)</f>
        <v>36</v>
      </c>
      <c r="BV46" s="165"/>
      <c r="BW46" s="165"/>
      <c r="BX46" s="220"/>
    </row>
    <row r="47" spans="1:76" s="30" customFormat="1" ht="15.95" customHeight="1">
      <c r="A47" s="34"/>
      <c r="B47" s="43"/>
      <c r="C47" s="53"/>
      <c r="D47" s="63"/>
      <c r="E47" s="74"/>
      <c r="F47" s="94"/>
      <c r="G47" s="94"/>
      <c r="H47" s="108" t="s">
        <v>35</v>
      </c>
      <c r="I47" s="108"/>
      <c r="J47" s="108"/>
      <c r="K47" s="108"/>
      <c r="L47" s="108"/>
      <c r="M47" s="139">
        <f>S14*P36/100</f>
        <v>65</v>
      </c>
      <c r="N47" s="139"/>
      <c r="O47" s="139"/>
      <c r="P47" s="153">
        <f>+'単価表(内地)'!$E$39</f>
        <v>253</v>
      </c>
      <c r="Q47" s="153"/>
      <c r="R47" s="153"/>
      <c r="S47" s="165">
        <f>ROUND(P47*M47/1000,0)</f>
        <v>16</v>
      </c>
      <c r="T47" s="165"/>
      <c r="U47" s="165"/>
      <c r="V47" s="182"/>
      <c r="W47" s="188"/>
      <c r="X47" s="94"/>
      <c r="Y47" s="94"/>
      <c r="Z47" s="108" t="s">
        <v>35</v>
      </c>
      <c r="AA47" s="108"/>
      <c r="AB47" s="108"/>
      <c r="AC47" s="108"/>
      <c r="AD47" s="108"/>
      <c r="AE47" s="139">
        <f>AK14*AH36/100</f>
        <v>70</v>
      </c>
      <c r="AF47" s="139"/>
      <c r="AG47" s="139"/>
      <c r="AH47" s="153">
        <f>+'単価表(内地)'!$E$39</f>
        <v>253</v>
      </c>
      <c r="AI47" s="153"/>
      <c r="AJ47" s="153"/>
      <c r="AK47" s="165">
        <f>ROUND(AH47*AE47/1000,0)</f>
        <v>18</v>
      </c>
      <c r="AL47" s="165"/>
      <c r="AM47" s="165"/>
      <c r="AN47" s="178"/>
      <c r="AO47" s="188"/>
      <c r="AP47" s="94"/>
      <c r="AQ47" s="94"/>
      <c r="AR47" s="108" t="s">
        <v>35</v>
      </c>
      <c r="AS47" s="108"/>
      <c r="AT47" s="108"/>
      <c r="AU47" s="108"/>
      <c r="AV47" s="108"/>
      <c r="AW47" s="139">
        <f>BC14*AZ36/100</f>
        <v>85</v>
      </c>
      <c r="AX47" s="139"/>
      <c r="AY47" s="139"/>
      <c r="AZ47" s="153">
        <f>+'単価表(内地)'!$E$39</f>
        <v>253</v>
      </c>
      <c r="BA47" s="153"/>
      <c r="BB47" s="153"/>
      <c r="BC47" s="165">
        <f>ROUND(AZ47*AW47/1000,0)</f>
        <v>22</v>
      </c>
      <c r="BD47" s="165"/>
      <c r="BE47" s="165"/>
      <c r="BF47" s="178"/>
      <c r="BG47" s="74"/>
      <c r="BH47" s="94"/>
      <c r="BI47" s="94"/>
      <c r="BJ47" s="108" t="s">
        <v>35</v>
      </c>
      <c r="BK47" s="108"/>
      <c r="BL47" s="108"/>
      <c r="BM47" s="108"/>
      <c r="BN47" s="108"/>
      <c r="BO47" s="139">
        <f>BU15*BR36/100</f>
        <v>90</v>
      </c>
      <c r="BP47" s="139"/>
      <c r="BQ47" s="139"/>
      <c r="BR47" s="153">
        <f>+'単価表(内地)'!$E$39</f>
        <v>253</v>
      </c>
      <c r="BS47" s="153"/>
      <c r="BT47" s="153"/>
      <c r="BU47" s="165">
        <f>ROUND(BR47*BO47/1000,0)</f>
        <v>23</v>
      </c>
      <c r="BV47" s="165"/>
      <c r="BW47" s="165"/>
      <c r="BX47" s="220"/>
    </row>
    <row r="48" spans="1:76" s="30" customFormat="1" ht="15.95" customHeight="1">
      <c r="A48" s="34"/>
      <c r="B48" s="43"/>
      <c r="C48" s="53"/>
      <c r="D48" s="63"/>
      <c r="E48" s="74"/>
      <c r="F48" s="94"/>
      <c r="G48" s="94"/>
      <c r="H48" s="108" t="s">
        <v>37</v>
      </c>
      <c r="I48" s="108"/>
      <c r="J48" s="108"/>
      <c r="K48" s="108"/>
      <c r="L48" s="108"/>
      <c r="M48" s="139">
        <f>+M47</f>
        <v>65</v>
      </c>
      <c r="N48" s="139"/>
      <c r="O48" s="139"/>
      <c r="P48" s="153">
        <f>+'単価表(内地)'!$E$37</f>
        <v>1800</v>
      </c>
      <c r="Q48" s="153"/>
      <c r="R48" s="153"/>
      <c r="S48" s="165">
        <f>ROUND(P48*M48/1000,0)</f>
        <v>117</v>
      </c>
      <c r="T48" s="165"/>
      <c r="U48" s="165"/>
      <c r="V48" s="182"/>
      <c r="W48" s="188"/>
      <c r="X48" s="94"/>
      <c r="Y48" s="94"/>
      <c r="Z48" s="108" t="s">
        <v>37</v>
      </c>
      <c r="AA48" s="108"/>
      <c r="AB48" s="108"/>
      <c r="AC48" s="108"/>
      <c r="AD48" s="108"/>
      <c r="AE48" s="139">
        <f>+AE47</f>
        <v>70</v>
      </c>
      <c r="AF48" s="139"/>
      <c r="AG48" s="139"/>
      <c r="AH48" s="153">
        <f>+'単価表(内地)'!$E$37</f>
        <v>1800</v>
      </c>
      <c r="AI48" s="153"/>
      <c r="AJ48" s="153"/>
      <c r="AK48" s="165">
        <f>ROUND(AH48*AE48/1000,0)</f>
        <v>126</v>
      </c>
      <c r="AL48" s="165"/>
      <c r="AM48" s="165"/>
      <c r="AN48" s="178"/>
      <c r="AO48" s="188"/>
      <c r="AP48" s="94"/>
      <c r="AQ48" s="94"/>
      <c r="AR48" s="108" t="s">
        <v>37</v>
      </c>
      <c r="AS48" s="108"/>
      <c r="AT48" s="108"/>
      <c r="AU48" s="108"/>
      <c r="AV48" s="108"/>
      <c r="AW48" s="139">
        <f>+AW47</f>
        <v>85</v>
      </c>
      <c r="AX48" s="139"/>
      <c r="AY48" s="139"/>
      <c r="AZ48" s="153">
        <f>+'単価表(内地)'!$E$37</f>
        <v>1800</v>
      </c>
      <c r="BA48" s="153"/>
      <c r="BB48" s="153"/>
      <c r="BC48" s="165">
        <f>ROUND(AZ48*AW48/1000,0)</f>
        <v>153</v>
      </c>
      <c r="BD48" s="165"/>
      <c r="BE48" s="165"/>
      <c r="BF48" s="178"/>
      <c r="BG48" s="74"/>
      <c r="BH48" s="94"/>
      <c r="BI48" s="94"/>
      <c r="BJ48" s="108" t="s">
        <v>37</v>
      </c>
      <c r="BK48" s="108"/>
      <c r="BL48" s="108"/>
      <c r="BM48" s="108"/>
      <c r="BN48" s="108"/>
      <c r="BO48" s="139">
        <f>+BO47</f>
        <v>90</v>
      </c>
      <c r="BP48" s="139"/>
      <c r="BQ48" s="139"/>
      <c r="BR48" s="153">
        <f>+'単価表(内地)'!$E$37</f>
        <v>1800</v>
      </c>
      <c r="BS48" s="153"/>
      <c r="BT48" s="153"/>
      <c r="BU48" s="165">
        <f>ROUND(BR48*BO48/1000,0)</f>
        <v>162</v>
      </c>
      <c r="BV48" s="165"/>
      <c r="BW48" s="165"/>
      <c r="BX48" s="220"/>
    </row>
    <row r="49" spans="1:76" s="30" customFormat="1" ht="15.95" customHeight="1">
      <c r="A49" s="34"/>
      <c r="B49" s="43"/>
      <c r="C49" s="53"/>
      <c r="D49" s="63"/>
      <c r="E49" s="74"/>
      <c r="F49" s="94"/>
      <c r="G49" s="94"/>
      <c r="H49" s="108" t="s">
        <v>16</v>
      </c>
      <c r="I49" s="108"/>
      <c r="J49" s="108"/>
      <c r="K49" s="108"/>
      <c r="L49" s="108"/>
      <c r="M49" s="139">
        <f>+M46</f>
        <v>150</v>
      </c>
      <c r="N49" s="139"/>
      <c r="O49" s="139"/>
      <c r="P49" s="153">
        <f>+'単価表(内地)'!$E$44</f>
        <v>904</v>
      </c>
      <c r="Q49" s="153"/>
      <c r="R49" s="153"/>
      <c r="S49" s="165">
        <f>ROUND(P49*M49/1000,0)</f>
        <v>136</v>
      </c>
      <c r="T49" s="165"/>
      <c r="U49" s="165"/>
      <c r="V49" s="182"/>
      <c r="W49" s="188"/>
      <c r="X49" s="94"/>
      <c r="Y49" s="94"/>
      <c r="Z49" s="108" t="s">
        <v>16</v>
      </c>
      <c r="AA49" s="108"/>
      <c r="AB49" s="108"/>
      <c r="AC49" s="108"/>
      <c r="AD49" s="108"/>
      <c r="AE49" s="139">
        <f>+AE46</f>
        <v>145</v>
      </c>
      <c r="AF49" s="139"/>
      <c r="AG49" s="139"/>
      <c r="AH49" s="153">
        <f>+'単価表(内地)'!$E$44</f>
        <v>904</v>
      </c>
      <c r="AI49" s="153"/>
      <c r="AJ49" s="153"/>
      <c r="AK49" s="165">
        <f>ROUND(AH49*AE49/1000,0)</f>
        <v>131</v>
      </c>
      <c r="AL49" s="165"/>
      <c r="AM49" s="165"/>
      <c r="AN49" s="178"/>
      <c r="AO49" s="188"/>
      <c r="AP49" s="94"/>
      <c r="AQ49" s="94"/>
      <c r="AR49" s="108" t="s">
        <v>16</v>
      </c>
      <c r="AS49" s="108"/>
      <c r="AT49" s="108"/>
      <c r="AU49" s="108"/>
      <c r="AV49" s="108"/>
      <c r="AW49" s="139">
        <f>+AW46</f>
        <v>145</v>
      </c>
      <c r="AX49" s="139"/>
      <c r="AY49" s="139"/>
      <c r="AZ49" s="153">
        <f>+'単価表(内地)'!$E$44</f>
        <v>904</v>
      </c>
      <c r="BA49" s="153"/>
      <c r="BB49" s="153"/>
      <c r="BC49" s="165">
        <f>ROUND(AZ49*AW49/1000,0)</f>
        <v>131</v>
      </c>
      <c r="BD49" s="165"/>
      <c r="BE49" s="165"/>
      <c r="BF49" s="178"/>
      <c r="BG49" s="74"/>
      <c r="BH49" s="94"/>
      <c r="BI49" s="94"/>
      <c r="BJ49" s="108" t="s">
        <v>16</v>
      </c>
      <c r="BK49" s="108"/>
      <c r="BL49" s="108"/>
      <c r="BM49" s="108"/>
      <c r="BN49" s="108"/>
      <c r="BO49" s="139">
        <f>+BO46</f>
        <v>145</v>
      </c>
      <c r="BP49" s="139"/>
      <c r="BQ49" s="139"/>
      <c r="BR49" s="153">
        <f>+'単価表(内地)'!$E$44</f>
        <v>904</v>
      </c>
      <c r="BS49" s="153"/>
      <c r="BT49" s="153"/>
      <c r="BU49" s="165">
        <f>ROUND(BR49*BO49/1000,0)</f>
        <v>131</v>
      </c>
      <c r="BV49" s="165"/>
      <c r="BW49" s="165"/>
      <c r="BX49" s="220"/>
    </row>
    <row r="50" spans="1:76" s="30" customFormat="1" ht="15.95" customHeight="1">
      <c r="A50" s="34"/>
      <c r="B50" s="43"/>
      <c r="C50" s="53"/>
      <c r="D50" s="63"/>
      <c r="E50" s="74"/>
      <c r="F50" s="94"/>
      <c r="G50" s="94"/>
      <c r="H50" s="107" t="s">
        <v>47</v>
      </c>
      <c r="I50" s="107"/>
      <c r="J50" s="107"/>
      <c r="K50" s="107"/>
      <c r="L50" s="107"/>
      <c r="M50" s="138" t="s">
        <v>43</v>
      </c>
      <c r="N50" s="138"/>
      <c r="O50" s="138"/>
      <c r="P50" s="153" t="s">
        <v>43</v>
      </c>
      <c r="Q50" s="153"/>
      <c r="R50" s="153"/>
      <c r="S50" s="165">
        <f>SUM(S46:U49)</f>
        <v>307</v>
      </c>
      <c r="T50" s="165"/>
      <c r="U50" s="165"/>
      <c r="V50" s="182"/>
      <c r="W50" s="188"/>
      <c r="X50" s="94"/>
      <c r="Y50" s="94"/>
      <c r="Z50" s="107" t="s">
        <v>47</v>
      </c>
      <c r="AA50" s="107"/>
      <c r="AB50" s="107"/>
      <c r="AC50" s="107"/>
      <c r="AD50" s="107"/>
      <c r="AE50" s="138" t="s">
        <v>43</v>
      </c>
      <c r="AF50" s="138"/>
      <c r="AG50" s="138"/>
      <c r="AH50" s="153" t="s">
        <v>43</v>
      </c>
      <c r="AI50" s="153"/>
      <c r="AJ50" s="153"/>
      <c r="AK50" s="165">
        <f>SUM(AK46:AM49)</f>
        <v>311</v>
      </c>
      <c r="AL50" s="165"/>
      <c r="AM50" s="165"/>
      <c r="AN50" s="178"/>
      <c r="AO50" s="188"/>
      <c r="AP50" s="94"/>
      <c r="AQ50" s="94"/>
      <c r="AR50" s="107" t="s">
        <v>47</v>
      </c>
      <c r="AS50" s="107"/>
      <c r="AT50" s="107"/>
      <c r="AU50" s="107"/>
      <c r="AV50" s="107"/>
      <c r="AW50" s="138" t="s">
        <v>43</v>
      </c>
      <c r="AX50" s="138"/>
      <c r="AY50" s="138"/>
      <c r="AZ50" s="153" t="s">
        <v>43</v>
      </c>
      <c r="BA50" s="153"/>
      <c r="BB50" s="153"/>
      <c r="BC50" s="165">
        <f>SUM(BC46:BE49)</f>
        <v>342</v>
      </c>
      <c r="BD50" s="165"/>
      <c r="BE50" s="165"/>
      <c r="BF50" s="178"/>
      <c r="BG50" s="74"/>
      <c r="BH50" s="94"/>
      <c r="BI50" s="94"/>
      <c r="BJ50" s="107" t="s">
        <v>47</v>
      </c>
      <c r="BK50" s="107"/>
      <c r="BL50" s="107"/>
      <c r="BM50" s="107"/>
      <c r="BN50" s="107"/>
      <c r="BO50" s="138" t="s">
        <v>43</v>
      </c>
      <c r="BP50" s="138"/>
      <c r="BQ50" s="138"/>
      <c r="BR50" s="153" t="s">
        <v>43</v>
      </c>
      <c r="BS50" s="153"/>
      <c r="BT50" s="153"/>
      <c r="BU50" s="165">
        <f>SUM(BU46:BW49)</f>
        <v>352</v>
      </c>
      <c r="BV50" s="165"/>
      <c r="BW50" s="165"/>
      <c r="BX50" s="220"/>
    </row>
    <row r="51" spans="1:76" s="30" customFormat="1" ht="15.95" customHeight="1">
      <c r="A51" s="34"/>
      <c r="B51" s="43"/>
      <c r="C51" s="53"/>
      <c r="D51" s="63"/>
      <c r="E51" s="74"/>
      <c r="F51" s="95" t="s">
        <v>17</v>
      </c>
      <c r="G51" s="95"/>
      <c r="H51" s="95"/>
      <c r="I51" s="95"/>
      <c r="J51" s="95"/>
      <c r="K51" s="95"/>
      <c r="L51" s="95"/>
      <c r="M51" s="140" t="s">
        <v>43</v>
      </c>
      <c r="N51" s="140"/>
      <c r="O51" s="140"/>
      <c r="P51" s="154" t="s">
        <v>43</v>
      </c>
      <c r="Q51" s="154"/>
      <c r="R51" s="154"/>
      <c r="S51" s="166">
        <f>+S50+S45</f>
        <v>896</v>
      </c>
      <c r="T51" s="166"/>
      <c r="U51" s="166"/>
      <c r="V51" s="182"/>
      <c r="W51" s="188"/>
      <c r="X51" s="95" t="s">
        <v>17</v>
      </c>
      <c r="Y51" s="95"/>
      <c r="Z51" s="95"/>
      <c r="AA51" s="95"/>
      <c r="AB51" s="95"/>
      <c r="AC51" s="95"/>
      <c r="AD51" s="95"/>
      <c r="AE51" s="140" t="s">
        <v>43</v>
      </c>
      <c r="AF51" s="140"/>
      <c r="AG51" s="140"/>
      <c r="AH51" s="154" t="s">
        <v>43</v>
      </c>
      <c r="AI51" s="154"/>
      <c r="AJ51" s="154"/>
      <c r="AK51" s="166">
        <f>+AK50+AK45</f>
        <v>881</v>
      </c>
      <c r="AL51" s="166"/>
      <c r="AM51" s="166"/>
      <c r="AN51" s="178"/>
      <c r="AO51" s="188"/>
      <c r="AP51" s="95" t="s">
        <v>17</v>
      </c>
      <c r="AQ51" s="95"/>
      <c r="AR51" s="95"/>
      <c r="AS51" s="95"/>
      <c r="AT51" s="95"/>
      <c r="AU51" s="95"/>
      <c r="AV51" s="95"/>
      <c r="AW51" s="140" t="s">
        <v>43</v>
      </c>
      <c r="AX51" s="140"/>
      <c r="AY51" s="140"/>
      <c r="AZ51" s="154" t="s">
        <v>43</v>
      </c>
      <c r="BA51" s="154"/>
      <c r="BB51" s="154"/>
      <c r="BC51" s="166">
        <f>+BC50+BC45</f>
        <v>861</v>
      </c>
      <c r="BD51" s="166"/>
      <c r="BE51" s="166"/>
      <c r="BF51" s="178"/>
      <c r="BG51" s="74"/>
      <c r="BH51" s="95" t="s">
        <v>17</v>
      </c>
      <c r="BI51" s="95"/>
      <c r="BJ51" s="95"/>
      <c r="BK51" s="95"/>
      <c r="BL51" s="95"/>
      <c r="BM51" s="95"/>
      <c r="BN51" s="95"/>
      <c r="BO51" s="140" t="s">
        <v>43</v>
      </c>
      <c r="BP51" s="140"/>
      <c r="BQ51" s="140"/>
      <c r="BR51" s="154" t="s">
        <v>43</v>
      </c>
      <c r="BS51" s="154"/>
      <c r="BT51" s="154"/>
      <c r="BU51" s="166">
        <f>+BU50+BU45</f>
        <v>855</v>
      </c>
      <c r="BV51" s="166"/>
      <c r="BW51" s="166"/>
      <c r="BX51" s="220"/>
    </row>
    <row r="52" spans="1:76" s="30" customFormat="1" ht="15.95" customHeight="1">
      <c r="A52" s="34"/>
      <c r="B52" s="44"/>
      <c r="C52" s="54"/>
      <c r="D52" s="64"/>
      <c r="E52" s="75"/>
      <c r="F52" s="96"/>
      <c r="G52" s="96"/>
      <c r="H52" s="96"/>
      <c r="I52" s="96"/>
      <c r="J52" s="96"/>
      <c r="K52" s="96"/>
      <c r="L52" s="96"/>
      <c r="M52" s="141"/>
      <c r="N52" s="141"/>
      <c r="O52" s="141"/>
      <c r="P52" s="155"/>
      <c r="Q52" s="155"/>
      <c r="R52" s="155"/>
      <c r="S52" s="167"/>
      <c r="T52" s="167"/>
      <c r="U52" s="167"/>
      <c r="V52" s="183"/>
      <c r="W52" s="115"/>
      <c r="X52" s="96"/>
      <c r="Y52" s="96"/>
      <c r="Z52" s="96"/>
      <c r="AA52" s="96"/>
      <c r="AB52" s="96"/>
      <c r="AC52" s="96"/>
      <c r="AD52" s="96"/>
      <c r="AE52" s="193"/>
      <c r="AF52" s="193"/>
      <c r="AG52" s="193"/>
      <c r="AH52" s="194"/>
      <c r="AI52" s="194"/>
      <c r="AJ52" s="194"/>
      <c r="AK52" s="167"/>
      <c r="AL52" s="167"/>
      <c r="AM52" s="167"/>
      <c r="AN52" s="202"/>
      <c r="AO52" s="115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2"/>
      <c r="BG52" s="75"/>
      <c r="BH52" s="96"/>
      <c r="BI52" s="96"/>
      <c r="BJ52" s="96"/>
      <c r="BK52" s="96"/>
      <c r="BL52" s="96"/>
      <c r="BM52" s="96"/>
      <c r="BN52" s="96"/>
      <c r="BO52" s="193"/>
      <c r="BP52" s="193"/>
      <c r="BQ52" s="193"/>
      <c r="BR52" s="194"/>
      <c r="BS52" s="194"/>
      <c r="BT52" s="194"/>
      <c r="BU52" s="167"/>
      <c r="BV52" s="167"/>
      <c r="BW52" s="167"/>
      <c r="BX52" s="224"/>
    </row>
    <row r="53" spans="1:76" ht="20.100000000000001" customHeight="1">
      <c r="A53" s="31"/>
      <c r="B53" s="45" t="s">
        <v>48</v>
      </c>
      <c r="C53" s="55"/>
      <c r="D53" s="55"/>
      <c r="E53" s="76" t="str">
        <f>IF(S51=MIN(S51,AK51,BC51,BU51),"○","▲")</f>
        <v>▲</v>
      </c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 t="str">
        <f>IF(AK51=MIN(S51,AK51,BC51,BU51),"○","▲")</f>
        <v>▲</v>
      </c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 t="str">
        <f>IF(BC51=MIN(S51,AK51,BC51,BU51),"○","▲")</f>
        <v>▲</v>
      </c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 t="str">
        <f>IF(BU51=MIN(S51,AK51,BC51,BU51),"○","▲")</f>
        <v>○</v>
      </c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225"/>
    </row>
    <row r="54" spans="1:76" ht="24.95" customHeight="1">
      <c r="A54" s="31"/>
      <c r="B54" s="46"/>
      <c r="C54" s="56"/>
      <c r="D54" s="56"/>
      <c r="E54" s="77">
        <f>IF(E53="○",M4,IF(W53="○",AE4,IF(AO53="○",AW4,BO4)))</f>
        <v>8</v>
      </c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226"/>
    </row>
    <row r="55" spans="1:76" ht="30" customHeight="1">
      <c r="A55" s="35"/>
      <c r="B55" s="36" t="s">
        <v>21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213"/>
    </row>
    <row r="56" spans="1:76" ht="24.95" customHeight="1">
      <c r="A56" s="31"/>
      <c r="B56" s="37" t="s">
        <v>70</v>
      </c>
      <c r="C56" s="47"/>
      <c r="D56" s="57"/>
      <c r="E56" s="65" t="s">
        <v>69</v>
      </c>
      <c r="F56" s="78"/>
      <c r="G56" s="78"/>
      <c r="H56" s="78"/>
      <c r="I56" s="78"/>
      <c r="J56" s="78"/>
      <c r="K56" s="78"/>
      <c r="L56" s="129" t="str">
        <f>+L2</f>
        <v>内地（甑含む）</v>
      </c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78" t="s">
        <v>54</v>
      </c>
      <c r="X56" s="78"/>
      <c r="Y56" s="78"/>
      <c r="Z56" s="78"/>
      <c r="AA56" s="78"/>
      <c r="AB56" s="78"/>
      <c r="AC56" s="78"/>
      <c r="AD56" s="78"/>
      <c r="AE56" s="191">
        <v>20</v>
      </c>
      <c r="AF56" s="191"/>
      <c r="AG56" s="191"/>
      <c r="AH56" s="191"/>
      <c r="AI56" s="191"/>
      <c r="AJ56" s="191"/>
      <c r="AK56" s="191"/>
      <c r="AL56" s="191"/>
      <c r="AM56" s="191"/>
      <c r="AN56" s="191"/>
      <c r="AO56" s="203" t="s">
        <v>68</v>
      </c>
      <c r="AP56" s="203"/>
      <c r="AQ56" s="203"/>
      <c r="AR56" s="203"/>
      <c r="AS56" s="203"/>
      <c r="AT56" s="203"/>
      <c r="AU56" s="203"/>
      <c r="AV56" s="203"/>
      <c r="AW56" s="206">
        <v>0.9</v>
      </c>
      <c r="AX56" s="208"/>
      <c r="AY56" s="208"/>
      <c r="AZ56" s="208"/>
      <c r="BA56" s="208"/>
      <c r="BB56" s="208"/>
      <c r="BC56" s="208"/>
      <c r="BD56" s="208"/>
      <c r="BE56" s="208"/>
      <c r="BF56" s="208"/>
      <c r="BG56" s="209"/>
      <c r="BH56" s="209"/>
      <c r="BI56" s="209"/>
      <c r="BJ56" s="209"/>
      <c r="BK56" s="209"/>
      <c r="BL56" s="209"/>
      <c r="BM56" s="209"/>
      <c r="BN56" s="209"/>
      <c r="BO56" s="209"/>
      <c r="BP56" s="209"/>
      <c r="BQ56" s="209"/>
      <c r="BR56" s="209"/>
      <c r="BS56" s="209"/>
      <c r="BT56" s="209"/>
      <c r="BU56" s="209"/>
      <c r="BV56" s="209"/>
      <c r="BW56" s="209"/>
      <c r="BX56" s="214"/>
    </row>
    <row r="57" spans="1:76" ht="24.95" customHeight="1">
      <c r="A57" s="31"/>
      <c r="B57" s="38"/>
      <c r="C57" s="48"/>
      <c r="D57" s="58"/>
      <c r="E57" s="66" t="s">
        <v>66</v>
      </c>
      <c r="F57" s="79"/>
      <c r="G57" s="79"/>
      <c r="H57" s="79"/>
      <c r="I57" s="79"/>
      <c r="J57" s="79"/>
      <c r="K57" s="79"/>
      <c r="L57" s="79" t="s">
        <v>67</v>
      </c>
      <c r="M57" s="79"/>
      <c r="N57" s="144">
        <f>+N3</f>
        <v>5</v>
      </c>
      <c r="O57" s="144"/>
      <c r="P57" s="150" t="str">
        <f>IF(N57=3,"(旧区分:L交通)",IF(N57=4,"(旧区分:A交通)",IF(N57=5,"(旧区分:B交通)","(旧区分:C交通)")))</f>
        <v>(旧区分:B交通)</v>
      </c>
      <c r="Q57" s="150"/>
      <c r="R57" s="150"/>
      <c r="S57" s="150"/>
      <c r="T57" s="150"/>
      <c r="U57" s="150"/>
      <c r="V57" s="150"/>
      <c r="W57" s="79" t="s">
        <v>64</v>
      </c>
      <c r="X57" s="79"/>
      <c r="Y57" s="79"/>
      <c r="Z57" s="79"/>
      <c r="AA57" s="79"/>
      <c r="AB57" s="79"/>
      <c r="AC57" s="79"/>
      <c r="AD57" s="79"/>
      <c r="AE57" s="192" t="s">
        <v>73</v>
      </c>
      <c r="AF57" s="192"/>
      <c r="AG57" s="192"/>
      <c r="AH57" s="192"/>
      <c r="AI57" s="192"/>
      <c r="AJ57" s="192"/>
      <c r="AK57" s="192"/>
      <c r="AL57" s="192"/>
      <c r="AM57" s="192"/>
      <c r="AN57" s="192"/>
      <c r="AO57" s="79" t="s">
        <v>71</v>
      </c>
      <c r="AP57" s="79"/>
      <c r="AQ57" s="79"/>
      <c r="AR57" s="79"/>
      <c r="AS57" s="79"/>
      <c r="AT57" s="79"/>
      <c r="AU57" s="79"/>
      <c r="AV57" s="79"/>
      <c r="AW57" s="207">
        <v>1</v>
      </c>
      <c r="AX57" s="207"/>
      <c r="AY57" s="207"/>
      <c r="AZ57" s="207"/>
      <c r="BA57" s="207"/>
      <c r="BB57" s="207"/>
      <c r="BC57" s="207"/>
      <c r="BD57" s="207"/>
      <c r="BE57" s="207"/>
      <c r="BF57" s="207"/>
      <c r="BG57" s="79" t="s">
        <v>72</v>
      </c>
      <c r="BH57" s="79"/>
      <c r="BI57" s="79"/>
      <c r="BJ57" s="79"/>
      <c r="BK57" s="79"/>
      <c r="BL57" s="79"/>
      <c r="BM57" s="79"/>
      <c r="BN57" s="79"/>
      <c r="BO57" s="211">
        <f>+BO3</f>
        <v>20</v>
      </c>
      <c r="BP57" s="211"/>
      <c r="BQ57" s="211"/>
      <c r="BR57" s="211"/>
      <c r="BS57" s="211"/>
      <c r="BT57" s="211"/>
      <c r="BU57" s="211"/>
      <c r="BV57" s="211"/>
      <c r="BW57" s="211"/>
      <c r="BX57" s="215"/>
    </row>
    <row r="58" spans="1:76" ht="20.100000000000001" customHeight="1">
      <c r="A58" s="31"/>
      <c r="B58" s="39"/>
      <c r="C58" s="49"/>
      <c r="D58" s="59"/>
      <c r="E58" s="67">
        <v>1</v>
      </c>
      <c r="F58" s="80"/>
      <c r="G58" s="80"/>
      <c r="H58" s="80"/>
      <c r="I58" s="80"/>
      <c r="J58" s="80"/>
      <c r="K58" s="80"/>
      <c r="L58" s="80"/>
      <c r="M58" s="132">
        <f>+L80</f>
        <v>3</v>
      </c>
      <c r="N58" s="132"/>
      <c r="O58" s="132"/>
      <c r="P58" s="132"/>
      <c r="Q58" s="132"/>
      <c r="R58" s="132"/>
      <c r="S58" s="132"/>
      <c r="T58" s="132"/>
      <c r="U58" s="132"/>
      <c r="V58" s="175"/>
      <c r="W58" s="67">
        <v>2</v>
      </c>
      <c r="X58" s="80"/>
      <c r="Y58" s="80"/>
      <c r="Z58" s="80"/>
      <c r="AA58" s="80"/>
      <c r="AB58" s="80"/>
      <c r="AC58" s="80"/>
      <c r="AD58" s="80"/>
      <c r="AE58" s="132">
        <f>+AD80</f>
        <v>4</v>
      </c>
      <c r="AF58" s="132"/>
      <c r="AG58" s="132"/>
      <c r="AH58" s="132"/>
      <c r="AI58" s="132"/>
      <c r="AJ58" s="132"/>
      <c r="AK58" s="132"/>
      <c r="AL58" s="132"/>
      <c r="AM58" s="132"/>
      <c r="AN58" s="175"/>
      <c r="AO58" s="67">
        <v>2</v>
      </c>
      <c r="AP58" s="80"/>
      <c r="AQ58" s="80"/>
      <c r="AR58" s="80"/>
      <c r="AS58" s="80"/>
      <c r="AT58" s="80"/>
      <c r="AU58" s="80"/>
      <c r="AV58" s="80"/>
      <c r="AW58" s="132">
        <f>+AV80</f>
        <v>6</v>
      </c>
      <c r="AX58" s="132"/>
      <c r="AY58" s="132"/>
      <c r="AZ58" s="132"/>
      <c r="BA58" s="132"/>
      <c r="BB58" s="132"/>
      <c r="BC58" s="132"/>
      <c r="BD58" s="132"/>
      <c r="BE58" s="132"/>
      <c r="BF58" s="175"/>
      <c r="BG58" s="67">
        <v>3</v>
      </c>
      <c r="BH58" s="80"/>
      <c r="BI58" s="80"/>
      <c r="BJ58" s="80"/>
      <c r="BK58" s="80"/>
      <c r="BL58" s="80"/>
      <c r="BM58" s="80"/>
      <c r="BN58" s="80"/>
      <c r="BO58" s="132">
        <f>+BN80</f>
        <v>8</v>
      </c>
      <c r="BP58" s="132"/>
      <c r="BQ58" s="132"/>
      <c r="BR58" s="132"/>
      <c r="BS58" s="132"/>
      <c r="BT58" s="132"/>
      <c r="BU58" s="132"/>
      <c r="BV58" s="132"/>
      <c r="BW58" s="132"/>
      <c r="BX58" s="216"/>
    </row>
    <row r="59" spans="1:76" ht="5.0999999999999996" customHeight="1">
      <c r="A59" s="31"/>
      <c r="B59" s="40" t="s">
        <v>3</v>
      </c>
      <c r="C59" s="50"/>
      <c r="D59" s="60"/>
      <c r="E59" s="68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176"/>
      <c r="W59" s="68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176"/>
      <c r="AO59" s="68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176"/>
      <c r="BG59" s="68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217"/>
    </row>
    <row r="60" spans="1:76" s="28" customFormat="1" ht="12" customHeight="1">
      <c r="A60" s="32"/>
      <c r="B60" s="40"/>
      <c r="C60" s="50"/>
      <c r="D60" s="60"/>
      <c r="E60" s="69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32"/>
      <c r="S60" s="82"/>
      <c r="T60" s="168"/>
      <c r="U60" s="168"/>
      <c r="V60" s="32"/>
      <c r="W60" s="69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32"/>
      <c r="AK60" s="82"/>
      <c r="AL60" s="168"/>
      <c r="AM60" s="168"/>
      <c r="AN60" s="198"/>
      <c r="AO60" s="69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32"/>
      <c r="BC60" s="82"/>
      <c r="BD60" s="168"/>
      <c r="BE60" s="168"/>
      <c r="BF60" s="198"/>
      <c r="BG60" s="69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32"/>
      <c r="BU60" s="82"/>
      <c r="BV60" s="168"/>
      <c r="BW60" s="168"/>
      <c r="BX60" s="218"/>
    </row>
    <row r="61" spans="1:76" s="28" customFormat="1" ht="12" customHeight="1">
      <c r="A61" s="32"/>
      <c r="B61" s="40"/>
      <c r="C61" s="50"/>
      <c r="D61" s="60"/>
      <c r="E61" s="69"/>
      <c r="F61" s="82"/>
      <c r="G61" s="82"/>
      <c r="H61" s="82"/>
      <c r="I61" s="109" t="s">
        <v>2</v>
      </c>
      <c r="J61" s="109"/>
      <c r="K61" s="109"/>
      <c r="L61" s="109"/>
      <c r="M61" s="109" t="s">
        <v>24</v>
      </c>
      <c r="N61" s="109"/>
      <c r="O61" s="109"/>
      <c r="P61" s="109"/>
      <c r="Q61" s="82"/>
      <c r="R61" s="32"/>
      <c r="S61" s="163"/>
      <c r="T61" s="168"/>
      <c r="U61" s="168"/>
      <c r="V61" s="32"/>
      <c r="W61" s="69"/>
      <c r="X61" s="82"/>
      <c r="Y61" s="82"/>
      <c r="Z61" s="82"/>
      <c r="AA61" s="109" t="s">
        <v>2</v>
      </c>
      <c r="AB61" s="109"/>
      <c r="AC61" s="109"/>
      <c r="AD61" s="109"/>
      <c r="AE61" s="109" t="s">
        <v>24</v>
      </c>
      <c r="AF61" s="109"/>
      <c r="AG61" s="109"/>
      <c r="AH61" s="109"/>
      <c r="AI61" s="82"/>
      <c r="AJ61" s="32"/>
      <c r="AK61" s="163"/>
      <c r="AL61" s="168"/>
      <c r="AM61" s="168"/>
      <c r="AN61" s="198"/>
      <c r="AO61" s="69"/>
      <c r="AP61" s="82"/>
      <c r="AQ61" s="82"/>
      <c r="AR61" s="82"/>
      <c r="AS61" s="109" t="s">
        <v>2</v>
      </c>
      <c r="AT61" s="109"/>
      <c r="AU61" s="109"/>
      <c r="AV61" s="109"/>
      <c r="AW61" s="109" t="s">
        <v>24</v>
      </c>
      <c r="AX61" s="109"/>
      <c r="AY61" s="109"/>
      <c r="AZ61" s="109"/>
      <c r="BA61" s="82"/>
      <c r="BB61" s="32"/>
      <c r="BC61" s="163"/>
      <c r="BD61" s="168"/>
      <c r="BE61" s="168"/>
      <c r="BF61" s="198"/>
      <c r="BG61" s="69"/>
      <c r="BH61" s="82"/>
      <c r="BI61" s="82"/>
      <c r="BJ61" s="82"/>
      <c r="BK61" s="109" t="s">
        <v>2</v>
      </c>
      <c r="BL61" s="109"/>
      <c r="BM61" s="109"/>
      <c r="BN61" s="109"/>
      <c r="BO61" s="109" t="s">
        <v>24</v>
      </c>
      <c r="BP61" s="109"/>
      <c r="BQ61" s="109"/>
      <c r="BR61" s="109"/>
      <c r="BS61" s="82"/>
      <c r="BT61" s="32"/>
      <c r="BU61" s="163"/>
      <c r="BV61" s="168"/>
      <c r="BW61" s="168"/>
      <c r="BX61" s="218"/>
    </row>
    <row r="62" spans="1:76" s="28" customFormat="1" ht="9.9499999999999993" customHeight="1">
      <c r="A62" s="32"/>
      <c r="B62" s="40"/>
      <c r="C62" s="50"/>
      <c r="D62" s="60"/>
      <c r="E62" s="69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32"/>
      <c r="S62" s="164">
        <f>+K92+K93+K95+K97</f>
        <v>85</v>
      </c>
      <c r="T62" s="169" t="s">
        <v>62</v>
      </c>
      <c r="U62" s="168"/>
      <c r="V62" s="32"/>
      <c r="W62" s="69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32"/>
      <c r="AK62" s="164">
        <f>+AC92+AC93+AC95+AC97</f>
        <v>75</v>
      </c>
      <c r="AL62" s="169" t="s">
        <v>62</v>
      </c>
      <c r="AM62" s="168"/>
      <c r="AN62" s="198"/>
      <c r="AO62" s="69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32"/>
      <c r="BC62" s="164">
        <f>+AU92+AU93+AU95+AU97</f>
        <v>60</v>
      </c>
      <c r="BD62" s="169" t="s">
        <v>62</v>
      </c>
      <c r="BE62" s="168"/>
      <c r="BF62" s="198"/>
      <c r="BG62" s="69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32"/>
      <c r="BU62" s="164">
        <f>+BM92+BM93+BM95+BM97</f>
        <v>55</v>
      </c>
      <c r="BV62" s="169" t="s">
        <v>62</v>
      </c>
      <c r="BW62" s="168"/>
      <c r="BX62" s="218"/>
    </row>
    <row r="63" spans="1:76" s="28" customFormat="1" ht="9.9499999999999993" customHeight="1">
      <c r="A63" s="32"/>
      <c r="B63" s="40"/>
      <c r="C63" s="50"/>
      <c r="D63" s="60"/>
      <c r="E63" s="69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2"/>
      <c r="S63" s="164"/>
      <c r="T63" s="169"/>
      <c r="U63" s="168"/>
      <c r="V63" s="32"/>
      <c r="W63" s="69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32"/>
      <c r="AK63" s="164"/>
      <c r="AL63" s="169"/>
      <c r="AM63" s="168"/>
      <c r="AN63" s="198"/>
      <c r="AO63" s="69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32"/>
      <c r="BC63" s="164"/>
      <c r="BD63" s="169"/>
      <c r="BE63" s="168"/>
      <c r="BF63" s="198"/>
      <c r="BG63" s="69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32"/>
      <c r="BU63" s="164"/>
      <c r="BV63" s="169"/>
      <c r="BW63" s="168"/>
      <c r="BX63" s="218"/>
    </row>
    <row r="64" spans="1:76" s="28" customFormat="1" ht="9.9499999999999993" customHeight="1">
      <c r="A64" s="32"/>
      <c r="B64" s="40"/>
      <c r="C64" s="50"/>
      <c r="D64" s="60"/>
      <c r="E64" s="69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32"/>
      <c r="S64" s="164"/>
      <c r="T64" s="169"/>
      <c r="U64" s="168"/>
      <c r="V64" s="32"/>
      <c r="W64" s="69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32"/>
      <c r="AK64" s="164"/>
      <c r="AL64" s="169"/>
      <c r="AM64" s="168"/>
      <c r="AN64" s="198"/>
      <c r="AO64" s="69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32"/>
      <c r="BC64" s="164"/>
      <c r="BD64" s="169"/>
      <c r="BE64" s="168"/>
      <c r="BF64" s="198"/>
      <c r="BG64" s="69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32"/>
      <c r="BU64" s="164"/>
      <c r="BV64" s="169"/>
      <c r="BW64" s="168"/>
      <c r="BX64" s="218"/>
    </row>
    <row r="65" spans="1:76" s="28" customFormat="1" ht="9.9499999999999993" customHeight="1">
      <c r="A65" s="32"/>
      <c r="B65" s="40"/>
      <c r="C65" s="50"/>
      <c r="D65" s="60"/>
      <c r="E65" s="69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32"/>
      <c r="S65" s="164"/>
      <c r="T65" s="169"/>
      <c r="U65" s="168"/>
      <c r="V65" s="32"/>
      <c r="W65" s="69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32"/>
      <c r="AK65" s="164"/>
      <c r="AL65" s="169"/>
      <c r="AM65" s="168"/>
      <c r="AN65" s="198"/>
      <c r="AO65" s="69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32"/>
      <c r="BC65" s="164"/>
      <c r="BD65" s="169"/>
      <c r="BE65" s="168"/>
      <c r="BF65" s="198"/>
      <c r="BG65" s="69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32"/>
      <c r="BU65" s="164"/>
      <c r="BV65" s="169"/>
      <c r="BW65" s="168"/>
      <c r="BX65" s="218"/>
    </row>
    <row r="66" spans="1:76" s="28" customFormat="1" ht="9.9499999999999993" customHeight="1">
      <c r="A66" s="32"/>
      <c r="B66" s="40"/>
      <c r="C66" s="50"/>
      <c r="D66" s="60"/>
      <c r="E66" s="69"/>
      <c r="F66" s="82"/>
      <c r="G66" s="82"/>
      <c r="H66" s="82"/>
      <c r="I66" s="109"/>
      <c r="J66" s="109"/>
      <c r="K66" s="109"/>
      <c r="L66" s="109"/>
      <c r="M66" s="109"/>
      <c r="N66" s="109"/>
      <c r="O66" s="109"/>
      <c r="P66" s="109"/>
      <c r="Q66" s="82"/>
      <c r="R66" s="32"/>
      <c r="S66" s="164"/>
      <c r="T66" s="169"/>
      <c r="U66" s="168"/>
      <c r="V66" s="32"/>
      <c r="W66" s="69"/>
      <c r="X66" s="82"/>
      <c r="Y66" s="82"/>
      <c r="Z66" s="82"/>
      <c r="AA66" s="109"/>
      <c r="AB66" s="109"/>
      <c r="AC66" s="109"/>
      <c r="AD66" s="109"/>
      <c r="AE66" s="109"/>
      <c r="AF66" s="109"/>
      <c r="AG66" s="109"/>
      <c r="AH66" s="109"/>
      <c r="AI66" s="82"/>
      <c r="AJ66" s="32"/>
      <c r="AK66" s="164"/>
      <c r="AL66" s="169"/>
      <c r="AM66" s="168"/>
      <c r="AN66" s="198"/>
      <c r="AO66" s="69"/>
      <c r="AP66" s="82"/>
      <c r="AQ66" s="82"/>
      <c r="AR66" s="82"/>
      <c r="AS66" s="109"/>
      <c r="AT66" s="109"/>
      <c r="AU66" s="109"/>
      <c r="AV66" s="109"/>
      <c r="AW66" s="109"/>
      <c r="AX66" s="109"/>
      <c r="AY66" s="109"/>
      <c r="AZ66" s="109"/>
      <c r="BA66" s="82"/>
      <c r="BB66" s="32"/>
      <c r="BC66" s="164"/>
      <c r="BD66" s="169"/>
      <c r="BE66" s="168"/>
      <c r="BF66" s="198"/>
      <c r="BG66" s="69"/>
      <c r="BH66" s="82"/>
      <c r="BI66" s="82"/>
      <c r="BJ66" s="82"/>
      <c r="BK66" s="109"/>
      <c r="BL66" s="109"/>
      <c r="BM66" s="109"/>
      <c r="BN66" s="109"/>
      <c r="BO66" s="109"/>
      <c r="BP66" s="109"/>
      <c r="BQ66" s="109"/>
      <c r="BR66" s="109"/>
      <c r="BS66" s="82"/>
      <c r="BT66" s="32"/>
      <c r="BU66" s="164"/>
      <c r="BV66" s="169"/>
      <c r="BW66" s="168"/>
      <c r="BX66" s="218"/>
    </row>
    <row r="67" spans="1:76" s="28" customFormat="1" ht="12" customHeight="1">
      <c r="A67" s="32"/>
      <c r="B67" s="40"/>
      <c r="C67" s="50"/>
      <c r="D67" s="60"/>
      <c r="E67" s="69"/>
      <c r="F67" s="82"/>
      <c r="G67" s="97">
        <v>100</v>
      </c>
      <c r="H67" s="82"/>
      <c r="I67" s="109" t="s">
        <v>1</v>
      </c>
      <c r="J67" s="109"/>
      <c r="K67" s="109"/>
      <c r="L67" s="109"/>
      <c r="M67" s="133"/>
      <c r="N67" s="133"/>
      <c r="O67" s="133"/>
      <c r="P67" s="133"/>
      <c r="Q67" s="156"/>
      <c r="R67" s="161">
        <f>+S68-R71</f>
        <v>30</v>
      </c>
      <c r="S67" s="156"/>
      <c r="T67" s="170">
        <f>+S68+S62</f>
        <v>135</v>
      </c>
      <c r="U67" s="173" t="s">
        <v>63</v>
      </c>
      <c r="V67" s="32"/>
      <c r="W67" s="69"/>
      <c r="X67" s="82"/>
      <c r="Y67" s="97">
        <v>100</v>
      </c>
      <c r="Z67" s="82"/>
      <c r="AA67" s="109" t="s">
        <v>1</v>
      </c>
      <c r="AB67" s="109"/>
      <c r="AC67" s="109"/>
      <c r="AD67" s="109"/>
      <c r="AE67" s="133"/>
      <c r="AF67" s="133"/>
      <c r="AG67" s="133"/>
      <c r="AH67" s="133"/>
      <c r="AI67" s="156"/>
      <c r="AJ67" s="32"/>
      <c r="AK67" s="32"/>
      <c r="AL67" s="170">
        <f>+AK68+AK62</f>
        <v>130</v>
      </c>
      <c r="AM67" s="173" t="s">
        <v>63</v>
      </c>
      <c r="AN67" s="198"/>
      <c r="AO67" s="69"/>
      <c r="AP67" s="82"/>
      <c r="AQ67" s="97">
        <v>100</v>
      </c>
      <c r="AR67" s="82"/>
      <c r="AS67" s="109" t="s">
        <v>1</v>
      </c>
      <c r="AT67" s="109"/>
      <c r="AU67" s="109"/>
      <c r="AV67" s="109"/>
      <c r="AW67" s="133"/>
      <c r="AX67" s="133"/>
      <c r="AY67" s="133"/>
      <c r="AZ67" s="133"/>
      <c r="BA67" s="156"/>
      <c r="BB67" s="32"/>
      <c r="BC67" s="32"/>
      <c r="BD67" s="170">
        <f>+BC68+BC62</f>
        <v>130</v>
      </c>
      <c r="BE67" s="173" t="s">
        <v>63</v>
      </c>
      <c r="BF67" s="198"/>
      <c r="BG67" s="69"/>
      <c r="BH67" s="82"/>
      <c r="BI67" s="97">
        <v>100</v>
      </c>
      <c r="BJ67" s="82"/>
      <c r="BK67" s="109" t="s">
        <v>1</v>
      </c>
      <c r="BL67" s="109"/>
      <c r="BM67" s="109"/>
      <c r="BN67" s="109"/>
      <c r="BO67" s="133"/>
      <c r="BP67" s="133"/>
      <c r="BQ67" s="133"/>
      <c r="BR67" s="133"/>
      <c r="BS67" s="156"/>
      <c r="BT67" s="32"/>
      <c r="BU67" s="32"/>
      <c r="BV67" s="212">
        <f>BU69+BU62</f>
        <v>135</v>
      </c>
      <c r="BW67" s="168"/>
      <c r="BX67" s="218"/>
    </row>
    <row r="68" spans="1:76" s="28" customFormat="1" ht="12" customHeight="1">
      <c r="A68" s="32"/>
      <c r="B68" s="40"/>
      <c r="C68" s="50"/>
      <c r="D68" s="60"/>
      <c r="E68" s="69"/>
      <c r="F68" s="82"/>
      <c r="G68" s="97"/>
      <c r="H68" s="82"/>
      <c r="I68" s="109"/>
      <c r="J68" s="109"/>
      <c r="K68" s="109"/>
      <c r="L68" s="109"/>
      <c r="M68" s="133"/>
      <c r="N68" s="133"/>
      <c r="O68" s="133"/>
      <c r="P68" s="133"/>
      <c r="Q68" s="156"/>
      <c r="R68" s="161"/>
      <c r="S68" s="161">
        <f>+L81</f>
        <v>50</v>
      </c>
      <c r="T68" s="170"/>
      <c r="U68" s="173"/>
      <c r="V68" s="32"/>
      <c r="W68" s="69"/>
      <c r="X68" s="82"/>
      <c r="Y68" s="97"/>
      <c r="Z68" s="82"/>
      <c r="AA68" s="109"/>
      <c r="AB68" s="109"/>
      <c r="AC68" s="109"/>
      <c r="AD68" s="109"/>
      <c r="AE68" s="133"/>
      <c r="AF68" s="133"/>
      <c r="AG68" s="133"/>
      <c r="AH68" s="133"/>
      <c r="AI68" s="156"/>
      <c r="AJ68" s="196">
        <f>+AK68-AJ72</f>
        <v>35</v>
      </c>
      <c r="AK68" s="196">
        <f>+AD81</f>
        <v>55</v>
      </c>
      <c r="AL68" s="170"/>
      <c r="AM68" s="173"/>
      <c r="AN68" s="198"/>
      <c r="AO68" s="69"/>
      <c r="AP68" s="82"/>
      <c r="AQ68" s="97"/>
      <c r="AR68" s="82"/>
      <c r="AS68" s="109"/>
      <c r="AT68" s="109"/>
      <c r="AU68" s="109"/>
      <c r="AV68" s="109"/>
      <c r="AW68" s="133"/>
      <c r="AX68" s="133"/>
      <c r="AY68" s="133"/>
      <c r="AZ68" s="133"/>
      <c r="BA68" s="156"/>
      <c r="BB68" s="196">
        <f>+BC68-BB72</f>
        <v>50</v>
      </c>
      <c r="BC68" s="196">
        <f>+AV81</f>
        <v>70</v>
      </c>
      <c r="BD68" s="170"/>
      <c r="BE68" s="173"/>
      <c r="BF68" s="198"/>
      <c r="BG68" s="69"/>
      <c r="BH68" s="82"/>
      <c r="BI68" s="97"/>
      <c r="BJ68" s="82"/>
      <c r="BK68" s="109"/>
      <c r="BL68" s="109"/>
      <c r="BM68" s="109"/>
      <c r="BN68" s="109"/>
      <c r="BO68" s="133"/>
      <c r="BP68" s="133"/>
      <c r="BQ68" s="133"/>
      <c r="BR68" s="133"/>
      <c r="BS68" s="156"/>
      <c r="BT68" s="196">
        <f>+BU69-BT73</f>
        <v>60</v>
      </c>
      <c r="BU68" s="32"/>
      <c r="BV68" s="212"/>
      <c r="BW68" s="173" t="s">
        <v>63</v>
      </c>
      <c r="BX68" s="218"/>
    </row>
    <row r="69" spans="1:76" s="28" customFormat="1" ht="12" customHeight="1">
      <c r="A69" s="32"/>
      <c r="B69" s="40"/>
      <c r="C69" s="50"/>
      <c r="D69" s="60"/>
      <c r="E69" s="69"/>
      <c r="F69" s="82"/>
      <c r="G69" s="97"/>
      <c r="H69" s="82"/>
      <c r="I69" s="109"/>
      <c r="J69" s="109"/>
      <c r="K69" s="109"/>
      <c r="L69" s="109"/>
      <c r="M69" s="109" t="s">
        <v>5</v>
      </c>
      <c r="N69" s="109"/>
      <c r="O69" s="109"/>
      <c r="P69" s="109"/>
      <c r="Q69" s="156"/>
      <c r="R69" s="161"/>
      <c r="S69" s="161"/>
      <c r="T69" s="170"/>
      <c r="U69" s="173"/>
      <c r="V69" s="32"/>
      <c r="W69" s="69"/>
      <c r="X69" s="82"/>
      <c r="Y69" s="97"/>
      <c r="Z69" s="82"/>
      <c r="AA69" s="109"/>
      <c r="AB69" s="109"/>
      <c r="AC69" s="109"/>
      <c r="AD69" s="109"/>
      <c r="AE69" s="109" t="s">
        <v>5</v>
      </c>
      <c r="AF69" s="109"/>
      <c r="AG69" s="109"/>
      <c r="AH69" s="109"/>
      <c r="AI69" s="156"/>
      <c r="AJ69" s="196"/>
      <c r="AK69" s="196"/>
      <c r="AL69" s="170"/>
      <c r="AM69" s="173"/>
      <c r="AN69" s="198"/>
      <c r="AO69" s="69"/>
      <c r="AP69" s="82"/>
      <c r="AQ69" s="97"/>
      <c r="AR69" s="82"/>
      <c r="AS69" s="109"/>
      <c r="AT69" s="109"/>
      <c r="AU69" s="109"/>
      <c r="AV69" s="109"/>
      <c r="AW69" s="109" t="s">
        <v>5</v>
      </c>
      <c r="AX69" s="109"/>
      <c r="AY69" s="109"/>
      <c r="AZ69" s="109"/>
      <c r="BA69" s="156"/>
      <c r="BB69" s="196"/>
      <c r="BC69" s="196"/>
      <c r="BD69" s="170"/>
      <c r="BE69" s="173"/>
      <c r="BF69" s="198"/>
      <c r="BG69" s="69"/>
      <c r="BH69" s="82"/>
      <c r="BI69" s="97"/>
      <c r="BJ69" s="82"/>
      <c r="BK69" s="109"/>
      <c r="BL69" s="109"/>
      <c r="BM69" s="109"/>
      <c r="BN69" s="109"/>
      <c r="BO69" s="109" t="s">
        <v>5</v>
      </c>
      <c r="BP69" s="109"/>
      <c r="BQ69" s="109"/>
      <c r="BR69" s="109"/>
      <c r="BS69" s="156"/>
      <c r="BT69" s="196"/>
      <c r="BU69" s="196">
        <f>+BN81</f>
        <v>80</v>
      </c>
      <c r="BV69" s="212"/>
      <c r="BW69" s="173"/>
      <c r="BX69" s="218"/>
    </row>
    <row r="70" spans="1:76" s="28" customFormat="1" ht="12" customHeight="1">
      <c r="A70" s="32"/>
      <c r="B70" s="40"/>
      <c r="C70" s="50"/>
      <c r="D70" s="60"/>
      <c r="E70" s="69"/>
      <c r="F70" s="82"/>
      <c r="G70" s="97"/>
      <c r="H70" s="82"/>
      <c r="I70" s="109"/>
      <c r="J70" s="109"/>
      <c r="K70" s="109"/>
      <c r="L70" s="109"/>
      <c r="M70" s="109" t="s">
        <v>26</v>
      </c>
      <c r="N70" s="109"/>
      <c r="O70" s="109"/>
      <c r="P70" s="109"/>
      <c r="Q70" s="157" t="s">
        <v>28</v>
      </c>
      <c r="R70" s="161"/>
      <c r="S70" s="161"/>
      <c r="T70" s="170"/>
      <c r="U70" s="173"/>
      <c r="V70" s="32"/>
      <c r="W70" s="69"/>
      <c r="X70" s="82"/>
      <c r="Y70" s="97"/>
      <c r="Z70" s="82"/>
      <c r="AA70" s="109"/>
      <c r="AB70" s="109"/>
      <c r="AC70" s="109"/>
      <c r="AD70" s="109"/>
      <c r="AE70" s="109" t="s">
        <v>26</v>
      </c>
      <c r="AF70" s="109"/>
      <c r="AG70" s="109"/>
      <c r="AH70" s="109"/>
      <c r="AI70" s="158"/>
      <c r="AJ70" s="196"/>
      <c r="AK70" s="196"/>
      <c r="AL70" s="170"/>
      <c r="AM70" s="173"/>
      <c r="AN70" s="198"/>
      <c r="AO70" s="69"/>
      <c r="AP70" s="82"/>
      <c r="AQ70" s="97"/>
      <c r="AR70" s="82"/>
      <c r="AS70" s="109"/>
      <c r="AT70" s="109"/>
      <c r="AU70" s="109"/>
      <c r="AV70" s="109"/>
      <c r="AW70" s="109" t="s">
        <v>26</v>
      </c>
      <c r="AX70" s="109"/>
      <c r="AY70" s="109"/>
      <c r="AZ70" s="109"/>
      <c r="BA70" s="158"/>
      <c r="BB70" s="196"/>
      <c r="BC70" s="196"/>
      <c r="BD70" s="170"/>
      <c r="BE70" s="173"/>
      <c r="BF70" s="198"/>
      <c r="BG70" s="69"/>
      <c r="BH70" s="82"/>
      <c r="BI70" s="97"/>
      <c r="BJ70" s="82"/>
      <c r="BK70" s="109"/>
      <c r="BL70" s="109"/>
      <c r="BM70" s="109"/>
      <c r="BN70" s="109"/>
      <c r="BO70" s="109" t="s">
        <v>26</v>
      </c>
      <c r="BP70" s="109"/>
      <c r="BQ70" s="109"/>
      <c r="BR70" s="109"/>
      <c r="BS70" s="158"/>
      <c r="BT70" s="196"/>
      <c r="BU70" s="196"/>
      <c r="BV70" s="212"/>
      <c r="BW70" s="173"/>
      <c r="BX70" s="218"/>
    </row>
    <row r="71" spans="1:76" s="28" customFormat="1" ht="12" customHeight="1">
      <c r="A71" s="32"/>
      <c r="B71" s="40"/>
      <c r="C71" s="50"/>
      <c r="D71" s="60"/>
      <c r="E71" s="69"/>
      <c r="F71" s="82"/>
      <c r="G71" s="97"/>
      <c r="H71" s="82"/>
      <c r="I71" s="109"/>
      <c r="J71" s="109"/>
      <c r="K71" s="109"/>
      <c r="L71" s="109"/>
      <c r="M71" s="134">
        <f>+L83</f>
        <v>20</v>
      </c>
      <c r="N71" s="134"/>
      <c r="O71" s="134"/>
      <c r="P71" s="134"/>
      <c r="Q71" s="157"/>
      <c r="R71" s="161">
        <v>20</v>
      </c>
      <c r="S71" s="161"/>
      <c r="T71" s="170"/>
      <c r="U71" s="173"/>
      <c r="V71" s="32"/>
      <c r="W71" s="69"/>
      <c r="X71" s="82"/>
      <c r="Y71" s="97"/>
      <c r="Z71" s="82"/>
      <c r="AA71" s="109"/>
      <c r="AB71" s="109"/>
      <c r="AC71" s="109"/>
      <c r="AD71" s="109"/>
      <c r="AE71" s="134">
        <f>+AD83</f>
        <v>20</v>
      </c>
      <c r="AF71" s="134"/>
      <c r="AG71" s="134"/>
      <c r="AH71" s="134"/>
      <c r="AI71" s="157" t="s">
        <v>28</v>
      </c>
      <c r="AJ71" s="196"/>
      <c r="AK71" s="196"/>
      <c r="AL71" s="170"/>
      <c r="AM71" s="173"/>
      <c r="AN71" s="198"/>
      <c r="AO71" s="69"/>
      <c r="AP71" s="82"/>
      <c r="AQ71" s="97"/>
      <c r="AR71" s="82"/>
      <c r="AS71" s="109"/>
      <c r="AT71" s="109"/>
      <c r="AU71" s="109"/>
      <c r="AV71" s="109"/>
      <c r="AW71" s="134">
        <f>+AV83</f>
        <v>20</v>
      </c>
      <c r="AX71" s="134"/>
      <c r="AY71" s="134"/>
      <c r="AZ71" s="134"/>
      <c r="BA71" s="157" t="s">
        <v>28</v>
      </c>
      <c r="BB71" s="196"/>
      <c r="BC71" s="196"/>
      <c r="BD71" s="170"/>
      <c r="BE71" s="173"/>
      <c r="BF71" s="198"/>
      <c r="BG71" s="69"/>
      <c r="BH71" s="82"/>
      <c r="BI71" s="97"/>
      <c r="BJ71" s="82"/>
      <c r="BK71" s="109"/>
      <c r="BL71" s="109"/>
      <c r="BM71" s="109"/>
      <c r="BN71" s="109"/>
      <c r="BO71" s="134">
        <f>+BN83</f>
        <v>20</v>
      </c>
      <c r="BP71" s="134"/>
      <c r="BQ71" s="134"/>
      <c r="BR71" s="134"/>
      <c r="BS71" s="158"/>
      <c r="BT71" s="196"/>
      <c r="BU71" s="196"/>
      <c r="BV71" s="212"/>
      <c r="BW71" s="173"/>
      <c r="BX71" s="218"/>
    </row>
    <row r="72" spans="1:76" s="28" customFormat="1" ht="12" customHeight="1">
      <c r="A72" s="32"/>
      <c r="B72" s="40"/>
      <c r="C72" s="50"/>
      <c r="D72" s="60"/>
      <c r="E72" s="69"/>
      <c r="F72" s="82"/>
      <c r="G72" s="97"/>
      <c r="H72" s="82"/>
      <c r="I72" s="110">
        <f>+L79</f>
        <v>1</v>
      </c>
      <c r="J72" s="110"/>
      <c r="K72" s="110"/>
      <c r="L72" s="110"/>
      <c r="M72" s="133"/>
      <c r="N72" s="133"/>
      <c r="O72" s="133"/>
      <c r="P72" s="133"/>
      <c r="Q72" s="157"/>
      <c r="R72" s="161"/>
      <c r="S72" s="156"/>
      <c r="T72" s="170"/>
      <c r="U72" s="173"/>
      <c r="V72" s="32"/>
      <c r="W72" s="69"/>
      <c r="X72" s="82"/>
      <c r="Y72" s="97"/>
      <c r="Z72" s="82"/>
      <c r="AA72" s="110">
        <f>+AD79</f>
        <v>1</v>
      </c>
      <c r="AB72" s="110"/>
      <c r="AC72" s="110"/>
      <c r="AD72" s="110"/>
      <c r="AE72" s="133"/>
      <c r="AF72" s="133"/>
      <c r="AG72" s="133"/>
      <c r="AH72" s="133"/>
      <c r="AI72" s="157"/>
      <c r="AJ72" s="161">
        <v>20</v>
      </c>
      <c r="AK72" s="32"/>
      <c r="AL72" s="170"/>
      <c r="AM72" s="173"/>
      <c r="AN72" s="198"/>
      <c r="AO72" s="69"/>
      <c r="AP72" s="82"/>
      <c r="AQ72" s="97"/>
      <c r="AR72" s="82"/>
      <c r="AS72" s="110">
        <f>+AV79</f>
        <v>1</v>
      </c>
      <c r="AT72" s="110"/>
      <c r="AU72" s="110"/>
      <c r="AV72" s="110"/>
      <c r="AW72" s="133"/>
      <c r="AX72" s="133"/>
      <c r="AY72" s="133"/>
      <c r="AZ72" s="133"/>
      <c r="BA72" s="157"/>
      <c r="BB72" s="161">
        <v>20</v>
      </c>
      <c r="BC72" s="32"/>
      <c r="BD72" s="170"/>
      <c r="BE72" s="173"/>
      <c r="BF72" s="198"/>
      <c r="BG72" s="69"/>
      <c r="BH72" s="82"/>
      <c r="BI72" s="97"/>
      <c r="BJ72" s="82"/>
      <c r="BK72" s="110">
        <f>+BN79</f>
        <v>1</v>
      </c>
      <c r="BL72" s="110"/>
      <c r="BM72" s="110"/>
      <c r="BN72" s="110"/>
      <c r="BO72" s="133"/>
      <c r="BP72" s="133"/>
      <c r="BQ72" s="133"/>
      <c r="BR72" s="133"/>
      <c r="BS72" s="157" t="s">
        <v>28</v>
      </c>
      <c r="BT72" s="197"/>
      <c r="BU72" s="196"/>
      <c r="BV72" s="212"/>
      <c r="BW72" s="173"/>
      <c r="BX72" s="218"/>
    </row>
    <row r="73" spans="1:76" s="28" customFormat="1" ht="12" customHeight="1">
      <c r="A73" s="32"/>
      <c r="B73" s="40"/>
      <c r="C73" s="50"/>
      <c r="D73" s="60"/>
      <c r="E73" s="69"/>
      <c r="F73" s="82"/>
      <c r="G73" s="97"/>
      <c r="H73" s="82"/>
      <c r="I73" s="110"/>
      <c r="J73" s="110"/>
      <c r="K73" s="110"/>
      <c r="L73" s="110"/>
      <c r="M73" s="133"/>
      <c r="N73" s="133"/>
      <c r="O73" s="133"/>
      <c r="P73" s="133"/>
      <c r="Q73" s="157"/>
      <c r="R73" s="156"/>
      <c r="S73" s="161"/>
      <c r="T73" s="171"/>
      <c r="U73" s="174"/>
      <c r="V73" s="32"/>
      <c r="W73" s="69"/>
      <c r="X73" s="82"/>
      <c r="Y73" s="97"/>
      <c r="Z73" s="82"/>
      <c r="AA73" s="110"/>
      <c r="AB73" s="110"/>
      <c r="AC73" s="110"/>
      <c r="AD73" s="110"/>
      <c r="AE73" s="133"/>
      <c r="AF73" s="133"/>
      <c r="AG73" s="133"/>
      <c r="AH73" s="133"/>
      <c r="AI73" s="157"/>
      <c r="AJ73" s="161"/>
      <c r="AK73" s="197"/>
      <c r="AL73" s="171"/>
      <c r="AM73" s="174"/>
      <c r="AN73" s="198"/>
      <c r="AO73" s="69"/>
      <c r="AP73" s="82"/>
      <c r="AQ73" s="97"/>
      <c r="AR73" s="82"/>
      <c r="AS73" s="110"/>
      <c r="AT73" s="110"/>
      <c r="AU73" s="110"/>
      <c r="AV73" s="110"/>
      <c r="AW73" s="133"/>
      <c r="AX73" s="133"/>
      <c r="AY73" s="133"/>
      <c r="AZ73" s="133"/>
      <c r="BA73" s="157"/>
      <c r="BB73" s="161"/>
      <c r="BC73" s="197"/>
      <c r="BD73" s="171"/>
      <c r="BE73" s="174"/>
      <c r="BF73" s="198"/>
      <c r="BG73" s="69"/>
      <c r="BH73" s="82"/>
      <c r="BI73" s="97"/>
      <c r="BJ73" s="82"/>
      <c r="BK73" s="110"/>
      <c r="BL73" s="110"/>
      <c r="BM73" s="110"/>
      <c r="BN73" s="110"/>
      <c r="BO73" s="133"/>
      <c r="BP73" s="133"/>
      <c r="BQ73" s="133"/>
      <c r="BR73" s="133"/>
      <c r="BS73" s="157"/>
      <c r="BT73" s="161">
        <v>20</v>
      </c>
      <c r="BU73" s="197"/>
      <c r="BV73" s="212"/>
      <c r="BW73" s="173"/>
      <c r="BX73" s="218"/>
    </row>
    <row r="74" spans="1:76" s="28" customFormat="1" ht="12" customHeight="1">
      <c r="A74" s="32"/>
      <c r="B74" s="40"/>
      <c r="C74" s="50"/>
      <c r="D74" s="60"/>
      <c r="E74" s="69"/>
      <c r="F74" s="82"/>
      <c r="G74" s="97"/>
      <c r="H74" s="82"/>
      <c r="I74" s="110"/>
      <c r="J74" s="110"/>
      <c r="K74" s="110"/>
      <c r="L74" s="110"/>
      <c r="M74" s="135" t="s">
        <v>6</v>
      </c>
      <c r="N74" s="135"/>
      <c r="O74" s="135"/>
      <c r="P74" s="135"/>
      <c r="Q74" s="156"/>
      <c r="R74" s="156"/>
      <c r="S74" s="161">
        <f>+G67-S68</f>
        <v>50</v>
      </c>
      <c r="T74" s="32"/>
      <c r="U74" s="32"/>
      <c r="V74" s="32"/>
      <c r="W74" s="69"/>
      <c r="X74" s="82"/>
      <c r="Y74" s="97"/>
      <c r="Z74" s="82"/>
      <c r="AA74" s="110"/>
      <c r="AB74" s="110"/>
      <c r="AC74" s="110"/>
      <c r="AD74" s="110"/>
      <c r="AE74" s="133"/>
      <c r="AF74" s="133"/>
      <c r="AG74" s="133"/>
      <c r="AH74" s="133"/>
      <c r="AI74" s="195"/>
      <c r="AJ74" s="32"/>
      <c r="AK74" s="161">
        <f>+Y67-AK68</f>
        <v>45</v>
      </c>
      <c r="AL74" s="168"/>
      <c r="AM74" s="32"/>
      <c r="AN74" s="198"/>
      <c r="AO74" s="69"/>
      <c r="AP74" s="82"/>
      <c r="AQ74" s="97"/>
      <c r="AR74" s="82"/>
      <c r="AS74" s="110"/>
      <c r="AT74" s="110"/>
      <c r="AU74" s="110"/>
      <c r="AV74" s="110"/>
      <c r="AW74" s="133"/>
      <c r="AX74" s="133"/>
      <c r="AY74" s="133"/>
      <c r="AZ74" s="133"/>
      <c r="BA74" s="195"/>
      <c r="BB74" s="32"/>
      <c r="BC74" s="161">
        <f>+AQ67-BC68</f>
        <v>30</v>
      </c>
      <c r="BD74" s="168"/>
      <c r="BE74" s="32"/>
      <c r="BF74" s="198"/>
      <c r="BG74" s="69"/>
      <c r="BH74" s="82"/>
      <c r="BI74" s="97"/>
      <c r="BJ74" s="82"/>
      <c r="BK74" s="110"/>
      <c r="BL74" s="110"/>
      <c r="BM74" s="110"/>
      <c r="BN74" s="110"/>
      <c r="BO74" s="133"/>
      <c r="BP74" s="133"/>
      <c r="BQ74" s="133"/>
      <c r="BR74" s="133"/>
      <c r="BS74" s="157"/>
      <c r="BT74" s="161"/>
      <c r="BU74" s="197"/>
      <c r="BV74" s="168"/>
      <c r="BW74" s="168"/>
      <c r="BX74" s="218"/>
    </row>
    <row r="75" spans="1:76" s="28" customFormat="1" ht="12" customHeight="1">
      <c r="A75" s="32"/>
      <c r="B75" s="40"/>
      <c r="C75" s="50"/>
      <c r="D75" s="60"/>
      <c r="E75" s="69"/>
      <c r="F75" s="82"/>
      <c r="G75" s="97"/>
      <c r="H75" s="82"/>
      <c r="I75" s="110"/>
      <c r="J75" s="110"/>
      <c r="K75" s="110"/>
      <c r="L75" s="110"/>
      <c r="M75" s="110">
        <f>+I72</f>
        <v>1</v>
      </c>
      <c r="N75" s="110"/>
      <c r="O75" s="110"/>
      <c r="P75" s="110"/>
      <c r="Q75" s="158"/>
      <c r="R75" s="156"/>
      <c r="S75" s="161"/>
      <c r="T75" s="168"/>
      <c r="U75" s="168"/>
      <c r="V75" s="32"/>
      <c r="W75" s="69"/>
      <c r="X75" s="82"/>
      <c r="Y75" s="97"/>
      <c r="Z75" s="82"/>
      <c r="AA75" s="110"/>
      <c r="AB75" s="110"/>
      <c r="AC75" s="110"/>
      <c r="AD75" s="110"/>
      <c r="AE75" s="135" t="s">
        <v>6</v>
      </c>
      <c r="AF75" s="135"/>
      <c r="AG75" s="135"/>
      <c r="AH75" s="135"/>
      <c r="AI75" s="158"/>
      <c r="AJ75" s="158"/>
      <c r="AK75" s="161"/>
      <c r="AL75" s="168"/>
      <c r="AM75" s="168"/>
      <c r="AN75" s="198"/>
      <c r="AO75" s="69"/>
      <c r="AP75" s="82"/>
      <c r="AQ75" s="97"/>
      <c r="AR75" s="82"/>
      <c r="AS75" s="110"/>
      <c r="AT75" s="110"/>
      <c r="AU75" s="110"/>
      <c r="AV75" s="110"/>
      <c r="AW75" s="135" t="s">
        <v>6</v>
      </c>
      <c r="AX75" s="135"/>
      <c r="AY75" s="135"/>
      <c r="AZ75" s="135"/>
      <c r="BA75" s="158"/>
      <c r="BB75" s="158"/>
      <c r="BC75" s="161"/>
      <c r="BD75" s="168"/>
      <c r="BE75" s="168"/>
      <c r="BF75" s="198"/>
      <c r="BG75" s="69"/>
      <c r="BH75" s="82"/>
      <c r="BI75" s="97"/>
      <c r="BJ75" s="82"/>
      <c r="BK75" s="110"/>
      <c r="BL75" s="110"/>
      <c r="BM75" s="110"/>
      <c r="BN75" s="110"/>
      <c r="BO75" s="135" t="s">
        <v>6</v>
      </c>
      <c r="BP75" s="135"/>
      <c r="BQ75" s="135"/>
      <c r="BR75" s="135"/>
      <c r="BS75" s="158"/>
      <c r="BT75" s="158"/>
      <c r="BU75" s="161">
        <f>+BI67-BU69</f>
        <v>20</v>
      </c>
      <c r="BV75" s="168"/>
      <c r="BW75" s="168"/>
      <c r="BX75" s="218"/>
    </row>
    <row r="76" spans="1:76" s="28" customFormat="1" ht="12" customHeight="1">
      <c r="A76" s="32"/>
      <c r="B76" s="40"/>
      <c r="C76" s="50"/>
      <c r="D76" s="60"/>
      <c r="E76" s="69"/>
      <c r="F76" s="82"/>
      <c r="G76" s="97"/>
      <c r="H76" s="82"/>
      <c r="I76" s="110"/>
      <c r="J76" s="110"/>
      <c r="K76" s="110"/>
      <c r="L76" s="110"/>
      <c r="M76" s="133"/>
      <c r="N76" s="133"/>
      <c r="O76" s="133"/>
      <c r="P76" s="133"/>
      <c r="Q76" s="158"/>
      <c r="R76" s="158"/>
      <c r="S76" s="32"/>
      <c r="T76" s="168"/>
      <c r="U76" s="168"/>
      <c r="V76" s="32"/>
      <c r="W76" s="69"/>
      <c r="X76" s="82"/>
      <c r="Y76" s="97"/>
      <c r="Z76" s="82"/>
      <c r="AA76" s="110"/>
      <c r="AB76" s="110"/>
      <c r="AC76" s="110"/>
      <c r="AD76" s="110"/>
      <c r="AE76" s="110">
        <f>+AA72</f>
        <v>1</v>
      </c>
      <c r="AF76" s="110"/>
      <c r="AG76" s="110"/>
      <c r="AH76" s="110"/>
      <c r="AI76" s="158"/>
      <c r="AJ76" s="158"/>
      <c r="AK76" s="161"/>
      <c r="AL76" s="168"/>
      <c r="AM76" s="168"/>
      <c r="AN76" s="198"/>
      <c r="AO76" s="69"/>
      <c r="AP76" s="82"/>
      <c r="AQ76" s="97"/>
      <c r="AR76" s="82"/>
      <c r="AS76" s="110"/>
      <c r="AT76" s="110"/>
      <c r="AU76" s="110"/>
      <c r="AV76" s="110"/>
      <c r="AW76" s="110">
        <f>+AS72</f>
        <v>1</v>
      </c>
      <c r="AX76" s="110"/>
      <c r="AY76" s="110"/>
      <c r="AZ76" s="110"/>
      <c r="BA76" s="158"/>
      <c r="BB76" s="158"/>
      <c r="BC76" s="161"/>
      <c r="BD76" s="168"/>
      <c r="BE76" s="168"/>
      <c r="BF76" s="198"/>
      <c r="BG76" s="69"/>
      <c r="BH76" s="82"/>
      <c r="BI76" s="97"/>
      <c r="BJ76" s="82"/>
      <c r="BK76" s="110"/>
      <c r="BL76" s="110"/>
      <c r="BM76" s="110"/>
      <c r="BN76" s="110"/>
      <c r="BO76" s="110">
        <f>+BK72</f>
        <v>1</v>
      </c>
      <c r="BP76" s="110"/>
      <c r="BQ76" s="110"/>
      <c r="BR76" s="110"/>
      <c r="BS76" s="158"/>
      <c r="BT76" s="158"/>
      <c r="BU76" s="161"/>
      <c r="BV76" s="168"/>
      <c r="BW76" s="168"/>
      <c r="BX76" s="218"/>
    </row>
    <row r="77" spans="1:76" ht="9" customHeight="1">
      <c r="A77" s="31"/>
      <c r="B77" s="40"/>
      <c r="C77" s="50"/>
      <c r="D77" s="60"/>
      <c r="E77" s="70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31"/>
      <c r="W77" s="70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199"/>
      <c r="AO77" s="70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199"/>
      <c r="BG77" s="70"/>
      <c r="BH77" s="83"/>
      <c r="BI77" s="83"/>
      <c r="BJ77" s="83"/>
      <c r="BK77" s="83"/>
      <c r="BL77" s="83"/>
      <c r="BM77" s="83"/>
      <c r="BN77" s="83"/>
      <c r="BO77" s="83"/>
      <c r="BP77" s="83"/>
      <c r="BQ77" s="83"/>
      <c r="BR77" s="83"/>
      <c r="BS77" s="83"/>
      <c r="BT77" s="83"/>
      <c r="BU77" s="83"/>
      <c r="BV77" s="83"/>
      <c r="BW77" s="83"/>
      <c r="BX77" s="219"/>
    </row>
    <row r="78" spans="1:76" ht="9.9499999999999993" customHeight="1">
      <c r="A78" s="31"/>
      <c r="B78" s="41" t="s">
        <v>42</v>
      </c>
      <c r="C78" s="51"/>
      <c r="D78" s="61"/>
      <c r="E78" s="68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176"/>
      <c r="W78" s="68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176"/>
      <c r="AO78" s="68"/>
      <c r="AP78" s="81"/>
      <c r="AQ78" s="81"/>
      <c r="AR78" s="81"/>
      <c r="AS78" s="205"/>
      <c r="AT78" s="81"/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176"/>
      <c r="BG78" s="68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217"/>
    </row>
    <row r="79" spans="1:76" s="29" customFormat="1" ht="18" customHeight="1">
      <c r="A79" s="33"/>
      <c r="B79" s="41"/>
      <c r="C79" s="51"/>
      <c r="D79" s="61"/>
      <c r="E79" s="71"/>
      <c r="F79" s="84"/>
      <c r="G79" s="98" t="s">
        <v>6</v>
      </c>
      <c r="H79" s="98"/>
      <c r="I79" s="98"/>
      <c r="J79" s="98"/>
      <c r="K79" s="116"/>
      <c r="L79" s="104">
        <f>+AW57</f>
        <v>1</v>
      </c>
      <c r="M79" s="104"/>
      <c r="N79" s="116"/>
      <c r="O79" s="116"/>
      <c r="P79" s="116"/>
      <c r="Q79" s="116"/>
      <c r="R79" s="116"/>
      <c r="S79" s="116"/>
      <c r="T79" s="116"/>
      <c r="U79" s="116"/>
      <c r="V79" s="177"/>
      <c r="W79" s="185"/>
      <c r="X79" s="116"/>
      <c r="Y79" s="98" t="s">
        <v>6</v>
      </c>
      <c r="Z79" s="98"/>
      <c r="AA79" s="98"/>
      <c r="AB79" s="98"/>
      <c r="AC79" s="116"/>
      <c r="AD79" s="104">
        <f>+AW57</f>
        <v>1</v>
      </c>
      <c r="AE79" s="104"/>
      <c r="AF79" s="116"/>
      <c r="AG79" s="116"/>
      <c r="AH79" s="116"/>
      <c r="AI79" s="116"/>
      <c r="AJ79" s="116"/>
      <c r="AK79" s="116"/>
      <c r="AL79" s="116"/>
      <c r="AM79" s="116"/>
      <c r="AN79" s="177"/>
      <c r="AO79" s="185"/>
      <c r="AP79" s="116"/>
      <c r="AQ79" s="98" t="s">
        <v>6</v>
      </c>
      <c r="AR79" s="98"/>
      <c r="AS79" s="98"/>
      <c r="AT79" s="98"/>
      <c r="AU79" s="116"/>
      <c r="AV79" s="104">
        <f>+AW57</f>
        <v>1</v>
      </c>
      <c r="AW79" s="104"/>
      <c r="AX79" s="116"/>
      <c r="AY79" s="116"/>
      <c r="AZ79" s="116"/>
      <c r="BA79" s="116"/>
      <c r="BB79" s="116"/>
      <c r="BC79" s="116"/>
      <c r="BD79" s="116"/>
      <c r="BE79" s="116"/>
      <c r="BF79" s="177"/>
      <c r="BG79" s="185"/>
      <c r="BH79" s="116"/>
      <c r="BI79" s="98" t="s">
        <v>6</v>
      </c>
      <c r="BJ79" s="98"/>
      <c r="BK79" s="98"/>
      <c r="BL79" s="98"/>
      <c r="BM79" s="116"/>
      <c r="BN79" s="104">
        <f>+AW57</f>
        <v>1</v>
      </c>
      <c r="BO79" s="104"/>
      <c r="BP79" s="85"/>
      <c r="BQ79" s="85"/>
      <c r="BR79" s="85"/>
      <c r="BS79" s="85"/>
      <c r="BT79" s="85"/>
      <c r="BU79" s="85"/>
      <c r="BV79" s="85"/>
      <c r="BW79" s="85"/>
      <c r="BX79" s="220"/>
    </row>
    <row r="80" spans="1:76" s="29" customFormat="1" ht="18" customHeight="1">
      <c r="A80" s="33"/>
      <c r="B80" s="41"/>
      <c r="C80" s="51"/>
      <c r="D80" s="61"/>
      <c r="E80" s="71"/>
      <c r="F80" s="84"/>
      <c r="G80" s="99" t="s">
        <v>9</v>
      </c>
      <c r="H80" s="99"/>
      <c r="I80" s="99"/>
      <c r="J80" s="99"/>
      <c r="K80" s="116"/>
      <c r="L80" s="122">
        <v>3</v>
      </c>
      <c r="M80" s="122"/>
      <c r="N80" s="116"/>
      <c r="O80" s="116"/>
      <c r="P80" s="116"/>
      <c r="Q80" s="116"/>
      <c r="R80" s="116"/>
      <c r="S80" s="116"/>
      <c r="T80" s="116"/>
      <c r="U80" s="116"/>
      <c r="V80" s="177"/>
      <c r="W80" s="185"/>
      <c r="X80" s="116"/>
      <c r="Y80" s="99" t="s">
        <v>9</v>
      </c>
      <c r="Z80" s="99"/>
      <c r="AA80" s="99"/>
      <c r="AB80" s="99"/>
      <c r="AC80" s="116"/>
      <c r="AD80" s="122">
        <v>4</v>
      </c>
      <c r="AE80" s="122"/>
      <c r="AF80" s="116"/>
      <c r="AG80" s="116"/>
      <c r="AH80" s="116"/>
      <c r="AI80" s="116"/>
      <c r="AJ80" s="116"/>
      <c r="AK80" s="116"/>
      <c r="AL80" s="116"/>
      <c r="AM80" s="116"/>
      <c r="AN80" s="177"/>
      <c r="AO80" s="185"/>
      <c r="AP80" s="116"/>
      <c r="AQ80" s="99" t="s">
        <v>9</v>
      </c>
      <c r="AR80" s="99"/>
      <c r="AS80" s="99"/>
      <c r="AT80" s="99"/>
      <c r="AU80" s="116"/>
      <c r="AV80" s="122">
        <v>6</v>
      </c>
      <c r="AW80" s="122"/>
      <c r="AX80" s="116"/>
      <c r="AY80" s="116"/>
      <c r="AZ80" s="116"/>
      <c r="BA80" s="116"/>
      <c r="BB80" s="116"/>
      <c r="BC80" s="116"/>
      <c r="BD80" s="116"/>
      <c r="BE80" s="116"/>
      <c r="BF80" s="177"/>
      <c r="BG80" s="185"/>
      <c r="BH80" s="116"/>
      <c r="BI80" s="99" t="s">
        <v>9</v>
      </c>
      <c r="BJ80" s="99"/>
      <c r="BK80" s="99"/>
      <c r="BL80" s="99"/>
      <c r="BM80" s="116"/>
      <c r="BN80" s="122">
        <v>8</v>
      </c>
      <c r="BO80" s="122"/>
      <c r="BP80" s="85"/>
      <c r="BQ80" s="85"/>
      <c r="BR80" s="85"/>
      <c r="BS80" s="85"/>
      <c r="BT80" s="85"/>
      <c r="BU80" s="85"/>
      <c r="BV80" s="85"/>
      <c r="BW80" s="85"/>
      <c r="BX80" s="220"/>
    </row>
    <row r="81" spans="1:76" s="29" customFormat="1" ht="18" customHeight="1">
      <c r="A81" s="33"/>
      <c r="B81" s="41"/>
      <c r="C81" s="51"/>
      <c r="D81" s="61"/>
      <c r="E81" s="71"/>
      <c r="F81" s="84"/>
      <c r="G81" s="99" t="s">
        <v>32</v>
      </c>
      <c r="H81" s="99"/>
      <c r="I81" s="99"/>
      <c r="J81" s="99"/>
      <c r="K81" s="116"/>
      <c r="L81" s="123">
        <v>50</v>
      </c>
      <c r="M81" s="123"/>
      <c r="N81" s="116"/>
      <c r="O81" s="116"/>
      <c r="P81" s="116"/>
      <c r="Q81" s="116"/>
      <c r="R81" s="116"/>
      <c r="S81" s="116"/>
      <c r="T81" s="116"/>
      <c r="U81" s="116"/>
      <c r="V81" s="177"/>
      <c r="W81" s="185"/>
      <c r="X81" s="116"/>
      <c r="Y81" s="99" t="s">
        <v>32</v>
      </c>
      <c r="Z81" s="99"/>
      <c r="AA81" s="99"/>
      <c r="AB81" s="99"/>
      <c r="AC81" s="116"/>
      <c r="AD81" s="123">
        <v>55</v>
      </c>
      <c r="AE81" s="123"/>
      <c r="AF81" s="116"/>
      <c r="AG81" s="116"/>
      <c r="AH81" s="116"/>
      <c r="AI81" s="116"/>
      <c r="AJ81" s="116"/>
      <c r="AK81" s="116"/>
      <c r="AL81" s="116"/>
      <c r="AM81" s="116"/>
      <c r="AN81" s="177"/>
      <c r="AO81" s="185"/>
      <c r="AP81" s="116"/>
      <c r="AQ81" s="99" t="s">
        <v>32</v>
      </c>
      <c r="AR81" s="99"/>
      <c r="AS81" s="99"/>
      <c r="AT81" s="99"/>
      <c r="AU81" s="116"/>
      <c r="AV81" s="123">
        <v>70</v>
      </c>
      <c r="AW81" s="123"/>
      <c r="AX81" s="116"/>
      <c r="AY81" s="116"/>
      <c r="AZ81" s="116"/>
      <c r="BA81" s="116"/>
      <c r="BB81" s="116"/>
      <c r="BC81" s="116"/>
      <c r="BD81" s="116"/>
      <c r="BE81" s="116"/>
      <c r="BF81" s="177"/>
      <c r="BG81" s="185"/>
      <c r="BH81" s="116"/>
      <c r="BI81" s="99" t="s">
        <v>32</v>
      </c>
      <c r="BJ81" s="99"/>
      <c r="BK81" s="99"/>
      <c r="BL81" s="99"/>
      <c r="BM81" s="116"/>
      <c r="BN81" s="123">
        <v>80</v>
      </c>
      <c r="BO81" s="123"/>
      <c r="BP81" s="85"/>
      <c r="BQ81" s="85"/>
      <c r="BR81" s="85"/>
      <c r="BS81" s="85"/>
      <c r="BT81" s="85"/>
      <c r="BU81" s="85"/>
      <c r="BV81" s="85"/>
      <c r="BW81" s="85"/>
      <c r="BX81" s="220"/>
    </row>
    <row r="82" spans="1:76" s="29" customFormat="1" ht="18" customHeight="1">
      <c r="A82" s="33"/>
      <c r="B82" s="41"/>
      <c r="C82" s="51"/>
      <c r="D82" s="61"/>
      <c r="E82" s="71"/>
      <c r="F82" s="85" t="s">
        <v>22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178"/>
      <c r="W82" s="74"/>
      <c r="X82" s="85" t="s">
        <v>22</v>
      </c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178"/>
      <c r="AO82" s="74"/>
      <c r="AP82" s="85" t="s">
        <v>22</v>
      </c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178"/>
      <c r="BG82" s="74"/>
      <c r="BH82" s="85" t="s">
        <v>22</v>
      </c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220"/>
    </row>
    <row r="83" spans="1:76" s="29" customFormat="1" ht="18" customHeight="1">
      <c r="A83" s="33"/>
      <c r="B83" s="41"/>
      <c r="C83" s="51"/>
      <c r="D83" s="61"/>
      <c r="E83" s="71"/>
      <c r="F83" s="86" t="s">
        <v>30</v>
      </c>
      <c r="G83" s="86"/>
      <c r="H83" s="86"/>
      <c r="I83" s="86"/>
      <c r="J83" s="86"/>
      <c r="K83" s="86"/>
      <c r="L83" s="124">
        <f>+BO57</f>
        <v>20</v>
      </c>
      <c r="M83" s="124"/>
      <c r="N83" s="85" t="s">
        <v>11</v>
      </c>
      <c r="O83" s="85"/>
      <c r="P83" s="85"/>
      <c r="Q83" s="85"/>
      <c r="R83" s="85"/>
      <c r="S83" s="85"/>
      <c r="T83" s="85"/>
      <c r="U83" s="85"/>
      <c r="V83" s="178"/>
      <c r="W83" s="74"/>
      <c r="X83" s="86" t="s">
        <v>30</v>
      </c>
      <c r="Y83" s="86"/>
      <c r="Z83" s="86"/>
      <c r="AA83" s="86"/>
      <c r="AB83" s="86"/>
      <c r="AC83" s="86"/>
      <c r="AD83" s="124">
        <f>+BO57</f>
        <v>20</v>
      </c>
      <c r="AE83" s="124"/>
      <c r="AF83" s="85" t="s">
        <v>11</v>
      </c>
      <c r="AG83" s="85"/>
      <c r="AH83" s="85"/>
      <c r="AI83" s="85"/>
      <c r="AJ83" s="85"/>
      <c r="AK83" s="85"/>
      <c r="AL83" s="85"/>
      <c r="AM83" s="85"/>
      <c r="AN83" s="178"/>
      <c r="AO83" s="74"/>
      <c r="AP83" s="86" t="s">
        <v>30</v>
      </c>
      <c r="AQ83" s="86"/>
      <c r="AR83" s="86"/>
      <c r="AS83" s="86"/>
      <c r="AT83" s="86"/>
      <c r="AU83" s="86"/>
      <c r="AV83" s="124">
        <f>+BO57</f>
        <v>20</v>
      </c>
      <c r="AW83" s="124"/>
      <c r="AX83" s="85" t="s">
        <v>11</v>
      </c>
      <c r="AY83" s="85"/>
      <c r="AZ83" s="85"/>
      <c r="BA83" s="85"/>
      <c r="BB83" s="85"/>
      <c r="BC83" s="85"/>
      <c r="BD83" s="85"/>
      <c r="BE83" s="85"/>
      <c r="BF83" s="178"/>
      <c r="BG83" s="74"/>
      <c r="BH83" s="86" t="s">
        <v>30</v>
      </c>
      <c r="BI83" s="86"/>
      <c r="BJ83" s="86"/>
      <c r="BK83" s="86"/>
      <c r="BL83" s="86"/>
      <c r="BM83" s="86"/>
      <c r="BN83" s="124">
        <f>+BO57</f>
        <v>20</v>
      </c>
      <c r="BO83" s="124"/>
      <c r="BP83" s="85" t="s">
        <v>11</v>
      </c>
      <c r="BQ83" s="85"/>
      <c r="BR83" s="85"/>
      <c r="BS83" s="85"/>
      <c r="BT83" s="85"/>
      <c r="BU83" s="85"/>
      <c r="BV83" s="85"/>
      <c r="BW83" s="85"/>
      <c r="BX83" s="220"/>
    </row>
    <row r="84" spans="1:76" s="29" customFormat="1" ht="18" customHeight="1">
      <c r="A84" s="33"/>
      <c r="B84" s="41"/>
      <c r="C84" s="51"/>
      <c r="D84" s="61"/>
      <c r="E84" s="71"/>
      <c r="F84" s="87" t="s">
        <v>12</v>
      </c>
      <c r="G84" s="87"/>
      <c r="H84" s="98" t="s">
        <v>8</v>
      </c>
      <c r="I84" s="111">
        <f>+R67</f>
        <v>30</v>
      </c>
      <c r="J84" s="113" t="s">
        <v>14</v>
      </c>
      <c r="K84" s="111">
        <f>+L83*1</f>
        <v>20</v>
      </c>
      <c r="L84" s="125">
        <v>0.33333333333333298</v>
      </c>
      <c r="M84" s="136" t="s">
        <v>0</v>
      </c>
      <c r="N84" s="145">
        <f>100-R67</f>
        <v>70</v>
      </c>
      <c r="O84" s="145"/>
      <c r="P84" s="111" t="s">
        <v>14</v>
      </c>
      <c r="Q84" s="159">
        <f>+L79*1</f>
        <v>1</v>
      </c>
      <c r="R84" s="159"/>
      <c r="S84" s="125">
        <v>0.33333333333333326</v>
      </c>
      <c r="T84" s="172" t="s">
        <v>53</v>
      </c>
      <c r="U84" s="172"/>
      <c r="V84" s="179"/>
      <c r="W84" s="186"/>
      <c r="X84" s="87" t="s">
        <v>12</v>
      </c>
      <c r="Y84" s="87"/>
      <c r="Z84" s="98" t="s">
        <v>8</v>
      </c>
      <c r="AA84" s="111">
        <f>+AJ68*1</f>
        <v>35</v>
      </c>
      <c r="AB84" s="113" t="s">
        <v>14</v>
      </c>
      <c r="AC84" s="111">
        <f>+AD83*1</f>
        <v>20</v>
      </c>
      <c r="AD84" s="125">
        <v>0.33333333333333298</v>
      </c>
      <c r="AE84" s="136" t="s">
        <v>0</v>
      </c>
      <c r="AF84" s="145">
        <f>100-AJ68</f>
        <v>65</v>
      </c>
      <c r="AG84" s="145"/>
      <c r="AH84" s="111" t="s">
        <v>14</v>
      </c>
      <c r="AI84" s="159">
        <f>+AD79*1</f>
        <v>1</v>
      </c>
      <c r="AJ84" s="159"/>
      <c r="AK84" s="125">
        <v>0.33333333333333326</v>
      </c>
      <c r="AL84" s="172" t="s">
        <v>53</v>
      </c>
      <c r="AM84" s="172"/>
      <c r="AN84" s="179"/>
      <c r="AO84" s="186"/>
      <c r="AP84" s="87" t="s">
        <v>12</v>
      </c>
      <c r="AQ84" s="87"/>
      <c r="AR84" s="98" t="s">
        <v>8</v>
      </c>
      <c r="AS84" s="111">
        <f>+BB68*1</f>
        <v>50</v>
      </c>
      <c r="AT84" s="113" t="s">
        <v>14</v>
      </c>
      <c r="AU84" s="111">
        <f>+AV83*1</f>
        <v>20</v>
      </c>
      <c r="AV84" s="125">
        <v>0.33333333333333298</v>
      </c>
      <c r="AW84" s="136" t="s">
        <v>0</v>
      </c>
      <c r="AX84" s="145">
        <f>100-BB68</f>
        <v>50</v>
      </c>
      <c r="AY84" s="145"/>
      <c r="AZ84" s="111" t="s">
        <v>14</v>
      </c>
      <c r="BA84" s="159">
        <f>+AV79*1</f>
        <v>1</v>
      </c>
      <c r="BB84" s="159"/>
      <c r="BC84" s="125">
        <v>0.33333333333333326</v>
      </c>
      <c r="BD84" s="172" t="s">
        <v>53</v>
      </c>
      <c r="BE84" s="172"/>
      <c r="BF84" s="179"/>
      <c r="BG84" s="186"/>
      <c r="BH84" s="87" t="s">
        <v>12</v>
      </c>
      <c r="BI84" s="87"/>
      <c r="BJ84" s="98" t="s">
        <v>8</v>
      </c>
      <c r="BK84" s="111">
        <f>+BT68*1</f>
        <v>60</v>
      </c>
      <c r="BL84" s="113" t="s">
        <v>14</v>
      </c>
      <c r="BM84" s="111">
        <f>+BN83*1</f>
        <v>20</v>
      </c>
      <c r="BN84" s="125">
        <v>0.33333333333333298</v>
      </c>
      <c r="BO84" s="136" t="s">
        <v>0</v>
      </c>
      <c r="BP84" s="145">
        <f>100-BT68</f>
        <v>40</v>
      </c>
      <c r="BQ84" s="145"/>
      <c r="BR84" s="111" t="s">
        <v>14</v>
      </c>
      <c r="BS84" s="159">
        <f>+BN79*1</f>
        <v>1</v>
      </c>
      <c r="BT84" s="159"/>
      <c r="BU84" s="125">
        <v>0.33333333333333326</v>
      </c>
      <c r="BV84" s="172" t="s">
        <v>53</v>
      </c>
      <c r="BW84" s="172"/>
      <c r="BX84" s="220"/>
    </row>
    <row r="85" spans="1:76" s="29" customFormat="1" ht="18" customHeight="1">
      <c r="A85" s="33"/>
      <c r="B85" s="41"/>
      <c r="C85" s="51"/>
      <c r="D85" s="61"/>
      <c r="E85" s="71"/>
      <c r="F85" s="87"/>
      <c r="G85" s="87"/>
      <c r="H85" s="98"/>
      <c r="I85" s="112">
        <v>100</v>
      </c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72"/>
      <c r="U85" s="172"/>
      <c r="V85" s="179"/>
      <c r="W85" s="186"/>
      <c r="X85" s="87"/>
      <c r="Y85" s="87"/>
      <c r="Z85" s="98"/>
      <c r="AA85" s="112">
        <v>100</v>
      </c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72"/>
      <c r="AM85" s="172"/>
      <c r="AN85" s="179"/>
      <c r="AO85" s="186"/>
      <c r="AP85" s="87"/>
      <c r="AQ85" s="87"/>
      <c r="AR85" s="98"/>
      <c r="AS85" s="112">
        <v>100</v>
      </c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72"/>
      <c r="BE85" s="172"/>
      <c r="BF85" s="179"/>
      <c r="BG85" s="186"/>
      <c r="BH85" s="87"/>
      <c r="BI85" s="87"/>
      <c r="BJ85" s="98"/>
      <c r="BK85" s="112">
        <v>100</v>
      </c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72"/>
      <c r="BW85" s="172"/>
      <c r="BX85" s="220"/>
    </row>
    <row r="86" spans="1:76" s="29" customFormat="1" ht="15" customHeight="1">
      <c r="A86" s="33"/>
      <c r="B86" s="41"/>
      <c r="C86" s="51"/>
      <c r="D86" s="61"/>
      <c r="E86" s="71"/>
      <c r="F86" s="87" t="s">
        <v>15</v>
      </c>
      <c r="G86" s="87"/>
      <c r="H86" s="104">
        <f>ROUND(((I84*K84^L84+N84*Q84^S84)/100)^3,2)</f>
        <v>3.47</v>
      </c>
      <c r="I86" s="104"/>
      <c r="J86" s="104"/>
      <c r="K86" s="98" t="str">
        <f>IF(H86&gt;L86,"&gt;","&lt;")</f>
        <v>&gt;</v>
      </c>
      <c r="L86" s="126">
        <f>+L80</f>
        <v>3</v>
      </c>
      <c r="M86" s="126"/>
      <c r="N86" s="116"/>
      <c r="O86" s="116"/>
      <c r="P86" s="116"/>
      <c r="Q86" s="116"/>
      <c r="R86" s="116"/>
      <c r="S86" s="116"/>
      <c r="T86" s="116"/>
      <c r="U86" s="116"/>
      <c r="V86" s="178"/>
      <c r="W86" s="74"/>
      <c r="X86" s="87" t="s">
        <v>15</v>
      </c>
      <c r="Y86" s="87"/>
      <c r="Z86" s="189">
        <f>ROUND(((AA84*AC84^AD84+AF84*AI84^AK84)/100)^3,2)</f>
        <v>4.0999999999999996</v>
      </c>
      <c r="AA86" s="189"/>
      <c r="AB86" s="189"/>
      <c r="AC86" s="86" t="str">
        <f>IF(Z86&gt;AD86,"&gt;","&lt;")</f>
        <v>&gt;</v>
      </c>
      <c r="AD86" s="190">
        <f>+AD80</f>
        <v>4</v>
      </c>
      <c r="AE86" s="190"/>
      <c r="AF86" s="85"/>
      <c r="AG86" s="85"/>
      <c r="AH86" s="85"/>
      <c r="AI86" s="85"/>
      <c r="AJ86" s="85"/>
      <c r="AK86" s="85"/>
      <c r="AL86" s="85"/>
      <c r="AM86" s="85"/>
      <c r="AN86" s="178"/>
      <c r="AO86" s="74"/>
      <c r="AP86" s="87" t="s">
        <v>15</v>
      </c>
      <c r="AQ86" s="87"/>
      <c r="AR86" s="189">
        <f>ROUND(((AS84*AU84^AV84+AX84*BA84^BC84)/100)^3,2)</f>
        <v>6.41</v>
      </c>
      <c r="AS86" s="189"/>
      <c r="AT86" s="189"/>
      <c r="AU86" s="86" t="str">
        <f>IF(AR86&gt;AV86,"&gt;","&lt;")</f>
        <v>&gt;</v>
      </c>
      <c r="AV86" s="190">
        <f>+AV80</f>
        <v>6</v>
      </c>
      <c r="AW86" s="190"/>
      <c r="AX86" s="85"/>
      <c r="AY86" s="85"/>
      <c r="AZ86" s="85"/>
      <c r="BA86" s="85"/>
      <c r="BB86" s="85"/>
      <c r="BC86" s="85"/>
      <c r="BD86" s="85"/>
      <c r="BE86" s="85"/>
      <c r="BF86" s="178"/>
      <c r="BG86" s="74"/>
      <c r="BH86" s="87" t="s">
        <v>15</v>
      </c>
      <c r="BI86" s="87"/>
      <c r="BJ86" s="189">
        <f>ROUND(((BK84*BM84^BN84+BP84*BS84^BU84)/100)^3,2)</f>
        <v>8.35</v>
      </c>
      <c r="BK86" s="189"/>
      <c r="BL86" s="189"/>
      <c r="BM86" s="86" t="str">
        <f>IF(BJ86&gt;BN86,"&gt;","&lt;")</f>
        <v>&gt;</v>
      </c>
      <c r="BN86" s="190">
        <f>+BN80</f>
        <v>8</v>
      </c>
      <c r="BO86" s="190"/>
      <c r="BP86" s="85"/>
      <c r="BQ86" s="85"/>
      <c r="BR86" s="85"/>
      <c r="BS86" s="85"/>
      <c r="BT86" s="85"/>
      <c r="BU86" s="85"/>
      <c r="BV86" s="85"/>
      <c r="BW86" s="85"/>
      <c r="BX86" s="220"/>
    </row>
    <row r="87" spans="1:76" s="29" customFormat="1" ht="15" customHeight="1">
      <c r="A87" s="33"/>
      <c r="B87" s="41"/>
      <c r="C87" s="51"/>
      <c r="D87" s="61"/>
      <c r="E87" s="71"/>
      <c r="F87" s="87"/>
      <c r="G87" s="87"/>
      <c r="H87" s="104"/>
      <c r="I87" s="104"/>
      <c r="J87" s="104"/>
      <c r="K87" s="98"/>
      <c r="L87" s="126"/>
      <c r="M87" s="126"/>
      <c r="N87" s="116"/>
      <c r="O87" s="116"/>
      <c r="P87" s="116"/>
      <c r="Q87" s="116"/>
      <c r="R87" s="116"/>
      <c r="S87" s="116"/>
      <c r="T87" s="116"/>
      <c r="U87" s="116"/>
      <c r="V87" s="178"/>
      <c r="W87" s="74"/>
      <c r="X87" s="87"/>
      <c r="Y87" s="87"/>
      <c r="Z87" s="189"/>
      <c r="AA87" s="189"/>
      <c r="AB87" s="189"/>
      <c r="AC87" s="86"/>
      <c r="AD87" s="190"/>
      <c r="AE87" s="190"/>
      <c r="AF87" s="85"/>
      <c r="AG87" s="85"/>
      <c r="AH87" s="85"/>
      <c r="AI87" s="85"/>
      <c r="AJ87" s="85"/>
      <c r="AK87" s="85"/>
      <c r="AL87" s="85"/>
      <c r="AM87" s="85"/>
      <c r="AN87" s="178"/>
      <c r="AO87" s="74"/>
      <c r="AP87" s="87"/>
      <c r="AQ87" s="87"/>
      <c r="AR87" s="189"/>
      <c r="AS87" s="189"/>
      <c r="AT87" s="189"/>
      <c r="AU87" s="86"/>
      <c r="AV87" s="190"/>
      <c r="AW87" s="190"/>
      <c r="AX87" s="85"/>
      <c r="AY87" s="85"/>
      <c r="AZ87" s="85"/>
      <c r="BA87" s="85"/>
      <c r="BB87" s="85"/>
      <c r="BC87" s="85"/>
      <c r="BD87" s="85"/>
      <c r="BE87" s="85"/>
      <c r="BF87" s="178"/>
      <c r="BG87" s="74"/>
      <c r="BH87" s="87"/>
      <c r="BI87" s="87"/>
      <c r="BJ87" s="189"/>
      <c r="BK87" s="189"/>
      <c r="BL87" s="189"/>
      <c r="BM87" s="86"/>
      <c r="BN87" s="190"/>
      <c r="BO87" s="190"/>
      <c r="BP87" s="85"/>
      <c r="BQ87" s="85"/>
      <c r="BR87" s="85"/>
      <c r="BS87" s="85"/>
      <c r="BT87" s="85"/>
      <c r="BU87" s="85"/>
      <c r="BV87" s="85"/>
      <c r="BW87" s="85"/>
      <c r="BX87" s="220"/>
    </row>
    <row r="88" spans="1:76" s="29" customFormat="1" ht="18" customHeight="1">
      <c r="A88" s="33"/>
      <c r="B88" s="41"/>
      <c r="C88" s="51"/>
      <c r="D88" s="61"/>
      <c r="E88" s="71"/>
      <c r="F88" s="85"/>
      <c r="G88" s="100" t="str">
        <f>IF(H86&gt;L86,"OK,目標CBR"&amp;L80&amp;"%の場合置換層厚"&amp;L81&amp;"cmとなる。","NG,目標CBR"&amp;L80&amp;"%の場合置換層厚"&amp;L81&amp;"cmでは満足しない。")</f>
        <v>OK,目標CBR3%の場合置換層厚50cmとなる。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178"/>
      <c r="W88" s="74"/>
      <c r="X88" s="85"/>
      <c r="Y88" s="100" t="str">
        <f>IF(Z86&gt;AD86,"OK,目標CBR"&amp;AD80&amp;"%の場合置換層厚"&amp;AD81&amp;"cmとなる。","NG,目標CBR"&amp;AD80&amp;"%の場合置換層厚"&amp;AD81&amp;"cmでは満足しない。")</f>
        <v>OK,目標CBR4%の場合置換層厚55cmとなる。</v>
      </c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178"/>
      <c r="AO88" s="74"/>
      <c r="AP88" s="85"/>
      <c r="AQ88" s="100" t="str">
        <f>IF(AR86&gt;AV86,"OK,目標CBR"&amp;AV80&amp;"%の場合置換層厚"&amp;AV81&amp;"cmとなる。","NG,目標CBR"&amp;AV80&amp;"%の場合置換層厚"&amp;AV81&amp;"cmでは満足しない。")</f>
        <v>OK,目標CBR6%の場合置換層厚70cmとなる。</v>
      </c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178"/>
      <c r="BG88" s="74"/>
      <c r="BH88" s="85"/>
      <c r="BI88" s="100" t="str">
        <f>IF(BJ86&gt;BN86,"OK,目標CBR"&amp;BN80&amp;"%の場合置換層厚"&amp;BN81&amp;"cmとなる。","NG,目標CBR"&amp;BN80&amp;"%の場合置換層厚"&amp;BN81&amp;"cmでは満足しない。")</f>
        <v>OK,目標CBR8%の場合置換層厚80cmとなる。</v>
      </c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220"/>
    </row>
    <row r="89" spans="1:76" s="29" customFormat="1" ht="9.9499999999999993" customHeight="1">
      <c r="A89" s="33"/>
      <c r="B89" s="41"/>
      <c r="C89" s="51"/>
      <c r="D89" s="61"/>
      <c r="E89" s="72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180"/>
      <c r="W89" s="72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180"/>
      <c r="AO89" s="72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180"/>
      <c r="BG89" s="72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88"/>
      <c r="BT89" s="88"/>
      <c r="BU89" s="88"/>
      <c r="BV89" s="88"/>
      <c r="BW89" s="88"/>
      <c r="BX89" s="221"/>
    </row>
    <row r="90" spans="1:76" s="29" customFormat="1" ht="15.95" customHeight="1">
      <c r="A90" s="33"/>
      <c r="B90" s="42" t="s">
        <v>20</v>
      </c>
      <c r="C90" s="52"/>
      <c r="D90" s="62"/>
      <c r="E90" s="73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151">
        <v>100</v>
      </c>
      <c r="Q90" s="151"/>
      <c r="R90" s="151"/>
      <c r="S90" s="151"/>
      <c r="T90" s="151"/>
      <c r="U90" s="151"/>
      <c r="V90" s="181"/>
      <c r="W90" s="187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151">
        <v>100</v>
      </c>
      <c r="AI90" s="151"/>
      <c r="AJ90" s="151"/>
      <c r="AK90" s="151"/>
      <c r="AL90" s="151"/>
      <c r="AM90" s="151"/>
      <c r="AN90" s="200"/>
      <c r="AO90" s="187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151">
        <v>100</v>
      </c>
      <c r="BA90" s="151"/>
      <c r="BB90" s="151"/>
      <c r="BC90" s="151"/>
      <c r="BD90" s="151"/>
      <c r="BE90" s="151"/>
      <c r="BF90" s="200"/>
      <c r="BG90" s="73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151">
        <v>100</v>
      </c>
      <c r="BS90" s="151"/>
      <c r="BT90" s="151"/>
      <c r="BU90" s="151"/>
      <c r="BV90" s="151"/>
      <c r="BW90" s="151"/>
      <c r="BX90" s="222"/>
    </row>
    <row r="91" spans="1:76" s="29" customFormat="1" ht="15.95" customHeight="1">
      <c r="A91" s="33"/>
      <c r="B91" s="43"/>
      <c r="C91" s="53"/>
      <c r="D91" s="63"/>
      <c r="E91" s="71"/>
      <c r="F91" s="90" t="s">
        <v>41</v>
      </c>
      <c r="G91" s="90"/>
      <c r="H91" s="90"/>
      <c r="I91" s="90"/>
      <c r="J91" s="90"/>
      <c r="K91" s="90"/>
      <c r="L91" s="90"/>
      <c r="M91" s="90" t="s">
        <v>36</v>
      </c>
      <c r="N91" s="90"/>
      <c r="O91" s="90"/>
      <c r="P91" s="94" t="s">
        <v>46</v>
      </c>
      <c r="Q91" s="94"/>
      <c r="R91" s="94"/>
      <c r="S91" s="94" t="s">
        <v>44</v>
      </c>
      <c r="T91" s="94"/>
      <c r="U91" s="94"/>
      <c r="V91" s="182"/>
      <c r="W91" s="188"/>
      <c r="X91" s="90" t="s">
        <v>41</v>
      </c>
      <c r="Y91" s="90"/>
      <c r="Z91" s="90"/>
      <c r="AA91" s="90"/>
      <c r="AB91" s="90"/>
      <c r="AC91" s="90"/>
      <c r="AD91" s="90"/>
      <c r="AE91" s="90" t="s">
        <v>36</v>
      </c>
      <c r="AF91" s="90"/>
      <c r="AG91" s="90"/>
      <c r="AH91" s="94" t="s">
        <v>46</v>
      </c>
      <c r="AI91" s="94"/>
      <c r="AJ91" s="94"/>
      <c r="AK91" s="94" t="s">
        <v>44</v>
      </c>
      <c r="AL91" s="94"/>
      <c r="AM91" s="94"/>
      <c r="AN91" s="201"/>
      <c r="AO91" s="188"/>
      <c r="AP91" s="90" t="s">
        <v>41</v>
      </c>
      <c r="AQ91" s="90"/>
      <c r="AR91" s="90"/>
      <c r="AS91" s="90"/>
      <c r="AT91" s="90"/>
      <c r="AU91" s="90"/>
      <c r="AV91" s="90"/>
      <c r="AW91" s="90" t="s">
        <v>36</v>
      </c>
      <c r="AX91" s="90"/>
      <c r="AY91" s="90"/>
      <c r="AZ91" s="94" t="s">
        <v>46</v>
      </c>
      <c r="BA91" s="94"/>
      <c r="BB91" s="94"/>
      <c r="BC91" s="94" t="s">
        <v>44</v>
      </c>
      <c r="BD91" s="94"/>
      <c r="BE91" s="94"/>
      <c r="BF91" s="201"/>
      <c r="BG91" s="210"/>
      <c r="BH91" s="90" t="s">
        <v>41</v>
      </c>
      <c r="BI91" s="90"/>
      <c r="BJ91" s="90"/>
      <c r="BK91" s="90"/>
      <c r="BL91" s="90"/>
      <c r="BM91" s="90"/>
      <c r="BN91" s="90"/>
      <c r="BO91" s="90" t="s">
        <v>36</v>
      </c>
      <c r="BP91" s="90"/>
      <c r="BQ91" s="90"/>
      <c r="BR91" s="94" t="s">
        <v>46</v>
      </c>
      <c r="BS91" s="94"/>
      <c r="BT91" s="94"/>
      <c r="BU91" s="94" t="s">
        <v>44</v>
      </c>
      <c r="BV91" s="94"/>
      <c r="BW91" s="94"/>
      <c r="BX91" s="223"/>
    </row>
    <row r="92" spans="1:76" s="29" customFormat="1" ht="15.95" customHeight="1">
      <c r="A92" s="33"/>
      <c r="B92" s="43"/>
      <c r="C92" s="53"/>
      <c r="D92" s="63"/>
      <c r="E92" s="71"/>
      <c r="F92" s="91" t="s">
        <v>34</v>
      </c>
      <c r="G92" s="101"/>
      <c r="H92" s="105" t="s">
        <v>75</v>
      </c>
      <c r="I92" s="105"/>
      <c r="J92" s="114"/>
      <c r="K92" s="119">
        <f>$K$38</f>
        <v>10</v>
      </c>
      <c r="L92" s="130"/>
      <c r="M92" s="137">
        <f>+P90</f>
        <v>100</v>
      </c>
      <c r="N92" s="146"/>
      <c r="O92" s="148"/>
      <c r="P92" s="152">
        <f>+'単価表(内地)'!$E$7</f>
        <v>3307</v>
      </c>
      <c r="Q92" s="160"/>
      <c r="R92" s="162"/>
      <c r="S92" s="165">
        <f>ROUND(P92*M92/1000,0)</f>
        <v>331</v>
      </c>
      <c r="T92" s="165"/>
      <c r="U92" s="165"/>
      <c r="V92" s="182"/>
      <c r="W92" s="188"/>
      <c r="X92" s="91" t="s">
        <v>34</v>
      </c>
      <c r="Y92" s="101"/>
      <c r="Z92" s="105" t="s">
        <v>75</v>
      </c>
      <c r="AA92" s="105"/>
      <c r="AB92" s="114"/>
      <c r="AC92" s="119">
        <f>$AC$38</f>
        <v>10</v>
      </c>
      <c r="AD92" s="130"/>
      <c r="AE92" s="137">
        <f>+AH90</f>
        <v>100</v>
      </c>
      <c r="AF92" s="146"/>
      <c r="AG92" s="148"/>
      <c r="AH92" s="152">
        <f>+'単価表(内地)'!$E$7</f>
        <v>3307</v>
      </c>
      <c r="AI92" s="160"/>
      <c r="AJ92" s="162"/>
      <c r="AK92" s="165">
        <f>ROUND(AH92*AE92/1000,0)</f>
        <v>331</v>
      </c>
      <c r="AL92" s="165"/>
      <c r="AM92" s="165"/>
      <c r="AN92" s="201"/>
      <c r="AO92" s="188"/>
      <c r="AP92" s="91" t="s">
        <v>34</v>
      </c>
      <c r="AQ92" s="101"/>
      <c r="AR92" s="105" t="s">
        <v>75</v>
      </c>
      <c r="AS92" s="105"/>
      <c r="AT92" s="114"/>
      <c r="AU92" s="119">
        <f>$AU$38</f>
        <v>10</v>
      </c>
      <c r="AV92" s="130"/>
      <c r="AW92" s="137">
        <f>+AZ90</f>
        <v>100</v>
      </c>
      <c r="AX92" s="146"/>
      <c r="AY92" s="148"/>
      <c r="AZ92" s="152">
        <f>+'単価表(内地)'!$E$7</f>
        <v>3307</v>
      </c>
      <c r="BA92" s="160"/>
      <c r="BB92" s="162"/>
      <c r="BC92" s="165">
        <f>ROUND(AZ92*AW92/1000,0)</f>
        <v>331</v>
      </c>
      <c r="BD92" s="165"/>
      <c r="BE92" s="165"/>
      <c r="BF92" s="201"/>
      <c r="BG92" s="210"/>
      <c r="BH92" s="91" t="s">
        <v>34</v>
      </c>
      <c r="BI92" s="101"/>
      <c r="BJ92" s="105" t="s">
        <v>75</v>
      </c>
      <c r="BK92" s="105"/>
      <c r="BL92" s="114"/>
      <c r="BM92" s="119">
        <f>$BM$38</f>
        <v>10</v>
      </c>
      <c r="BN92" s="130"/>
      <c r="BO92" s="142">
        <f>+BR90</f>
        <v>100</v>
      </c>
      <c r="BP92" s="147"/>
      <c r="BQ92" s="149"/>
      <c r="BR92" s="152">
        <f>+'単価表(内地)'!$E$7</f>
        <v>3307</v>
      </c>
      <c r="BS92" s="160"/>
      <c r="BT92" s="162"/>
      <c r="BU92" s="232">
        <f>ROUND(BR92*BO92/1000,0)</f>
        <v>331</v>
      </c>
      <c r="BV92" s="232"/>
      <c r="BW92" s="232"/>
      <c r="BX92" s="223"/>
    </row>
    <row r="93" spans="1:76" s="30" customFormat="1" ht="15.95" customHeight="1">
      <c r="A93" s="34"/>
      <c r="B93" s="43"/>
      <c r="C93" s="53"/>
      <c r="D93" s="63"/>
      <c r="E93" s="74"/>
      <c r="F93" s="92"/>
      <c r="G93" s="102"/>
      <c r="H93" s="105" t="s">
        <v>33</v>
      </c>
      <c r="I93" s="105"/>
      <c r="J93" s="114"/>
      <c r="K93" s="120">
        <f>$K$39</f>
        <v>15</v>
      </c>
      <c r="L93" s="131"/>
      <c r="M93" s="138">
        <f>+P90</f>
        <v>100</v>
      </c>
      <c r="N93" s="138"/>
      <c r="O93" s="138"/>
      <c r="P93" s="153">
        <f>LOOKUP(K93,'単価表(内地)'!$D$8:$D$16,'単価表(内地)'!$E$8:$E$16)</f>
        <v>722</v>
      </c>
      <c r="Q93" s="153"/>
      <c r="R93" s="153"/>
      <c r="S93" s="165">
        <f>ROUND(P93*M93/1000,0)</f>
        <v>72</v>
      </c>
      <c r="T93" s="165"/>
      <c r="U93" s="165"/>
      <c r="V93" s="182"/>
      <c r="W93" s="188"/>
      <c r="X93" s="92"/>
      <c r="Y93" s="102"/>
      <c r="Z93" s="105" t="s">
        <v>33</v>
      </c>
      <c r="AA93" s="105"/>
      <c r="AB93" s="114"/>
      <c r="AC93" s="120">
        <f>$AC$39</f>
        <v>15</v>
      </c>
      <c r="AD93" s="131"/>
      <c r="AE93" s="138">
        <f>+AH90</f>
        <v>100</v>
      </c>
      <c r="AF93" s="138"/>
      <c r="AG93" s="138"/>
      <c r="AH93" s="153">
        <f>LOOKUP(AC93,'単価表(内地)'!$D$8:$D$16,'単価表(内地)'!$E$8:$E$16)</f>
        <v>722</v>
      </c>
      <c r="AI93" s="153"/>
      <c r="AJ93" s="153"/>
      <c r="AK93" s="165">
        <f>ROUND(AH93*AE93/1000,0)</f>
        <v>72</v>
      </c>
      <c r="AL93" s="165"/>
      <c r="AM93" s="165"/>
      <c r="AN93" s="178"/>
      <c r="AO93" s="188"/>
      <c r="AP93" s="92"/>
      <c r="AQ93" s="102"/>
      <c r="AR93" s="105" t="s">
        <v>33</v>
      </c>
      <c r="AS93" s="105"/>
      <c r="AT93" s="114"/>
      <c r="AU93" s="120">
        <f>$AU$39</f>
        <v>15</v>
      </c>
      <c r="AV93" s="131"/>
      <c r="AW93" s="138">
        <f>+AZ90</f>
        <v>100</v>
      </c>
      <c r="AX93" s="138"/>
      <c r="AY93" s="138"/>
      <c r="AZ93" s="153">
        <f>LOOKUP(AU93,'単価表(内地)'!$D$8:$D$16,'単価表(内地)'!$E$8:$E$16)</f>
        <v>722</v>
      </c>
      <c r="BA93" s="153"/>
      <c r="BB93" s="153"/>
      <c r="BC93" s="165">
        <f>ROUND(AZ93*AW93/1000,0)</f>
        <v>72</v>
      </c>
      <c r="BD93" s="165"/>
      <c r="BE93" s="165"/>
      <c r="BF93" s="178"/>
      <c r="BG93" s="74"/>
      <c r="BH93" s="92"/>
      <c r="BI93" s="102"/>
      <c r="BJ93" s="105" t="s">
        <v>33</v>
      </c>
      <c r="BK93" s="105"/>
      <c r="BL93" s="114"/>
      <c r="BM93" s="120">
        <f>$BM$39</f>
        <v>10</v>
      </c>
      <c r="BN93" s="131"/>
      <c r="BO93" s="143">
        <f>+BR90</f>
        <v>100</v>
      </c>
      <c r="BP93" s="143"/>
      <c r="BQ93" s="143"/>
      <c r="BR93" s="153">
        <f>LOOKUP(BM93,'単価表(内地)'!$D$8:$D$16,'単価表(内地)'!$E$8:$E$16)</f>
        <v>556</v>
      </c>
      <c r="BS93" s="153"/>
      <c r="BT93" s="153"/>
      <c r="BU93" s="232">
        <f>ROUND(BR93*BO93/1000,0)</f>
        <v>56</v>
      </c>
      <c r="BV93" s="232"/>
      <c r="BW93" s="232"/>
      <c r="BX93" s="220"/>
    </row>
    <row r="94" spans="1:76" s="30" customFormat="1" ht="15.95" customHeight="1">
      <c r="A94" s="34"/>
      <c r="B94" s="43"/>
      <c r="C94" s="53"/>
      <c r="D94" s="63"/>
      <c r="E94" s="74"/>
      <c r="F94" s="92"/>
      <c r="G94" s="102"/>
      <c r="H94" s="106" t="s">
        <v>38</v>
      </c>
      <c r="I94" s="106"/>
      <c r="J94" s="115"/>
      <c r="K94" s="120"/>
      <c r="L94" s="131"/>
      <c r="M94" s="138"/>
      <c r="N94" s="138"/>
      <c r="O94" s="138"/>
      <c r="P94" s="153"/>
      <c r="Q94" s="153"/>
      <c r="R94" s="153"/>
      <c r="S94" s="165"/>
      <c r="T94" s="165"/>
      <c r="U94" s="165"/>
      <c r="V94" s="182"/>
      <c r="W94" s="188"/>
      <c r="X94" s="92"/>
      <c r="Y94" s="102"/>
      <c r="Z94" s="106" t="s">
        <v>38</v>
      </c>
      <c r="AA94" s="106"/>
      <c r="AB94" s="115"/>
      <c r="AC94" s="120"/>
      <c r="AD94" s="131"/>
      <c r="AE94" s="138"/>
      <c r="AF94" s="138"/>
      <c r="AG94" s="138"/>
      <c r="AH94" s="153"/>
      <c r="AI94" s="153"/>
      <c r="AJ94" s="153"/>
      <c r="AK94" s="165"/>
      <c r="AL94" s="165"/>
      <c r="AM94" s="165"/>
      <c r="AN94" s="178"/>
      <c r="AO94" s="188"/>
      <c r="AP94" s="92"/>
      <c r="AQ94" s="102"/>
      <c r="AR94" s="106" t="s">
        <v>38</v>
      </c>
      <c r="AS94" s="106"/>
      <c r="AT94" s="115"/>
      <c r="AU94" s="120"/>
      <c r="AV94" s="131"/>
      <c r="AW94" s="138"/>
      <c r="AX94" s="138"/>
      <c r="AY94" s="138"/>
      <c r="AZ94" s="153"/>
      <c r="BA94" s="153"/>
      <c r="BB94" s="153"/>
      <c r="BC94" s="165"/>
      <c r="BD94" s="165"/>
      <c r="BE94" s="165"/>
      <c r="BF94" s="178"/>
      <c r="BG94" s="74"/>
      <c r="BH94" s="92"/>
      <c r="BI94" s="102"/>
      <c r="BJ94" s="106" t="s">
        <v>38</v>
      </c>
      <c r="BK94" s="106"/>
      <c r="BL94" s="115"/>
      <c r="BM94" s="120"/>
      <c r="BN94" s="131"/>
      <c r="BO94" s="143"/>
      <c r="BP94" s="143"/>
      <c r="BQ94" s="143"/>
      <c r="BR94" s="153"/>
      <c r="BS94" s="153"/>
      <c r="BT94" s="153"/>
      <c r="BU94" s="232"/>
      <c r="BV94" s="232"/>
      <c r="BW94" s="232"/>
      <c r="BX94" s="220"/>
    </row>
    <row r="95" spans="1:76" s="30" customFormat="1" ht="15.95" customHeight="1">
      <c r="A95" s="34"/>
      <c r="B95" s="43"/>
      <c r="C95" s="53"/>
      <c r="D95" s="63"/>
      <c r="E95" s="74"/>
      <c r="F95" s="92"/>
      <c r="G95" s="102"/>
      <c r="H95" s="105" t="s">
        <v>13</v>
      </c>
      <c r="I95" s="105"/>
      <c r="J95" s="114"/>
      <c r="K95" s="120">
        <f>$K$41</f>
        <v>20</v>
      </c>
      <c r="L95" s="131"/>
      <c r="M95" s="138">
        <f>+P90</f>
        <v>100</v>
      </c>
      <c r="N95" s="138"/>
      <c r="O95" s="138"/>
      <c r="P95" s="153">
        <f>LOOKUP(K95,'単価表(内地)'!$D$17:$D$26,'単価表(内地)'!$E$17:$E$26)</f>
        <v>720</v>
      </c>
      <c r="Q95" s="153"/>
      <c r="R95" s="153"/>
      <c r="S95" s="165">
        <f>ROUND(P95*M95/1000,0)</f>
        <v>72</v>
      </c>
      <c r="T95" s="165"/>
      <c r="U95" s="165"/>
      <c r="V95" s="182"/>
      <c r="W95" s="188"/>
      <c r="X95" s="92"/>
      <c r="Y95" s="102"/>
      <c r="Z95" s="105" t="s">
        <v>13</v>
      </c>
      <c r="AA95" s="105"/>
      <c r="AB95" s="114"/>
      <c r="AC95" s="120">
        <f>$AC$41</f>
        <v>20</v>
      </c>
      <c r="AD95" s="131"/>
      <c r="AE95" s="138">
        <f>+AH90</f>
        <v>100</v>
      </c>
      <c r="AF95" s="138"/>
      <c r="AG95" s="138"/>
      <c r="AH95" s="153">
        <f>LOOKUP(AC95,'単価表(内地)'!$D$17:$D$26,'単価表(内地)'!$E$17:$E$26)</f>
        <v>720</v>
      </c>
      <c r="AI95" s="153"/>
      <c r="AJ95" s="153"/>
      <c r="AK95" s="165">
        <f>ROUND(AH95*AE95/1000,0)</f>
        <v>72</v>
      </c>
      <c r="AL95" s="165"/>
      <c r="AM95" s="165"/>
      <c r="AN95" s="178"/>
      <c r="AO95" s="188"/>
      <c r="AP95" s="92"/>
      <c r="AQ95" s="102"/>
      <c r="AR95" s="105" t="s">
        <v>13</v>
      </c>
      <c r="AS95" s="105"/>
      <c r="AT95" s="114"/>
      <c r="AU95" s="120">
        <f>$AU$41</f>
        <v>15</v>
      </c>
      <c r="AV95" s="131"/>
      <c r="AW95" s="138">
        <f>+AZ90</f>
        <v>100</v>
      </c>
      <c r="AX95" s="138"/>
      <c r="AY95" s="138"/>
      <c r="AZ95" s="153">
        <f>LOOKUP(AU95,'単価表(内地)'!$D$17:$D$26,'単価表(内地)'!$E$17:$E$26)</f>
        <v>587</v>
      </c>
      <c r="BA95" s="153"/>
      <c r="BB95" s="153"/>
      <c r="BC95" s="165">
        <f>ROUND(AZ95*AW95/1000,0)</f>
        <v>59</v>
      </c>
      <c r="BD95" s="165"/>
      <c r="BE95" s="165"/>
      <c r="BF95" s="178"/>
      <c r="BG95" s="74"/>
      <c r="BH95" s="92"/>
      <c r="BI95" s="102"/>
      <c r="BJ95" s="105" t="s">
        <v>13</v>
      </c>
      <c r="BK95" s="105"/>
      <c r="BL95" s="114"/>
      <c r="BM95" s="120">
        <f>$BM$41</f>
        <v>15</v>
      </c>
      <c r="BN95" s="131"/>
      <c r="BO95" s="143">
        <f>+BR90</f>
        <v>100</v>
      </c>
      <c r="BP95" s="143"/>
      <c r="BQ95" s="143"/>
      <c r="BR95" s="153">
        <f>LOOKUP(BM95,'単価表(内地)'!$D$17:$D$26,'単価表(内地)'!$E$17:$E$26)</f>
        <v>587</v>
      </c>
      <c r="BS95" s="153"/>
      <c r="BT95" s="153"/>
      <c r="BU95" s="232">
        <f>ROUND(BR95*BO95/1000,0)</f>
        <v>59</v>
      </c>
      <c r="BV95" s="232"/>
      <c r="BW95" s="232"/>
      <c r="BX95" s="220"/>
    </row>
    <row r="96" spans="1:76" s="30" customFormat="1" ht="15.95" customHeight="1">
      <c r="A96" s="34"/>
      <c r="B96" s="43"/>
      <c r="C96" s="53"/>
      <c r="D96" s="63"/>
      <c r="E96" s="74"/>
      <c r="F96" s="92"/>
      <c r="G96" s="102"/>
      <c r="H96" s="106" t="s">
        <v>39</v>
      </c>
      <c r="I96" s="106"/>
      <c r="J96" s="115"/>
      <c r="K96" s="120"/>
      <c r="L96" s="131"/>
      <c r="M96" s="138"/>
      <c r="N96" s="138"/>
      <c r="O96" s="138"/>
      <c r="P96" s="153"/>
      <c r="Q96" s="153"/>
      <c r="R96" s="153"/>
      <c r="S96" s="165"/>
      <c r="T96" s="165"/>
      <c r="U96" s="165"/>
      <c r="V96" s="182"/>
      <c r="W96" s="188"/>
      <c r="X96" s="92"/>
      <c r="Y96" s="102"/>
      <c r="Z96" s="106" t="s">
        <v>39</v>
      </c>
      <c r="AA96" s="106"/>
      <c r="AB96" s="115"/>
      <c r="AC96" s="120"/>
      <c r="AD96" s="131"/>
      <c r="AE96" s="138"/>
      <c r="AF96" s="138"/>
      <c r="AG96" s="138"/>
      <c r="AH96" s="153"/>
      <c r="AI96" s="153"/>
      <c r="AJ96" s="153"/>
      <c r="AK96" s="165"/>
      <c r="AL96" s="165"/>
      <c r="AM96" s="165"/>
      <c r="AN96" s="178"/>
      <c r="AO96" s="188"/>
      <c r="AP96" s="92"/>
      <c r="AQ96" s="102"/>
      <c r="AR96" s="106" t="s">
        <v>39</v>
      </c>
      <c r="AS96" s="106"/>
      <c r="AT96" s="115"/>
      <c r="AU96" s="120"/>
      <c r="AV96" s="131"/>
      <c r="AW96" s="138"/>
      <c r="AX96" s="138"/>
      <c r="AY96" s="138"/>
      <c r="AZ96" s="153"/>
      <c r="BA96" s="153"/>
      <c r="BB96" s="153"/>
      <c r="BC96" s="165"/>
      <c r="BD96" s="165"/>
      <c r="BE96" s="165"/>
      <c r="BF96" s="178"/>
      <c r="BG96" s="74"/>
      <c r="BH96" s="92"/>
      <c r="BI96" s="102"/>
      <c r="BJ96" s="106" t="s">
        <v>39</v>
      </c>
      <c r="BK96" s="106"/>
      <c r="BL96" s="115"/>
      <c r="BM96" s="120"/>
      <c r="BN96" s="131"/>
      <c r="BO96" s="143"/>
      <c r="BP96" s="143"/>
      <c r="BQ96" s="143"/>
      <c r="BR96" s="153"/>
      <c r="BS96" s="153"/>
      <c r="BT96" s="153"/>
      <c r="BU96" s="232"/>
      <c r="BV96" s="232"/>
      <c r="BW96" s="232"/>
      <c r="BX96" s="220"/>
    </row>
    <row r="97" spans="1:76" s="30" customFormat="1" ht="15.95" customHeight="1">
      <c r="A97" s="34"/>
      <c r="B97" s="43"/>
      <c r="C97" s="53"/>
      <c r="D97" s="63"/>
      <c r="E97" s="74"/>
      <c r="F97" s="92"/>
      <c r="G97" s="102"/>
      <c r="H97" s="105" t="s">
        <v>13</v>
      </c>
      <c r="I97" s="105"/>
      <c r="J97" s="114"/>
      <c r="K97" s="120">
        <f>$K$43</f>
        <v>40</v>
      </c>
      <c r="L97" s="131"/>
      <c r="M97" s="138">
        <f>+P90</f>
        <v>100</v>
      </c>
      <c r="N97" s="138"/>
      <c r="O97" s="138"/>
      <c r="P97" s="153">
        <f>LOOKUP(K97,'単価表(内地)'!$D$27:$D$36,'単価表(内地)'!$E$27:$E$36)</f>
        <v>1138</v>
      </c>
      <c r="Q97" s="153"/>
      <c r="R97" s="153"/>
      <c r="S97" s="165">
        <f>ROUND(P97*M97/1000,0)</f>
        <v>114</v>
      </c>
      <c r="T97" s="165"/>
      <c r="U97" s="165"/>
      <c r="V97" s="182"/>
      <c r="W97" s="188"/>
      <c r="X97" s="92"/>
      <c r="Y97" s="102"/>
      <c r="Z97" s="105" t="s">
        <v>13</v>
      </c>
      <c r="AA97" s="105"/>
      <c r="AB97" s="114"/>
      <c r="AC97" s="120">
        <f>$AC$43</f>
        <v>30</v>
      </c>
      <c r="AD97" s="131"/>
      <c r="AE97" s="138">
        <f>+AH90</f>
        <v>100</v>
      </c>
      <c r="AF97" s="138"/>
      <c r="AG97" s="138"/>
      <c r="AH97" s="153">
        <f>LOOKUP(AC97,'単価表(内地)'!$D$27:$D$36,'単価表(内地)'!$E$27:$E$36)</f>
        <v>946</v>
      </c>
      <c r="AI97" s="153"/>
      <c r="AJ97" s="153"/>
      <c r="AK97" s="165">
        <f>ROUND(AH97*AE97/1000,0)</f>
        <v>95</v>
      </c>
      <c r="AL97" s="165"/>
      <c r="AM97" s="165"/>
      <c r="AN97" s="178"/>
      <c r="AO97" s="188"/>
      <c r="AP97" s="92"/>
      <c r="AQ97" s="102"/>
      <c r="AR97" s="105" t="s">
        <v>13</v>
      </c>
      <c r="AS97" s="105"/>
      <c r="AT97" s="114"/>
      <c r="AU97" s="120">
        <f>$AU$43</f>
        <v>20</v>
      </c>
      <c r="AV97" s="131"/>
      <c r="AW97" s="138">
        <f>+AZ90</f>
        <v>100</v>
      </c>
      <c r="AX97" s="138"/>
      <c r="AY97" s="138"/>
      <c r="AZ97" s="153">
        <f>LOOKUP(AU97,'単価表(内地)'!$D$27:$D$36,'単価表(内地)'!$E$27:$E$36)</f>
        <v>568</v>
      </c>
      <c r="BA97" s="153"/>
      <c r="BB97" s="153"/>
      <c r="BC97" s="165">
        <f>ROUND(AZ97*AW97/1000,0)</f>
        <v>57</v>
      </c>
      <c r="BD97" s="165"/>
      <c r="BE97" s="165"/>
      <c r="BF97" s="178"/>
      <c r="BG97" s="74"/>
      <c r="BH97" s="92"/>
      <c r="BI97" s="102"/>
      <c r="BJ97" s="105" t="s">
        <v>13</v>
      </c>
      <c r="BK97" s="105"/>
      <c r="BL97" s="114"/>
      <c r="BM97" s="120">
        <f>$BM$43</f>
        <v>20</v>
      </c>
      <c r="BN97" s="131"/>
      <c r="BO97" s="143">
        <f>+BR90</f>
        <v>100</v>
      </c>
      <c r="BP97" s="143"/>
      <c r="BQ97" s="143"/>
      <c r="BR97" s="153">
        <f>LOOKUP(BM97,'単価表(内地)'!$D$27:$D$36,'単価表(内地)'!$E$27:$E$36)</f>
        <v>568</v>
      </c>
      <c r="BS97" s="153"/>
      <c r="BT97" s="153"/>
      <c r="BU97" s="232">
        <f>ROUND(BR97*BO97/1000,0)</f>
        <v>57</v>
      </c>
      <c r="BV97" s="232"/>
      <c r="BW97" s="232"/>
      <c r="BX97" s="220"/>
    </row>
    <row r="98" spans="1:76" s="30" customFormat="1" ht="15.95" customHeight="1">
      <c r="A98" s="34"/>
      <c r="B98" s="43"/>
      <c r="C98" s="53"/>
      <c r="D98" s="63"/>
      <c r="E98" s="74"/>
      <c r="F98" s="92"/>
      <c r="G98" s="102"/>
      <c r="H98" s="106" t="s">
        <v>7</v>
      </c>
      <c r="I98" s="106"/>
      <c r="J98" s="115"/>
      <c r="K98" s="120"/>
      <c r="L98" s="131"/>
      <c r="M98" s="138"/>
      <c r="N98" s="138"/>
      <c r="O98" s="138"/>
      <c r="P98" s="153"/>
      <c r="Q98" s="153"/>
      <c r="R98" s="153"/>
      <c r="S98" s="165"/>
      <c r="T98" s="165"/>
      <c r="U98" s="165"/>
      <c r="V98" s="182"/>
      <c r="W98" s="188"/>
      <c r="X98" s="92"/>
      <c r="Y98" s="102"/>
      <c r="Z98" s="106" t="s">
        <v>7</v>
      </c>
      <c r="AA98" s="106"/>
      <c r="AB98" s="115"/>
      <c r="AC98" s="120"/>
      <c r="AD98" s="131"/>
      <c r="AE98" s="138"/>
      <c r="AF98" s="138"/>
      <c r="AG98" s="138"/>
      <c r="AH98" s="153"/>
      <c r="AI98" s="153"/>
      <c r="AJ98" s="153"/>
      <c r="AK98" s="165"/>
      <c r="AL98" s="165"/>
      <c r="AM98" s="165"/>
      <c r="AN98" s="178"/>
      <c r="AO98" s="188"/>
      <c r="AP98" s="92"/>
      <c r="AQ98" s="102"/>
      <c r="AR98" s="106" t="s">
        <v>7</v>
      </c>
      <c r="AS98" s="106"/>
      <c r="AT98" s="115"/>
      <c r="AU98" s="120"/>
      <c r="AV98" s="131"/>
      <c r="AW98" s="138"/>
      <c r="AX98" s="138"/>
      <c r="AY98" s="138"/>
      <c r="AZ98" s="153"/>
      <c r="BA98" s="153"/>
      <c r="BB98" s="153"/>
      <c r="BC98" s="165"/>
      <c r="BD98" s="165"/>
      <c r="BE98" s="165"/>
      <c r="BF98" s="178"/>
      <c r="BG98" s="74"/>
      <c r="BH98" s="92"/>
      <c r="BI98" s="102"/>
      <c r="BJ98" s="106" t="s">
        <v>7</v>
      </c>
      <c r="BK98" s="106"/>
      <c r="BL98" s="115"/>
      <c r="BM98" s="120"/>
      <c r="BN98" s="131"/>
      <c r="BO98" s="143"/>
      <c r="BP98" s="143"/>
      <c r="BQ98" s="143"/>
      <c r="BR98" s="153"/>
      <c r="BS98" s="153"/>
      <c r="BT98" s="153"/>
      <c r="BU98" s="232"/>
      <c r="BV98" s="232"/>
      <c r="BW98" s="232"/>
      <c r="BX98" s="220"/>
    </row>
    <row r="99" spans="1:76" s="30" customFormat="1" ht="15.95" customHeight="1">
      <c r="A99" s="34"/>
      <c r="B99" s="43"/>
      <c r="C99" s="53"/>
      <c r="D99" s="63"/>
      <c r="E99" s="74"/>
      <c r="F99" s="93"/>
      <c r="G99" s="103"/>
      <c r="H99" s="107" t="s">
        <v>47</v>
      </c>
      <c r="I99" s="107"/>
      <c r="J99" s="107"/>
      <c r="K99" s="107"/>
      <c r="L99" s="107"/>
      <c r="M99" s="138" t="s">
        <v>43</v>
      </c>
      <c r="N99" s="138"/>
      <c r="O99" s="138"/>
      <c r="P99" s="153" t="s">
        <v>43</v>
      </c>
      <c r="Q99" s="153"/>
      <c r="R99" s="153"/>
      <c r="S99" s="165">
        <f>SUM(S92:U98)</f>
        <v>589</v>
      </c>
      <c r="T99" s="165"/>
      <c r="U99" s="165"/>
      <c r="V99" s="182"/>
      <c r="W99" s="188"/>
      <c r="X99" s="93"/>
      <c r="Y99" s="103"/>
      <c r="Z99" s="107" t="s">
        <v>47</v>
      </c>
      <c r="AA99" s="107"/>
      <c r="AB99" s="107"/>
      <c r="AC99" s="107"/>
      <c r="AD99" s="107"/>
      <c r="AE99" s="138" t="s">
        <v>43</v>
      </c>
      <c r="AF99" s="138"/>
      <c r="AG99" s="138"/>
      <c r="AH99" s="153" t="s">
        <v>43</v>
      </c>
      <c r="AI99" s="153"/>
      <c r="AJ99" s="153"/>
      <c r="AK99" s="165">
        <f>SUM(AK92:AM98)</f>
        <v>570</v>
      </c>
      <c r="AL99" s="165"/>
      <c r="AM99" s="165"/>
      <c r="AN99" s="178"/>
      <c r="AO99" s="188"/>
      <c r="AP99" s="93"/>
      <c r="AQ99" s="103"/>
      <c r="AR99" s="107" t="s">
        <v>47</v>
      </c>
      <c r="AS99" s="107"/>
      <c r="AT99" s="107"/>
      <c r="AU99" s="107"/>
      <c r="AV99" s="107"/>
      <c r="AW99" s="138" t="s">
        <v>43</v>
      </c>
      <c r="AX99" s="138"/>
      <c r="AY99" s="138"/>
      <c r="AZ99" s="153" t="s">
        <v>43</v>
      </c>
      <c r="BA99" s="153"/>
      <c r="BB99" s="153"/>
      <c r="BC99" s="165">
        <f>SUM(BC92:BE98)</f>
        <v>519</v>
      </c>
      <c r="BD99" s="165"/>
      <c r="BE99" s="165"/>
      <c r="BF99" s="178"/>
      <c r="BG99" s="74"/>
      <c r="BH99" s="93"/>
      <c r="BI99" s="103"/>
      <c r="BJ99" s="107" t="s">
        <v>47</v>
      </c>
      <c r="BK99" s="107"/>
      <c r="BL99" s="107"/>
      <c r="BM99" s="107"/>
      <c r="BN99" s="107"/>
      <c r="BO99" s="138" t="s">
        <v>43</v>
      </c>
      <c r="BP99" s="138"/>
      <c r="BQ99" s="138"/>
      <c r="BR99" s="153" t="s">
        <v>43</v>
      </c>
      <c r="BS99" s="153"/>
      <c r="BT99" s="153"/>
      <c r="BU99" s="165">
        <f>SUM(BU92:BW98)</f>
        <v>503</v>
      </c>
      <c r="BV99" s="165"/>
      <c r="BW99" s="165"/>
      <c r="BX99" s="220"/>
    </row>
    <row r="100" spans="1:76" s="30" customFormat="1" ht="15.95" customHeight="1">
      <c r="A100" s="34"/>
      <c r="B100" s="43"/>
      <c r="C100" s="53"/>
      <c r="D100" s="63"/>
      <c r="E100" s="74"/>
      <c r="F100" s="94" t="s">
        <v>24</v>
      </c>
      <c r="G100" s="94"/>
      <c r="H100" s="108" t="s">
        <v>19</v>
      </c>
      <c r="I100" s="108"/>
      <c r="J100" s="108"/>
      <c r="K100" s="108"/>
      <c r="L100" s="108"/>
      <c r="M100" s="139">
        <f>T67*P90/100</f>
        <v>135</v>
      </c>
      <c r="N100" s="139"/>
      <c r="O100" s="139"/>
      <c r="P100" s="153">
        <f>+'単価表(内地)'!$E$40</f>
        <v>251</v>
      </c>
      <c r="Q100" s="153"/>
      <c r="R100" s="153"/>
      <c r="S100" s="165">
        <f>ROUND(P100*M100/1000,0)</f>
        <v>34</v>
      </c>
      <c r="T100" s="165"/>
      <c r="U100" s="165"/>
      <c r="V100" s="182"/>
      <c r="W100" s="188"/>
      <c r="X100" s="94" t="s">
        <v>24</v>
      </c>
      <c r="Y100" s="94"/>
      <c r="Z100" s="108" t="s">
        <v>19</v>
      </c>
      <c r="AA100" s="108"/>
      <c r="AB100" s="108"/>
      <c r="AC100" s="108"/>
      <c r="AD100" s="108"/>
      <c r="AE100" s="139">
        <f>AL67*AH90/100</f>
        <v>130</v>
      </c>
      <c r="AF100" s="139"/>
      <c r="AG100" s="139"/>
      <c r="AH100" s="153">
        <f>+'単価表(内地)'!$E$40</f>
        <v>251</v>
      </c>
      <c r="AI100" s="153"/>
      <c r="AJ100" s="153"/>
      <c r="AK100" s="165">
        <f>ROUND(AH100*AE100/1000,0)</f>
        <v>33</v>
      </c>
      <c r="AL100" s="165"/>
      <c r="AM100" s="165"/>
      <c r="AN100" s="178"/>
      <c r="AO100" s="188"/>
      <c r="AP100" s="94" t="s">
        <v>24</v>
      </c>
      <c r="AQ100" s="94"/>
      <c r="AR100" s="108" t="s">
        <v>19</v>
      </c>
      <c r="AS100" s="108"/>
      <c r="AT100" s="108"/>
      <c r="AU100" s="108"/>
      <c r="AV100" s="108"/>
      <c r="AW100" s="139">
        <f>BD67*AZ90/100</f>
        <v>130</v>
      </c>
      <c r="AX100" s="139"/>
      <c r="AY100" s="139"/>
      <c r="AZ100" s="153">
        <f>+'単価表(内地)'!$E$40</f>
        <v>251</v>
      </c>
      <c r="BA100" s="153"/>
      <c r="BB100" s="153"/>
      <c r="BC100" s="165">
        <f>ROUND(AZ100*AW100/1000,0)</f>
        <v>33</v>
      </c>
      <c r="BD100" s="165"/>
      <c r="BE100" s="165"/>
      <c r="BF100" s="178"/>
      <c r="BG100" s="74"/>
      <c r="BH100" s="94" t="s">
        <v>24</v>
      </c>
      <c r="BI100" s="94"/>
      <c r="BJ100" s="108" t="s">
        <v>19</v>
      </c>
      <c r="BK100" s="108"/>
      <c r="BL100" s="108"/>
      <c r="BM100" s="108"/>
      <c r="BN100" s="108"/>
      <c r="BO100" s="139">
        <f>BV67*BR90/100</f>
        <v>135</v>
      </c>
      <c r="BP100" s="139"/>
      <c r="BQ100" s="139"/>
      <c r="BR100" s="153">
        <f>+'単価表(内地)'!$E$40</f>
        <v>251</v>
      </c>
      <c r="BS100" s="153"/>
      <c r="BT100" s="153"/>
      <c r="BU100" s="165">
        <f>ROUND(BR100*BO100/1000,0)</f>
        <v>34</v>
      </c>
      <c r="BV100" s="165"/>
      <c r="BW100" s="165"/>
      <c r="BX100" s="220"/>
    </row>
    <row r="101" spans="1:76" s="30" customFormat="1" ht="15.95" customHeight="1">
      <c r="A101" s="34"/>
      <c r="B101" s="43"/>
      <c r="C101" s="53"/>
      <c r="D101" s="63"/>
      <c r="E101" s="74"/>
      <c r="F101" s="94"/>
      <c r="G101" s="94"/>
      <c r="H101" s="108" t="s">
        <v>35</v>
      </c>
      <c r="I101" s="108"/>
      <c r="J101" s="108"/>
      <c r="K101" s="108"/>
      <c r="L101" s="108"/>
      <c r="M101" s="139">
        <f>S68*P90/100</f>
        <v>50</v>
      </c>
      <c r="N101" s="139"/>
      <c r="O101" s="139"/>
      <c r="P101" s="153">
        <f>+'単価表(内地)'!$E$39</f>
        <v>253</v>
      </c>
      <c r="Q101" s="153"/>
      <c r="R101" s="153"/>
      <c r="S101" s="165">
        <f>ROUND(P101*M101/1000,0)</f>
        <v>13</v>
      </c>
      <c r="T101" s="165"/>
      <c r="U101" s="165"/>
      <c r="V101" s="182"/>
      <c r="W101" s="188"/>
      <c r="X101" s="94"/>
      <c r="Y101" s="94"/>
      <c r="Z101" s="108" t="s">
        <v>35</v>
      </c>
      <c r="AA101" s="108"/>
      <c r="AB101" s="108"/>
      <c r="AC101" s="108"/>
      <c r="AD101" s="108"/>
      <c r="AE101" s="139">
        <f>AK68*AH90/100</f>
        <v>55</v>
      </c>
      <c r="AF101" s="139"/>
      <c r="AG101" s="139"/>
      <c r="AH101" s="153">
        <f>+'単価表(内地)'!$E$39</f>
        <v>253</v>
      </c>
      <c r="AI101" s="153"/>
      <c r="AJ101" s="153"/>
      <c r="AK101" s="165">
        <f>ROUND(AH101*AE101/1000,0)</f>
        <v>14</v>
      </c>
      <c r="AL101" s="165"/>
      <c r="AM101" s="165"/>
      <c r="AN101" s="178"/>
      <c r="AO101" s="188"/>
      <c r="AP101" s="94"/>
      <c r="AQ101" s="94"/>
      <c r="AR101" s="108" t="s">
        <v>35</v>
      </c>
      <c r="AS101" s="108"/>
      <c r="AT101" s="108"/>
      <c r="AU101" s="108"/>
      <c r="AV101" s="108"/>
      <c r="AW101" s="139">
        <f>BC68*AZ90/100</f>
        <v>70</v>
      </c>
      <c r="AX101" s="139"/>
      <c r="AY101" s="139"/>
      <c r="AZ101" s="153">
        <f>+'単価表(内地)'!$E$39</f>
        <v>253</v>
      </c>
      <c r="BA101" s="153"/>
      <c r="BB101" s="153"/>
      <c r="BC101" s="165">
        <f>ROUND(AZ101*AW101/1000,0)</f>
        <v>18</v>
      </c>
      <c r="BD101" s="165"/>
      <c r="BE101" s="165"/>
      <c r="BF101" s="178"/>
      <c r="BG101" s="74"/>
      <c r="BH101" s="94"/>
      <c r="BI101" s="94"/>
      <c r="BJ101" s="108" t="s">
        <v>35</v>
      </c>
      <c r="BK101" s="108"/>
      <c r="BL101" s="108"/>
      <c r="BM101" s="108"/>
      <c r="BN101" s="108"/>
      <c r="BO101" s="139">
        <f>BU69*BR90/100</f>
        <v>80</v>
      </c>
      <c r="BP101" s="139"/>
      <c r="BQ101" s="139"/>
      <c r="BR101" s="153">
        <f>+'単価表(内地)'!$E$39</f>
        <v>253</v>
      </c>
      <c r="BS101" s="153"/>
      <c r="BT101" s="153"/>
      <c r="BU101" s="165">
        <f>ROUND(BR101*BO101/1000,0)</f>
        <v>20</v>
      </c>
      <c r="BV101" s="165"/>
      <c r="BW101" s="165"/>
      <c r="BX101" s="220"/>
    </row>
    <row r="102" spans="1:76" s="30" customFormat="1" ht="15.95" customHeight="1">
      <c r="A102" s="34"/>
      <c r="B102" s="43"/>
      <c r="C102" s="53"/>
      <c r="D102" s="63"/>
      <c r="E102" s="74"/>
      <c r="F102" s="94"/>
      <c r="G102" s="94"/>
      <c r="H102" s="108" t="s">
        <v>37</v>
      </c>
      <c r="I102" s="108"/>
      <c r="J102" s="108"/>
      <c r="K102" s="108"/>
      <c r="L102" s="108"/>
      <c r="M102" s="139">
        <f>+M101</f>
        <v>50</v>
      </c>
      <c r="N102" s="139"/>
      <c r="O102" s="139"/>
      <c r="P102" s="153">
        <f>+'単価表(内地)'!$E$37</f>
        <v>1800</v>
      </c>
      <c r="Q102" s="153"/>
      <c r="R102" s="153"/>
      <c r="S102" s="165">
        <f>ROUND(P102*M102/1000,0)</f>
        <v>90</v>
      </c>
      <c r="T102" s="165"/>
      <c r="U102" s="165"/>
      <c r="V102" s="182"/>
      <c r="W102" s="188"/>
      <c r="X102" s="94"/>
      <c r="Y102" s="94"/>
      <c r="Z102" s="108" t="s">
        <v>37</v>
      </c>
      <c r="AA102" s="108"/>
      <c r="AB102" s="108"/>
      <c r="AC102" s="108"/>
      <c r="AD102" s="108"/>
      <c r="AE102" s="139">
        <f>+AE101</f>
        <v>55</v>
      </c>
      <c r="AF102" s="139"/>
      <c r="AG102" s="139"/>
      <c r="AH102" s="153">
        <f>+'単価表(内地)'!$E$37</f>
        <v>1800</v>
      </c>
      <c r="AI102" s="153"/>
      <c r="AJ102" s="153"/>
      <c r="AK102" s="165">
        <f>ROUND(AH102*AE102/1000,0)</f>
        <v>99</v>
      </c>
      <c r="AL102" s="165"/>
      <c r="AM102" s="165"/>
      <c r="AN102" s="178"/>
      <c r="AO102" s="188"/>
      <c r="AP102" s="94"/>
      <c r="AQ102" s="94"/>
      <c r="AR102" s="108" t="s">
        <v>37</v>
      </c>
      <c r="AS102" s="108"/>
      <c r="AT102" s="108"/>
      <c r="AU102" s="108"/>
      <c r="AV102" s="108"/>
      <c r="AW102" s="139">
        <f>+AW101</f>
        <v>70</v>
      </c>
      <c r="AX102" s="139"/>
      <c r="AY102" s="139"/>
      <c r="AZ102" s="153">
        <f>+'単価表(内地)'!$E$37</f>
        <v>1800</v>
      </c>
      <c r="BA102" s="153"/>
      <c r="BB102" s="153"/>
      <c r="BC102" s="165">
        <f>ROUND(AZ102*AW102/1000,0)</f>
        <v>126</v>
      </c>
      <c r="BD102" s="165"/>
      <c r="BE102" s="165"/>
      <c r="BF102" s="178"/>
      <c r="BG102" s="74"/>
      <c r="BH102" s="94"/>
      <c r="BI102" s="94"/>
      <c r="BJ102" s="108" t="s">
        <v>37</v>
      </c>
      <c r="BK102" s="108"/>
      <c r="BL102" s="108"/>
      <c r="BM102" s="108"/>
      <c r="BN102" s="108"/>
      <c r="BO102" s="139">
        <f>+BO101</f>
        <v>80</v>
      </c>
      <c r="BP102" s="139"/>
      <c r="BQ102" s="139"/>
      <c r="BR102" s="153">
        <f>+'単価表(内地)'!$E$37</f>
        <v>1800</v>
      </c>
      <c r="BS102" s="153"/>
      <c r="BT102" s="153"/>
      <c r="BU102" s="165">
        <f>ROUND(BR102*BO102/1000,0)</f>
        <v>144</v>
      </c>
      <c r="BV102" s="165"/>
      <c r="BW102" s="165"/>
      <c r="BX102" s="220"/>
    </row>
    <row r="103" spans="1:76" s="30" customFormat="1" ht="15.95" customHeight="1">
      <c r="A103" s="34"/>
      <c r="B103" s="43"/>
      <c r="C103" s="53"/>
      <c r="D103" s="63"/>
      <c r="E103" s="74"/>
      <c r="F103" s="94"/>
      <c r="G103" s="94"/>
      <c r="H103" s="108" t="s">
        <v>16</v>
      </c>
      <c r="I103" s="108"/>
      <c r="J103" s="108"/>
      <c r="K103" s="108"/>
      <c r="L103" s="108"/>
      <c r="M103" s="139">
        <f>+M100</f>
        <v>135</v>
      </c>
      <c r="N103" s="139"/>
      <c r="O103" s="139"/>
      <c r="P103" s="153">
        <f>+'単価表(内地)'!$E$44</f>
        <v>904</v>
      </c>
      <c r="Q103" s="153"/>
      <c r="R103" s="153"/>
      <c r="S103" s="165">
        <f>ROUND(P103*M103/1000,0)</f>
        <v>122</v>
      </c>
      <c r="T103" s="165"/>
      <c r="U103" s="165"/>
      <c r="V103" s="182"/>
      <c r="W103" s="188"/>
      <c r="X103" s="94"/>
      <c r="Y103" s="94"/>
      <c r="Z103" s="108" t="s">
        <v>16</v>
      </c>
      <c r="AA103" s="108"/>
      <c r="AB103" s="108"/>
      <c r="AC103" s="108"/>
      <c r="AD103" s="108"/>
      <c r="AE103" s="139">
        <f>+AE100</f>
        <v>130</v>
      </c>
      <c r="AF103" s="139"/>
      <c r="AG103" s="139"/>
      <c r="AH103" s="153">
        <f>+'単価表(内地)'!$E$44</f>
        <v>904</v>
      </c>
      <c r="AI103" s="153"/>
      <c r="AJ103" s="153"/>
      <c r="AK103" s="165">
        <f>ROUND(AH103*AE103/1000,0)</f>
        <v>118</v>
      </c>
      <c r="AL103" s="165"/>
      <c r="AM103" s="165"/>
      <c r="AN103" s="178"/>
      <c r="AO103" s="188"/>
      <c r="AP103" s="94"/>
      <c r="AQ103" s="94"/>
      <c r="AR103" s="108" t="s">
        <v>16</v>
      </c>
      <c r="AS103" s="108"/>
      <c r="AT103" s="108"/>
      <c r="AU103" s="108"/>
      <c r="AV103" s="108"/>
      <c r="AW103" s="139">
        <f>+AW100</f>
        <v>130</v>
      </c>
      <c r="AX103" s="139"/>
      <c r="AY103" s="139"/>
      <c r="AZ103" s="153">
        <f>+'単価表(内地)'!$E$44</f>
        <v>904</v>
      </c>
      <c r="BA103" s="153"/>
      <c r="BB103" s="153"/>
      <c r="BC103" s="165">
        <f>ROUND(AZ103*AW103/1000,0)</f>
        <v>118</v>
      </c>
      <c r="BD103" s="165"/>
      <c r="BE103" s="165"/>
      <c r="BF103" s="178"/>
      <c r="BG103" s="74"/>
      <c r="BH103" s="94"/>
      <c r="BI103" s="94"/>
      <c r="BJ103" s="108" t="s">
        <v>16</v>
      </c>
      <c r="BK103" s="108"/>
      <c r="BL103" s="108"/>
      <c r="BM103" s="108"/>
      <c r="BN103" s="108"/>
      <c r="BO103" s="139">
        <f>+BO100</f>
        <v>135</v>
      </c>
      <c r="BP103" s="139"/>
      <c r="BQ103" s="139"/>
      <c r="BR103" s="153">
        <f>+'単価表(内地)'!$E$44</f>
        <v>904</v>
      </c>
      <c r="BS103" s="153"/>
      <c r="BT103" s="153"/>
      <c r="BU103" s="165">
        <f>ROUND(BR103*BO103/1000,0)</f>
        <v>122</v>
      </c>
      <c r="BV103" s="165"/>
      <c r="BW103" s="165"/>
      <c r="BX103" s="220"/>
    </row>
    <row r="104" spans="1:76" s="30" customFormat="1" ht="15.95" customHeight="1">
      <c r="A104" s="34"/>
      <c r="B104" s="43"/>
      <c r="C104" s="53"/>
      <c r="D104" s="63"/>
      <c r="E104" s="74"/>
      <c r="F104" s="94"/>
      <c r="G104" s="94"/>
      <c r="H104" s="107" t="s">
        <v>47</v>
      </c>
      <c r="I104" s="107"/>
      <c r="J104" s="107"/>
      <c r="K104" s="107"/>
      <c r="L104" s="107"/>
      <c r="M104" s="138" t="s">
        <v>43</v>
      </c>
      <c r="N104" s="138"/>
      <c r="O104" s="138"/>
      <c r="P104" s="153" t="s">
        <v>43</v>
      </c>
      <c r="Q104" s="153"/>
      <c r="R104" s="153"/>
      <c r="S104" s="165">
        <f>SUM(S100:U103)</f>
        <v>259</v>
      </c>
      <c r="T104" s="165"/>
      <c r="U104" s="165"/>
      <c r="V104" s="182"/>
      <c r="W104" s="188"/>
      <c r="X104" s="94"/>
      <c r="Y104" s="94"/>
      <c r="Z104" s="107" t="s">
        <v>47</v>
      </c>
      <c r="AA104" s="107"/>
      <c r="AB104" s="107"/>
      <c r="AC104" s="107"/>
      <c r="AD104" s="107"/>
      <c r="AE104" s="138" t="s">
        <v>43</v>
      </c>
      <c r="AF104" s="138"/>
      <c r="AG104" s="138"/>
      <c r="AH104" s="153" t="s">
        <v>43</v>
      </c>
      <c r="AI104" s="153"/>
      <c r="AJ104" s="153"/>
      <c r="AK104" s="165">
        <f>SUM(AK100:AM103)</f>
        <v>264</v>
      </c>
      <c r="AL104" s="165"/>
      <c r="AM104" s="165"/>
      <c r="AN104" s="178"/>
      <c r="AO104" s="188"/>
      <c r="AP104" s="94"/>
      <c r="AQ104" s="94"/>
      <c r="AR104" s="107" t="s">
        <v>47</v>
      </c>
      <c r="AS104" s="107"/>
      <c r="AT104" s="107"/>
      <c r="AU104" s="107"/>
      <c r="AV104" s="107"/>
      <c r="AW104" s="138" t="s">
        <v>43</v>
      </c>
      <c r="AX104" s="138"/>
      <c r="AY104" s="138"/>
      <c r="AZ104" s="153" t="s">
        <v>43</v>
      </c>
      <c r="BA104" s="153"/>
      <c r="BB104" s="153"/>
      <c r="BC104" s="165">
        <f>SUM(BC100:BE103)</f>
        <v>295</v>
      </c>
      <c r="BD104" s="165"/>
      <c r="BE104" s="165"/>
      <c r="BF104" s="178"/>
      <c r="BG104" s="74"/>
      <c r="BH104" s="94"/>
      <c r="BI104" s="94"/>
      <c r="BJ104" s="107" t="s">
        <v>47</v>
      </c>
      <c r="BK104" s="107"/>
      <c r="BL104" s="107"/>
      <c r="BM104" s="107"/>
      <c r="BN104" s="107"/>
      <c r="BO104" s="138" t="s">
        <v>43</v>
      </c>
      <c r="BP104" s="138"/>
      <c r="BQ104" s="138"/>
      <c r="BR104" s="153" t="s">
        <v>43</v>
      </c>
      <c r="BS104" s="153"/>
      <c r="BT104" s="153"/>
      <c r="BU104" s="165">
        <f>SUM(BU100:BW103)</f>
        <v>320</v>
      </c>
      <c r="BV104" s="165"/>
      <c r="BW104" s="165"/>
      <c r="BX104" s="220"/>
    </row>
    <row r="105" spans="1:76" s="30" customFormat="1" ht="15.95" customHeight="1">
      <c r="A105" s="34"/>
      <c r="B105" s="43"/>
      <c r="C105" s="53"/>
      <c r="D105" s="63"/>
      <c r="E105" s="74"/>
      <c r="F105" s="95" t="s">
        <v>17</v>
      </c>
      <c r="G105" s="95"/>
      <c r="H105" s="95"/>
      <c r="I105" s="95"/>
      <c r="J105" s="95"/>
      <c r="K105" s="95"/>
      <c r="L105" s="95"/>
      <c r="M105" s="140" t="s">
        <v>43</v>
      </c>
      <c r="N105" s="140"/>
      <c r="O105" s="140"/>
      <c r="P105" s="154" t="s">
        <v>43</v>
      </c>
      <c r="Q105" s="154"/>
      <c r="R105" s="154"/>
      <c r="S105" s="166">
        <f>+S104+S99</f>
        <v>848</v>
      </c>
      <c r="T105" s="166"/>
      <c r="U105" s="166"/>
      <c r="V105" s="182"/>
      <c r="W105" s="188"/>
      <c r="X105" s="95" t="s">
        <v>17</v>
      </c>
      <c r="Y105" s="95"/>
      <c r="Z105" s="95"/>
      <c r="AA105" s="95"/>
      <c r="AB105" s="95"/>
      <c r="AC105" s="95"/>
      <c r="AD105" s="95"/>
      <c r="AE105" s="140" t="s">
        <v>43</v>
      </c>
      <c r="AF105" s="140"/>
      <c r="AG105" s="140"/>
      <c r="AH105" s="154" t="s">
        <v>43</v>
      </c>
      <c r="AI105" s="154"/>
      <c r="AJ105" s="154"/>
      <c r="AK105" s="166">
        <f>+AK104+AK99</f>
        <v>834</v>
      </c>
      <c r="AL105" s="166"/>
      <c r="AM105" s="166"/>
      <c r="AN105" s="178"/>
      <c r="AO105" s="188"/>
      <c r="AP105" s="95" t="s">
        <v>17</v>
      </c>
      <c r="AQ105" s="95"/>
      <c r="AR105" s="95"/>
      <c r="AS105" s="95"/>
      <c r="AT105" s="95"/>
      <c r="AU105" s="95"/>
      <c r="AV105" s="95"/>
      <c r="AW105" s="140" t="s">
        <v>43</v>
      </c>
      <c r="AX105" s="140"/>
      <c r="AY105" s="140"/>
      <c r="AZ105" s="154" t="s">
        <v>43</v>
      </c>
      <c r="BA105" s="154"/>
      <c r="BB105" s="154"/>
      <c r="BC105" s="166">
        <f>+BC104+BC99</f>
        <v>814</v>
      </c>
      <c r="BD105" s="166"/>
      <c r="BE105" s="166"/>
      <c r="BF105" s="178"/>
      <c r="BG105" s="74"/>
      <c r="BH105" s="95" t="s">
        <v>17</v>
      </c>
      <c r="BI105" s="95"/>
      <c r="BJ105" s="95"/>
      <c r="BK105" s="95"/>
      <c r="BL105" s="95"/>
      <c r="BM105" s="95"/>
      <c r="BN105" s="95"/>
      <c r="BO105" s="140" t="s">
        <v>43</v>
      </c>
      <c r="BP105" s="140"/>
      <c r="BQ105" s="140"/>
      <c r="BR105" s="154" t="s">
        <v>43</v>
      </c>
      <c r="BS105" s="154"/>
      <c r="BT105" s="154"/>
      <c r="BU105" s="166">
        <f>+BU104+BU99</f>
        <v>823</v>
      </c>
      <c r="BV105" s="166"/>
      <c r="BW105" s="166"/>
      <c r="BX105" s="220"/>
    </row>
    <row r="106" spans="1:76" s="30" customFormat="1" ht="15.95" customHeight="1">
      <c r="A106" s="34"/>
      <c r="B106" s="44"/>
      <c r="C106" s="54"/>
      <c r="D106" s="64"/>
      <c r="E106" s="75"/>
      <c r="F106" s="96"/>
      <c r="G106" s="96"/>
      <c r="H106" s="96"/>
      <c r="I106" s="96"/>
      <c r="J106" s="96"/>
      <c r="K106" s="96"/>
      <c r="L106" s="96"/>
      <c r="M106" s="141"/>
      <c r="N106" s="141"/>
      <c r="O106" s="141"/>
      <c r="P106" s="155"/>
      <c r="Q106" s="155"/>
      <c r="R106" s="155"/>
      <c r="S106" s="167"/>
      <c r="T106" s="167"/>
      <c r="U106" s="167"/>
      <c r="V106" s="183"/>
      <c r="W106" s="115"/>
      <c r="X106" s="96"/>
      <c r="Y106" s="96"/>
      <c r="Z106" s="96"/>
      <c r="AA106" s="96"/>
      <c r="AB106" s="96"/>
      <c r="AC106" s="96"/>
      <c r="AD106" s="96"/>
      <c r="AE106" s="193"/>
      <c r="AF106" s="193"/>
      <c r="AG106" s="193"/>
      <c r="AH106" s="194"/>
      <c r="AI106" s="194"/>
      <c r="AJ106" s="194"/>
      <c r="AK106" s="167"/>
      <c r="AL106" s="167"/>
      <c r="AM106" s="167"/>
      <c r="AN106" s="202"/>
      <c r="AO106" s="115"/>
      <c r="AP106" s="204"/>
      <c r="AQ106" s="204"/>
      <c r="AR106" s="204"/>
      <c r="AS106" s="204"/>
      <c r="AT106" s="204"/>
      <c r="AU106" s="204"/>
      <c r="AV106" s="204"/>
      <c r="AW106" s="204"/>
      <c r="AX106" s="204"/>
      <c r="AY106" s="204"/>
      <c r="AZ106" s="204"/>
      <c r="BA106" s="204"/>
      <c r="BB106" s="204"/>
      <c r="BC106" s="204"/>
      <c r="BD106" s="204"/>
      <c r="BE106" s="204"/>
      <c r="BF106" s="202"/>
      <c r="BG106" s="75"/>
      <c r="BH106" s="96"/>
      <c r="BI106" s="96"/>
      <c r="BJ106" s="96"/>
      <c r="BK106" s="96"/>
      <c r="BL106" s="96"/>
      <c r="BM106" s="96"/>
      <c r="BN106" s="96"/>
      <c r="BO106" s="193"/>
      <c r="BP106" s="193"/>
      <c r="BQ106" s="193"/>
      <c r="BR106" s="194"/>
      <c r="BS106" s="194"/>
      <c r="BT106" s="194"/>
      <c r="BU106" s="167"/>
      <c r="BV106" s="167"/>
      <c r="BW106" s="167"/>
      <c r="BX106" s="224"/>
    </row>
    <row r="107" spans="1:76" ht="20.100000000000001" customHeight="1">
      <c r="A107" s="31"/>
      <c r="B107" s="45" t="s">
        <v>48</v>
      </c>
      <c r="C107" s="55"/>
      <c r="D107" s="55"/>
      <c r="E107" s="76" t="str">
        <f>IF(S105=MIN(S105,AK105,BC105,BU105),"○","▲")</f>
        <v>▲</v>
      </c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 t="str">
        <f>IF(AK105=MIN(S105,AK105,BC105,BU105),"○","▲")</f>
        <v>▲</v>
      </c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 t="str">
        <f>IF(BC105=MIN(S105,AK105,BC105,BU105),"○","▲")</f>
        <v>○</v>
      </c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 t="str">
        <f>IF(BU105=MIN(S105,AK105,BC105,BU105),"○","▲")</f>
        <v>▲</v>
      </c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225"/>
    </row>
    <row r="108" spans="1:76" ht="24.95" customHeight="1">
      <c r="A108" s="31"/>
      <c r="B108" s="46"/>
      <c r="C108" s="56"/>
      <c r="D108" s="56"/>
      <c r="E108" s="77">
        <f>IF(E107="○",M58,IF(W107="○",AE58,IF(AO107="○",AW58,BO58)))</f>
        <v>6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226"/>
    </row>
    <row r="109" spans="1:76" ht="30" customHeight="1">
      <c r="A109" s="31"/>
      <c r="B109" s="36" t="s">
        <v>21</v>
      </c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184"/>
      <c r="X109" s="184"/>
      <c r="Y109" s="184"/>
      <c r="Z109" s="184"/>
      <c r="AA109" s="184"/>
      <c r="AB109" s="184"/>
      <c r="AC109" s="184"/>
      <c r="AD109" s="184"/>
      <c r="AE109" s="184"/>
      <c r="AF109" s="184"/>
      <c r="AG109" s="184"/>
      <c r="AH109" s="184"/>
      <c r="AI109" s="184"/>
      <c r="AJ109" s="184"/>
      <c r="AK109" s="184"/>
      <c r="AL109" s="184"/>
      <c r="AM109" s="184"/>
      <c r="AN109" s="184"/>
      <c r="AO109" s="184"/>
      <c r="AP109" s="184"/>
      <c r="AQ109" s="184"/>
      <c r="AR109" s="184"/>
      <c r="AS109" s="184"/>
      <c r="AT109" s="184"/>
      <c r="AU109" s="184"/>
      <c r="AV109" s="184"/>
      <c r="AW109" s="184"/>
      <c r="AX109" s="184"/>
      <c r="AY109" s="184"/>
      <c r="AZ109" s="184"/>
      <c r="BA109" s="184"/>
      <c r="BB109" s="184"/>
      <c r="BC109" s="184"/>
      <c r="BD109" s="184"/>
      <c r="BE109" s="184"/>
      <c r="BF109" s="184"/>
      <c r="BG109" s="184"/>
      <c r="BH109" s="184"/>
      <c r="BI109" s="184"/>
      <c r="BJ109" s="184"/>
      <c r="BK109" s="184"/>
      <c r="BL109" s="184"/>
      <c r="BM109" s="184"/>
      <c r="BN109" s="184"/>
      <c r="BO109" s="184"/>
      <c r="BP109" s="184"/>
      <c r="BQ109" s="184"/>
      <c r="BR109" s="184"/>
      <c r="BS109" s="184"/>
      <c r="BT109" s="184"/>
      <c r="BU109" s="184"/>
      <c r="BV109" s="184"/>
      <c r="BW109" s="184"/>
      <c r="BX109" s="213"/>
    </row>
    <row r="110" spans="1:76" ht="24.95" customHeight="1">
      <c r="A110" s="31"/>
      <c r="B110" s="37" t="s">
        <v>70</v>
      </c>
      <c r="C110" s="47"/>
      <c r="D110" s="57"/>
      <c r="E110" s="65" t="s">
        <v>69</v>
      </c>
      <c r="F110" s="78"/>
      <c r="G110" s="78"/>
      <c r="H110" s="78"/>
      <c r="I110" s="78"/>
      <c r="J110" s="78"/>
      <c r="K110" s="78"/>
      <c r="L110" s="129" t="str">
        <f>+L2</f>
        <v>内地（甑含む）</v>
      </c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78" t="s">
        <v>54</v>
      </c>
      <c r="X110" s="78"/>
      <c r="Y110" s="78"/>
      <c r="Z110" s="78"/>
      <c r="AA110" s="78"/>
      <c r="AB110" s="78"/>
      <c r="AC110" s="78"/>
      <c r="AD110" s="78"/>
      <c r="AE110" s="191">
        <v>20</v>
      </c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203" t="s">
        <v>68</v>
      </c>
      <c r="AP110" s="203"/>
      <c r="AQ110" s="203"/>
      <c r="AR110" s="203"/>
      <c r="AS110" s="203"/>
      <c r="AT110" s="203"/>
      <c r="AU110" s="203"/>
      <c r="AV110" s="203"/>
      <c r="AW110" s="206">
        <v>0.9</v>
      </c>
      <c r="AX110" s="208"/>
      <c r="AY110" s="208"/>
      <c r="AZ110" s="208"/>
      <c r="BA110" s="208"/>
      <c r="BB110" s="208"/>
      <c r="BC110" s="208"/>
      <c r="BD110" s="208"/>
      <c r="BE110" s="208"/>
      <c r="BF110" s="208"/>
      <c r="BG110" s="209"/>
      <c r="BH110" s="209"/>
      <c r="BI110" s="209"/>
      <c r="BJ110" s="209"/>
      <c r="BK110" s="209"/>
      <c r="BL110" s="209"/>
      <c r="BM110" s="209"/>
      <c r="BN110" s="209"/>
      <c r="BO110" s="209"/>
      <c r="BP110" s="209"/>
      <c r="BQ110" s="209"/>
      <c r="BR110" s="209"/>
      <c r="BS110" s="209"/>
      <c r="BT110" s="209"/>
      <c r="BU110" s="209"/>
      <c r="BV110" s="209"/>
      <c r="BW110" s="209"/>
      <c r="BX110" s="214"/>
    </row>
    <row r="111" spans="1:76" ht="24.95" customHeight="1">
      <c r="A111" s="31"/>
      <c r="B111" s="38"/>
      <c r="C111" s="48"/>
      <c r="D111" s="58"/>
      <c r="E111" s="66" t="s">
        <v>66</v>
      </c>
      <c r="F111" s="79"/>
      <c r="G111" s="79"/>
      <c r="H111" s="79"/>
      <c r="I111" s="79"/>
      <c r="J111" s="79"/>
      <c r="K111" s="79"/>
      <c r="L111" s="79" t="s">
        <v>67</v>
      </c>
      <c r="M111" s="79"/>
      <c r="N111" s="144">
        <f>+N3</f>
        <v>5</v>
      </c>
      <c r="O111" s="144"/>
      <c r="P111" s="150" t="str">
        <f>IF(N111=3,"(旧区分:L交通)",IF(N111=4,"(旧区分:A交通)",IF(N111=5,"(旧区分:B交通)","(旧区分:C交通)")))</f>
        <v>(旧区分:B交通)</v>
      </c>
      <c r="Q111" s="150"/>
      <c r="R111" s="150"/>
      <c r="S111" s="150"/>
      <c r="T111" s="150"/>
      <c r="U111" s="150"/>
      <c r="V111" s="150"/>
      <c r="W111" s="79" t="s">
        <v>64</v>
      </c>
      <c r="X111" s="79"/>
      <c r="Y111" s="79"/>
      <c r="Z111" s="79"/>
      <c r="AA111" s="79"/>
      <c r="AB111" s="79"/>
      <c r="AC111" s="79"/>
      <c r="AD111" s="79"/>
      <c r="AE111" s="192" t="s">
        <v>74</v>
      </c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79" t="s">
        <v>71</v>
      </c>
      <c r="AP111" s="79"/>
      <c r="AQ111" s="79"/>
      <c r="AR111" s="79"/>
      <c r="AS111" s="79"/>
      <c r="AT111" s="79"/>
      <c r="AU111" s="79"/>
      <c r="AV111" s="79"/>
      <c r="AW111" s="207">
        <v>2</v>
      </c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79" t="s">
        <v>72</v>
      </c>
      <c r="BH111" s="79"/>
      <c r="BI111" s="79"/>
      <c r="BJ111" s="79"/>
      <c r="BK111" s="79"/>
      <c r="BL111" s="79"/>
      <c r="BM111" s="79"/>
      <c r="BN111" s="79"/>
      <c r="BO111" s="211">
        <f>+BO3</f>
        <v>20</v>
      </c>
      <c r="BP111" s="211"/>
      <c r="BQ111" s="211"/>
      <c r="BR111" s="211"/>
      <c r="BS111" s="211"/>
      <c r="BT111" s="211"/>
      <c r="BU111" s="211"/>
      <c r="BV111" s="211"/>
      <c r="BW111" s="211"/>
      <c r="BX111" s="215"/>
    </row>
    <row r="112" spans="1:76" ht="20.100000000000001" customHeight="1">
      <c r="A112" s="31"/>
      <c r="B112" s="39"/>
      <c r="C112" s="49"/>
      <c r="D112" s="59"/>
      <c r="E112" s="67">
        <v>1</v>
      </c>
      <c r="F112" s="80"/>
      <c r="G112" s="80"/>
      <c r="H112" s="80"/>
      <c r="I112" s="80"/>
      <c r="J112" s="80"/>
      <c r="K112" s="80"/>
      <c r="L112" s="80"/>
      <c r="M112" s="132">
        <f>+L134</f>
        <v>3</v>
      </c>
      <c r="N112" s="132"/>
      <c r="O112" s="132"/>
      <c r="P112" s="132"/>
      <c r="Q112" s="132"/>
      <c r="R112" s="132"/>
      <c r="S112" s="132"/>
      <c r="T112" s="132"/>
      <c r="U112" s="132"/>
      <c r="V112" s="175"/>
      <c r="W112" s="67">
        <v>2</v>
      </c>
      <c r="X112" s="80"/>
      <c r="Y112" s="80"/>
      <c r="Z112" s="80"/>
      <c r="AA112" s="80"/>
      <c r="AB112" s="80"/>
      <c r="AC112" s="80"/>
      <c r="AD112" s="80"/>
      <c r="AE112" s="132">
        <f>+AD134</f>
        <v>4</v>
      </c>
      <c r="AF112" s="132"/>
      <c r="AG112" s="132"/>
      <c r="AH112" s="132"/>
      <c r="AI112" s="132"/>
      <c r="AJ112" s="132"/>
      <c r="AK112" s="132"/>
      <c r="AL112" s="132"/>
      <c r="AM112" s="132"/>
      <c r="AN112" s="175"/>
      <c r="AO112" s="67">
        <v>2</v>
      </c>
      <c r="AP112" s="80"/>
      <c r="AQ112" s="80"/>
      <c r="AR112" s="80"/>
      <c r="AS112" s="80"/>
      <c r="AT112" s="80"/>
      <c r="AU112" s="80"/>
      <c r="AV112" s="80"/>
      <c r="AW112" s="132">
        <f>+AV134</f>
        <v>6</v>
      </c>
      <c r="AX112" s="132"/>
      <c r="AY112" s="132"/>
      <c r="AZ112" s="132"/>
      <c r="BA112" s="132"/>
      <c r="BB112" s="132"/>
      <c r="BC112" s="132"/>
      <c r="BD112" s="132"/>
      <c r="BE112" s="132"/>
      <c r="BF112" s="175"/>
      <c r="BG112" s="67">
        <v>3</v>
      </c>
      <c r="BH112" s="80"/>
      <c r="BI112" s="80"/>
      <c r="BJ112" s="80"/>
      <c r="BK112" s="80"/>
      <c r="BL112" s="80"/>
      <c r="BM112" s="80"/>
      <c r="BN112" s="80"/>
      <c r="BO112" s="132">
        <f>+BN134</f>
        <v>8</v>
      </c>
      <c r="BP112" s="132"/>
      <c r="BQ112" s="132"/>
      <c r="BR112" s="132"/>
      <c r="BS112" s="132"/>
      <c r="BT112" s="132"/>
      <c r="BU112" s="132"/>
      <c r="BV112" s="132"/>
      <c r="BW112" s="132"/>
      <c r="BX112" s="216"/>
    </row>
    <row r="113" spans="1:76" ht="5.0999999999999996" customHeight="1">
      <c r="A113" s="31"/>
      <c r="B113" s="40" t="s">
        <v>3</v>
      </c>
      <c r="C113" s="50"/>
      <c r="D113" s="60"/>
      <c r="E113" s="68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176"/>
      <c r="W113" s="68"/>
      <c r="X113" s="81"/>
      <c r="Y113" s="81"/>
      <c r="Z113" s="81"/>
      <c r="AA113" s="81"/>
      <c r="AB113" s="81"/>
      <c r="AC113" s="81"/>
      <c r="AD113" s="81"/>
      <c r="AE113" s="81"/>
      <c r="AF113" s="81"/>
      <c r="AG113" s="81"/>
      <c r="AH113" s="81"/>
      <c r="AI113" s="81"/>
      <c r="AJ113" s="81"/>
      <c r="AK113" s="81"/>
      <c r="AL113" s="81"/>
      <c r="AM113" s="81"/>
      <c r="AN113" s="176"/>
      <c r="AO113" s="68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  <c r="AZ113" s="81"/>
      <c r="BA113" s="81"/>
      <c r="BB113" s="81"/>
      <c r="BC113" s="81"/>
      <c r="BD113" s="81"/>
      <c r="BE113" s="81"/>
      <c r="BF113" s="176"/>
      <c r="BG113" s="68"/>
      <c r="BH113" s="81"/>
      <c r="BI113" s="81"/>
      <c r="BJ113" s="81"/>
      <c r="BK113" s="81"/>
      <c r="BL113" s="81"/>
      <c r="BM113" s="81"/>
      <c r="BN113" s="81"/>
      <c r="BO113" s="81"/>
      <c r="BP113" s="81"/>
      <c r="BQ113" s="81"/>
      <c r="BR113" s="81"/>
      <c r="BS113" s="81"/>
      <c r="BT113" s="81"/>
      <c r="BU113" s="81"/>
      <c r="BV113" s="81"/>
      <c r="BW113" s="81"/>
      <c r="BX113" s="217"/>
    </row>
    <row r="114" spans="1:76" s="28" customFormat="1" ht="12" customHeight="1">
      <c r="A114" s="32"/>
      <c r="B114" s="40"/>
      <c r="C114" s="50"/>
      <c r="D114" s="60"/>
      <c r="E114" s="69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32"/>
      <c r="S114" s="82"/>
      <c r="T114" s="168"/>
      <c r="U114" s="168"/>
      <c r="V114" s="32"/>
      <c r="W114" s="69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32"/>
      <c r="AK114" s="82"/>
      <c r="AL114" s="168"/>
      <c r="AM114" s="168"/>
      <c r="AN114" s="198"/>
      <c r="AO114" s="69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32"/>
      <c r="BC114" s="82"/>
      <c r="BD114" s="168"/>
      <c r="BE114" s="168"/>
      <c r="BF114" s="198"/>
      <c r="BG114" s="69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32"/>
      <c r="BU114" s="82"/>
      <c r="BV114" s="168"/>
      <c r="BW114" s="168"/>
      <c r="BX114" s="218"/>
    </row>
    <row r="115" spans="1:76" s="28" customFormat="1" ht="12" customHeight="1">
      <c r="A115" s="32"/>
      <c r="B115" s="40"/>
      <c r="C115" s="50"/>
      <c r="D115" s="60"/>
      <c r="E115" s="69"/>
      <c r="F115" s="82"/>
      <c r="G115" s="82"/>
      <c r="H115" s="82"/>
      <c r="I115" s="109" t="s">
        <v>2</v>
      </c>
      <c r="J115" s="109"/>
      <c r="K115" s="109"/>
      <c r="L115" s="109"/>
      <c r="M115" s="109" t="s">
        <v>24</v>
      </c>
      <c r="N115" s="109"/>
      <c r="O115" s="109"/>
      <c r="P115" s="109"/>
      <c r="Q115" s="82"/>
      <c r="R115" s="32"/>
      <c r="S115" s="163"/>
      <c r="T115" s="168"/>
      <c r="U115" s="168"/>
      <c r="V115" s="32"/>
      <c r="W115" s="69"/>
      <c r="X115" s="82"/>
      <c r="Y115" s="82"/>
      <c r="Z115" s="82"/>
      <c r="AA115" s="109" t="s">
        <v>2</v>
      </c>
      <c r="AB115" s="109"/>
      <c r="AC115" s="109"/>
      <c r="AD115" s="109"/>
      <c r="AE115" s="109" t="s">
        <v>24</v>
      </c>
      <c r="AF115" s="109"/>
      <c r="AG115" s="109"/>
      <c r="AH115" s="109"/>
      <c r="AI115" s="82"/>
      <c r="AJ115" s="32"/>
      <c r="AK115" s="163"/>
      <c r="AL115" s="168"/>
      <c r="AM115" s="168"/>
      <c r="AN115" s="198"/>
      <c r="AO115" s="69"/>
      <c r="AP115" s="82"/>
      <c r="AQ115" s="82"/>
      <c r="AR115" s="82"/>
      <c r="AS115" s="109" t="s">
        <v>2</v>
      </c>
      <c r="AT115" s="109"/>
      <c r="AU115" s="109"/>
      <c r="AV115" s="109"/>
      <c r="AW115" s="109" t="s">
        <v>24</v>
      </c>
      <c r="AX115" s="109"/>
      <c r="AY115" s="109"/>
      <c r="AZ115" s="109"/>
      <c r="BA115" s="82"/>
      <c r="BB115" s="32"/>
      <c r="BC115" s="163"/>
      <c r="BD115" s="168"/>
      <c r="BE115" s="168"/>
      <c r="BF115" s="198"/>
      <c r="BG115" s="69"/>
      <c r="BH115" s="82"/>
      <c r="BI115" s="82"/>
      <c r="BJ115" s="82"/>
      <c r="BK115" s="109" t="s">
        <v>2</v>
      </c>
      <c r="BL115" s="109"/>
      <c r="BM115" s="109"/>
      <c r="BN115" s="109"/>
      <c r="BO115" s="109" t="s">
        <v>24</v>
      </c>
      <c r="BP115" s="109"/>
      <c r="BQ115" s="109"/>
      <c r="BR115" s="109"/>
      <c r="BS115" s="82"/>
      <c r="BT115" s="32"/>
      <c r="BU115" s="163"/>
      <c r="BV115" s="168"/>
      <c r="BW115" s="168"/>
      <c r="BX115" s="218"/>
    </row>
    <row r="116" spans="1:76" s="28" customFormat="1" ht="9.9499999999999993" customHeight="1">
      <c r="A116" s="32"/>
      <c r="B116" s="40"/>
      <c r="C116" s="50"/>
      <c r="D116" s="60"/>
      <c r="E116" s="6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32"/>
      <c r="S116" s="164">
        <f>+K146+K147+K149+K151</f>
        <v>85</v>
      </c>
      <c r="T116" s="169" t="s">
        <v>62</v>
      </c>
      <c r="U116" s="168"/>
      <c r="V116" s="32"/>
      <c r="W116" s="69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32"/>
      <c r="AK116" s="164">
        <f>+AC146+AC147+AC149+AC151</f>
        <v>75</v>
      </c>
      <c r="AL116" s="169" t="s">
        <v>62</v>
      </c>
      <c r="AM116" s="168"/>
      <c r="AN116" s="198"/>
      <c r="AO116" s="69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32"/>
      <c r="BC116" s="164">
        <f>+AU146+AU147+AU149+AU151</f>
        <v>60</v>
      </c>
      <c r="BD116" s="169" t="s">
        <v>62</v>
      </c>
      <c r="BE116" s="168"/>
      <c r="BF116" s="198"/>
      <c r="BG116" s="69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32"/>
      <c r="BU116" s="164">
        <f>+BM146+BM147+BM149+BM151</f>
        <v>55</v>
      </c>
      <c r="BV116" s="169" t="s">
        <v>62</v>
      </c>
      <c r="BW116" s="168"/>
      <c r="BX116" s="218"/>
    </row>
    <row r="117" spans="1:76" s="28" customFormat="1" ht="9.9499999999999993" customHeight="1">
      <c r="A117" s="32"/>
      <c r="B117" s="40"/>
      <c r="C117" s="50"/>
      <c r="D117" s="60"/>
      <c r="E117" s="69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32"/>
      <c r="S117" s="164"/>
      <c r="T117" s="169"/>
      <c r="U117" s="168"/>
      <c r="V117" s="32"/>
      <c r="W117" s="69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32"/>
      <c r="AK117" s="164"/>
      <c r="AL117" s="169"/>
      <c r="AM117" s="168"/>
      <c r="AN117" s="198"/>
      <c r="AO117" s="69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32"/>
      <c r="BC117" s="164"/>
      <c r="BD117" s="169"/>
      <c r="BE117" s="168"/>
      <c r="BF117" s="198"/>
      <c r="BG117" s="69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32"/>
      <c r="BU117" s="164"/>
      <c r="BV117" s="169"/>
      <c r="BW117" s="168"/>
      <c r="BX117" s="218"/>
    </row>
    <row r="118" spans="1:76" s="28" customFormat="1" ht="9.9499999999999993" customHeight="1">
      <c r="A118" s="32"/>
      <c r="B118" s="40"/>
      <c r="C118" s="50"/>
      <c r="D118" s="60"/>
      <c r="E118" s="69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32"/>
      <c r="S118" s="164"/>
      <c r="T118" s="169"/>
      <c r="U118" s="168"/>
      <c r="V118" s="32"/>
      <c r="W118" s="69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32"/>
      <c r="AK118" s="164"/>
      <c r="AL118" s="169"/>
      <c r="AM118" s="168"/>
      <c r="AN118" s="198"/>
      <c r="AO118" s="69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32"/>
      <c r="BC118" s="164"/>
      <c r="BD118" s="169"/>
      <c r="BE118" s="168"/>
      <c r="BF118" s="198"/>
      <c r="BG118" s="69"/>
      <c r="BH118" s="82"/>
      <c r="BI118" s="82"/>
      <c r="BJ118" s="82"/>
      <c r="BK118" s="82"/>
      <c r="BL118" s="82"/>
      <c r="BM118" s="82"/>
      <c r="BN118" s="82"/>
      <c r="BO118" s="82"/>
      <c r="BP118" s="82"/>
      <c r="BQ118" s="82"/>
      <c r="BR118" s="82"/>
      <c r="BS118" s="82"/>
      <c r="BT118" s="32"/>
      <c r="BU118" s="164"/>
      <c r="BV118" s="169"/>
      <c r="BW118" s="168"/>
      <c r="BX118" s="218"/>
    </row>
    <row r="119" spans="1:76" s="28" customFormat="1" ht="9.9499999999999993" customHeight="1">
      <c r="A119" s="32"/>
      <c r="B119" s="40"/>
      <c r="C119" s="50"/>
      <c r="D119" s="60"/>
      <c r="E119" s="69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32"/>
      <c r="S119" s="164"/>
      <c r="T119" s="169"/>
      <c r="U119" s="168"/>
      <c r="V119" s="32"/>
      <c r="W119" s="69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32"/>
      <c r="AK119" s="164"/>
      <c r="AL119" s="169"/>
      <c r="AM119" s="168"/>
      <c r="AN119" s="198"/>
      <c r="AO119" s="69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32"/>
      <c r="BC119" s="164"/>
      <c r="BD119" s="169"/>
      <c r="BE119" s="168"/>
      <c r="BF119" s="198"/>
      <c r="BG119" s="69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32"/>
      <c r="BU119" s="164"/>
      <c r="BV119" s="169"/>
      <c r="BW119" s="168"/>
      <c r="BX119" s="218"/>
    </row>
    <row r="120" spans="1:76" s="28" customFormat="1" ht="9.9499999999999993" customHeight="1">
      <c r="A120" s="32"/>
      <c r="B120" s="40"/>
      <c r="C120" s="50"/>
      <c r="D120" s="60"/>
      <c r="E120" s="69"/>
      <c r="F120" s="82"/>
      <c r="G120" s="82"/>
      <c r="H120" s="82"/>
      <c r="I120" s="109"/>
      <c r="J120" s="109"/>
      <c r="K120" s="109"/>
      <c r="L120" s="109"/>
      <c r="M120" s="109"/>
      <c r="N120" s="109"/>
      <c r="O120" s="109"/>
      <c r="P120" s="109"/>
      <c r="Q120" s="82"/>
      <c r="R120" s="32"/>
      <c r="S120" s="164"/>
      <c r="T120" s="169"/>
      <c r="U120" s="168"/>
      <c r="V120" s="32"/>
      <c r="W120" s="69"/>
      <c r="X120" s="82"/>
      <c r="Y120" s="82"/>
      <c r="Z120" s="82"/>
      <c r="AA120" s="109"/>
      <c r="AB120" s="109"/>
      <c r="AC120" s="109"/>
      <c r="AD120" s="109"/>
      <c r="AE120" s="109"/>
      <c r="AF120" s="109"/>
      <c r="AG120" s="109"/>
      <c r="AH120" s="109"/>
      <c r="AI120" s="82"/>
      <c r="AJ120" s="32"/>
      <c r="AK120" s="164"/>
      <c r="AL120" s="169"/>
      <c r="AM120" s="168"/>
      <c r="AN120" s="198"/>
      <c r="AO120" s="69"/>
      <c r="AP120" s="82"/>
      <c r="AQ120" s="82"/>
      <c r="AR120" s="82"/>
      <c r="AS120" s="109"/>
      <c r="AT120" s="109"/>
      <c r="AU120" s="109"/>
      <c r="AV120" s="109"/>
      <c r="AW120" s="109"/>
      <c r="AX120" s="109"/>
      <c r="AY120" s="109"/>
      <c r="AZ120" s="109"/>
      <c r="BA120" s="82"/>
      <c r="BB120" s="32"/>
      <c r="BC120" s="164"/>
      <c r="BD120" s="169"/>
      <c r="BE120" s="168"/>
      <c r="BF120" s="198"/>
      <c r="BG120" s="69"/>
      <c r="BH120" s="82"/>
      <c r="BI120" s="82"/>
      <c r="BJ120" s="82"/>
      <c r="BK120" s="109"/>
      <c r="BL120" s="109"/>
      <c r="BM120" s="109"/>
      <c r="BN120" s="109"/>
      <c r="BO120" s="109"/>
      <c r="BP120" s="109"/>
      <c r="BQ120" s="109"/>
      <c r="BR120" s="109"/>
      <c r="BS120" s="82"/>
      <c r="BT120" s="32"/>
      <c r="BU120" s="164"/>
      <c r="BV120" s="169"/>
      <c r="BW120" s="168"/>
      <c r="BX120" s="218"/>
    </row>
    <row r="121" spans="1:76" s="28" customFormat="1" ht="12" customHeight="1">
      <c r="A121" s="32"/>
      <c r="B121" s="40"/>
      <c r="C121" s="50"/>
      <c r="D121" s="60"/>
      <c r="E121" s="69"/>
      <c r="F121" s="82"/>
      <c r="G121" s="97">
        <v>100</v>
      </c>
      <c r="H121" s="82"/>
      <c r="I121" s="109" t="s">
        <v>1</v>
      </c>
      <c r="J121" s="109"/>
      <c r="K121" s="109"/>
      <c r="L121" s="109"/>
      <c r="M121" s="133"/>
      <c r="N121" s="133"/>
      <c r="O121" s="133"/>
      <c r="P121" s="133"/>
      <c r="Q121" s="156"/>
      <c r="R121" s="161">
        <f>+S122-R125</f>
        <v>15</v>
      </c>
      <c r="S121" s="156"/>
      <c r="T121" s="170">
        <f>+S122+S116</f>
        <v>120</v>
      </c>
      <c r="U121" s="173" t="s">
        <v>63</v>
      </c>
      <c r="V121" s="32"/>
      <c r="W121" s="69"/>
      <c r="X121" s="82"/>
      <c r="Y121" s="97">
        <v>100</v>
      </c>
      <c r="Z121" s="82"/>
      <c r="AA121" s="109" t="s">
        <v>1</v>
      </c>
      <c r="AB121" s="109"/>
      <c r="AC121" s="109"/>
      <c r="AD121" s="109"/>
      <c r="AE121" s="133"/>
      <c r="AF121" s="133"/>
      <c r="AG121" s="133"/>
      <c r="AH121" s="133"/>
      <c r="AI121" s="156"/>
      <c r="AJ121" s="32"/>
      <c r="AK121" s="32"/>
      <c r="AL121" s="170">
        <f>+AK122+AK116</f>
        <v>120</v>
      </c>
      <c r="AM121" s="173" t="s">
        <v>63</v>
      </c>
      <c r="AN121" s="198"/>
      <c r="AO121" s="69"/>
      <c r="AP121" s="82"/>
      <c r="AQ121" s="97">
        <v>100</v>
      </c>
      <c r="AR121" s="82"/>
      <c r="AS121" s="109" t="s">
        <v>1</v>
      </c>
      <c r="AT121" s="109"/>
      <c r="AU121" s="109"/>
      <c r="AV121" s="109"/>
      <c r="AW121" s="133"/>
      <c r="AX121" s="133"/>
      <c r="AY121" s="133"/>
      <c r="AZ121" s="133"/>
      <c r="BA121" s="156"/>
      <c r="BB121" s="32"/>
      <c r="BC121" s="32"/>
      <c r="BD121" s="170">
        <f>+BC122+BC116</f>
        <v>120</v>
      </c>
      <c r="BE121" s="173" t="s">
        <v>63</v>
      </c>
      <c r="BF121" s="198"/>
      <c r="BG121" s="69"/>
      <c r="BH121" s="82"/>
      <c r="BI121" s="97">
        <v>100</v>
      </c>
      <c r="BJ121" s="82"/>
      <c r="BK121" s="109" t="s">
        <v>1</v>
      </c>
      <c r="BL121" s="109"/>
      <c r="BM121" s="109"/>
      <c r="BN121" s="109"/>
      <c r="BO121" s="133"/>
      <c r="BP121" s="133"/>
      <c r="BQ121" s="133"/>
      <c r="BR121" s="133"/>
      <c r="BS121" s="156"/>
      <c r="BT121" s="32"/>
      <c r="BU121" s="32"/>
      <c r="BV121" s="212">
        <f>BU123+BU116</f>
        <v>130</v>
      </c>
      <c r="BW121" s="168"/>
      <c r="BX121" s="218"/>
    </row>
    <row r="122" spans="1:76" s="28" customFormat="1" ht="12" customHeight="1">
      <c r="A122" s="32"/>
      <c r="B122" s="40"/>
      <c r="C122" s="50"/>
      <c r="D122" s="60"/>
      <c r="E122" s="69"/>
      <c r="F122" s="82"/>
      <c r="G122" s="97"/>
      <c r="H122" s="82"/>
      <c r="I122" s="109"/>
      <c r="J122" s="109"/>
      <c r="K122" s="109"/>
      <c r="L122" s="109"/>
      <c r="M122" s="133"/>
      <c r="N122" s="133"/>
      <c r="O122" s="133"/>
      <c r="P122" s="133"/>
      <c r="Q122" s="156"/>
      <c r="R122" s="161"/>
      <c r="S122" s="161">
        <f>+L135</f>
        <v>35</v>
      </c>
      <c r="T122" s="170"/>
      <c r="U122" s="173"/>
      <c r="V122" s="32"/>
      <c r="W122" s="69"/>
      <c r="X122" s="82"/>
      <c r="Y122" s="97"/>
      <c r="Z122" s="82"/>
      <c r="AA122" s="109"/>
      <c r="AB122" s="109"/>
      <c r="AC122" s="109"/>
      <c r="AD122" s="109"/>
      <c r="AE122" s="133"/>
      <c r="AF122" s="133"/>
      <c r="AG122" s="133"/>
      <c r="AH122" s="133"/>
      <c r="AI122" s="156"/>
      <c r="AJ122" s="196">
        <f>+AK122-AJ126</f>
        <v>25</v>
      </c>
      <c r="AK122" s="196">
        <f>+AD135</f>
        <v>45</v>
      </c>
      <c r="AL122" s="170"/>
      <c r="AM122" s="173"/>
      <c r="AN122" s="198"/>
      <c r="AO122" s="69"/>
      <c r="AP122" s="82"/>
      <c r="AQ122" s="97"/>
      <c r="AR122" s="82"/>
      <c r="AS122" s="109"/>
      <c r="AT122" s="109"/>
      <c r="AU122" s="109"/>
      <c r="AV122" s="109"/>
      <c r="AW122" s="133"/>
      <c r="AX122" s="133"/>
      <c r="AY122" s="133"/>
      <c r="AZ122" s="133"/>
      <c r="BA122" s="156"/>
      <c r="BB122" s="196">
        <f>+BC122-BB126</f>
        <v>40</v>
      </c>
      <c r="BC122" s="196">
        <f>+AV135</f>
        <v>60</v>
      </c>
      <c r="BD122" s="170"/>
      <c r="BE122" s="173"/>
      <c r="BF122" s="198"/>
      <c r="BG122" s="69"/>
      <c r="BH122" s="82"/>
      <c r="BI122" s="97"/>
      <c r="BJ122" s="82"/>
      <c r="BK122" s="109"/>
      <c r="BL122" s="109"/>
      <c r="BM122" s="109"/>
      <c r="BN122" s="109"/>
      <c r="BO122" s="133"/>
      <c r="BP122" s="133"/>
      <c r="BQ122" s="133"/>
      <c r="BR122" s="133"/>
      <c r="BS122" s="156"/>
      <c r="BT122" s="196">
        <f>+BU123-BT127</f>
        <v>55</v>
      </c>
      <c r="BU122" s="32"/>
      <c r="BV122" s="212"/>
      <c r="BW122" s="173" t="s">
        <v>63</v>
      </c>
      <c r="BX122" s="218"/>
    </row>
    <row r="123" spans="1:76" s="28" customFormat="1" ht="12" customHeight="1">
      <c r="A123" s="32"/>
      <c r="B123" s="40"/>
      <c r="C123" s="50"/>
      <c r="D123" s="60"/>
      <c r="E123" s="69"/>
      <c r="F123" s="82"/>
      <c r="G123" s="97"/>
      <c r="H123" s="82"/>
      <c r="I123" s="109"/>
      <c r="J123" s="109"/>
      <c r="K123" s="109"/>
      <c r="L123" s="109"/>
      <c r="M123" s="109" t="s">
        <v>5</v>
      </c>
      <c r="N123" s="109"/>
      <c r="O123" s="109"/>
      <c r="P123" s="109"/>
      <c r="Q123" s="156"/>
      <c r="R123" s="161"/>
      <c r="S123" s="161"/>
      <c r="T123" s="170"/>
      <c r="U123" s="173"/>
      <c r="V123" s="32"/>
      <c r="W123" s="69"/>
      <c r="X123" s="82"/>
      <c r="Y123" s="97"/>
      <c r="Z123" s="82"/>
      <c r="AA123" s="109"/>
      <c r="AB123" s="109"/>
      <c r="AC123" s="109"/>
      <c r="AD123" s="109"/>
      <c r="AE123" s="109" t="s">
        <v>5</v>
      </c>
      <c r="AF123" s="109"/>
      <c r="AG123" s="109"/>
      <c r="AH123" s="109"/>
      <c r="AI123" s="156"/>
      <c r="AJ123" s="196"/>
      <c r="AK123" s="196"/>
      <c r="AL123" s="170"/>
      <c r="AM123" s="173"/>
      <c r="AN123" s="198"/>
      <c r="AO123" s="69"/>
      <c r="AP123" s="82"/>
      <c r="AQ123" s="97"/>
      <c r="AR123" s="82"/>
      <c r="AS123" s="109"/>
      <c r="AT123" s="109"/>
      <c r="AU123" s="109"/>
      <c r="AV123" s="109"/>
      <c r="AW123" s="109" t="s">
        <v>5</v>
      </c>
      <c r="AX123" s="109"/>
      <c r="AY123" s="109"/>
      <c r="AZ123" s="109"/>
      <c r="BA123" s="156"/>
      <c r="BB123" s="196"/>
      <c r="BC123" s="196"/>
      <c r="BD123" s="170"/>
      <c r="BE123" s="173"/>
      <c r="BF123" s="198"/>
      <c r="BG123" s="69"/>
      <c r="BH123" s="82"/>
      <c r="BI123" s="97"/>
      <c r="BJ123" s="82"/>
      <c r="BK123" s="109"/>
      <c r="BL123" s="109"/>
      <c r="BM123" s="109"/>
      <c r="BN123" s="109"/>
      <c r="BO123" s="109" t="s">
        <v>5</v>
      </c>
      <c r="BP123" s="109"/>
      <c r="BQ123" s="109"/>
      <c r="BR123" s="109"/>
      <c r="BS123" s="156"/>
      <c r="BT123" s="196"/>
      <c r="BU123" s="196">
        <f>+BN135</f>
        <v>75</v>
      </c>
      <c r="BV123" s="212"/>
      <c r="BW123" s="173"/>
      <c r="BX123" s="218"/>
    </row>
    <row r="124" spans="1:76" s="28" customFormat="1" ht="12" customHeight="1">
      <c r="A124" s="32"/>
      <c r="B124" s="40"/>
      <c r="C124" s="50"/>
      <c r="D124" s="60"/>
      <c r="E124" s="69"/>
      <c r="F124" s="82"/>
      <c r="G124" s="97"/>
      <c r="H124" s="82"/>
      <c r="I124" s="109"/>
      <c r="J124" s="109"/>
      <c r="K124" s="109"/>
      <c r="L124" s="109"/>
      <c r="M124" s="109" t="s">
        <v>26</v>
      </c>
      <c r="N124" s="109"/>
      <c r="O124" s="109"/>
      <c r="P124" s="109"/>
      <c r="Q124" s="157" t="s">
        <v>28</v>
      </c>
      <c r="R124" s="161"/>
      <c r="S124" s="161"/>
      <c r="T124" s="170"/>
      <c r="U124" s="173"/>
      <c r="V124" s="32"/>
      <c r="W124" s="69"/>
      <c r="X124" s="82"/>
      <c r="Y124" s="97"/>
      <c r="Z124" s="82"/>
      <c r="AA124" s="109"/>
      <c r="AB124" s="109"/>
      <c r="AC124" s="109"/>
      <c r="AD124" s="109"/>
      <c r="AE124" s="109" t="s">
        <v>26</v>
      </c>
      <c r="AF124" s="109"/>
      <c r="AG124" s="109"/>
      <c r="AH124" s="109"/>
      <c r="AI124" s="158"/>
      <c r="AJ124" s="196"/>
      <c r="AK124" s="196"/>
      <c r="AL124" s="170"/>
      <c r="AM124" s="173"/>
      <c r="AN124" s="198"/>
      <c r="AO124" s="69"/>
      <c r="AP124" s="82"/>
      <c r="AQ124" s="97"/>
      <c r="AR124" s="82"/>
      <c r="AS124" s="109"/>
      <c r="AT124" s="109"/>
      <c r="AU124" s="109"/>
      <c r="AV124" s="109"/>
      <c r="AW124" s="109" t="s">
        <v>26</v>
      </c>
      <c r="AX124" s="109"/>
      <c r="AY124" s="109"/>
      <c r="AZ124" s="109"/>
      <c r="BA124" s="158"/>
      <c r="BB124" s="196"/>
      <c r="BC124" s="196"/>
      <c r="BD124" s="170"/>
      <c r="BE124" s="173"/>
      <c r="BF124" s="198"/>
      <c r="BG124" s="69"/>
      <c r="BH124" s="82"/>
      <c r="BI124" s="97"/>
      <c r="BJ124" s="82"/>
      <c r="BK124" s="109"/>
      <c r="BL124" s="109"/>
      <c r="BM124" s="109"/>
      <c r="BN124" s="109"/>
      <c r="BO124" s="109" t="s">
        <v>26</v>
      </c>
      <c r="BP124" s="109"/>
      <c r="BQ124" s="109"/>
      <c r="BR124" s="109"/>
      <c r="BS124" s="158"/>
      <c r="BT124" s="196"/>
      <c r="BU124" s="196"/>
      <c r="BV124" s="212"/>
      <c r="BW124" s="173"/>
      <c r="BX124" s="218"/>
    </row>
    <row r="125" spans="1:76" s="28" customFormat="1" ht="12" customHeight="1">
      <c r="A125" s="32"/>
      <c r="B125" s="40"/>
      <c r="C125" s="50"/>
      <c r="D125" s="60"/>
      <c r="E125" s="69"/>
      <c r="F125" s="82"/>
      <c r="G125" s="97"/>
      <c r="H125" s="82"/>
      <c r="I125" s="109"/>
      <c r="J125" s="109"/>
      <c r="K125" s="109"/>
      <c r="L125" s="109"/>
      <c r="M125" s="134">
        <f>+L137</f>
        <v>20</v>
      </c>
      <c r="N125" s="134"/>
      <c r="O125" s="134"/>
      <c r="P125" s="134"/>
      <c r="Q125" s="157"/>
      <c r="R125" s="161">
        <v>20</v>
      </c>
      <c r="S125" s="161"/>
      <c r="T125" s="170"/>
      <c r="U125" s="173"/>
      <c r="V125" s="32"/>
      <c r="W125" s="69"/>
      <c r="X125" s="82"/>
      <c r="Y125" s="97"/>
      <c r="Z125" s="82"/>
      <c r="AA125" s="109"/>
      <c r="AB125" s="109"/>
      <c r="AC125" s="109"/>
      <c r="AD125" s="109"/>
      <c r="AE125" s="134">
        <f>+AD137</f>
        <v>20</v>
      </c>
      <c r="AF125" s="134"/>
      <c r="AG125" s="134"/>
      <c r="AH125" s="134"/>
      <c r="AI125" s="157" t="s">
        <v>28</v>
      </c>
      <c r="AJ125" s="196"/>
      <c r="AK125" s="196"/>
      <c r="AL125" s="170"/>
      <c r="AM125" s="173"/>
      <c r="AN125" s="198"/>
      <c r="AO125" s="69"/>
      <c r="AP125" s="82"/>
      <c r="AQ125" s="97"/>
      <c r="AR125" s="82"/>
      <c r="AS125" s="109"/>
      <c r="AT125" s="109"/>
      <c r="AU125" s="109"/>
      <c r="AV125" s="109"/>
      <c r="AW125" s="134">
        <f>+AV137</f>
        <v>20</v>
      </c>
      <c r="AX125" s="134"/>
      <c r="AY125" s="134"/>
      <c r="AZ125" s="134"/>
      <c r="BA125" s="157" t="s">
        <v>28</v>
      </c>
      <c r="BB125" s="196"/>
      <c r="BC125" s="196"/>
      <c r="BD125" s="170"/>
      <c r="BE125" s="173"/>
      <c r="BF125" s="198"/>
      <c r="BG125" s="69"/>
      <c r="BH125" s="82"/>
      <c r="BI125" s="97"/>
      <c r="BJ125" s="82"/>
      <c r="BK125" s="109"/>
      <c r="BL125" s="109"/>
      <c r="BM125" s="109"/>
      <c r="BN125" s="109"/>
      <c r="BO125" s="134">
        <f>+BN137</f>
        <v>20</v>
      </c>
      <c r="BP125" s="134"/>
      <c r="BQ125" s="134"/>
      <c r="BR125" s="134"/>
      <c r="BS125" s="158"/>
      <c r="BT125" s="196"/>
      <c r="BU125" s="196"/>
      <c r="BV125" s="212"/>
      <c r="BW125" s="173"/>
      <c r="BX125" s="218"/>
    </row>
    <row r="126" spans="1:76" s="28" customFormat="1" ht="12" customHeight="1">
      <c r="A126" s="32"/>
      <c r="B126" s="40"/>
      <c r="C126" s="50"/>
      <c r="D126" s="60"/>
      <c r="E126" s="69"/>
      <c r="F126" s="82"/>
      <c r="G126" s="97"/>
      <c r="H126" s="82"/>
      <c r="I126" s="110">
        <f>+L133</f>
        <v>2</v>
      </c>
      <c r="J126" s="110"/>
      <c r="K126" s="110"/>
      <c r="L126" s="110"/>
      <c r="M126" s="133"/>
      <c r="N126" s="133"/>
      <c r="O126" s="133"/>
      <c r="P126" s="133"/>
      <c r="Q126" s="157"/>
      <c r="R126" s="161"/>
      <c r="S126" s="156"/>
      <c r="T126" s="170"/>
      <c r="U126" s="173"/>
      <c r="V126" s="32"/>
      <c r="W126" s="69"/>
      <c r="X126" s="82"/>
      <c r="Y126" s="97"/>
      <c r="Z126" s="82"/>
      <c r="AA126" s="110">
        <f>+AD133</f>
        <v>2</v>
      </c>
      <c r="AB126" s="110"/>
      <c r="AC126" s="110"/>
      <c r="AD126" s="110"/>
      <c r="AE126" s="133"/>
      <c r="AF126" s="133"/>
      <c r="AG126" s="133"/>
      <c r="AH126" s="133"/>
      <c r="AI126" s="157"/>
      <c r="AJ126" s="161">
        <v>20</v>
      </c>
      <c r="AK126" s="32"/>
      <c r="AL126" s="170"/>
      <c r="AM126" s="173"/>
      <c r="AN126" s="198"/>
      <c r="AO126" s="69"/>
      <c r="AP126" s="82"/>
      <c r="AQ126" s="97"/>
      <c r="AR126" s="82"/>
      <c r="AS126" s="110">
        <f>+AV133</f>
        <v>2</v>
      </c>
      <c r="AT126" s="110"/>
      <c r="AU126" s="110"/>
      <c r="AV126" s="110"/>
      <c r="AW126" s="133"/>
      <c r="AX126" s="133"/>
      <c r="AY126" s="133"/>
      <c r="AZ126" s="133"/>
      <c r="BA126" s="157"/>
      <c r="BB126" s="161">
        <v>20</v>
      </c>
      <c r="BC126" s="32"/>
      <c r="BD126" s="170"/>
      <c r="BE126" s="173"/>
      <c r="BF126" s="198"/>
      <c r="BG126" s="69"/>
      <c r="BH126" s="82"/>
      <c r="BI126" s="97"/>
      <c r="BJ126" s="82"/>
      <c r="BK126" s="110">
        <f>+BN133</f>
        <v>2</v>
      </c>
      <c r="BL126" s="110"/>
      <c r="BM126" s="110"/>
      <c r="BN126" s="110"/>
      <c r="BO126" s="133"/>
      <c r="BP126" s="133"/>
      <c r="BQ126" s="133"/>
      <c r="BR126" s="133"/>
      <c r="BS126" s="157" t="s">
        <v>28</v>
      </c>
      <c r="BT126" s="197"/>
      <c r="BU126" s="196"/>
      <c r="BV126" s="212"/>
      <c r="BW126" s="173"/>
      <c r="BX126" s="218"/>
    </row>
    <row r="127" spans="1:76" s="28" customFormat="1" ht="12" customHeight="1">
      <c r="A127" s="32"/>
      <c r="B127" s="40"/>
      <c r="C127" s="50"/>
      <c r="D127" s="60"/>
      <c r="E127" s="69"/>
      <c r="F127" s="82"/>
      <c r="G127" s="97"/>
      <c r="H127" s="82"/>
      <c r="I127" s="110"/>
      <c r="J127" s="110"/>
      <c r="K127" s="110"/>
      <c r="L127" s="110"/>
      <c r="M127" s="133"/>
      <c r="N127" s="133"/>
      <c r="O127" s="133"/>
      <c r="P127" s="133"/>
      <c r="Q127" s="157"/>
      <c r="R127" s="156"/>
      <c r="S127" s="161"/>
      <c r="T127" s="171"/>
      <c r="U127" s="174"/>
      <c r="V127" s="32"/>
      <c r="W127" s="69"/>
      <c r="X127" s="82"/>
      <c r="Y127" s="97"/>
      <c r="Z127" s="82"/>
      <c r="AA127" s="110"/>
      <c r="AB127" s="110"/>
      <c r="AC127" s="110"/>
      <c r="AD127" s="110"/>
      <c r="AE127" s="133"/>
      <c r="AF127" s="133"/>
      <c r="AG127" s="133"/>
      <c r="AH127" s="133"/>
      <c r="AI127" s="157"/>
      <c r="AJ127" s="161"/>
      <c r="AK127" s="197"/>
      <c r="AL127" s="171"/>
      <c r="AM127" s="174"/>
      <c r="AN127" s="198"/>
      <c r="AO127" s="69"/>
      <c r="AP127" s="82"/>
      <c r="AQ127" s="97"/>
      <c r="AR127" s="82"/>
      <c r="AS127" s="110"/>
      <c r="AT127" s="110"/>
      <c r="AU127" s="110"/>
      <c r="AV127" s="110"/>
      <c r="AW127" s="133"/>
      <c r="AX127" s="133"/>
      <c r="AY127" s="133"/>
      <c r="AZ127" s="133"/>
      <c r="BA127" s="157"/>
      <c r="BB127" s="161"/>
      <c r="BC127" s="197"/>
      <c r="BD127" s="171"/>
      <c r="BE127" s="174"/>
      <c r="BF127" s="198"/>
      <c r="BG127" s="69"/>
      <c r="BH127" s="82"/>
      <c r="BI127" s="97"/>
      <c r="BJ127" s="82"/>
      <c r="BK127" s="110"/>
      <c r="BL127" s="110"/>
      <c r="BM127" s="110"/>
      <c r="BN127" s="110"/>
      <c r="BO127" s="133"/>
      <c r="BP127" s="133"/>
      <c r="BQ127" s="133"/>
      <c r="BR127" s="133"/>
      <c r="BS127" s="157"/>
      <c r="BT127" s="161">
        <v>20</v>
      </c>
      <c r="BU127" s="197"/>
      <c r="BV127" s="212"/>
      <c r="BW127" s="173"/>
      <c r="BX127" s="218"/>
    </row>
    <row r="128" spans="1:76" s="28" customFormat="1" ht="12" customHeight="1">
      <c r="A128" s="32"/>
      <c r="B128" s="40"/>
      <c r="C128" s="50"/>
      <c r="D128" s="60"/>
      <c r="E128" s="69"/>
      <c r="F128" s="82"/>
      <c r="G128" s="97"/>
      <c r="H128" s="82"/>
      <c r="I128" s="110"/>
      <c r="J128" s="110"/>
      <c r="K128" s="110"/>
      <c r="L128" s="110"/>
      <c r="M128" s="135" t="s">
        <v>6</v>
      </c>
      <c r="N128" s="135"/>
      <c r="O128" s="135"/>
      <c r="P128" s="135"/>
      <c r="Q128" s="156"/>
      <c r="R128" s="156"/>
      <c r="S128" s="161">
        <f>+G121-S122</f>
        <v>65</v>
      </c>
      <c r="T128" s="32"/>
      <c r="U128" s="32"/>
      <c r="V128" s="32"/>
      <c r="W128" s="69"/>
      <c r="X128" s="82"/>
      <c r="Y128" s="97"/>
      <c r="Z128" s="82"/>
      <c r="AA128" s="110"/>
      <c r="AB128" s="110"/>
      <c r="AC128" s="110"/>
      <c r="AD128" s="110"/>
      <c r="AE128" s="133"/>
      <c r="AF128" s="133"/>
      <c r="AG128" s="133"/>
      <c r="AH128" s="133"/>
      <c r="AI128" s="195"/>
      <c r="AJ128" s="32"/>
      <c r="AK128" s="161">
        <f>+Y121-AK122</f>
        <v>55</v>
      </c>
      <c r="AL128" s="168"/>
      <c r="AM128" s="32"/>
      <c r="AN128" s="198"/>
      <c r="AO128" s="69"/>
      <c r="AP128" s="82"/>
      <c r="AQ128" s="97"/>
      <c r="AR128" s="82"/>
      <c r="AS128" s="110"/>
      <c r="AT128" s="110"/>
      <c r="AU128" s="110"/>
      <c r="AV128" s="110"/>
      <c r="AW128" s="133"/>
      <c r="AX128" s="133"/>
      <c r="AY128" s="133"/>
      <c r="AZ128" s="133"/>
      <c r="BA128" s="195"/>
      <c r="BB128" s="32"/>
      <c r="BC128" s="161">
        <f>+AQ121-BC122</f>
        <v>40</v>
      </c>
      <c r="BD128" s="168"/>
      <c r="BE128" s="32"/>
      <c r="BF128" s="198"/>
      <c r="BG128" s="69"/>
      <c r="BH128" s="82"/>
      <c r="BI128" s="97"/>
      <c r="BJ128" s="82"/>
      <c r="BK128" s="110"/>
      <c r="BL128" s="110"/>
      <c r="BM128" s="110"/>
      <c r="BN128" s="110"/>
      <c r="BO128" s="133"/>
      <c r="BP128" s="133"/>
      <c r="BQ128" s="133"/>
      <c r="BR128" s="133"/>
      <c r="BS128" s="157"/>
      <c r="BT128" s="161"/>
      <c r="BU128" s="197"/>
      <c r="BV128" s="168"/>
      <c r="BW128" s="168"/>
      <c r="BX128" s="218"/>
    </row>
    <row r="129" spans="1:76" s="28" customFormat="1" ht="12" customHeight="1">
      <c r="A129" s="32"/>
      <c r="B129" s="40"/>
      <c r="C129" s="50"/>
      <c r="D129" s="60"/>
      <c r="E129" s="69"/>
      <c r="F129" s="82"/>
      <c r="G129" s="97"/>
      <c r="H129" s="82"/>
      <c r="I129" s="110"/>
      <c r="J129" s="110"/>
      <c r="K129" s="110"/>
      <c r="L129" s="110"/>
      <c r="M129" s="110">
        <f>+I126</f>
        <v>2</v>
      </c>
      <c r="N129" s="110"/>
      <c r="O129" s="110"/>
      <c r="P129" s="110"/>
      <c r="Q129" s="158"/>
      <c r="R129" s="156"/>
      <c r="S129" s="161"/>
      <c r="T129" s="168"/>
      <c r="U129" s="168"/>
      <c r="V129" s="32"/>
      <c r="W129" s="69"/>
      <c r="X129" s="82"/>
      <c r="Y129" s="97"/>
      <c r="Z129" s="82"/>
      <c r="AA129" s="110"/>
      <c r="AB129" s="110"/>
      <c r="AC129" s="110"/>
      <c r="AD129" s="110"/>
      <c r="AE129" s="135" t="s">
        <v>6</v>
      </c>
      <c r="AF129" s="135"/>
      <c r="AG129" s="135"/>
      <c r="AH129" s="135"/>
      <c r="AI129" s="158"/>
      <c r="AJ129" s="158"/>
      <c r="AK129" s="161"/>
      <c r="AL129" s="168"/>
      <c r="AM129" s="168"/>
      <c r="AN129" s="198"/>
      <c r="AO129" s="69"/>
      <c r="AP129" s="82"/>
      <c r="AQ129" s="97"/>
      <c r="AR129" s="82"/>
      <c r="AS129" s="110"/>
      <c r="AT129" s="110"/>
      <c r="AU129" s="110"/>
      <c r="AV129" s="110"/>
      <c r="AW129" s="135" t="s">
        <v>6</v>
      </c>
      <c r="AX129" s="135"/>
      <c r="AY129" s="135"/>
      <c r="AZ129" s="135"/>
      <c r="BA129" s="158"/>
      <c r="BB129" s="158"/>
      <c r="BC129" s="161"/>
      <c r="BD129" s="168"/>
      <c r="BE129" s="168"/>
      <c r="BF129" s="198"/>
      <c r="BG129" s="69"/>
      <c r="BH129" s="82"/>
      <c r="BI129" s="97"/>
      <c r="BJ129" s="82"/>
      <c r="BK129" s="110"/>
      <c r="BL129" s="110"/>
      <c r="BM129" s="110"/>
      <c r="BN129" s="110"/>
      <c r="BO129" s="135" t="s">
        <v>6</v>
      </c>
      <c r="BP129" s="135"/>
      <c r="BQ129" s="135"/>
      <c r="BR129" s="135"/>
      <c r="BS129" s="158"/>
      <c r="BT129" s="158"/>
      <c r="BU129" s="161">
        <f>+BI121-BU123</f>
        <v>25</v>
      </c>
      <c r="BV129" s="168"/>
      <c r="BW129" s="168"/>
      <c r="BX129" s="218"/>
    </row>
    <row r="130" spans="1:76" s="28" customFormat="1" ht="12" customHeight="1">
      <c r="A130" s="32"/>
      <c r="B130" s="40"/>
      <c r="C130" s="50"/>
      <c r="D130" s="60"/>
      <c r="E130" s="69"/>
      <c r="F130" s="82"/>
      <c r="G130" s="97"/>
      <c r="H130" s="82"/>
      <c r="I130" s="110"/>
      <c r="J130" s="110"/>
      <c r="K130" s="110"/>
      <c r="L130" s="110"/>
      <c r="M130" s="133"/>
      <c r="N130" s="133"/>
      <c r="O130" s="133"/>
      <c r="P130" s="133"/>
      <c r="Q130" s="158"/>
      <c r="R130" s="158"/>
      <c r="S130" s="32"/>
      <c r="T130" s="168"/>
      <c r="U130" s="168"/>
      <c r="V130" s="32"/>
      <c r="W130" s="69"/>
      <c r="X130" s="82"/>
      <c r="Y130" s="97"/>
      <c r="Z130" s="82"/>
      <c r="AA130" s="110"/>
      <c r="AB130" s="110"/>
      <c r="AC130" s="110"/>
      <c r="AD130" s="110"/>
      <c r="AE130" s="110">
        <f>+AA126</f>
        <v>2</v>
      </c>
      <c r="AF130" s="110"/>
      <c r="AG130" s="110"/>
      <c r="AH130" s="110"/>
      <c r="AI130" s="158"/>
      <c r="AJ130" s="158"/>
      <c r="AK130" s="161"/>
      <c r="AL130" s="168"/>
      <c r="AM130" s="168"/>
      <c r="AN130" s="198"/>
      <c r="AO130" s="69"/>
      <c r="AP130" s="82"/>
      <c r="AQ130" s="97"/>
      <c r="AR130" s="82"/>
      <c r="AS130" s="110"/>
      <c r="AT130" s="110"/>
      <c r="AU130" s="110"/>
      <c r="AV130" s="110"/>
      <c r="AW130" s="110">
        <f>+AS126</f>
        <v>2</v>
      </c>
      <c r="AX130" s="110"/>
      <c r="AY130" s="110"/>
      <c r="AZ130" s="110"/>
      <c r="BA130" s="158"/>
      <c r="BB130" s="158"/>
      <c r="BC130" s="161"/>
      <c r="BD130" s="168"/>
      <c r="BE130" s="168"/>
      <c r="BF130" s="198"/>
      <c r="BG130" s="69"/>
      <c r="BH130" s="82"/>
      <c r="BI130" s="97"/>
      <c r="BJ130" s="82"/>
      <c r="BK130" s="110"/>
      <c r="BL130" s="110"/>
      <c r="BM130" s="110"/>
      <c r="BN130" s="110"/>
      <c r="BO130" s="110">
        <f>+BK126</f>
        <v>2</v>
      </c>
      <c r="BP130" s="110"/>
      <c r="BQ130" s="110"/>
      <c r="BR130" s="110"/>
      <c r="BS130" s="158"/>
      <c r="BT130" s="158"/>
      <c r="BU130" s="161"/>
      <c r="BV130" s="168"/>
      <c r="BW130" s="168"/>
      <c r="BX130" s="218"/>
    </row>
    <row r="131" spans="1:76" ht="9" customHeight="1">
      <c r="A131" s="31"/>
      <c r="B131" s="40"/>
      <c r="C131" s="50"/>
      <c r="D131" s="60"/>
      <c r="E131" s="70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31"/>
      <c r="W131" s="70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199"/>
      <c r="AO131" s="70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199"/>
      <c r="BG131" s="70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219"/>
    </row>
    <row r="132" spans="1:76" ht="9.9499999999999993" customHeight="1">
      <c r="A132" s="31"/>
      <c r="B132" s="41" t="s">
        <v>42</v>
      </c>
      <c r="C132" s="51"/>
      <c r="D132" s="61"/>
      <c r="E132" s="68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176"/>
      <c r="W132" s="68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176"/>
      <c r="AO132" s="68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  <c r="AZ132" s="81"/>
      <c r="BA132" s="81"/>
      <c r="BB132" s="81"/>
      <c r="BC132" s="81"/>
      <c r="BD132" s="81"/>
      <c r="BE132" s="81"/>
      <c r="BF132" s="176"/>
      <c r="BG132" s="68"/>
      <c r="BH132" s="81"/>
      <c r="BI132" s="81"/>
      <c r="BJ132" s="81"/>
      <c r="BK132" s="81"/>
      <c r="BL132" s="81"/>
      <c r="BM132" s="81"/>
      <c r="BN132" s="81"/>
      <c r="BO132" s="81"/>
      <c r="BP132" s="81"/>
      <c r="BQ132" s="81"/>
      <c r="BR132" s="81"/>
      <c r="BS132" s="81"/>
      <c r="BT132" s="81"/>
      <c r="BU132" s="81"/>
      <c r="BV132" s="81"/>
      <c r="BW132" s="81"/>
      <c r="BX132" s="217"/>
    </row>
    <row r="133" spans="1:76" s="29" customFormat="1" ht="18" customHeight="1">
      <c r="A133" s="33"/>
      <c r="B133" s="41"/>
      <c r="C133" s="51"/>
      <c r="D133" s="61"/>
      <c r="E133" s="71"/>
      <c r="F133" s="84"/>
      <c r="G133" s="98" t="s">
        <v>6</v>
      </c>
      <c r="H133" s="98"/>
      <c r="I133" s="98"/>
      <c r="J133" s="98"/>
      <c r="K133" s="116"/>
      <c r="L133" s="104">
        <f>+AW111</f>
        <v>2</v>
      </c>
      <c r="M133" s="104"/>
      <c r="N133" s="116"/>
      <c r="O133" s="116"/>
      <c r="P133" s="116"/>
      <c r="Q133" s="116"/>
      <c r="R133" s="116"/>
      <c r="S133" s="116"/>
      <c r="T133" s="116"/>
      <c r="U133" s="116"/>
      <c r="V133" s="177"/>
      <c r="W133" s="185"/>
      <c r="X133" s="116"/>
      <c r="Y133" s="98" t="s">
        <v>6</v>
      </c>
      <c r="Z133" s="98"/>
      <c r="AA133" s="98"/>
      <c r="AB133" s="98"/>
      <c r="AC133" s="116"/>
      <c r="AD133" s="104">
        <f>+AW111</f>
        <v>2</v>
      </c>
      <c r="AE133" s="104"/>
      <c r="AF133" s="116"/>
      <c r="AG133" s="116"/>
      <c r="AH133" s="116"/>
      <c r="AI133" s="116"/>
      <c r="AJ133" s="116"/>
      <c r="AK133" s="116"/>
      <c r="AL133" s="116"/>
      <c r="AM133" s="116"/>
      <c r="AN133" s="177"/>
      <c r="AO133" s="185"/>
      <c r="AP133" s="116"/>
      <c r="AQ133" s="98" t="s">
        <v>6</v>
      </c>
      <c r="AR133" s="98"/>
      <c r="AS133" s="98"/>
      <c r="AT133" s="98"/>
      <c r="AU133" s="116"/>
      <c r="AV133" s="104">
        <f>+AW111</f>
        <v>2</v>
      </c>
      <c r="AW133" s="104"/>
      <c r="AX133" s="116"/>
      <c r="AY133" s="116"/>
      <c r="AZ133" s="116"/>
      <c r="BA133" s="116"/>
      <c r="BB133" s="116"/>
      <c r="BC133" s="116"/>
      <c r="BD133" s="116"/>
      <c r="BE133" s="116"/>
      <c r="BF133" s="177"/>
      <c r="BG133" s="185"/>
      <c r="BH133" s="116"/>
      <c r="BI133" s="98" t="s">
        <v>6</v>
      </c>
      <c r="BJ133" s="98"/>
      <c r="BK133" s="98"/>
      <c r="BL133" s="98"/>
      <c r="BM133" s="116"/>
      <c r="BN133" s="104">
        <f>+AW111</f>
        <v>2</v>
      </c>
      <c r="BO133" s="104"/>
      <c r="BP133" s="85"/>
      <c r="BQ133" s="85"/>
      <c r="BR133" s="85"/>
      <c r="BS133" s="85"/>
      <c r="BT133" s="85"/>
      <c r="BU133" s="85"/>
      <c r="BV133" s="85"/>
      <c r="BW133" s="85"/>
      <c r="BX133" s="220"/>
    </row>
    <row r="134" spans="1:76" s="29" customFormat="1" ht="18" customHeight="1">
      <c r="A134" s="33"/>
      <c r="B134" s="41"/>
      <c r="C134" s="51"/>
      <c r="D134" s="61"/>
      <c r="E134" s="71"/>
      <c r="F134" s="84"/>
      <c r="G134" s="99" t="s">
        <v>9</v>
      </c>
      <c r="H134" s="99"/>
      <c r="I134" s="99"/>
      <c r="J134" s="99"/>
      <c r="K134" s="116"/>
      <c r="L134" s="122">
        <v>3</v>
      </c>
      <c r="M134" s="122"/>
      <c r="N134" s="116"/>
      <c r="O134" s="116"/>
      <c r="P134" s="116"/>
      <c r="Q134" s="116"/>
      <c r="R134" s="116"/>
      <c r="S134" s="116"/>
      <c r="T134" s="116"/>
      <c r="U134" s="116"/>
      <c r="V134" s="177"/>
      <c r="W134" s="185"/>
      <c r="X134" s="116"/>
      <c r="Y134" s="99" t="s">
        <v>9</v>
      </c>
      <c r="Z134" s="99"/>
      <c r="AA134" s="99"/>
      <c r="AB134" s="99"/>
      <c r="AC134" s="116"/>
      <c r="AD134" s="122">
        <v>4</v>
      </c>
      <c r="AE134" s="122"/>
      <c r="AF134" s="116"/>
      <c r="AG134" s="116"/>
      <c r="AH134" s="116"/>
      <c r="AI134" s="116"/>
      <c r="AJ134" s="116"/>
      <c r="AK134" s="116"/>
      <c r="AL134" s="116"/>
      <c r="AM134" s="116"/>
      <c r="AN134" s="177"/>
      <c r="AO134" s="185"/>
      <c r="AP134" s="116"/>
      <c r="AQ134" s="99" t="s">
        <v>9</v>
      </c>
      <c r="AR134" s="99"/>
      <c r="AS134" s="99"/>
      <c r="AT134" s="99"/>
      <c r="AU134" s="116"/>
      <c r="AV134" s="122">
        <v>6</v>
      </c>
      <c r="AW134" s="122"/>
      <c r="AX134" s="116"/>
      <c r="AY134" s="116"/>
      <c r="AZ134" s="116"/>
      <c r="BA134" s="116"/>
      <c r="BB134" s="116"/>
      <c r="BC134" s="116"/>
      <c r="BD134" s="116"/>
      <c r="BE134" s="116"/>
      <c r="BF134" s="177"/>
      <c r="BG134" s="185"/>
      <c r="BH134" s="116"/>
      <c r="BI134" s="99" t="s">
        <v>9</v>
      </c>
      <c r="BJ134" s="99"/>
      <c r="BK134" s="99"/>
      <c r="BL134" s="99"/>
      <c r="BM134" s="116"/>
      <c r="BN134" s="122">
        <v>8</v>
      </c>
      <c r="BO134" s="122"/>
      <c r="BP134" s="85"/>
      <c r="BQ134" s="85"/>
      <c r="BR134" s="85"/>
      <c r="BS134" s="85"/>
      <c r="BT134" s="85"/>
      <c r="BU134" s="85"/>
      <c r="BV134" s="85"/>
      <c r="BW134" s="85"/>
      <c r="BX134" s="220"/>
    </row>
    <row r="135" spans="1:76" s="29" customFormat="1" ht="18" customHeight="1">
      <c r="A135" s="33"/>
      <c r="B135" s="41"/>
      <c r="C135" s="51"/>
      <c r="D135" s="61"/>
      <c r="E135" s="71"/>
      <c r="F135" s="84"/>
      <c r="G135" s="99" t="s">
        <v>32</v>
      </c>
      <c r="H135" s="99"/>
      <c r="I135" s="99"/>
      <c r="J135" s="99"/>
      <c r="K135" s="116"/>
      <c r="L135" s="123">
        <v>35</v>
      </c>
      <c r="M135" s="123"/>
      <c r="N135" s="116"/>
      <c r="O135" s="116"/>
      <c r="P135" s="116"/>
      <c r="Q135" s="116"/>
      <c r="R135" s="116"/>
      <c r="S135" s="116"/>
      <c r="T135" s="116"/>
      <c r="U135" s="116"/>
      <c r="V135" s="177"/>
      <c r="W135" s="185"/>
      <c r="X135" s="116"/>
      <c r="Y135" s="99" t="s">
        <v>32</v>
      </c>
      <c r="Z135" s="99"/>
      <c r="AA135" s="99"/>
      <c r="AB135" s="99"/>
      <c r="AC135" s="116"/>
      <c r="AD135" s="123">
        <v>45</v>
      </c>
      <c r="AE135" s="123"/>
      <c r="AF135" s="116"/>
      <c r="AG135" s="116"/>
      <c r="AH135" s="116"/>
      <c r="AI135" s="116"/>
      <c r="AJ135" s="116"/>
      <c r="AK135" s="116"/>
      <c r="AL135" s="116"/>
      <c r="AM135" s="116"/>
      <c r="AN135" s="177"/>
      <c r="AO135" s="185"/>
      <c r="AP135" s="116"/>
      <c r="AQ135" s="99" t="s">
        <v>32</v>
      </c>
      <c r="AR135" s="99"/>
      <c r="AS135" s="99"/>
      <c r="AT135" s="99"/>
      <c r="AU135" s="116"/>
      <c r="AV135" s="123">
        <v>60</v>
      </c>
      <c r="AW135" s="123"/>
      <c r="AX135" s="116"/>
      <c r="AY135" s="116"/>
      <c r="AZ135" s="116"/>
      <c r="BA135" s="116"/>
      <c r="BB135" s="116"/>
      <c r="BC135" s="116"/>
      <c r="BD135" s="116"/>
      <c r="BE135" s="116"/>
      <c r="BF135" s="177"/>
      <c r="BG135" s="185"/>
      <c r="BH135" s="116"/>
      <c r="BI135" s="99" t="s">
        <v>32</v>
      </c>
      <c r="BJ135" s="99"/>
      <c r="BK135" s="99"/>
      <c r="BL135" s="99"/>
      <c r="BM135" s="116"/>
      <c r="BN135" s="123">
        <v>75</v>
      </c>
      <c r="BO135" s="123"/>
      <c r="BP135" s="85"/>
      <c r="BQ135" s="85"/>
      <c r="BR135" s="85"/>
      <c r="BS135" s="85"/>
      <c r="BT135" s="85"/>
      <c r="BU135" s="85"/>
      <c r="BV135" s="85"/>
      <c r="BW135" s="85"/>
      <c r="BX135" s="220"/>
    </row>
    <row r="136" spans="1:76" s="29" customFormat="1" ht="18" customHeight="1">
      <c r="A136" s="33"/>
      <c r="B136" s="41"/>
      <c r="C136" s="51"/>
      <c r="D136" s="61"/>
      <c r="E136" s="71"/>
      <c r="F136" s="85" t="s">
        <v>22</v>
      </c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178"/>
      <c r="W136" s="74"/>
      <c r="X136" s="85" t="s">
        <v>22</v>
      </c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178"/>
      <c r="AO136" s="74"/>
      <c r="AP136" s="85" t="s">
        <v>22</v>
      </c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178"/>
      <c r="BG136" s="74"/>
      <c r="BH136" s="85" t="s">
        <v>22</v>
      </c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220"/>
    </row>
    <row r="137" spans="1:76" s="29" customFormat="1" ht="18" customHeight="1">
      <c r="A137" s="33"/>
      <c r="B137" s="41"/>
      <c r="C137" s="51"/>
      <c r="D137" s="61"/>
      <c r="E137" s="71"/>
      <c r="F137" s="86" t="s">
        <v>30</v>
      </c>
      <c r="G137" s="86"/>
      <c r="H137" s="86"/>
      <c r="I137" s="86"/>
      <c r="J137" s="86"/>
      <c r="K137" s="86"/>
      <c r="L137" s="124">
        <f>+BO111</f>
        <v>20</v>
      </c>
      <c r="M137" s="124"/>
      <c r="N137" s="85" t="s">
        <v>11</v>
      </c>
      <c r="O137" s="85"/>
      <c r="P137" s="85"/>
      <c r="Q137" s="85"/>
      <c r="R137" s="85"/>
      <c r="S137" s="85"/>
      <c r="T137" s="85"/>
      <c r="U137" s="85"/>
      <c r="V137" s="178"/>
      <c r="W137" s="74"/>
      <c r="X137" s="86" t="s">
        <v>30</v>
      </c>
      <c r="Y137" s="86"/>
      <c r="Z137" s="86"/>
      <c r="AA137" s="86"/>
      <c r="AB137" s="86"/>
      <c r="AC137" s="86"/>
      <c r="AD137" s="124">
        <f>+BO111</f>
        <v>20</v>
      </c>
      <c r="AE137" s="124"/>
      <c r="AF137" s="85" t="s">
        <v>11</v>
      </c>
      <c r="AG137" s="85"/>
      <c r="AH137" s="85"/>
      <c r="AI137" s="85"/>
      <c r="AJ137" s="85"/>
      <c r="AK137" s="85"/>
      <c r="AL137" s="85"/>
      <c r="AM137" s="85"/>
      <c r="AN137" s="178"/>
      <c r="AO137" s="74"/>
      <c r="AP137" s="86" t="s">
        <v>30</v>
      </c>
      <c r="AQ137" s="86"/>
      <c r="AR137" s="86"/>
      <c r="AS137" s="86"/>
      <c r="AT137" s="86"/>
      <c r="AU137" s="86"/>
      <c r="AV137" s="124">
        <f>+BO111</f>
        <v>20</v>
      </c>
      <c r="AW137" s="124"/>
      <c r="AX137" s="85" t="s">
        <v>11</v>
      </c>
      <c r="AY137" s="85"/>
      <c r="AZ137" s="85"/>
      <c r="BA137" s="85"/>
      <c r="BB137" s="85"/>
      <c r="BC137" s="85"/>
      <c r="BD137" s="85"/>
      <c r="BE137" s="85"/>
      <c r="BF137" s="178"/>
      <c r="BG137" s="74"/>
      <c r="BH137" s="86" t="s">
        <v>30</v>
      </c>
      <c r="BI137" s="86"/>
      <c r="BJ137" s="86"/>
      <c r="BK137" s="86"/>
      <c r="BL137" s="86"/>
      <c r="BM137" s="86"/>
      <c r="BN137" s="124">
        <f>+BO111</f>
        <v>20</v>
      </c>
      <c r="BO137" s="124"/>
      <c r="BP137" s="85" t="s">
        <v>11</v>
      </c>
      <c r="BQ137" s="85"/>
      <c r="BR137" s="85"/>
      <c r="BS137" s="85"/>
      <c r="BT137" s="85"/>
      <c r="BU137" s="85"/>
      <c r="BV137" s="85"/>
      <c r="BW137" s="85"/>
      <c r="BX137" s="220"/>
    </row>
    <row r="138" spans="1:76" s="29" customFormat="1" ht="18" customHeight="1">
      <c r="A138" s="33"/>
      <c r="B138" s="41"/>
      <c r="C138" s="51"/>
      <c r="D138" s="61"/>
      <c r="E138" s="71"/>
      <c r="F138" s="87" t="s">
        <v>12</v>
      </c>
      <c r="G138" s="87"/>
      <c r="H138" s="98" t="s">
        <v>8</v>
      </c>
      <c r="I138" s="111">
        <f>+R121</f>
        <v>15</v>
      </c>
      <c r="J138" s="113" t="s">
        <v>14</v>
      </c>
      <c r="K138" s="111">
        <f>+L137*1</f>
        <v>20</v>
      </c>
      <c r="L138" s="125">
        <v>0.33333333333333298</v>
      </c>
      <c r="M138" s="136" t="s">
        <v>0</v>
      </c>
      <c r="N138" s="145">
        <f>100-R121</f>
        <v>85</v>
      </c>
      <c r="O138" s="145"/>
      <c r="P138" s="111" t="s">
        <v>14</v>
      </c>
      <c r="Q138" s="159">
        <f>+L133*1</f>
        <v>2</v>
      </c>
      <c r="R138" s="159"/>
      <c r="S138" s="125">
        <v>0.33333333333333326</v>
      </c>
      <c r="T138" s="172" t="s">
        <v>53</v>
      </c>
      <c r="U138" s="172"/>
      <c r="V138" s="179"/>
      <c r="W138" s="186"/>
      <c r="X138" s="87" t="s">
        <v>12</v>
      </c>
      <c r="Y138" s="87"/>
      <c r="Z138" s="98" t="s">
        <v>8</v>
      </c>
      <c r="AA138" s="111">
        <f>+AJ122*1</f>
        <v>25</v>
      </c>
      <c r="AB138" s="113" t="s">
        <v>14</v>
      </c>
      <c r="AC138" s="111">
        <f>+AD137*1</f>
        <v>20</v>
      </c>
      <c r="AD138" s="125">
        <v>0.33333333333333298</v>
      </c>
      <c r="AE138" s="136" t="s">
        <v>0</v>
      </c>
      <c r="AF138" s="145">
        <f>100-AJ122</f>
        <v>75</v>
      </c>
      <c r="AG138" s="145"/>
      <c r="AH138" s="111" t="s">
        <v>14</v>
      </c>
      <c r="AI138" s="159">
        <f>+AD133*1</f>
        <v>2</v>
      </c>
      <c r="AJ138" s="159"/>
      <c r="AK138" s="125">
        <v>0.33333333333333326</v>
      </c>
      <c r="AL138" s="172" t="s">
        <v>53</v>
      </c>
      <c r="AM138" s="172"/>
      <c r="AN138" s="179"/>
      <c r="AO138" s="186"/>
      <c r="AP138" s="87" t="s">
        <v>12</v>
      </c>
      <c r="AQ138" s="87"/>
      <c r="AR138" s="98" t="s">
        <v>8</v>
      </c>
      <c r="AS138" s="111">
        <f>+BB122*1</f>
        <v>40</v>
      </c>
      <c r="AT138" s="113" t="s">
        <v>14</v>
      </c>
      <c r="AU138" s="111">
        <f>+AV137*1</f>
        <v>20</v>
      </c>
      <c r="AV138" s="125">
        <v>0.33333333333333298</v>
      </c>
      <c r="AW138" s="136" t="s">
        <v>0</v>
      </c>
      <c r="AX138" s="145">
        <f>100-BB122</f>
        <v>60</v>
      </c>
      <c r="AY138" s="145"/>
      <c r="AZ138" s="111" t="s">
        <v>14</v>
      </c>
      <c r="BA138" s="159">
        <f>+AV133*1</f>
        <v>2</v>
      </c>
      <c r="BB138" s="159"/>
      <c r="BC138" s="125">
        <v>0.33333333333333326</v>
      </c>
      <c r="BD138" s="172" t="s">
        <v>53</v>
      </c>
      <c r="BE138" s="172"/>
      <c r="BF138" s="179"/>
      <c r="BG138" s="186"/>
      <c r="BH138" s="87" t="s">
        <v>12</v>
      </c>
      <c r="BI138" s="87"/>
      <c r="BJ138" s="98" t="s">
        <v>8</v>
      </c>
      <c r="BK138" s="111">
        <f>+BT122*1</f>
        <v>55</v>
      </c>
      <c r="BL138" s="113" t="s">
        <v>14</v>
      </c>
      <c r="BM138" s="111">
        <f>+BN137*1</f>
        <v>20</v>
      </c>
      <c r="BN138" s="125">
        <v>0.33333333333333298</v>
      </c>
      <c r="BO138" s="136" t="s">
        <v>0</v>
      </c>
      <c r="BP138" s="145">
        <f>100-BT122</f>
        <v>45</v>
      </c>
      <c r="BQ138" s="145"/>
      <c r="BR138" s="111" t="s">
        <v>14</v>
      </c>
      <c r="BS138" s="159">
        <f>+BN133*1</f>
        <v>2</v>
      </c>
      <c r="BT138" s="159"/>
      <c r="BU138" s="125">
        <v>0.33333333333333326</v>
      </c>
      <c r="BV138" s="172" t="s">
        <v>53</v>
      </c>
      <c r="BW138" s="172"/>
      <c r="BX138" s="220"/>
    </row>
    <row r="139" spans="1:76" s="29" customFormat="1" ht="18" customHeight="1">
      <c r="A139" s="33"/>
      <c r="B139" s="41"/>
      <c r="C139" s="51"/>
      <c r="D139" s="61"/>
      <c r="E139" s="71"/>
      <c r="F139" s="87"/>
      <c r="G139" s="87"/>
      <c r="H139" s="98"/>
      <c r="I139" s="112">
        <v>100</v>
      </c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72"/>
      <c r="U139" s="172"/>
      <c r="V139" s="179"/>
      <c r="W139" s="186"/>
      <c r="X139" s="87"/>
      <c r="Y139" s="87"/>
      <c r="Z139" s="98"/>
      <c r="AA139" s="112">
        <v>100</v>
      </c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72"/>
      <c r="AM139" s="172"/>
      <c r="AN139" s="179"/>
      <c r="AO139" s="186"/>
      <c r="AP139" s="87"/>
      <c r="AQ139" s="87"/>
      <c r="AR139" s="98"/>
      <c r="AS139" s="112">
        <v>100</v>
      </c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72"/>
      <c r="BE139" s="172"/>
      <c r="BF139" s="179"/>
      <c r="BG139" s="186"/>
      <c r="BH139" s="87"/>
      <c r="BI139" s="87"/>
      <c r="BJ139" s="98"/>
      <c r="BK139" s="112">
        <v>100</v>
      </c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72"/>
      <c r="BW139" s="172"/>
      <c r="BX139" s="220"/>
    </row>
    <row r="140" spans="1:76" s="29" customFormat="1" ht="15" customHeight="1">
      <c r="A140" s="33"/>
      <c r="B140" s="41"/>
      <c r="C140" s="51"/>
      <c r="D140" s="61"/>
      <c r="E140" s="71"/>
      <c r="F140" s="87" t="s">
        <v>15</v>
      </c>
      <c r="G140" s="87"/>
      <c r="H140" s="104">
        <f>ROUND(((I138*K138^L138+N138*Q138^S138)/100)^3,2)</f>
        <v>3.23</v>
      </c>
      <c r="I140" s="104"/>
      <c r="J140" s="104"/>
      <c r="K140" s="98" t="str">
        <f>IF(H140&gt;L140,"&gt;","&lt;")</f>
        <v>&gt;</v>
      </c>
      <c r="L140" s="126">
        <f>+L134</f>
        <v>3</v>
      </c>
      <c r="M140" s="126"/>
      <c r="N140" s="116"/>
      <c r="O140" s="116"/>
      <c r="P140" s="116"/>
      <c r="Q140" s="116"/>
      <c r="R140" s="116"/>
      <c r="S140" s="116"/>
      <c r="T140" s="116"/>
      <c r="U140" s="116"/>
      <c r="V140" s="178"/>
      <c r="W140" s="74"/>
      <c r="X140" s="87" t="s">
        <v>15</v>
      </c>
      <c r="Y140" s="87"/>
      <c r="Z140" s="189">
        <f>ROUND(((AA138*AC138^AD138+AF138*AI138^AK138)/100)^3,2)</f>
        <v>4.28</v>
      </c>
      <c r="AA140" s="189"/>
      <c r="AB140" s="189"/>
      <c r="AC140" s="86" t="str">
        <f>IF(Z140&gt;AD140,"&gt;","&lt;")</f>
        <v>&gt;</v>
      </c>
      <c r="AD140" s="190">
        <f>+AD134</f>
        <v>4</v>
      </c>
      <c r="AE140" s="190"/>
      <c r="AF140" s="85"/>
      <c r="AG140" s="85"/>
      <c r="AH140" s="85"/>
      <c r="AI140" s="85"/>
      <c r="AJ140" s="85"/>
      <c r="AK140" s="85"/>
      <c r="AL140" s="85"/>
      <c r="AM140" s="85"/>
      <c r="AN140" s="178"/>
      <c r="AO140" s="74"/>
      <c r="AP140" s="87" t="s">
        <v>15</v>
      </c>
      <c r="AQ140" s="87"/>
      <c r="AR140" s="189">
        <f>ROUND(((AS138*AU138^AV138+AX138*BA138^BC138)/100)^3,2)</f>
        <v>6.25</v>
      </c>
      <c r="AS140" s="189"/>
      <c r="AT140" s="189"/>
      <c r="AU140" s="86" t="str">
        <f>IF(AR140&gt;AV140,"&gt;","&lt;")</f>
        <v>&gt;</v>
      </c>
      <c r="AV140" s="190">
        <f>+AV134</f>
        <v>6</v>
      </c>
      <c r="AW140" s="190"/>
      <c r="AX140" s="85"/>
      <c r="AY140" s="85"/>
      <c r="AZ140" s="85"/>
      <c r="BA140" s="85"/>
      <c r="BB140" s="85"/>
      <c r="BC140" s="85"/>
      <c r="BD140" s="85"/>
      <c r="BE140" s="85"/>
      <c r="BF140" s="178"/>
      <c r="BG140" s="74"/>
      <c r="BH140" s="87" t="s">
        <v>15</v>
      </c>
      <c r="BI140" s="87"/>
      <c r="BJ140" s="189">
        <f>ROUND(((BK138*BM138^BN138+BP138*BS138^BU138)/100)^3,2)</f>
        <v>8.74</v>
      </c>
      <c r="BK140" s="189"/>
      <c r="BL140" s="189"/>
      <c r="BM140" s="86" t="str">
        <f>IF(BJ140&gt;BN140,"&gt;","&lt;")</f>
        <v>&gt;</v>
      </c>
      <c r="BN140" s="190">
        <f>+BN134</f>
        <v>8</v>
      </c>
      <c r="BO140" s="190"/>
      <c r="BP140" s="85"/>
      <c r="BQ140" s="85"/>
      <c r="BR140" s="85"/>
      <c r="BS140" s="85"/>
      <c r="BT140" s="85"/>
      <c r="BU140" s="85"/>
      <c r="BV140" s="85"/>
      <c r="BW140" s="85"/>
      <c r="BX140" s="220"/>
    </row>
    <row r="141" spans="1:76" s="29" customFormat="1" ht="15" customHeight="1">
      <c r="A141" s="33"/>
      <c r="B141" s="41"/>
      <c r="C141" s="51"/>
      <c r="D141" s="61"/>
      <c r="E141" s="71"/>
      <c r="F141" s="87"/>
      <c r="G141" s="87"/>
      <c r="H141" s="104"/>
      <c r="I141" s="104"/>
      <c r="J141" s="104"/>
      <c r="K141" s="98"/>
      <c r="L141" s="126"/>
      <c r="M141" s="126"/>
      <c r="N141" s="116"/>
      <c r="O141" s="116"/>
      <c r="P141" s="116"/>
      <c r="Q141" s="116"/>
      <c r="R141" s="116"/>
      <c r="S141" s="116"/>
      <c r="T141" s="116"/>
      <c r="U141" s="116"/>
      <c r="V141" s="178"/>
      <c r="W141" s="74"/>
      <c r="X141" s="87"/>
      <c r="Y141" s="87"/>
      <c r="Z141" s="189"/>
      <c r="AA141" s="189"/>
      <c r="AB141" s="189"/>
      <c r="AC141" s="86"/>
      <c r="AD141" s="190"/>
      <c r="AE141" s="190"/>
      <c r="AF141" s="85"/>
      <c r="AG141" s="85"/>
      <c r="AH141" s="85"/>
      <c r="AI141" s="85"/>
      <c r="AJ141" s="85"/>
      <c r="AK141" s="85"/>
      <c r="AL141" s="85"/>
      <c r="AM141" s="85"/>
      <c r="AN141" s="178"/>
      <c r="AO141" s="74"/>
      <c r="AP141" s="87"/>
      <c r="AQ141" s="87"/>
      <c r="AR141" s="189"/>
      <c r="AS141" s="189"/>
      <c r="AT141" s="189"/>
      <c r="AU141" s="86"/>
      <c r="AV141" s="190"/>
      <c r="AW141" s="190"/>
      <c r="AX141" s="85"/>
      <c r="AY141" s="85"/>
      <c r="AZ141" s="85"/>
      <c r="BA141" s="85"/>
      <c r="BB141" s="85"/>
      <c r="BC141" s="85"/>
      <c r="BD141" s="85"/>
      <c r="BE141" s="85"/>
      <c r="BF141" s="178"/>
      <c r="BG141" s="74"/>
      <c r="BH141" s="87"/>
      <c r="BI141" s="87"/>
      <c r="BJ141" s="189"/>
      <c r="BK141" s="189"/>
      <c r="BL141" s="189"/>
      <c r="BM141" s="86"/>
      <c r="BN141" s="190"/>
      <c r="BO141" s="190"/>
      <c r="BP141" s="85"/>
      <c r="BQ141" s="85"/>
      <c r="BR141" s="85"/>
      <c r="BS141" s="85"/>
      <c r="BT141" s="85"/>
      <c r="BU141" s="85"/>
      <c r="BV141" s="85"/>
      <c r="BW141" s="85"/>
      <c r="BX141" s="220"/>
    </row>
    <row r="142" spans="1:76" s="29" customFormat="1" ht="18" customHeight="1">
      <c r="A142" s="33"/>
      <c r="B142" s="41"/>
      <c r="C142" s="51"/>
      <c r="D142" s="61"/>
      <c r="E142" s="71"/>
      <c r="F142" s="85"/>
      <c r="G142" s="100" t="str">
        <f>IF(H140&gt;L140,"OK,目標CBR"&amp;L134&amp;"%の場合置換層厚"&amp;L135&amp;"cmとなる。","NG,目標CBR"&amp;L134&amp;"%の場合置換層厚"&amp;L135&amp;"cmでは満足しない。")</f>
        <v>OK,目標CBR3%の場合置換層厚35cmとなる。</v>
      </c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178"/>
      <c r="W142" s="74"/>
      <c r="X142" s="85"/>
      <c r="Y142" s="100" t="str">
        <f>IF(Z140&gt;AD140,"OK,目標CBR"&amp;AD134&amp;"%の場合置換層厚"&amp;AD135&amp;"cmとなる。","NG,目標CBR"&amp;AD134&amp;"%の場合置換層厚"&amp;AD135&amp;"cmでは満足しない。")</f>
        <v>OK,目標CBR4%の場合置換層厚45cmとなる。</v>
      </c>
      <c r="Z142" s="85"/>
      <c r="AA142" s="85"/>
      <c r="AB142" s="85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178"/>
      <c r="AO142" s="74"/>
      <c r="AP142" s="85"/>
      <c r="AQ142" s="100" t="str">
        <f>IF(AR140&gt;AV140,"OK,目標CBR"&amp;AV134&amp;"%の場合置換層厚"&amp;AV135&amp;"cmとなる。","NG,目標CBR"&amp;AV134&amp;"%の場合置換層厚"&amp;AV135&amp;"cmでは満足しない。")</f>
        <v>OK,目標CBR6%の場合置換層厚60cmとなる。</v>
      </c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178"/>
      <c r="BG142" s="74"/>
      <c r="BH142" s="85"/>
      <c r="BI142" s="100" t="str">
        <f>IF(BJ140&gt;BN140,"OK,目標CBR"&amp;BN134&amp;"%の場合置換層厚"&amp;BN135&amp;"cmとなる。","NG,目標CBR"&amp;BN134&amp;"%の場合置換層厚"&amp;BN135&amp;"cmでは満足しない。")</f>
        <v>OK,目標CBR8%の場合置換層厚75cmとなる。</v>
      </c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220"/>
    </row>
    <row r="143" spans="1:76" s="29" customFormat="1" ht="9.9499999999999993" customHeight="1">
      <c r="A143" s="33"/>
      <c r="B143" s="41"/>
      <c r="C143" s="51"/>
      <c r="D143" s="61"/>
      <c r="E143" s="72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180"/>
      <c r="W143" s="72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180"/>
      <c r="AO143" s="72"/>
      <c r="AP143" s="88"/>
      <c r="AQ143" s="88"/>
      <c r="AR143" s="88"/>
      <c r="AS143" s="88"/>
      <c r="AT143" s="88"/>
      <c r="AU143" s="88"/>
      <c r="AV143" s="88"/>
      <c r="AW143" s="88"/>
      <c r="AX143" s="88"/>
      <c r="AY143" s="88"/>
      <c r="AZ143" s="88"/>
      <c r="BA143" s="88"/>
      <c r="BB143" s="88"/>
      <c r="BC143" s="88"/>
      <c r="BD143" s="88"/>
      <c r="BE143" s="88"/>
      <c r="BF143" s="180"/>
      <c r="BG143" s="72"/>
      <c r="BH143" s="88"/>
      <c r="BI143" s="88"/>
      <c r="BJ143" s="88"/>
      <c r="BK143" s="88"/>
      <c r="BL143" s="88"/>
      <c r="BM143" s="88"/>
      <c r="BN143" s="88"/>
      <c r="BO143" s="88"/>
      <c r="BP143" s="88"/>
      <c r="BQ143" s="88"/>
      <c r="BR143" s="88"/>
      <c r="BS143" s="88"/>
      <c r="BT143" s="88"/>
      <c r="BU143" s="88"/>
      <c r="BV143" s="88"/>
      <c r="BW143" s="88"/>
      <c r="BX143" s="221"/>
    </row>
    <row r="144" spans="1:76" s="29" customFormat="1" ht="15.95" customHeight="1">
      <c r="A144" s="33"/>
      <c r="B144" s="42" t="s">
        <v>20</v>
      </c>
      <c r="C144" s="52"/>
      <c r="D144" s="62"/>
      <c r="E144" s="73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151">
        <v>100</v>
      </c>
      <c r="Q144" s="151"/>
      <c r="R144" s="151"/>
      <c r="S144" s="151"/>
      <c r="T144" s="151"/>
      <c r="U144" s="151"/>
      <c r="V144" s="181"/>
      <c r="W144" s="187"/>
      <c r="X144" s="89"/>
      <c r="Y144" s="89"/>
      <c r="Z144" s="89"/>
      <c r="AA144" s="89"/>
      <c r="AB144" s="89"/>
      <c r="AC144" s="89"/>
      <c r="AD144" s="89"/>
      <c r="AE144" s="89"/>
      <c r="AF144" s="89"/>
      <c r="AG144" s="89"/>
      <c r="AH144" s="151">
        <v>100</v>
      </c>
      <c r="AI144" s="151"/>
      <c r="AJ144" s="151"/>
      <c r="AK144" s="151"/>
      <c r="AL144" s="151"/>
      <c r="AM144" s="151"/>
      <c r="AN144" s="200"/>
      <c r="AO144" s="187"/>
      <c r="AP144" s="89"/>
      <c r="AQ144" s="89"/>
      <c r="AR144" s="89"/>
      <c r="AS144" s="89"/>
      <c r="AT144" s="89"/>
      <c r="AU144" s="89"/>
      <c r="AV144" s="89"/>
      <c r="AW144" s="89"/>
      <c r="AX144" s="89"/>
      <c r="AY144" s="89"/>
      <c r="AZ144" s="151">
        <v>100</v>
      </c>
      <c r="BA144" s="151"/>
      <c r="BB144" s="151"/>
      <c r="BC144" s="151"/>
      <c r="BD144" s="151"/>
      <c r="BE144" s="151"/>
      <c r="BF144" s="200"/>
      <c r="BG144" s="73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151">
        <v>100</v>
      </c>
      <c r="BS144" s="151"/>
      <c r="BT144" s="151"/>
      <c r="BU144" s="151"/>
      <c r="BV144" s="151"/>
      <c r="BW144" s="151"/>
      <c r="BX144" s="222"/>
    </row>
    <row r="145" spans="1:76" s="29" customFormat="1" ht="15.95" customHeight="1">
      <c r="A145" s="33"/>
      <c r="B145" s="43"/>
      <c r="C145" s="53"/>
      <c r="D145" s="63"/>
      <c r="E145" s="71"/>
      <c r="F145" s="90" t="s">
        <v>41</v>
      </c>
      <c r="G145" s="90"/>
      <c r="H145" s="90"/>
      <c r="I145" s="90"/>
      <c r="J145" s="90"/>
      <c r="K145" s="90"/>
      <c r="L145" s="90"/>
      <c r="M145" s="90" t="s">
        <v>36</v>
      </c>
      <c r="N145" s="90"/>
      <c r="O145" s="90"/>
      <c r="P145" s="94" t="s">
        <v>46</v>
      </c>
      <c r="Q145" s="94"/>
      <c r="R145" s="94"/>
      <c r="S145" s="94" t="s">
        <v>44</v>
      </c>
      <c r="T145" s="94"/>
      <c r="U145" s="94"/>
      <c r="V145" s="182"/>
      <c r="W145" s="188"/>
      <c r="X145" s="90" t="s">
        <v>41</v>
      </c>
      <c r="Y145" s="90"/>
      <c r="Z145" s="90"/>
      <c r="AA145" s="90"/>
      <c r="AB145" s="90"/>
      <c r="AC145" s="90"/>
      <c r="AD145" s="90"/>
      <c r="AE145" s="90" t="s">
        <v>36</v>
      </c>
      <c r="AF145" s="90"/>
      <c r="AG145" s="90"/>
      <c r="AH145" s="94" t="s">
        <v>46</v>
      </c>
      <c r="AI145" s="94"/>
      <c r="AJ145" s="94"/>
      <c r="AK145" s="94" t="s">
        <v>44</v>
      </c>
      <c r="AL145" s="94"/>
      <c r="AM145" s="94"/>
      <c r="AN145" s="201"/>
      <c r="AO145" s="188"/>
      <c r="AP145" s="90" t="s">
        <v>41</v>
      </c>
      <c r="AQ145" s="90"/>
      <c r="AR145" s="90"/>
      <c r="AS145" s="90"/>
      <c r="AT145" s="90"/>
      <c r="AU145" s="90"/>
      <c r="AV145" s="90"/>
      <c r="AW145" s="90" t="s">
        <v>36</v>
      </c>
      <c r="AX145" s="90"/>
      <c r="AY145" s="90"/>
      <c r="AZ145" s="94" t="s">
        <v>46</v>
      </c>
      <c r="BA145" s="94"/>
      <c r="BB145" s="94"/>
      <c r="BC145" s="94" t="s">
        <v>44</v>
      </c>
      <c r="BD145" s="94"/>
      <c r="BE145" s="94"/>
      <c r="BF145" s="201"/>
      <c r="BG145" s="210"/>
      <c r="BH145" s="90" t="s">
        <v>41</v>
      </c>
      <c r="BI145" s="90"/>
      <c r="BJ145" s="90"/>
      <c r="BK145" s="90"/>
      <c r="BL145" s="90"/>
      <c r="BM145" s="90"/>
      <c r="BN145" s="90"/>
      <c r="BO145" s="90" t="s">
        <v>36</v>
      </c>
      <c r="BP145" s="90"/>
      <c r="BQ145" s="90"/>
      <c r="BR145" s="94" t="s">
        <v>46</v>
      </c>
      <c r="BS145" s="94"/>
      <c r="BT145" s="94"/>
      <c r="BU145" s="94" t="s">
        <v>44</v>
      </c>
      <c r="BV145" s="94"/>
      <c r="BW145" s="94"/>
      <c r="BX145" s="223"/>
    </row>
    <row r="146" spans="1:76" s="29" customFormat="1" ht="15.95" customHeight="1">
      <c r="A146" s="33"/>
      <c r="B146" s="43"/>
      <c r="C146" s="53"/>
      <c r="D146" s="63"/>
      <c r="E146" s="71"/>
      <c r="F146" s="91" t="s">
        <v>34</v>
      </c>
      <c r="G146" s="101"/>
      <c r="H146" s="105" t="s">
        <v>75</v>
      </c>
      <c r="I146" s="105"/>
      <c r="J146" s="114"/>
      <c r="K146" s="119">
        <f>$K$38</f>
        <v>10</v>
      </c>
      <c r="L146" s="130"/>
      <c r="M146" s="137">
        <f>+P144</f>
        <v>100</v>
      </c>
      <c r="N146" s="146"/>
      <c r="O146" s="148"/>
      <c r="P146" s="152">
        <f>+'単価表(内地)'!$E$7</f>
        <v>3307</v>
      </c>
      <c r="Q146" s="160"/>
      <c r="R146" s="162"/>
      <c r="S146" s="165">
        <f>ROUND(P146*M146/1000,0)</f>
        <v>331</v>
      </c>
      <c r="T146" s="165"/>
      <c r="U146" s="165"/>
      <c r="V146" s="182"/>
      <c r="W146" s="188"/>
      <c r="X146" s="91" t="s">
        <v>34</v>
      </c>
      <c r="Y146" s="101"/>
      <c r="Z146" s="105" t="s">
        <v>75</v>
      </c>
      <c r="AA146" s="105"/>
      <c r="AB146" s="114"/>
      <c r="AC146" s="119">
        <f>$AC$38</f>
        <v>10</v>
      </c>
      <c r="AD146" s="130"/>
      <c r="AE146" s="137">
        <f>+AH144</f>
        <v>100</v>
      </c>
      <c r="AF146" s="146"/>
      <c r="AG146" s="148"/>
      <c r="AH146" s="152">
        <f>+'単価表(内地)'!$E$7</f>
        <v>3307</v>
      </c>
      <c r="AI146" s="160"/>
      <c r="AJ146" s="162"/>
      <c r="AK146" s="165">
        <f>ROUND(AH146*AE146/1000,0)</f>
        <v>331</v>
      </c>
      <c r="AL146" s="165"/>
      <c r="AM146" s="165"/>
      <c r="AN146" s="201"/>
      <c r="AO146" s="188"/>
      <c r="AP146" s="91" t="s">
        <v>34</v>
      </c>
      <c r="AQ146" s="101"/>
      <c r="AR146" s="105" t="s">
        <v>75</v>
      </c>
      <c r="AS146" s="105"/>
      <c r="AT146" s="114"/>
      <c r="AU146" s="119">
        <f>$AU$38</f>
        <v>10</v>
      </c>
      <c r="AV146" s="130"/>
      <c r="AW146" s="137">
        <f>+AZ144</f>
        <v>100</v>
      </c>
      <c r="AX146" s="146"/>
      <c r="AY146" s="148"/>
      <c r="AZ146" s="152">
        <f>+'単価表(内地)'!$E$7</f>
        <v>3307</v>
      </c>
      <c r="BA146" s="160"/>
      <c r="BB146" s="162"/>
      <c r="BC146" s="165">
        <f>ROUND(AZ146*AW146/1000,0)</f>
        <v>331</v>
      </c>
      <c r="BD146" s="165"/>
      <c r="BE146" s="165"/>
      <c r="BF146" s="201"/>
      <c r="BG146" s="210"/>
      <c r="BH146" s="91" t="s">
        <v>34</v>
      </c>
      <c r="BI146" s="101"/>
      <c r="BJ146" s="105" t="s">
        <v>75</v>
      </c>
      <c r="BK146" s="105"/>
      <c r="BL146" s="114"/>
      <c r="BM146" s="119">
        <f>$BM$38</f>
        <v>10</v>
      </c>
      <c r="BN146" s="130"/>
      <c r="BO146" s="142">
        <f>+BR144</f>
        <v>100</v>
      </c>
      <c r="BP146" s="147"/>
      <c r="BQ146" s="149"/>
      <c r="BR146" s="152">
        <f>+'単価表(内地)'!$E$7</f>
        <v>3307</v>
      </c>
      <c r="BS146" s="160"/>
      <c r="BT146" s="162"/>
      <c r="BU146" s="232">
        <f>ROUND(BR146*BO146/1000,0)</f>
        <v>331</v>
      </c>
      <c r="BV146" s="232"/>
      <c r="BW146" s="232"/>
      <c r="BX146" s="223"/>
    </row>
    <row r="147" spans="1:76" s="30" customFormat="1" ht="15.95" customHeight="1">
      <c r="A147" s="34"/>
      <c r="B147" s="43"/>
      <c r="C147" s="53"/>
      <c r="D147" s="63"/>
      <c r="E147" s="74"/>
      <c r="F147" s="92"/>
      <c r="G147" s="102"/>
      <c r="H147" s="105" t="s">
        <v>33</v>
      </c>
      <c r="I147" s="105"/>
      <c r="J147" s="114"/>
      <c r="K147" s="120">
        <f>$K$39</f>
        <v>15</v>
      </c>
      <c r="L147" s="131"/>
      <c r="M147" s="138">
        <f>+P144</f>
        <v>100</v>
      </c>
      <c r="N147" s="138"/>
      <c r="O147" s="138"/>
      <c r="P147" s="153">
        <f>LOOKUP(K147,'単価表(内地)'!$D$8:$D$16,'単価表(内地)'!$E$8:$E$16)</f>
        <v>722</v>
      </c>
      <c r="Q147" s="153"/>
      <c r="R147" s="153"/>
      <c r="S147" s="165">
        <f>ROUND(P147*M147/1000,0)</f>
        <v>72</v>
      </c>
      <c r="T147" s="165"/>
      <c r="U147" s="165"/>
      <c r="V147" s="182"/>
      <c r="W147" s="188"/>
      <c r="X147" s="92"/>
      <c r="Y147" s="102"/>
      <c r="Z147" s="105" t="s">
        <v>33</v>
      </c>
      <c r="AA147" s="105"/>
      <c r="AB147" s="114"/>
      <c r="AC147" s="120">
        <f>$AC$39</f>
        <v>15</v>
      </c>
      <c r="AD147" s="131"/>
      <c r="AE147" s="138">
        <f>+AH144</f>
        <v>100</v>
      </c>
      <c r="AF147" s="138"/>
      <c r="AG147" s="138"/>
      <c r="AH147" s="153">
        <f>LOOKUP(AC147,'単価表(内地)'!$D$8:$D$16,'単価表(内地)'!$E$8:$E$16)</f>
        <v>722</v>
      </c>
      <c r="AI147" s="153"/>
      <c r="AJ147" s="153"/>
      <c r="AK147" s="165">
        <f>ROUND(AH147*AE147/1000,0)</f>
        <v>72</v>
      </c>
      <c r="AL147" s="165"/>
      <c r="AM147" s="165"/>
      <c r="AN147" s="178"/>
      <c r="AO147" s="188"/>
      <c r="AP147" s="92"/>
      <c r="AQ147" s="102"/>
      <c r="AR147" s="105" t="s">
        <v>33</v>
      </c>
      <c r="AS147" s="105"/>
      <c r="AT147" s="114"/>
      <c r="AU147" s="120">
        <f>$AU$39</f>
        <v>15</v>
      </c>
      <c r="AV147" s="131"/>
      <c r="AW147" s="138">
        <f>+AZ144</f>
        <v>100</v>
      </c>
      <c r="AX147" s="138"/>
      <c r="AY147" s="138"/>
      <c r="AZ147" s="153">
        <f>LOOKUP(AU147,'単価表(内地)'!$D$8:$D$16,'単価表(内地)'!$E$8:$E$16)</f>
        <v>722</v>
      </c>
      <c r="BA147" s="153"/>
      <c r="BB147" s="153"/>
      <c r="BC147" s="165">
        <f>ROUND(AZ147*AW147/1000,0)</f>
        <v>72</v>
      </c>
      <c r="BD147" s="165"/>
      <c r="BE147" s="165"/>
      <c r="BF147" s="178"/>
      <c r="BG147" s="74"/>
      <c r="BH147" s="92"/>
      <c r="BI147" s="102"/>
      <c r="BJ147" s="105" t="s">
        <v>33</v>
      </c>
      <c r="BK147" s="105"/>
      <c r="BL147" s="114"/>
      <c r="BM147" s="120">
        <f>$BM$39</f>
        <v>10</v>
      </c>
      <c r="BN147" s="131"/>
      <c r="BO147" s="143">
        <f>+BR144</f>
        <v>100</v>
      </c>
      <c r="BP147" s="143"/>
      <c r="BQ147" s="143"/>
      <c r="BR147" s="153">
        <f>LOOKUP(BM147,'単価表(内地)'!$D$8:$D$16,'単価表(内地)'!$E$8:$E$16)</f>
        <v>556</v>
      </c>
      <c r="BS147" s="153"/>
      <c r="BT147" s="153"/>
      <c r="BU147" s="232">
        <f>ROUND(BR147*BO147/1000,0)</f>
        <v>56</v>
      </c>
      <c r="BV147" s="232"/>
      <c r="BW147" s="232"/>
      <c r="BX147" s="220"/>
    </row>
    <row r="148" spans="1:76" s="30" customFormat="1" ht="15.95" customHeight="1">
      <c r="A148" s="34"/>
      <c r="B148" s="43"/>
      <c r="C148" s="53"/>
      <c r="D148" s="63"/>
      <c r="E148" s="74"/>
      <c r="F148" s="92"/>
      <c r="G148" s="102"/>
      <c r="H148" s="106" t="s">
        <v>38</v>
      </c>
      <c r="I148" s="106"/>
      <c r="J148" s="115"/>
      <c r="K148" s="120"/>
      <c r="L148" s="131"/>
      <c r="M148" s="138"/>
      <c r="N148" s="138"/>
      <c r="O148" s="138"/>
      <c r="P148" s="153"/>
      <c r="Q148" s="153"/>
      <c r="R148" s="153"/>
      <c r="S148" s="165"/>
      <c r="T148" s="165"/>
      <c r="U148" s="165"/>
      <c r="V148" s="182"/>
      <c r="W148" s="188"/>
      <c r="X148" s="92"/>
      <c r="Y148" s="102"/>
      <c r="Z148" s="106" t="s">
        <v>38</v>
      </c>
      <c r="AA148" s="106"/>
      <c r="AB148" s="115"/>
      <c r="AC148" s="120"/>
      <c r="AD148" s="131"/>
      <c r="AE148" s="138"/>
      <c r="AF148" s="138"/>
      <c r="AG148" s="138"/>
      <c r="AH148" s="153"/>
      <c r="AI148" s="153"/>
      <c r="AJ148" s="153"/>
      <c r="AK148" s="165"/>
      <c r="AL148" s="165"/>
      <c r="AM148" s="165"/>
      <c r="AN148" s="178"/>
      <c r="AO148" s="188"/>
      <c r="AP148" s="92"/>
      <c r="AQ148" s="102"/>
      <c r="AR148" s="106" t="s">
        <v>38</v>
      </c>
      <c r="AS148" s="106"/>
      <c r="AT148" s="115"/>
      <c r="AU148" s="120"/>
      <c r="AV148" s="131"/>
      <c r="AW148" s="138"/>
      <c r="AX148" s="138"/>
      <c r="AY148" s="138"/>
      <c r="AZ148" s="153"/>
      <c r="BA148" s="153"/>
      <c r="BB148" s="153"/>
      <c r="BC148" s="165"/>
      <c r="BD148" s="165"/>
      <c r="BE148" s="165"/>
      <c r="BF148" s="178"/>
      <c r="BG148" s="74"/>
      <c r="BH148" s="92"/>
      <c r="BI148" s="102"/>
      <c r="BJ148" s="106" t="s">
        <v>38</v>
      </c>
      <c r="BK148" s="106"/>
      <c r="BL148" s="115"/>
      <c r="BM148" s="120"/>
      <c r="BN148" s="131"/>
      <c r="BO148" s="143"/>
      <c r="BP148" s="143"/>
      <c r="BQ148" s="143"/>
      <c r="BR148" s="153"/>
      <c r="BS148" s="153"/>
      <c r="BT148" s="153"/>
      <c r="BU148" s="232"/>
      <c r="BV148" s="232"/>
      <c r="BW148" s="232"/>
      <c r="BX148" s="220"/>
    </row>
    <row r="149" spans="1:76" s="30" customFormat="1" ht="15.95" customHeight="1">
      <c r="A149" s="34"/>
      <c r="B149" s="43"/>
      <c r="C149" s="53"/>
      <c r="D149" s="63"/>
      <c r="E149" s="74"/>
      <c r="F149" s="92"/>
      <c r="G149" s="102"/>
      <c r="H149" s="105" t="s">
        <v>13</v>
      </c>
      <c r="I149" s="105"/>
      <c r="J149" s="114"/>
      <c r="K149" s="120">
        <f>$K$41</f>
        <v>20</v>
      </c>
      <c r="L149" s="131"/>
      <c r="M149" s="138">
        <f>+P144</f>
        <v>100</v>
      </c>
      <c r="N149" s="138"/>
      <c r="O149" s="138"/>
      <c r="P149" s="153">
        <f>LOOKUP(K149,'単価表(内地)'!$D$17:$D$26,'単価表(内地)'!$E$17:$E$26)</f>
        <v>720</v>
      </c>
      <c r="Q149" s="153"/>
      <c r="R149" s="153"/>
      <c r="S149" s="165">
        <f>ROUND(P149*M149/1000,0)</f>
        <v>72</v>
      </c>
      <c r="T149" s="165"/>
      <c r="U149" s="165"/>
      <c r="V149" s="182"/>
      <c r="W149" s="188"/>
      <c r="X149" s="92"/>
      <c r="Y149" s="102"/>
      <c r="Z149" s="105" t="s">
        <v>13</v>
      </c>
      <c r="AA149" s="105"/>
      <c r="AB149" s="114"/>
      <c r="AC149" s="120">
        <f>$AC$41</f>
        <v>20</v>
      </c>
      <c r="AD149" s="131"/>
      <c r="AE149" s="138">
        <f>+AH144</f>
        <v>100</v>
      </c>
      <c r="AF149" s="138"/>
      <c r="AG149" s="138"/>
      <c r="AH149" s="153">
        <f>LOOKUP(AC149,'単価表(内地)'!$D$17:$D$26,'単価表(内地)'!$E$17:$E$26)</f>
        <v>720</v>
      </c>
      <c r="AI149" s="153"/>
      <c r="AJ149" s="153"/>
      <c r="AK149" s="165">
        <f>ROUND(AH149*AE149/1000,0)</f>
        <v>72</v>
      </c>
      <c r="AL149" s="165"/>
      <c r="AM149" s="165"/>
      <c r="AN149" s="178"/>
      <c r="AO149" s="188"/>
      <c r="AP149" s="92"/>
      <c r="AQ149" s="102"/>
      <c r="AR149" s="105" t="s">
        <v>13</v>
      </c>
      <c r="AS149" s="105"/>
      <c r="AT149" s="114"/>
      <c r="AU149" s="120">
        <f>$AU$41</f>
        <v>15</v>
      </c>
      <c r="AV149" s="131"/>
      <c r="AW149" s="138">
        <f>+AZ144</f>
        <v>100</v>
      </c>
      <c r="AX149" s="138"/>
      <c r="AY149" s="138"/>
      <c r="AZ149" s="153">
        <f>LOOKUP(AU149,'単価表(内地)'!$D$17:$D$26,'単価表(内地)'!$E$17:$E$26)</f>
        <v>587</v>
      </c>
      <c r="BA149" s="153"/>
      <c r="BB149" s="153"/>
      <c r="BC149" s="165">
        <f>ROUND(AZ149*AW149/1000,0)</f>
        <v>59</v>
      </c>
      <c r="BD149" s="165"/>
      <c r="BE149" s="165"/>
      <c r="BF149" s="178"/>
      <c r="BG149" s="74"/>
      <c r="BH149" s="92"/>
      <c r="BI149" s="102"/>
      <c r="BJ149" s="105" t="s">
        <v>13</v>
      </c>
      <c r="BK149" s="105"/>
      <c r="BL149" s="114"/>
      <c r="BM149" s="120">
        <f>$BM$41</f>
        <v>15</v>
      </c>
      <c r="BN149" s="131"/>
      <c r="BO149" s="143">
        <f>+BR144</f>
        <v>100</v>
      </c>
      <c r="BP149" s="143"/>
      <c r="BQ149" s="143"/>
      <c r="BR149" s="153">
        <f>LOOKUP(BM149,'単価表(内地)'!$D$17:$D$26,'単価表(内地)'!$E$17:$E$26)</f>
        <v>587</v>
      </c>
      <c r="BS149" s="153"/>
      <c r="BT149" s="153"/>
      <c r="BU149" s="232">
        <f>ROUND(BR149*BO149/1000,0)</f>
        <v>59</v>
      </c>
      <c r="BV149" s="232"/>
      <c r="BW149" s="232"/>
      <c r="BX149" s="220"/>
    </row>
    <row r="150" spans="1:76" s="30" customFormat="1" ht="15.95" customHeight="1">
      <c r="A150" s="34"/>
      <c r="B150" s="43"/>
      <c r="C150" s="53"/>
      <c r="D150" s="63"/>
      <c r="E150" s="74"/>
      <c r="F150" s="92"/>
      <c r="G150" s="102"/>
      <c r="H150" s="106" t="s">
        <v>39</v>
      </c>
      <c r="I150" s="106"/>
      <c r="J150" s="115"/>
      <c r="K150" s="120"/>
      <c r="L150" s="131"/>
      <c r="M150" s="138"/>
      <c r="N150" s="138"/>
      <c r="O150" s="138"/>
      <c r="P150" s="153"/>
      <c r="Q150" s="153"/>
      <c r="R150" s="153"/>
      <c r="S150" s="165"/>
      <c r="T150" s="165"/>
      <c r="U150" s="165"/>
      <c r="V150" s="182"/>
      <c r="W150" s="188"/>
      <c r="X150" s="92"/>
      <c r="Y150" s="102"/>
      <c r="Z150" s="106" t="s">
        <v>39</v>
      </c>
      <c r="AA150" s="106"/>
      <c r="AB150" s="115"/>
      <c r="AC150" s="120"/>
      <c r="AD150" s="131"/>
      <c r="AE150" s="138"/>
      <c r="AF150" s="138"/>
      <c r="AG150" s="138"/>
      <c r="AH150" s="153"/>
      <c r="AI150" s="153"/>
      <c r="AJ150" s="153"/>
      <c r="AK150" s="165"/>
      <c r="AL150" s="165"/>
      <c r="AM150" s="165"/>
      <c r="AN150" s="178"/>
      <c r="AO150" s="188"/>
      <c r="AP150" s="92"/>
      <c r="AQ150" s="102"/>
      <c r="AR150" s="106" t="s">
        <v>39</v>
      </c>
      <c r="AS150" s="106"/>
      <c r="AT150" s="115"/>
      <c r="AU150" s="120"/>
      <c r="AV150" s="131"/>
      <c r="AW150" s="138"/>
      <c r="AX150" s="138"/>
      <c r="AY150" s="138"/>
      <c r="AZ150" s="153"/>
      <c r="BA150" s="153"/>
      <c r="BB150" s="153"/>
      <c r="BC150" s="165"/>
      <c r="BD150" s="165"/>
      <c r="BE150" s="165"/>
      <c r="BF150" s="178"/>
      <c r="BG150" s="74"/>
      <c r="BH150" s="92"/>
      <c r="BI150" s="102"/>
      <c r="BJ150" s="106" t="s">
        <v>39</v>
      </c>
      <c r="BK150" s="106"/>
      <c r="BL150" s="115"/>
      <c r="BM150" s="120"/>
      <c r="BN150" s="131"/>
      <c r="BO150" s="143"/>
      <c r="BP150" s="143"/>
      <c r="BQ150" s="143"/>
      <c r="BR150" s="153"/>
      <c r="BS150" s="153"/>
      <c r="BT150" s="153"/>
      <c r="BU150" s="232"/>
      <c r="BV150" s="232"/>
      <c r="BW150" s="232"/>
      <c r="BX150" s="220"/>
    </row>
    <row r="151" spans="1:76" s="30" customFormat="1" ht="15.95" customHeight="1">
      <c r="A151" s="34"/>
      <c r="B151" s="43"/>
      <c r="C151" s="53"/>
      <c r="D151" s="63"/>
      <c r="E151" s="74"/>
      <c r="F151" s="92"/>
      <c r="G151" s="102"/>
      <c r="H151" s="105" t="s">
        <v>13</v>
      </c>
      <c r="I151" s="105"/>
      <c r="J151" s="114"/>
      <c r="K151" s="120">
        <f>$K$43</f>
        <v>40</v>
      </c>
      <c r="L151" s="131"/>
      <c r="M151" s="138">
        <f>+P144</f>
        <v>100</v>
      </c>
      <c r="N151" s="138"/>
      <c r="O151" s="138"/>
      <c r="P151" s="153">
        <f>LOOKUP(K151,'単価表(内地)'!$D$27:$D$36,'単価表(内地)'!$E$27:$E$36)</f>
        <v>1138</v>
      </c>
      <c r="Q151" s="153"/>
      <c r="R151" s="153"/>
      <c r="S151" s="165">
        <f>ROUND(P151*M151/1000,0)</f>
        <v>114</v>
      </c>
      <c r="T151" s="165"/>
      <c r="U151" s="165"/>
      <c r="V151" s="182"/>
      <c r="W151" s="188"/>
      <c r="X151" s="92"/>
      <c r="Y151" s="102"/>
      <c r="Z151" s="105" t="s">
        <v>13</v>
      </c>
      <c r="AA151" s="105"/>
      <c r="AB151" s="114"/>
      <c r="AC151" s="120">
        <f>$AC$43</f>
        <v>30</v>
      </c>
      <c r="AD151" s="131"/>
      <c r="AE151" s="138">
        <f>+AH144</f>
        <v>100</v>
      </c>
      <c r="AF151" s="138"/>
      <c r="AG151" s="138"/>
      <c r="AH151" s="153">
        <f>LOOKUP(AC151,'単価表(内地)'!$D$27:$D$36,'単価表(内地)'!$E$27:$E$36)</f>
        <v>946</v>
      </c>
      <c r="AI151" s="153"/>
      <c r="AJ151" s="153"/>
      <c r="AK151" s="165">
        <f>ROUND(AH151*AE151/1000,0)</f>
        <v>95</v>
      </c>
      <c r="AL151" s="165"/>
      <c r="AM151" s="165"/>
      <c r="AN151" s="178"/>
      <c r="AO151" s="188"/>
      <c r="AP151" s="92"/>
      <c r="AQ151" s="102"/>
      <c r="AR151" s="105" t="s">
        <v>13</v>
      </c>
      <c r="AS151" s="105"/>
      <c r="AT151" s="114"/>
      <c r="AU151" s="120">
        <f>$AU$43</f>
        <v>20</v>
      </c>
      <c r="AV151" s="131"/>
      <c r="AW151" s="138">
        <f>+AZ144</f>
        <v>100</v>
      </c>
      <c r="AX151" s="138"/>
      <c r="AY151" s="138"/>
      <c r="AZ151" s="153">
        <f>LOOKUP(AU151,'単価表(内地)'!$D$27:$D$36,'単価表(内地)'!$E$27:$E$36)</f>
        <v>568</v>
      </c>
      <c r="BA151" s="153"/>
      <c r="BB151" s="153"/>
      <c r="BC151" s="165">
        <f>ROUND(AZ151*AW151/1000,0)</f>
        <v>57</v>
      </c>
      <c r="BD151" s="165"/>
      <c r="BE151" s="165"/>
      <c r="BF151" s="178"/>
      <c r="BG151" s="74"/>
      <c r="BH151" s="92"/>
      <c r="BI151" s="102"/>
      <c r="BJ151" s="105" t="s">
        <v>13</v>
      </c>
      <c r="BK151" s="105"/>
      <c r="BL151" s="114"/>
      <c r="BM151" s="120">
        <f>$BM$43</f>
        <v>20</v>
      </c>
      <c r="BN151" s="131"/>
      <c r="BO151" s="143">
        <f>+BR144</f>
        <v>100</v>
      </c>
      <c r="BP151" s="143"/>
      <c r="BQ151" s="143"/>
      <c r="BR151" s="153">
        <f>LOOKUP(BM151,'単価表(内地)'!$D$27:$D$36,'単価表(内地)'!$E$27:$E$36)</f>
        <v>568</v>
      </c>
      <c r="BS151" s="153"/>
      <c r="BT151" s="153"/>
      <c r="BU151" s="232">
        <f>ROUND(BR151*BO151/1000,0)</f>
        <v>57</v>
      </c>
      <c r="BV151" s="232"/>
      <c r="BW151" s="232"/>
      <c r="BX151" s="220"/>
    </row>
    <row r="152" spans="1:76" s="30" customFormat="1" ht="15.95" customHeight="1">
      <c r="A152" s="34"/>
      <c r="B152" s="43"/>
      <c r="C152" s="53"/>
      <c r="D152" s="63"/>
      <c r="E152" s="74"/>
      <c r="F152" s="92"/>
      <c r="G152" s="102"/>
      <c r="H152" s="106" t="s">
        <v>7</v>
      </c>
      <c r="I152" s="106"/>
      <c r="J152" s="115"/>
      <c r="K152" s="120"/>
      <c r="L152" s="131"/>
      <c r="M152" s="138"/>
      <c r="N152" s="138"/>
      <c r="O152" s="138"/>
      <c r="P152" s="153"/>
      <c r="Q152" s="153"/>
      <c r="R152" s="153"/>
      <c r="S152" s="165"/>
      <c r="T152" s="165"/>
      <c r="U152" s="165"/>
      <c r="V152" s="182"/>
      <c r="W152" s="188"/>
      <c r="X152" s="92"/>
      <c r="Y152" s="102"/>
      <c r="Z152" s="106" t="s">
        <v>7</v>
      </c>
      <c r="AA152" s="106"/>
      <c r="AB152" s="115"/>
      <c r="AC152" s="120"/>
      <c r="AD152" s="131"/>
      <c r="AE152" s="138"/>
      <c r="AF152" s="138"/>
      <c r="AG152" s="138"/>
      <c r="AH152" s="153"/>
      <c r="AI152" s="153"/>
      <c r="AJ152" s="153"/>
      <c r="AK152" s="165"/>
      <c r="AL152" s="165"/>
      <c r="AM152" s="165"/>
      <c r="AN152" s="178"/>
      <c r="AO152" s="188"/>
      <c r="AP152" s="92"/>
      <c r="AQ152" s="102"/>
      <c r="AR152" s="106" t="s">
        <v>7</v>
      </c>
      <c r="AS152" s="106"/>
      <c r="AT152" s="115"/>
      <c r="AU152" s="120"/>
      <c r="AV152" s="131"/>
      <c r="AW152" s="138"/>
      <c r="AX152" s="138"/>
      <c r="AY152" s="138"/>
      <c r="AZ152" s="153"/>
      <c r="BA152" s="153"/>
      <c r="BB152" s="153"/>
      <c r="BC152" s="165"/>
      <c r="BD152" s="165"/>
      <c r="BE152" s="165"/>
      <c r="BF152" s="178"/>
      <c r="BG152" s="74"/>
      <c r="BH152" s="92"/>
      <c r="BI152" s="102"/>
      <c r="BJ152" s="106" t="s">
        <v>7</v>
      </c>
      <c r="BK152" s="106"/>
      <c r="BL152" s="115"/>
      <c r="BM152" s="120"/>
      <c r="BN152" s="131"/>
      <c r="BO152" s="143"/>
      <c r="BP152" s="143"/>
      <c r="BQ152" s="143"/>
      <c r="BR152" s="153"/>
      <c r="BS152" s="153"/>
      <c r="BT152" s="153"/>
      <c r="BU152" s="232"/>
      <c r="BV152" s="232"/>
      <c r="BW152" s="232"/>
      <c r="BX152" s="220"/>
    </row>
    <row r="153" spans="1:76" s="30" customFormat="1" ht="15.95" customHeight="1">
      <c r="A153" s="34"/>
      <c r="B153" s="43"/>
      <c r="C153" s="53"/>
      <c r="D153" s="63"/>
      <c r="E153" s="74"/>
      <c r="F153" s="93"/>
      <c r="G153" s="103"/>
      <c r="H153" s="107" t="s">
        <v>47</v>
      </c>
      <c r="I153" s="107"/>
      <c r="J153" s="107"/>
      <c r="K153" s="107"/>
      <c r="L153" s="107"/>
      <c r="M153" s="138" t="s">
        <v>43</v>
      </c>
      <c r="N153" s="138"/>
      <c r="O153" s="138"/>
      <c r="P153" s="153" t="s">
        <v>43</v>
      </c>
      <c r="Q153" s="153"/>
      <c r="R153" s="153"/>
      <c r="S153" s="165">
        <f>SUM(S146:U152)</f>
        <v>589</v>
      </c>
      <c r="T153" s="165"/>
      <c r="U153" s="165"/>
      <c r="V153" s="182"/>
      <c r="W153" s="188"/>
      <c r="X153" s="93"/>
      <c r="Y153" s="103"/>
      <c r="Z153" s="107" t="s">
        <v>47</v>
      </c>
      <c r="AA153" s="107"/>
      <c r="AB153" s="107"/>
      <c r="AC153" s="107"/>
      <c r="AD153" s="107"/>
      <c r="AE153" s="138" t="s">
        <v>43</v>
      </c>
      <c r="AF153" s="138"/>
      <c r="AG153" s="138"/>
      <c r="AH153" s="153" t="s">
        <v>43</v>
      </c>
      <c r="AI153" s="153"/>
      <c r="AJ153" s="153"/>
      <c r="AK153" s="165">
        <f>SUM(AK146:AM152)</f>
        <v>570</v>
      </c>
      <c r="AL153" s="165"/>
      <c r="AM153" s="165"/>
      <c r="AN153" s="178"/>
      <c r="AO153" s="188"/>
      <c r="AP153" s="93"/>
      <c r="AQ153" s="103"/>
      <c r="AR153" s="107" t="s">
        <v>47</v>
      </c>
      <c r="AS153" s="107"/>
      <c r="AT153" s="107"/>
      <c r="AU153" s="107"/>
      <c r="AV153" s="107"/>
      <c r="AW153" s="138" t="s">
        <v>43</v>
      </c>
      <c r="AX153" s="138"/>
      <c r="AY153" s="138"/>
      <c r="AZ153" s="153" t="s">
        <v>43</v>
      </c>
      <c r="BA153" s="153"/>
      <c r="BB153" s="153"/>
      <c r="BC153" s="165">
        <f>SUM(BC146:BE152)</f>
        <v>519</v>
      </c>
      <c r="BD153" s="165"/>
      <c r="BE153" s="165"/>
      <c r="BF153" s="178"/>
      <c r="BG153" s="74"/>
      <c r="BH153" s="93"/>
      <c r="BI153" s="103"/>
      <c r="BJ153" s="107" t="s">
        <v>47</v>
      </c>
      <c r="BK153" s="107"/>
      <c r="BL153" s="107"/>
      <c r="BM153" s="107"/>
      <c r="BN153" s="107"/>
      <c r="BO153" s="138" t="s">
        <v>43</v>
      </c>
      <c r="BP153" s="138"/>
      <c r="BQ153" s="138"/>
      <c r="BR153" s="153" t="s">
        <v>43</v>
      </c>
      <c r="BS153" s="153"/>
      <c r="BT153" s="153"/>
      <c r="BU153" s="165">
        <f>SUM(BU146:BW152)</f>
        <v>503</v>
      </c>
      <c r="BV153" s="165"/>
      <c r="BW153" s="165"/>
      <c r="BX153" s="220"/>
    </row>
    <row r="154" spans="1:76" s="30" customFormat="1" ht="15.95" customHeight="1">
      <c r="A154" s="34"/>
      <c r="B154" s="43"/>
      <c r="C154" s="53"/>
      <c r="D154" s="63"/>
      <c r="E154" s="74"/>
      <c r="F154" s="94" t="s">
        <v>24</v>
      </c>
      <c r="G154" s="94"/>
      <c r="H154" s="108" t="s">
        <v>19</v>
      </c>
      <c r="I154" s="108"/>
      <c r="J154" s="108"/>
      <c r="K154" s="108"/>
      <c r="L154" s="108"/>
      <c r="M154" s="139">
        <f>T121*P144/100</f>
        <v>120</v>
      </c>
      <c r="N154" s="139"/>
      <c r="O154" s="139"/>
      <c r="P154" s="153">
        <f>+'単価表(内地)'!$E$40</f>
        <v>251</v>
      </c>
      <c r="Q154" s="153"/>
      <c r="R154" s="153"/>
      <c r="S154" s="165">
        <f>ROUND(P154*M154/1000,0)</f>
        <v>30</v>
      </c>
      <c r="T154" s="165"/>
      <c r="U154" s="165"/>
      <c r="V154" s="182"/>
      <c r="W154" s="188"/>
      <c r="X154" s="94" t="s">
        <v>24</v>
      </c>
      <c r="Y154" s="94"/>
      <c r="Z154" s="108" t="s">
        <v>19</v>
      </c>
      <c r="AA154" s="108"/>
      <c r="AB154" s="108"/>
      <c r="AC154" s="108"/>
      <c r="AD154" s="108"/>
      <c r="AE154" s="139">
        <f>AL121*AH144/100</f>
        <v>120</v>
      </c>
      <c r="AF154" s="139"/>
      <c r="AG154" s="139"/>
      <c r="AH154" s="153">
        <f>+'単価表(内地)'!$E$40</f>
        <v>251</v>
      </c>
      <c r="AI154" s="153"/>
      <c r="AJ154" s="153"/>
      <c r="AK154" s="165">
        <f>ROUND(AH154*AE154/1000,0)</f>
        <v>30</v>
      </c>
      <c r="AL154" s="165"/>
      <c r="AM154" s="165"/>
      <c r="AN154" s="178"/>
      <c r="AO154" s="188"/>
      <c r="AP154" s="94" t="s">
        <v>24</v>
      </c>
      <c r="AQ154" s="94"/>
      <c r="AR154" s="108" t="s">
        <v>19</v>
      </c>
      <c r="AS154" s="108"/>
      <c r="AT154" s="108"/>
      <c r="AU154" s="108"/>
      <c r="AV154" s="108"/>
      <c r="AW154" s="139">
        <f>BD121*AZ144/100</f>
        <v>120</v>
      </c>
      <c r="AX154" s="139"/>
      <c r="AY154" s="139"/>
      <c r="AZ154" s="153">
        <f>+'単価表(内地)'!$E$40</f>
        <v>251</v>
      </c>
      <c r="BA154" s="153"/>
      <c r="BB154" s="153"/>
      <c r="BC154" s="165">
        <f>ROUND(AZ154*AW154/1000,0)</f>
        <v>30</v>
      </c>
      <c r="BD154" s="165"/>
      <c r="BE154" s="165"/>
      <c r="BF154" s="178"/>
      <c r="BG154" s="74"/>
      <c r="BH154" s="94" t="s">
        <v>24</v>
      </c>
      <c r="BI154" s="94"/>
      <c r="BJ154" s="108" t="s">
        <v>19</v>
      </c>
      <c r="BK154" s="108"/>
      <c r="BL154" s="108"/>
      <c r="BM154" s="108"/>
      <c r="BN154" s="108"/>
      <c r="BO154" s="139">
        <f>BV121*BR144/100</f>
        <v>130</v>
      </c>
      <c r="BP154" s="139"/>
      <c r="BQ154" s="139"/>
      <c r="BR154" s="153">
        <f>+'単価表(内地)'!$E$40</f>
        <v>251</v>
      </c>
      <c r="BS154" s="153"/>
      <c r="BT154" s="153"/>
      <c r="BU154" s="165">
        <f>ROUND(BR154*BO154/1000,0)</f>
        <v>33</v>
      </c>
      <c r="BV154" s="165"/>
      <c r="BW154" s="165"/>
      <c r="BX154" s="220"/>
    </row>
    <row r="155" spans="1:76" s="30" customFormat="1" ht="15.95" customHeight="1">
      <c r="A155" s="34"/>
      <c r="B155" s="43"/>
      <c r="C155" s="53"/>
      <c r="D155" s="63"/>
      <c r="E155" s="74"/>
      <c r="F155" s="94"/>
      <c r="G155" s="94"/>
      <c r="H155" s="108" t="s">
        <v>35</v>
      </c>
      <c r="I155" s="108"/>
      <c r="J155" s="108"/>
      <c r="K155" s="108"/>
      <c r="L155" s="108"/>
      <c r="M155" s="139">
        <f>S122*P144/100</f>
        <v>35</v>
      </c>
      <c r="N155" s="139"/>
      <c r="O155" s="139"/>
      <c r="P155" s="153">
        <f>+'単価表(内地)'!$E$39</f>
        <v>253</v>
      </c>
      <c r="Q155" s="153"/>
      <c r="R155" s="153"/>
      <c r="S155" s="165">
        <f>ROUND(P155*M155/1000,0)</f>
        <v>9</v>
      </c>
      <c r="T155" s="165"/>
      <c r="U155" s="165"/>
      <c r="V155" s="182"/>
      <c r="W155" s="188"/>
      <c r="X155" s="94"/>
      <c r="Y155" s="94"/>
      <c r="Z155" s="108" t="s">
        <v>35</v>
      </c>
      <c r="AA155" s="108"/>
      <c r="AB155" s="108"/>
      <c r="AC155" s="108"/>
      <c r="AD155" s="108"/>
      <c r="AE155" s="139">
        <f>AK122*AH144/100</f>
        <v>45</v>
      </c>
      <c r="AF155" s="139"/>
      <c r="AG155" s="139"/>
      <c r="AH155" s="153">
        <f>+'単価表(内地)'!$E$39</f>
        <v>253</v>
      </c>
      <c r="AI155" s="153"/>
      <c r="AJ155" s="153"/>
      <c r="AK155" s="165">
        <f>ROUND(AH155*AE155/1000,0)</f>
        <v>11</v>
      </c>
      <c r="AL155" s="165"/>
      <c r="AM155" s="165"/>
      <c r="AN155" s="178"/>
      <c r="AO155" s="188"/>
      <c r="AP155" s="94"/>
      <c r="AQ155" s="94"/>
      <c r="AR155" s="108" t="s">
        <v>35</v>
      </c>
      <c r="AS155" s="108"/>
      <c r="AT155" s="108"/>
      <c r="AU155" s="108"/>
      <c r="AV155" s="108"/>
      <c r="AW155" s="139">
        <f>BC122*AZ144/100</f>
        <v>60</v>
      </c>
      <c r="AX155" s="139"/>
      <c r="AY155" s="139"/>
      <c r="AZ155" s="153">
        <f>+'単価表(内地)'!$E$39</f>
        <v>253</v>
      </c>
      <c r="BA155" s="153"/>
      <c r="BB155" s="153"/>
      <c r="BC155" s="165">
        <f>ROUND(AZ155*AW155/1000,0)</f>
        <v>15</v>
      </c>
      <c r="BD155" s="165"/>
      <c r="BE155" s="165"/>
      <c r="BF155" s="178"/>
      <c r="BG155" s="74"/>
      <c r="BH155" s="94"/>
      <c r="BI155" s="94"/>
      <c r="BJ155" s="108" t="s">
        <v>35</v>
      </c>
      <c r="BK155" s="108"/>
      <c r="BL155" s="108"/>
      <c r="BM155" s="108"/>
      <c r="BN155" s="108"/>
      <c r="BO155" s="139">
        <f>BU123*BR144/100</f>
        <v>75</v>
      </c>
      <c r="BP155" s="139"/>
      <c r="BQ155" s="139"/>
      <c r="BR155" s="153">
        <f>+'単価表(内地)'!$E$39</f>
        <v>253</v>
      </c>
      <c r="BS155" s="153"/>
      <c r="BT155" s="153"/>
      <c r="BU155" s="165">
        <f>ROUND(BR155*BO155/1000,0)</f>
        <v>19</v>
      </c>
      <c r="BV155" s="165"/>
      <c r="BW155" s="165"/>
      <c r="BX155" s="220"/>
    </row>
    <row r="156" spans="1:76" s="30" customFormat="1" ht="15.95" customHeight="1">
      <c r="A156" s="34"/>
      <c r="B156" s="43"/>
      <c r="C156" s="53"/>
      <c r="D156" s="63"/>
      <c r="E156" s="74"/>
      <c r="F156" s="94"/>
      <c r="G156" s="94"/>
      <c r="H156" s="108" t="s">
        <v>37</v>
      </c>
      <c r="I156" s="108"/>
      <c r="J156" s="108"/>
      <c r="K156" s="108"/>
      <c r="L156" s="108"/>
      <c r="M156" s="139">
        <f>+M155</f>
        <v>35</v>
      </c>
      <c r="N156" s="139"/>
      <c r="O156" s="139"/>
      <c r="P156" s="153">
        <f>+'単価表(内地)'!$E$37</f>
        <v>1800</v>
      </c>
      <c r="Q156" s="153"/>
      <c r="R156" s="153"/>
      <c r="S156" s="165">
        <f>ROUND(P156*M156/1000,0)</f>
        <v>63</v>
      </c>
      <c r="T156" s="165"/>
      <c r="U156" s="165"/>
      <c r="V156" s="182"/>
      <c r="W156" s="188"/>
      <c r="X156" s="94"/>
      <c r="Y156" s="94"/>
      <c r="Z156" s="108" t="s">
        <v>37</v>
      </c>
      <c r="AA156" s="108"/>
      <c r="AB156" s="108"/>
      <c r="AC156" s="108"/>
      <c r="AD156" s="108"/>
      <c r="AE156" s="139">
        <f>+AE155</f>
        <v>45</v>
      </c>
      <c r="AF156" s="139"/>
      <c r="AG156" s="139"/>
      <c r="AH156" s="153">
        <f>+'単価表(内地)'!$E$37</f>
        <v>1800</v>
      </c>
      <c r="AI156" s="153"/>
      <c r="AJ156" s="153"/>
      <c r="AK156" s="165">
        <f>ROUND(AH156*AE156/1000,0)</f>
        <v>81</v>
      </c>
      <c r="AL156" s="165"/>
      <c r="AM156" s="165"/>
      <c r="AN156" s="178"/>
      <c r="AO156" s="188"/>
      <c r="AP156" s="94"/>
      <c r="AQ156" s="94"/>
      <c r="AR156" s="108" t="s">
        <v>37</v>
      </c>
      <c r="AS156" s="108"/>
      <c r="AT156" s="108"/>
      <c r="AU156" s="108"/>
      <c r="AV156" s="108"/>
      <c r="AW156" s="139">
        <f>+AW155</f>
        <v>60</v>
      </c>
      <c r="AX156" s="139"/>
      <c r="AY156" s="139"/>
      <c r="AZ156" s="153">
        <f>+'単価表(内地)'!$E$37</f>
        <v>1800</v>
      </c>
      <c r="BA156" s="153"/>
      <c r="BB156" s="153"/>
      <c r="BC156" s="165">
        <f>ROUND(AZ156*AW156/1000,0)</f>
        <v>108</v>
      </c>
      <c r="BD156" s="165"/>
      <c r="BE156" s="165"/>
      <c r="BF156" s="178"/>
      <c r="BG156" s="74"/>
      <c r="BH156" s="94"/>
      <c r="BI156" s="94"/>
      <c r="BJ156" s="108" t="s">
        <v>37</v>
      </c>
      <c r="BK156" s="108"/>
      <c r="BL156" s="108"/>
      <c r="BM156" s="108"/>
      <c r="BN156" s="108"/>
      <c r="BO156" s="139">
        <f>+BO155</f>
        <v>75</v>
      </c>
      <c r="BP156" s="139"/>
      <c r="BQ156" s="139"/>
      <c r="BR156" s="153">
        <f>+'単価表(内地)'!$E$37</f>
        <v>1800</v>
      </c>
      <c r="BS156" s="153"/>
      <c r="BT156" s="153"/>
      <c r="BU156" s="165">
        <f>ROUND(BR156*BO156/1000,0)</f>
        <v>135</v>
      </c>
      <c r="BV156" s="165"/>
      <c r="BW156" s="165"/>
      <c r="BX156" s="220"/>
    </row>
    <row r="157" spans="1:76" s="30" customFormat="1" ht="15.95" customHeight="1">
      <c r="A157" s="34"/>
      <c r="B157" s="43"/>
      <c r="C157" s="53"/>
      <c r="D157" s="63"/>
      <c r="E157" s="74"/>
      <c r="F157" s="94"/>
      <c r="G157" s="94"/>
      <c r="H157" s="108" t="s">
        <v>16</v>
      </c>
      <c r="I157" s="108"/>
      <c r="J157" s="108"/>
      <c r="K157" s="108"/>
      <c r="L157" s="108"/>
      <c r="M157" s="139">
        <f>+M154</f>
        <v>120</v>
      </c>
      <c r="N157" s="139"/>
      <c r="O157" s="139"/>
      <c r="P157" s="153">
        <f>+'単価表(内地)'!$E$44</f>
        <v>904</v>
      </c>
      <c r="Q157" s="153"/>
      <c r="R157" s="153"/>
      <c r="S157" s="165">
        <f>ROUND(P157*M157/1000,0)</f>
        <v>108</v>
      </c>
      <c r="T157" s="165"/>
      <c r="U157" s="165"/>
      <c r="V157" s="182"/>
      <c r="W157" s="188"/>
      <c r="X157" s="94"/>
      <c r="Y157" s="94"/>
      <c r="Z157" s="108" t="s">
        <v>16</v>
      </c>
      <c r="AA157" s="108"/>
      <c r="AB157" s="108"/>
      <c r="AC157" s="108"/>
      <c r="AD157" s="108"/>
      <c r="AE157" s="139">
        <f>+AE154</f>
        <v>120</v>
      </c>
      <c r="AF157" s="139"/>
      <c r="AG157" s="139"/>
      <c r="AH157" s="153">
        <f>+'単価表(内地)'!$E$44</f>
        <v>904</v>
      </c>
      <c r="AI157" s="153"/>
      <c r="AJ157" s="153"/>
      <c r="AK157" s="165">
        <f>ROUND(AH157*AE157/1000,0)</f>
        <v>108</v>
      </c>
      <c r="AL157" s="165"/>
      <c r="AM157" s="165"/>
      <c r="AN157" s="178"/>
      <c r="AO157" s="188"/>
      <c r="AP157" s="94"/>
      <c r="AQ157" s="94"/>
      <c r="AR157" s="108" t="s">
        <v>16</v>
      </c>
      <c r="AS157" s="108"/>
      <c r="AT157" s="108"/>
      <c r="AU157" s="108"/>
      <c r="AV157" s="108"/>
      <c r="AW157" s="139">
        <f>+AW154</f>
        <v>120</v>
      </c>
      <c r="AX157" s="139"/>
      <c r="AY157" s="139"/>
      <c r="AZ157" s="153">
        <f>+'単価表(内地)'!$E$44</f>
        <v>904</v>
      </c>
      <c r="BA157" s="153"/>
      <c r="BB157" s="153"/>
      <c r="BC157" s="165">
        <f>ROUND(AZ157*AW157/1000,0)</f>
        <v>108</v>
      </c>
      <c r="BD157" s="165"/>
      <c r="BE157" s="165"/>
      <c r="BF157" s="178"/>
      <c r="BG157" s="74"/>
      <c r="BH157" s="94"/>
      <c r="BI157" s="94"/>
      <c r="BJ157" s="108" t="s">
        <v>16</v>
      </c>
      <c r="BK157" s="108"/>
      <c r="BL157" s="108"/>
      <c r="BM157" s="108"/>
      <c r="BN157" s="108"/>
      <c r="BO157" s="139">
        <f>+BO154</f>
        <v>130</v>
      </c>
      <c r="BP157" s="139"/>
      <c r="BQ157" s="139"/>
      <c r="BR157" s="153">
        <f>+'単価表(内地)'!$E$44</f>
        <v>904</v>
      </c>
      <c r="BS157" s="153"/>
      <c r="BT157" s="153"/>
      <c r="BU157" s="165">
        <f>ROUND(BR157*BO157/1000,0)</f>
        <v>118</v>
      </c>
      <c r="BV157" s="165"/>
      <c r="BW157" s="165"/>
      <c r="BX157" s="220"/>
    </row>
    <row r="158" spans="1:76" s="30" customFormat="1" ht="15.95" customHeight="1">
      <c r="A158" s="34"/>
      <c r="B158" s="43"/>
      <c r="C158" s="53"/>
      <c r="D158" s="63"/>
      <c r="E158" s="74"/>
      <c r="F158" s="94"/>
      <c r="G158" s="94"/>
      <c r="H158" s="107" t="s">
        <v>47</v>
      </c>
      <c r="I158" s="107"/>
      <c r="J158" s="107"/>
      <c r="K158" s="107"/>
      <c r="L158" s="107"/>
      <c r="M158" s="138" t="s">
        <v>43</v>
      </c>
      <c r="N158" s="138"/>
      <c r="O158" s="138"/>
      <c r="P158" s="153" t="s">
        <v>43</v>
      </c>
      <c r="Q158" s="153"/>
      <c r="R158" s="153"/>
      <c r="S158" s="165">
        <f>SUM(S154:U157)</f>
        <v>210</v>
      </c>
      <c r="T158" s="165"/>
      <c r="U158" s="165"/>
      <c r="V158" s="182"/>
      <c r="W158" s="188"/>
      <c r="X158" s="94"/>
      <c r="Y158" s="94"/>
      <c r="Z158" s="107" t="s">
        <v>47</v>
      </c>
      <c r="AA158" s="107"/>
      <c r="AB158" s="107"/>
      <c r="AC158" s="107"/>
      <c r="AD158" s="107"/>
      <c r="AE158" s="138" t="s">
        <v>43</v>
      </c>
      <c r="AF158" s="138"/>
      <c r="AG158" s="138"/>
      <c r="AH158" s="153" t="s">
        <v>43</v>
      </c>
      <c r="AI158" s="153"/>
      <c r="AJ158" s="153"/>
      <c r="AK158" s="165">
        <f>SUM(AK154:AM157)</f>
        <v>230</v>
      </c>
      <c r="AL158" s="165"/>
      <c r="AM158" s="165"/>
      <c r="AN158" s="178"/>
      <c r="AO158" s="188"/>
      <c r="AP158" s="94"/>
      <c r="AQ158" s="94"/>
      <c r="AR158" s="107" t="s">
        <v>47</v>
      </c>
      <c r="AS158" s="107"/>
      <c r="AT158" s="107"/>
      <c r="AU158" s="107"/>
      <c r="AV158" s="107"/>
      <c r="AW158" s="138" t="s">
        <v>43</v>
      </c>
      <c r="AX158" s="138"/>
      <c r="AY158" s="138"/>
      <c r="AZ158" s="153" t="s">
        <v>43</v>
      </c>
      <c r="BA158" s="153"/>
      <c r="BB158" s="153"/>
      <c r="BC158" s="165">
        <f>SUM(BC154:BE157)</f>
        <v>261</v>
      </c>
      <c r="BD158" s="165"/>
      <c r="BE158" s="165"/>
      <c r="BF158" s="178"/>
      <c r="BG158" s="74"/>
      <c r="BH158" s="94"/>
      <c r="BI158" s="94"/>
      <c r="BJ158" s="107" t="s">
        <v>47</v>
      </c>
      <c r="BK158" s="107"/>
      <c r="BL158" s="107"/>
      <c r="BM158" s="107"/>
      <c r="BN158" s="107"/>
      <c r="BO158" s="138" t="s">
        <v>43</v>
      </c>
      <c r="BP158" s="138"/>
      <c r="BQ158" s="138"/>
      <c r="BR158" s="153" t="s">
        <v>43</v>
      </c>
      <c r="BS158" s="153"/>
      <c r="BT158" s="153"/>
      <c r="BU158" s="165">
        <f>SUM(BU154:BW157)</f>
        <v>305</v>
      </c>
      <c r="BV158" s="165"/>
      <c r="BW158" s="165"/>
      <c r="BX158" s="220"/>
    </row>
    <row r="159" spans="1:76" s="30" customFormat="1" ht="15.95" customHeight="1">
      <c r="A159" s="34"/>
      <c r="B159" s="43"/>
      <c r="C159" s="53"/>
      <c r="D159" s="63"/>
      <c r="E159" s="74"/>
      <c r="F159" s="95" t="s">
        <v>17</v>
      </c>
      <c r="G159" s="95"/>
      <c r="H159" s="95"/>
      <c r="I159" s="95"/>
      <c r="J159" s="95"/>
      <c r="K159" s="95"/>
      <c r="L159" s="95"/>
      <c r="M159" s="140" t="s">
        <v>43</v>
      </c>
      <c r="N159" s="140"/>
      <c r="O159" s="140"/>
      <c r="P159" s="154" t="s">
        <v>43</v>
      </c>
      <c r="Q159" s="154"/>
      <c r="R159" s="154"/>
      <c r="S159" s="166">
        <f>+S158+S153</f>
        <v>799</v>
      </c>
      <c r="T159" s="166"/>
      <c r="U159" s="166"/>
      <c r="V159" s="182"/>
      <c r="W159" s="188"/>
      <c r="X159" s="95" t="s">
        <v>17</v>
      </c>
      <c r="Y159" s="95"/>
      <c r="Z159" s="95"/>
      <c r="AA159" s="95"/>
      <c r="AB159" s="95"/>
      <c r="AC159" s="95"/>
      <c r="AD159" s="95"/>
      <c r="AE159" s="140" t="s">
        <v>43</v>
      </c>
      <c r="AF159" s="140"/>
      <c r="AG159" s="140"/>
      <c r="AH159" s="154" t="s">
        <v>43</v>
      </c>
      <c r="AI159" s="154"/>
      <c r="AJ159" s="154"/>
      <c r="AK159" s="166">
        <f>+AK158+AK153</f>
        <v>800</v>
      </c>
      <c r="AL159" s="166"/>
      <c r="AM159" s="166"/>
      <c r="AN159" s="178"/>
      <c r="AO159" s="188"/>
      <c r="AP159" s="95" t="s">
        <v>17</v>
      </c>
      <c r="AQ159" s="95"/>
      <c r="AR159" s="95"/>
      <c r="AS159" s="95"/>
      <c r="AT159" s="95"/>
      <c r="AU159" s="95"/>
      <c r="AV159" s="95"/>
      <c r="AW159" s="140" t="s">
        <v>43</v>
      </c>
      <c r="AX159" s="140"/>
      <c r="AY159" s="140"/>
      <c r="AZ159" s="154" t="s">
        <v>43</v>
      </c>
      <c r="BA159" s="154"/>
      <c r="BB159" s="154"/>
      <c r="BC159" s="166">
        <f>+BC158+BC153</f>
        <v>780</v>
      </c>
      <c r="BD159" s="166"/>
      <c r="BE159" s="166"/>
      <c r="BF159" s="178"/>
      <c r="BG159" s="74"/>
      <c r="BH159" s="95" t="s">
        <v>17</v>
      </c>
      <c r="BI159" s="95"/>
      <c r="BJ159" s="95"/>
      <c r="BK159" s="95"/>
      <c r="BL159" s="95"/>
      <c r="BM159" s="95"/>
      <c r="BN159" s="95"/>
      <c r="BO159" s="140" t="s">
        <v>43</v>
      </c>
      <c r="BP159" s="140"/>
      <c r="BQ159" s="140"/>
      <c r="BR159" s="154" t="s">
        <v>43</v>
      </c>
      <c r="BS159" s="154"/>
      <c r="BT159" s="154"/>
      <c r="BU159" s="166">
        <f>+BU158+BU153</f>
        <v>808</v>
      </c>
      <c r="BV159" s="166"/>
      <c r="BW159" s="166"/>
      <c r="BX159" s="220"/>
    </row>
    <row r="160" spans="1:76" s="30" customFormat="1" ht="15.95" customHeight="1">
      <c r="A160" s="34"/>
      <c r="B160" s="44"/>
      <c r="C160" s="54"/>
      <c r="D160" s="64"/>
      <c r="E160" s="75"/>
      <c r="F160" s="96"/>
      <c r="G160" s="96"/>
      <c r="H160" s="96"/>
      <c r="I160" s="96"/>
      <c r="J160" s="96"/>
      <c r="K160" s="96"/>
      <c r="L160" s="96"/>
      <c r="M160" s="141"/>
      <c r="N160" s="141"/>
      <c r="O160" s="141"/>
      <c r="P160" s="155"/>
      <c r="Q160" s="155"/>
      <c r="R160" s="155"/>
      <c r="S160" s="167"/>
      <c r="T160" s="167"/>
      <c r="U160" s="167"/>
      <c r="V160" s="183"/>
      <c r="W160" s="115"/>
      <c r="X160" s="96"/>
      <c r="Y160" s="96"/>
      <c r="Z160" s="96"/>
      <c r="AA160" s="96"/>
      <c r="AB160" s="96"/>
      <c r="AC160" s="96"/>
      <c r="AD160" s="96"/>
      <c r="AE160" s="193"/>
      <c r="AF160" s="193"/>
      <c r="AG160" s="193"/>
      <c r="AH160" s="194"/>
      <c r="AI160" s="194"/>
      <c r="AJ160" s="194"/>
      <c r="AK160" s="167"/>
      <c r="AL160" s="167"/>
      <c r="AM160" s="167"/>
      <c r="AN160" s="202"/>
      <c r="AO160" s="115"/>
      <c r="AP160" s="204"/>
      <c r="AQ160" s="204"/>
      <c r="AR160" s="204"/>
      <c r="AS160" s="204"/>
      <c r="AT160" s="204"/>
      <c r="AU160" s="204"/>
      <c r="AV160" s="204"/>
      <c r="AW160" s="204"/>
      <c r="AX160" s="204"/>
      <c r="AY160" s="204"/>
      <c r="AZ160" s="204"/>
      <c r="BA160" s="204"/>
      <c r="BB160" s="204"/>
      <c r="BC160" s="204"/>
      <c r="BD160" s="204"/>
      <c r="BE160" s="204"/>
      <c r="BF160" s="202"/>
      <c r="BG160" s="75"/>
      <c r="BH160" s="96"/>
      <c r="BI160" s="96"/>
      <c r="BJ160" s="96"/>
      <c r="BK160" s="96"/>
      <c r="BL160" s="96"/>
      <c r="BM160" s="96"/>
      <c r="BN160" s="96"/>
      <c r="BO160" s="193"/>
      <c r="BP160" s="193"/>
      <c r="BQ160" s="193"/>
      <c r="BR160" s="194"/>
      <c r="BS160" s="194"/>
      <c r="BT160" s="194"/>
      <c r="BU160" s="167"/>
      <c r="BV160" s="167"/>
      <c r="BW160" s="167"/>
      <c r="BX160" s="224"/>
    </row>
    <row r="161" spans="1:76" ht="20.100000000000001" customHeight="1">
      <c r="A161" s="31"/>
      <c r="B161" s="45" t="s">
        <v>48</v>
      </c>
      <c r="C161" s="55"/>
      <c r="D161" s="55"/>
      <c r="E161" s="76" t="str">
        <f>IF(S159=MIN(S159,AK159,BC159,BU159),"○","▲")</f>
        <v>▲</v>
      </c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 t="str">
        <f>IF(AK159=MIN(S159,AK159,BC159,BU159),"○","▲")</f>
        <v>▲</v>
      </c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 t="str">
        <f>IF(BC159=MIN(S159,AK159,BC159,BU159),"○","▲")</f>
        <v>○</v>
      </c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 t="str">
        <f>IF(BU159=MIN(S159,AK159,BC159,BU159),"○","▲")</f>
        <v>▲</v>
      </c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225"/>
    </row>
    <row r="162" spans="1:76" ht="24.95" customHeight="1">
      <c r="A162" s="31"/>
      <c r="B162" s="46"/>
      <c r="C162" s="56"/>
      <c r="D162" s="56"/>
      <c r="E162" s="77">
        <f>IF(E161="○",M112,IF(W161="○",AE112,IF(AO161="○",AW112,BO112)))</f>
        <v>6</v>
      </c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226"/>
    </row>
    <row r="163" spans="1:76" ht="15.95" customHeight="1"/>
  </sheetData>
  <mergeCells count="1335">
    <mergeCell ref="B1:V1"/>
    <mergeCell ref="E2:K2"/>
    <mergeCell ref="L2:V2"/>
    <mergeCell ref="W2:AD2"/>
    <mergeCell ref="AE2:AN2"/>
    <mergeCell ref="AO2:AV2"/>
    <mergeCell ref="AW2:BF2"/>
    <mergeCell ref="BG2:BX2"/>
    <mergeCell ref="E3:K3"/>
    <mergeCell ref="L3:M3"/>
    <mergeCell ref="N3:O3"/>
    <mergeCell ref="P3:V3"/>
    <mergeCell ref="W3:AD3"/>
    <mergeCell ref="AE3:AN3"/>
    <mergeCell ref="AO3:AV3"/>
    <mergeCell ref="AW3:BF3"/>
    <mergeCell ref="BG3:BN3"/>
    <mergeCell ref="BO3:BX3"/>
    <mergeCell ref="B4:D4"/>
    <mergeCell ref="E4:L4"/>
    <mergeCell ref="M4:V4"/>
    <mergeCell ref="W4:AD4"/>
    <mergeCell ref="AE4:AN4"/>
    <mergeCell ref="AO4:AV4"/>
    <mergeCell ref="AW4:BF4"/>
    <mergeCell ref="BG4:BN4"/>
    <mergeCell ref="BO4:BX4"/>
    <mergeCell ref="I7:L7"/>
    <mergeCell ref="M7:P7"/>
    <mergeCell ref="AA7:AD7"/>
    <mergeCell ref="AE7:AH7"/>
    <mergeCell ref="AS7:AV7"/>
    <mergeCell ref="AW7:AZ7"/>
    <mergeCell ref="BK7:BN7"/>
    <mergeCell ref="BO7:BR7"/>
    <mergeCell ref="I12:L12"/>
    <mergeCell ref="M12:P12"/>
    <mergeCell ref="AA12:AD12"/>
    <mergeCell ref="AE12:AH12"/>
    <mergeCell ref="AS12:AV12"/>
    <mergeCell ref="AW12:AZ12"/>
    <mergeCell ref="BK12:BN12"/>
    <mergeCell ref="BO12:BR12"/>
    <mergeCell ref="M13:P13"/>
    <mergeCell ref="AE13:AH13"/>
    <mergeCell ref="AW13:AZ13"/>
    <mergeCell ref="BO13:BR13"/>
    <mergeCell ref="M14:P14"/>
    <mergeCell ref="AE14:AH14"/>
    <mergeCell ref="AW14:AZ14"/>
    <mergeCell ref="BO14:BR14"/>
    <mergeCell ref="M15:P15"/>
    <mergeCell ref="AE15:AH15"/>
    <mergeCell ref="AW15:AZ15"/>
    <mergeCell ref="BO15:BR15"/>
    <mergeCell ref="M16:P16"/>
    <mergeCell ref="AE16:AH16"/>
    <mergeCell ref="AW16:AZ16"/>
    <mergeCell ref="BO16:BR16"/>
    <mergeCell ref="M17:P17"/>
    <mergeCell ref="AE17:AH17"/>
    <mergeCell ref="AW17:AZ17"/>
    <mergeCell ref="BO17:BR17"/>
    <mergeCell ref="M18:P18"/>
    <mergeCell ref="AE18:AH18"/>
    <mergeCell ref="AW18:AZ18"/>
    <mergeCell ref="BO18:BR18"/>
    <mergeCell ref="M19:P19"/>
    <mergeCell ref="AE19:AH19"/>
    <mergeCell ref="AW19:AZ19"/>
    <mergeCell ref="BO19:BR19"/>
    <mergeCell ref="M20:P20"/>
    <mergeCell ref="AE20:AH20"/>
    <mergeCell ref="AW20:AZ20"/>
    <mergeCell ref="BO20:BR20"/>
    <mergeCell ref="M21:P21"/>
    <mergeCell ref="AE21:AH21"/>
    <mergeCell ref="AW21:AZ21"/>
    <mergeCell ref="BO21:BR21"/>
    <mergeCell ref="M22:P22"/>
    <mergeCell ref="AE22:AH22"/>
    <mergeCell ref="AW22:AZ22"/>
    <mergeCell ref="BO22:BR22"/>
    <mergeCell ref="G25:J25"/>
    <mergeCell ref="L25:M25"/>
    <mergeCell ref="Y25:AB25"/>
    <mergeCell ref="AD25:AE25"/>
    <mergeCell ref="AQ25:AT25"/>
    <mergeCell ref="AV25:AW25"/>
    <mergeCell ref="BI25:BL25"/>
    <mergeCell ref="BN25:BO25"/>
    <mergeCell ref="G26:J26"/>
    <mergeCell ref="L26:M26"/>
    <mergeCell ref="Y26:AB26"/>
    <mergeCell ref="AD26:AE26"/>
    <mergeCell ref="AQ26:AT26"/>
    <mergeCell ref="AV26:AW26"/>
    <mergeCell ref="BI26:BL26"/>
    <mergeCell ref="BN26:BO26"/>
    <mergeCell ref="G27:J27"/>
    <mergeCell ref="L27:M27"/>
    <mergeCell ref="Y27:AB27"/>
    <mergeCell ref="AD27:AE27"/>
    <mergeCell ref="AQ27:AT27"/>
    <mergeCell ref="AV27:AW27"/>
    <mergeCell ref="BI27:BL27"/>
    <mergeCell ref="BN27:BO27"/>
    <mergeCell ref="F29:K29"/>
    <mergeCell ref="L29:M29"/>
    <mergeCell ref="X29:AC29"/>
    <mergeCell ref="AD29:AE29"/>
    <mergeCell ref="AP29:AU29"/>
    <mergeCell ref="AV29:AW29"/>
    <mergeCell ref="BH29:BM29"/>
    <mergeCell ref="BN29:BO29"/>
    <mergeCell ref="N30:O30"/>
    <mergeCell ref="Q30:R30"/>
    <mergeCell ref="AF30:AG30"/>
    <mergeCell ref="AI30:AJ30"/>
    <mergeCell ref="AX30:AY30"/>
    <mergeCell ref="BA30:BB30"/>
    <mergeCell ref="BP30:BQ30"/>
    <mergeCell ref="BS30:BT30"/>
    <mergeCell ref="I31:S31"/>
    <mergeCell ref="AA31:AK31"/>
    <mergeCell ref="AS31:BC31"/>
    <mergeCell ref="BK31:BU31"/>
    <mergeCell ref="P36:U36"/>
    <mergeCell ref="AH36:AM36"/>
    <mergeCell ref="AZ36:BE36"/>
    <mergeCell ref="BR36:BW36"/>
    <mergeCell ref="F37:L37"/>
    <mergeCell ref="M37:O37"/>
    <mergeCell ref="P37:R37"/>
    <mergeCell ref="S37:U37"/>
    <mergeCell ref="X37:AD37"/>
    <mergeCell ref="AE37:AG37"/>
    <mergeCell ref="AH37:AJ37"/>
    <mergeCell ref="AK37:AM37"/>
    <mergeCell ref="AP37:AV37"/>
    <mergeCell ref="AW37:AY37"/>
    <mergeCell ref="AZ37:BB37"/>
    <mergeCell ref="BC37:BE37"/>
    <mergeCell ref="BH37:BN37"/>
    <mergeCell ref="BO37:BQ37"/>
    <mergeCell ref="BR37:BT37"/>
    <mergeCell ref="BU37:BW37"/>
    <mergeCell ref="H38:J38"/>
    <mergeCell ref="K38:L38"/>
    <mergeCell ref="M38:O38"/>
    <mergeCell ref="P38:R38"/>
    <mergeCell ref="S38:U38"/>
    <mergeCell ref="Z38:AB38"/>
    <mergeCell ref="AC38:AD38"/>
    <mergeCell ref="AE38:AG38"/>
    <mergeCell ref="AH38:AJ38"/>
    <mergeCell ref="AK38:AM38"/>
    <mergeCell ref="AR38:AT38"/>
    <mergeCell ref="AU38:AV38"/>
    <mergeCell ref="AW38:AY38"/>
    <mergeCell ref="AZ38:BB38"/>
    <mergeCell ref="BC38:BE38"/>
    <mergeCell ref="BJ38:BL38"/>
    <mergeCell ref="BM38:BN38"/>
    <mergeCell ref="BO38:BQ38"/>
    <mergeCell ref="BR38:BT38"/>
    <mergeCell ref="BU38:BW38"/>
    <mergeCell ref="H39:J39"/>
    <mergeCell ref="Z39:AB39"/>
    <mergeCell ref="AR39:AT39"/>
    <mergeCell ref="BJ39:BL39"/>
    <mergeCell ref="H40:J40"/>
    <mergeCell ref="Z40:AB40"/>
    <mergeCell ref="AR40:AT40"/>
    <mergeCell ref="BJ40:BL40"/>
    <mergeCell ref="H41:J41"/>
    <mergeCell ref="Z41:AB41"/>
    <mergeCell ref="AR41:AT41"/>
    <mergeCell ref="BJ41:BL41"/>
    <mergeCell ref="H42:J42"/>
    <mergeCell ref="Z42:AB42"/>
    <mergeCell ref="AR42:AT42"/>
    <mergeCell ref="BJ42:BL42"/>
    <mergeCell ref="H43:J43"/>
    <mergeCell ref="Z43:AB43"/>
    <mergeCell ref="AR43:AT43"/>
    <mergeCell ref="BJ43:BL43"/>
    <mergeCell ref="H44:J44"/>
    <mergeCell ref="Z44:AB44"/>
    <mergeCell ref="AR44:AT44"/>
    <mergeCell ref="BJ44:BL44"/>
    <mergeCell ref="H45:L45"/>
    <mergeCell ref="M45:O45"/>
    <mergeCell ref="P45:R45"/>
    <mergeCell ref="S45:U45"/>
    <mergeCell ref="Z45:AD45"/>
    <mergeCell ref="AE45:AG45"/>
    <mergeCell ref="AH45:AJ45"/>
    <mergeCell ref="AK45:AM45"/>
    <mergeCell ref="AR45:AV45"/>
    <mergeCell ref="AW45:AY45"/>
    <mergeCell ref="AZ45:BB45"/>
    <mergeCell ref="BC45:BE45"/>
    <mergeCell ref="BJ45:BN45"/>
    <mergeCell ref="BO45:BQ45"/>
    <mergeCell ref="BR45:BT45"/>
    <mergeCell ref="BU45:BW45"/>
    <mergeCell ref="H46:L46"/>
    <mergeCell ref="M46:O46"/>
    <mergeCell ref="P46:R46"/>
    <mergeCell ref="S46:U46"/>
    <mergeCell ref="Z46:AD46"/>
    <mergeCell ref="AE46:AG46"/>
    <mergeCell ref="AH46:AJ46"/>
    <mergeCell ref="AK46:AM46"/>
    <mergeCell ref="AR46:AV46"/>
    <mergeCell ref="AW46:AY46"/>
    <mergeCell ref="AZ46:BB46"/>
    <mergeCell ref="BC46:BE46"/>
    <mergeCell ref="BJ46:BN46"/>
    <mergeCell ref="BO46:BQ46"/>
    <mergeCell ref="BR46:BT46"/>
    <mergeCell ref="BU46:BW46"/>
    <mergeCell ref="H47:L47"/>
    <mergeCell ref="M47:O47"/>
    <mergeCell ref="P47:R47"/>
    <mergeCell ref="S47:U47"/>
    <mergeCell ref="Z47:AD47"/>
    <mergeCell ref="AE47:AG47"/>
    <mergeCell ref="AH47:AJ47"/>
    <mergeCell ref="AK47:AM47"/>
    <mergeCell ref="AR47:AV47"/>
    <mergeCell ref="AW47:AY47"/>
    <mergeCell ref="AZ47:BB47"/>
    <mergeCell ref="BC47:BE47"/>
    <mergeCell ref="BJ47:BN47"/>
    <mergeCell ref="BO47:BQ47"/>
    <mergeCell ref="BR47:BT47"/>
    <mergeCell ref="BU47:BW47"/>
    <mergeCell ref="H48:L48"/>
    <mergeCell ref="M48:O48"/>
    <mergeCell ref="P48:R48"/>
    <mergeCell ref="S48:U48"/>
    <mergeCell ref="Z48:AD48"/>
    <mergeCell ref="AE48:AG48"/>
    <mergeCell ref="AH48:AJ48"/>
    <mergeCell ref="AK48:AM48"/>
    <mergeCell ref="AR48:AV48"/>
    <mergeCell ref="AW48:AY48"/>
    <mergeCell ref="AZ48:BB48"/>
    <mergeCell ref="BC48:BE48"/>
    <mergeCell ref="BJ48:BN48"/>
    <mergeCell ref="BO48:BQ48"/>
    <mergeCell ref="BR48:BT48"/>
    <mergeCell ref="BU48:BW48"/>
    <mergeCell ref="H49:L49"/>
    <mergeCell ref="M49:O49"/>
    <mergeCell ref="P49:R49"/>
    <mergeCell ref="S49:U49"/>
    <mergeCell ref="Z49:AD49"/>
    <mergeCell ref="AE49:AG49"/>
    <mergeCell ref="AH49:AJ49"/>
    <mergeCell ref="AK49:AM49"/>
    <mergeCell ref="AR49:AV49"/>
    <mergeCell ref="AW49:AY49"/>
    <mergeCell ref="AZ49:BB49"/>
    <mergeCell ref="BC49:BE49"/>
    <mergeCell ref="BJ49:BN49"/>
    <mergeCell ref="BO49:BQ49"/>
    <mergeCell ref="BR49:BT49"/>
    <mergeCell ref="BU49:BW49"/>
    <mergeCell ref="H50:L50"/>
    <mergeCell ref="M50:O50"/>
    <mergeCell ref="P50:R50"/>
    <mergeCell ref="S50:U50"/>
    <mergeCell ref="Z50:AD50"/>
    <mergeCell ref="AE50:AG50"/>
    <mergeCell ref="AH50:AJ50"/>
    <mergeCell ref="AK50:AM50"/>
    <mergeCell ref="AR50:AV50"/>
    <mergeCell ref="AW50:AY50"/>
    <mergeCell ref="AZ50:BB50"/>
    <mergeCell ref="BC50:BE50"/>
    <mergeCell ref="BJ50:BN50"/>
    <mergeCell ref="BO50:BQ50"/>
    <mergeCell ref="BR50:BT50"/>
    <mergeCell ref="BU50:BW50"/>
    <mergeCell ref="F51:L51"/>
    <mergeCell ref="M51:O51"/>
    <mergeCell ref="P51:R51"/>
    <mergeCell ref="S51:U51"/>
    <mergeCell ref="X51:AD51"/>
    <mergeCell ref="AE51:AG51"/>
    <mergeCell ref="AH51:AJ51"/>
    <mergeCell ref="AK51:AM51"/>
    <mergeCell ref="AP51:AV51"/>
    <mergeCell ref="AW51:AY51"/>
    <mergeCell ref="AZ51:BB51"/>
    <mergeCell ref="BC51:BE51"/>
    <mergeCell ref="BH51:BN51"/>
    <mergeCell ref="BO51:BQ51"/>
    <mergeCell ref="BR51:BT51"/>
    <mergeCell ref="BU51:BW51"/>
    <mergeCell ref="E53:V53"/>
    <mergeCell ref="W53:AN53"/>
    <mergeCell ref="AO53:BF53"/>
    <mergeCell ref="BG53:BX53"/>
    <mergeCell ref="E54:BX54"/>
    <mergeCell ref="B55:V55"/>
    <mergeCell ref="E56:K56"/>
    <mergeCell ref="L56:V56"/>
    <mergeCell ref="W56:AD56"/>
    <mergeCell ref="AE56:AN56"/>
    <mergeCell ref="AO56:AV56"/>
    <mergeCell ref="AW56:BF56"/>
    <mergeCell ref="BG56:BX56"/>
    <mergeCell ref="E57:K57"/>
    <mergeCell ref="L57:M57"/>
    <mergeCell ref="N57:O57"/>
    <mergeCell ref="P57:V57"/>
    <mergeCell ref="W57:AD57"/>
    <mergeCell ref="AE57:AN57"/>
    <mergeCell ref="AO57:AV57"/>
    <mergeCell ref="AW57:BF57"/>
    <mergeCell ref="BG57:BN57"/>
    <mergeCell ref="BO57:BX57"/>
    <mergeCell ref="B58:D58"/>
    <mergeCell ref="E58:L58"/>
    <mergeCell ref="M58:V58"/>
    <mergeCell ref="W58:AD58"/>
    <mergeCell ref="AE58:AN58"/>
    <mergeCell ref="AO58:AV58"/>
    <mergeCell ref="AW58:BF58"/>
    <mergeCell ref="BG58:BN58"/>
    <mergeCell ref="BO58:BX58"/>
    <mergeCell ref="I61:L61"/>
    <mergeCell ref="M61:P61"/>
    <mergeCell ref="AA61:AD61"/>
    <mergeCell ref="AE61:AH61"/>
    <mergeCell ref="AS61:AV61"/>
    <mergeCell ref="AW61:AZ61"/>
    <mergeCell ref="BK61:BN61"/>
    <mergeCell ref="BO61:BR61"/>
    <mergeCell ref="I66:L66"/>
    <mergeCell ref="M66:P66"/>
    <mergeCell ref="AA66:AD66"/>
    <mergeCell ref="AE66:AH66"/>
    <mergeCell ref="AS66:AV66"/>
    <mergeCell ref="AW66:AZ66"/>
    <mergeCell ref="BK66:BN66"/>
    <mergeCell ref="BO66:BR66"/>
    <mergeCell ref="M67:P67"/>
    <mergeCell ref="AE67:AH67"/>
    <mergeCell ref="AW67:AZ67"/>
    <mergeCell ref="BO67:BR67"/>
    <mergeCell ref="M68:P68"/>
    <mergeCell ref="AE68:AH68"/>
    <mergeCell ref="AW68:AZ68"/>
    <mergeCell ref="BO68:BR68"/>
    <mergeCell ref="M69:P69"/>
    <mergeCell ref="AE69:AH69"/>
    <mergeCell ref="AW69:AZ69"/>
    <mergeCell ref="BO69:BR69"/>
    <mergeCell ref="M70:P70"/>
    <mergeCell ref="AE70:AH70"/>
    <mergeCell ref="AW70:AZ70"/>
    <mergeCell ref="BO70:BR70"/>
    <mergeCell ref="M71:P71"/>
    <mergeCell ref="AE71:AH71"/>
    <mergeCell ref="AW71:AZ71"/>
    <mergeCell ref="BO71:BR71"/>
    <mergeCell ref="M72:P72"/>
    <mergeCell ref="AE72:AH72"/>
    <mergeCell ref="AW72:AZ72"/>
    <mergeCell ref="BO72:BR72"/>
    <mergeCell ref="M73:P73"/>
    <mergeCell ref="AE73:AH73"/>
    <mergeCell ref="AW73:AZ73"/>
    <mergeCell ref="BO73:BR73"/>
    <mergeCell ref="M74:P74"/>
    <mergeCell ref="AE74:AH74"/>
    <mergeCell ref="AW74:AZ74"/>
    <mergeCell ref="BO74:BR74"/>
    <mergeCell ref="M75:P75"/>
    <mergeCell ref="AE75:AH75"/>
    <mergeCell ref="AW75:AZ75"/>
    <mergeCell ref="BO75:BR75"/>
    <mergeCell ref="M76:P76"/>
    <mergeCell ref="AE76:AH76"/>
    <mergeCell ref="AW76:AZ76"/>
    <mergeCell ref="BO76:BR76"/>
    <mergeCell ref="G79:J79"/>
    <mergeCell ref="L79:M79"/>
    <mergeCell ref="Y79:AB79"/>
    <mergeCell ref="AD79:AE79"/>
    <mergeCell ref="AQ79:AT79"/>
    <mergeCell ref="AV79:AW79"/>
    <mergeCell ref="BI79:BL79"/>
    <mergeCell ref="BN79:BO79"/>
    <mergeCell ref="G80:J80"/>
    <mergeCell ref="L80:M80"/>
    <mergeCell ref="Y80:AB80"/>
    <mergeCell ref="AD80:AE80"/>
    <mergeCell ref="AQ80:AT80"/>
    <mergeCell ref="AV80:AW80"/>
    <mergeCell ref="BI80:BL80"/>
    <mergeCell ref="BN80:BO80"/>
    <mergeCell ref="G81:J81"/>
    <mergeCell ref="L81:M81"/>
    <mergeCell ref="Y81:AB81"/>
    <mergeCell ref="AD81:AE81"/>
    <mergeCell ref="AQ81:AT81"/>
    <mergeCell ref="AV81:AW81"/>
    <mergeCell ref="BI81:BL81"/>
    <mergeCell ref="BN81:BO81"/>
    <mergeCell ref="F83:K83"/>
    <mergeCell ref="L83:M83"/>
    <mergeCell ref="X83:AC83"/>
    <mergeCell ref="AD83:AE83"/>
    <mergeCell ref="AP83:AU83"/>
    <mergeCell ref="AV83:AW83"/>
    <mergeCell ref="BH83:BM83"/>
    <mergeCell ref="BN83:BO83"/>
    <mergeCell ref="N84:O84"/>
    <mergeCell ref="Q84:R84"/>
    <mergeCell ref="AF84:AG84"/>
    <mergeCell ref="AI84:AJ84"/>
    <mergeCell ref="AX84:AY84"/>
    <mergeCell ref="BA84:BB84"/>
    <mergeCell ref="BP84:BQ84"/>
    <mergeCell ref="BS84:BT84"/>
    <mergeCell ref="I85:S85"/>
    <mergeCell ref="AA85:AK85"/>
    <mergeCell ref="AS85:BC85"/>
    <mergeCell ref="BK85:BU85"/>
    <mergeCell ref="P90:U90"/>
    <mergeCell ref="AH90:AM90"/>
    <mergeCell ref="AZ90:BE90"/>
    <mergeCell ref="BR90:BW90"/>
    <mergeCell ref="F91:L91"/>
    <mergeCell ref="M91:O91"/>
    <mergeCell ref="P91:R91"/>
    <mergeCell ref="S91:U91"/>
    <mergeCell ref="X91:AD91"/>
    <mergeCell ref="AE91:AG91"/>
    <mergeCell ref="AH91:AJ91"/>
    <mergeCell ref="AK91:AM91"/>
    <mergeCell ref="AP91:AV91"/>
    <mergeCell ref="AW91:AY91"/>
    <mergeCell ref="AZ91:BB91"/>
    <mergeCell ref="BC91:BE91"/>
    <mergeCell ref="BH91:BN91"/>
    <mergeCell ref="BO91:BQ91"/>
    <mergeCell ref="BR91:BT91"/>
    <mergeCell ref="BU91:BW91"/>
    <mergeCell ref="H92:J92"/>
    <mergeCell ref="K92:L92"/>
    <mergeCell ref="M92:O92"/>
    <mergeCell ref="P92:R92"/>
    <mergeCell ref="S92:U92"/>
    <mergeCell ref="Z92:AB92"/>
    <mergeCell ref="AC92:AD92"/>
    <mergeCell ref="AE92:AG92"/>
    <mergeCell ref="AH92:AJ92"/>
    <mergeCell ref="AK92:AM92"/>
    <mergeCell ref="AR92:AT92"/>
    <mergeCell ref="AU92:AV92"/>
    <mergeCell ref="AW92:AY92"/>
    <mergeCell ref="AZ92:BB92"/>
    <mergeCell ref="BC92:BE92"/>
    <mergeCell ref="BJ92:BL92"/>
    <mergeCell ref="BM92:BN92"/>
    <mergeCell ref="BO92:BQ92"/>
    <mergeCell ref="BR92:BT92"/>
    <mergeCell ref="BU92:BW92"/>
    <mergeCell ref="H93:J93"/>
    <mergeCell ref="Z93:AB93"/>
    <mergeCell ref="AR93:AT93"/>
    <mergeCell ref="BJ93:BL93"/>
    <mergeCell ref="H94:J94"/>
    <mergeCell ref="Z94:AB94"/>
    <mergeCell ref="AR94:AT94"/>
    <mergeCell ref="BJ94:BL94"/>
    <mergeCell ref="H95:J95"/>
    <mergeCell ref="Z95:AB95"/>
    <mergeCell ref="AR95:AT95"/>
    <mergeCell ref="BJ95:BL95"/>
    <mergeCell ref="H96:J96"/>
    <mergeCell ref="Z96:AB96"/>
    <mergeCell ref="AR96:AT96"/>
    <mergeCell ref="BJ96:BL96"/>
    <mergeCell ref="H97:J97"/>
    <mergeCell ref="Z97:AB97"/>
    <mergeCell ref="AR97:AT97"/>
    <mergeCell ref="BJ97:BL97"/>
    <mergeCell ref="H98:J98"/>
    <mergeCell ref="Z98:AB98"/>
    <mergeCell ref="AR98:AT98"/>
    <mergeCell ref="BJ98:BL98"/>
    <mergeCell ref="H99:L99"/>
    <mergeCell ref="M99:O99"/>
    <mergeCell ref="P99:R99"/>
    <mergeCell ref="S99:U99"/>
    <mergeCell ref="Z99:AD99"/>
    <mergeCell ref="AE99:AG99"/>
    <mergeCell ref="AH99:AJ99"/>
    <mergeCell ref="AK99:AM99"/>
    <mergeCell ref="AR99:AV99"/>
    <mergeCell ref="AW99:AY99"/>
    <mergeCell ref="AZ99:BB99"/>
    <mergeCell ref="BC99:BE99"/>
    <mergeCell ref="BJ99:BN99"/>
    <mergeCell ref="BO99:BQ99"/>
    <mergeCell ref="BR99:BT99"/>
    <mergeCell ref="BU99:BW99"/>
    <mergeCell ref="H100:L100"/>
    <mergeCell ref="M100:O100"/>
    <mergeCell ref="P100:R100"/>
    <mergeCell ref="S100:U100"/>
    <mergeCell ref="Z100:AD100"/>
    <mergeCell ref="AE100:AG100"/>
    <mergeCell ref="AH100:AJ100"/>
    <mergeCell ref="AK100:AM100"/>
    <mergeCell ref="AR100:AV100"/>
    <mergeCell ref="AW100:AY100"/>
    <mergeCell ref="AZ100:BB100"/>
    <mergeCell ref="BC100:BE100"/>
    <mergeCell ref="BJ100:BN100"/>
    <mergeCell ref="BO100:BQ100"/>
    <mergeCell ref="BR100:BT100"/>
    <mergeCell ref="BU100:BW100"/>
    <mergeCell ref="H101:L101"/>
    <mergeCell ref="M101:O101"/>
    <mergeCell ref="P101:R101"/>
    <mergeCell ref="S101:U101"/>
    <mergeCell ref="Z101:AD101"/>
    <mergeCell ref="AE101:AG101"/>
    <mergeCell ref="AH101:AJ101"/>
    <mergeCell ref="AK101:AM101"/>
    <mergeCell ref="AR101:AV101"/>
    <mergeCell ref="AW101:AY101"/>
    <mergeCell ref="AZ101:BB101"/>
    <mergeCell ref="BC101:BE101"/>
    <mergeCell ref="BJ101:BN101"/>
    <mergeCell ref="BO101:BQ101"/>
    <mergeCell ref="BR101:BT101"/>
    <mergeCell ref="BU101:BW101"/>
    <mergeCell ref="H102:L102"/>
    <mergeCell ref="M102:O102"/>
    <mergeCell ref="P102:R102"/>
    <mergeCell ref="S102:U102"/>
    <mergeCell ref="Z102:AD102"/>
    <mergeCell ref="AE102:AG102"/>
    <mergeCell ref="AH102:AJ102"/>
    <mergeCell ref="AK102:AM102"/>
    <mergeCell ref="AR102:AV102"/>
    <mergeCell ref="AW102:AY102"/>
    <mergeCell ref="AZ102:BB102"/>
    <mergeCell ref="BC102:BE102"/>
    <mergeCell ref="BJ102:BN102"/>
    <mergeCell ref="BO102:BQ102"/>
    <mergeCell ref="BR102:BT102"/>
    <mergeCell ref="BU102:BW102"/>
    <mergeCell ref="H103:L103"/>
    <mergeCell ref="M103:O103"/>
    <mergeCell ref="P103:R103"/>
    <mergeCell ref="S103:U103"/>
    <mergeCell ref="Z103:AD103"/>
    <mergeCell ref="AE103:AG103"/>
    <mergeCell ref="AH103:AJ103"/>
    <mergeCell ref="AK103:AM103"/>
    <mergeCell ref="AR103:AV103"/>
    <mergeCell ref="AW103:AY103"/>
    <mergeCell ref="AZ103:BB103"/>
    <mergeCell ref="BC103:BE103"/>
    <mergeCell ref="BJ103:BN103"/>
    <mergeCell ref="BO103:BQ103"/>
    <mergeCell ref="BR103:BT103"/>
    <mergeCell ref="BU103:BW103"/>
    <mergeCell ref="H104:L104"/>
    <mergeCell ref="M104:O104"/>
    <mergeCell ref="P104:R104"/>
    <mergeCell ref="S104:U104"/>
    <mergeCell ref="Z104:AD104"/>
    <mergeCell ref="AE104:AG104"/>
    <mergeCell ref="AH104:AJ104"/>
    <mergeCell ref="AK104:AM104"/>
    <mergeCell ref="AR104:AV104"/>
    <mergeCell ref="AW104:AY104"/>
    <mergeCell ref="AZ104:BB104"/>
    <mergeCell ref="BC104:BE104"/>
    <mergeCell ref="BJ104:BN104"/>
    <mergeCell ref="BO104:BQ104"/>
    <mergeCell ref="BR104:BT104"/>
    <mergeCell ref="BU104:BW104"/>
    <mergeCell ref="F105:L105"/>
    <mergeCell ref="M105:O105"/>
    <mergeCell ref="P105:R105"/>
    <mergeCell ref="S105:U105"/>
    <mergeCell ref="X105:AD105"/>
    <mergeCell ref="AE105:AG105"/>
    <mergeCell ref="AH105:AJ105"/>
    <mergeCell ref="AK105:AM105"/>
    <mergeCell ref="AP105:AV105"/>
    <mergeCell ref="AW105:AY105"/>
    <mergeCell ref="AZ105:BB105"/>
    <mergeCell ref="BC105:BE105"/>
    <mergeCell ref="BH105:BN105"/>
    <mergeCell ref="BO105:BQ105"/>
    <mergeCell ref="BR105:BT105"/>
    <mergeCell ref="BU105:BW105"/>
    <mergeCell ref="E107:V107"/>
    <mergeCell ref="W107:AN107"/>
    <mergeCell ref="AO107:BF107"/>
    <mergeCell ref="BG107:BX107"/>
    <mergeCell ref="E108:BX108"/>
    <mergeCell ref="B109:V109"/>
    <mergeCell ref="E110:K110"/>
    <mergeCell ref="L110:V110"/>
    <mergeCell ref="W110:AD110"/>
    <mergeCell ref="AE110:AN110"/>
    <mergeCell ref="AO110:AV110"/>
    <mergeCell ref="AW110:BF110"/>
    <mergeCell ref="BG110:BX110"/>
    <mergeCell ref="E111:K111"/>
    <mergeCell ref="L111:M111"/>
    <mergeCell ref="N111:O111"/>
    <mergeCell ref="P111:V111"/>
    <mergeCell ref="W111:AD111"/>
    <mergeCell ref="AE111:AN111"/>
    <mergeCell ref="AO111:AV111"/>
    <mergeCell ref="AW111:BF111"/>
    <mergeCell ref="BG111:BN111"/>
    <mergeCell ref="BO111:BX111"/>
    <mergeCell ref="B112:D112"/>
    <mergeCell ref="E112:L112"/>
    <mergeCell ref="M112:V112"/>
    <mergeCell ref="W112:AD112"/>
    <mergeCell ref="AE112:AN112"/>
    <mergeCell ref="AO112:AV112"/>
    <mergeCell ref="AW112:BF112"/>
    <mergeCell ref="BG112:BN112"/>
    <mergeCell ref="BO112:BX112"/>
    <mergeCell ref="I115:L115"/>
    <mergeCell ref="M115:P115"/>
    <mergeCell ref="AA115:AD115"/>
    <mergeCell ref="AE115:AH115"/>
    <mergeCell ref="AS115:AV115"/>
    <mergeCell ref="AW115:AZ115"/>
    <mergeCell ref="BK115:BN115"/>
    <mergeCell ref="BO115:BR115"/>
    <mergeCell ref="I120:L120"/>
    <mergeCell ref="M120:P120"/>
    <mergeCell ref="AA120:AD120"/>
    <mergeCell ref="AE120:AH120"/>
    <mergeCell ref="AS120:AV120"/>
    <mergeCell ref="AW120:AZ120"/>
    <mergeCell ref="BK120:BN120"/>
    <mergeCell ref="BO120:BR120"/>
    <mergeCell ref="M121:P121"/>
    <mergeCell ref="AE121:AH121"/>
    <mergeCell ref="AW121:AZ121"/>
    <mergeCell ref="BO121:BR121"/>
    <mergeCell ref="M122:P122"/>
    <mergeCell ref="AE122:AH122"/>
    <mergeCell ref="AW122:AZ122"/>
    <mergeCell ref="BO122:BR122"/>
    <mergeCell ref="M123:P123"/>
    <mergeCell ref="AE123:AH123"/>
    <mergeCell ref="AW123:AZ123"/>
    <mergeCell ref="BO123:BR123"/>
    <mergeCell ref="M124:P124"/>
    <mergeCell ref="AE124:AH124"/>
    <mergeCell ref="AW124:AZ124"/>
    <mergeCell ref="BO124:BR124"/>
    <mergeCell ref="M125:P125"/>
    <mergeCell ref="AE125:AH125"/>
    <mergeCell ref="AW125:AZ125"/>
    <mergeCell ref="BO125:BR125"/>
    <mergeCell ref="M126:P126"/>
    <mergeCell ref="AE126:AH126"/>
    <mergeCell ref="AW126:AZ126"/>
    <mergeCell ref="BO126:BR126"/>
    <mergeCell ref="M127:P127"/>
    <mergeCell ref="AE127:AH127"/>
    <mergeCell ref="AW127:AZ127"/>
    <mergeCell ref="BO127:BR127"/>
    <mergeCell ref="M128:P128"/>
    <mergeCell ref="AE128:AH128"/>
    <mergeCell ref="AW128:AZ128"/>
    <mergeCell ref="BO128:BR128"/>
    <mergeCell ref="M129:P129"/>
    <mergeCell ref="AE129:AH129"/>
    <mergeCell ref="AW129:AZ129"/>
    <mergeCell ref="BO129:BR129"/>
    <mergeCell ref="M130:P130"/>
    <mergeCell ref="AE130:AH130"/>
    <mergeCell ref="AW130:AZ130"/>
    <mergeCell ref="BO130:BR130"/>
    <mergeCell ref="G133:J133"/>
    <mergeCell ref="L133:M133"/>
    <mergeCell ref="Y133:AB133"/>
    <mergeCell ref="AD133:AE133"/>
    <mergeCell ref="AQ133:AT133"/>
    <mergeCell ref="AV133:AW133"/>
    <mergeCell ref="BI133:BL133"/>
    <mergeCell ref="BN133:BO133"/>
    <mergeCell ref="G134:J134"/>
    <mergeCell ref="L134:M134"/>
    <mergeCell ref="Y134:AB134"/>
    <mergeCell ref="AD134:AE134"/>
    <mergeCell ref="AQ134:AT134"/>
    <mergeCell ref="AV134:AW134"/>
    <mergeCell ref="BI134:BL134"/>
    <mergeCell ref="BN134:BO134"/>
    <mergeCell ref="G135:J135"/>
    <mergeCell ref="L135:M135"/>
    <mergeCell ref="Y135:AB135"/>
    <mergeCell ref="AD135:AE135"/>
    <mergeCell ref="AQ135:AT135"/>
    <mergeCell ref="AV135:AW135"/>
    <mergeCell ref="BI135:BL135"/>
    <mergeCell ref="BN135:BO135"/>
    <mergeCell ref="F137:K137"/>
    <mergeCell ref="L137:M137"/>
    <mergeCell ref="X137:AC137"/>
    <mergeCell ref="AD137:AE137"/>
    <mergeCell ref="AP137:AU137"/>
    <mergeCell ref="AV137:AW137"/>
    <mergeCell ref="BH137:BM137"/>
    <mergeCell ref="BN137:BO137"/>
    <mergeCell ref="N138:O138"/>
    <mergeCell ref="Q138:R138"/>
    <mergeCell ref="AF138:AG138"/>
    <mergeCell ref="AI138:AJ138"/>
    <mergeCell ref="AX138:AY138"/>
    <mergeCell ref="BA138:BB138"/>
    <mergeCell ref="BP138:BQ138"/>
    <mergeCell ref="BS138:BT138"/>
    <mergeCell ref="I139:S139"/>
    <mergeCell ref="AA139:AK139"/>
    <mergeCell ref="AS139:BC139"/>
    <mergeCell ref="BK139:BU139"/>
    <mergeCell ref="P144:U144"/>
    <mergeCell ref="AH144:AM144"/>
    <mergeCell ref="AZ144:BE144"/>
    <mergeCell ref="BR144:BW144"/>
    <mergeCell ref="F145:L145"/>
    <mergeCell ref="M145:O145"/>
    <mergeCell ref="P145:R145"/>
    <mergeCell ref="S145:U145"/>
    <mergeCell ref="X145:AD145"/>
    <mergeCell ref="AE145:AG145"/>
    <mergeCell ref="AH145:AJ145"/>
    <mergeCell ref="AK145:AM145"/>
    <mergeCell ref="AP145:AV145"/>
    <mergeCell ref="AW145:AY145"/>
    <mergeCell ref="AZ145:BB145"/>
    <mergeCell ref="BC145:BE145"/>
    <mergeCell ref="BH145:BN145"/>
    <mergeCell ref="BO145:BQ145"/>
    <mergeCell ref="BR145:BT145"/>
    <mergeCell ref="BU145:BW145"/>
    <mergeCell ref="H146:J146"/>
    <mergeCell ref="K146:L146"/>
    <mergeCell ref="M146:O146"/>
    <mergeCell ref="P146:R146"/>
    <mergeCell ref="S146:U146"/>
    <mergeCell ref="Z146:AB146"/>
    <mergeCell ref="AC146:AD146"/>
    <mergeCell ref="AE146:AG146"/>
    <mergeCell ref="AH146:AJ146"/>
    <mergeCell ref="AK146:AM146"/>
    <mergeCell ref="AR146:AT146"/>
    <mergeCell ref="AU146:AV146"/>
    <mergeCell ref="AW146:AY146"/>
    <mergeCell ref="AZ146:BB146"/>
    <mergeCell ref="BC146:BE146"/>
    <mergeCell ref="BJ146:BL146"/>
    <mergeCell ref="BM146:BN146"/>
    <mergeCell ref="BO146:BQ146"/>
    <mergeCell ref="BR146:BT146"/>
    <mergeCell ref="BU146:BW146"/>
    <mergeCell ref="H147:J147"/>
    <mergeCell ref="Z147:AB147"/>
    <mergeCell ref="AR147:AT147"/>
    <mergeCell ref="BJ147:BL147"/>
    <mergeCell ref="H148:J148"/>
    <mergeCell ref="Z148:AB148"/>
    <mergeCell ref="AR148:AT148"/>
    <mergeCell ref="BJ148:BL148"/>
    <mergeCell ref="H149:J149"/>
    <mergeCell ref="Z149:AB149"/>
    <mergeCell ref="AR149:AT149"/>
    <mergeCell ref="BJ149:BL149"/>
    <mergeCell ref="H150:J150"/>
    <mergeCell ref="Z150:AB150"/>
    <mergeCell ref="AR150:AT150"/>
    <mergeCell ref="BJ150:BL150"/>
    <mergeCell ref="H151:J151"/>
    <mergeCell ref="Z151:AB151"/>
    <mergeCell ref="AR151:AT151"/>
    <mergeCell ref="BJ151:BL151"/>
    <mergeCell ref="H152:J152"/>
    <mergeCell ref="Z152:AB152"/>
    <mergeCell ref="AR152:AT152"/>
    <mergeCell ref="BJ152:BL152"/>
    <mergeCell ref="H153:L153"/>
    <mergeCell ref="M153:O153"/>
    <mergeCell ref="P153:R153"/>
    <mergeCell ref="S153:U153"/>
    <mergeCell ref="Z153:AD153"/>
    <mergeCell ref="AE153:AG153"/>
    <mergeCell ref="AH153:AJ153"/>
    <mergeCell ref="AK153:AM153"/>
    <mergeCell ref="AR153:AV153"/>
    <mergeCell ref="AW153:AY153"/>
    <mergeCell ref="AZ153:BB153"/>
    <mergeCell ref="BC153:BE153"/>
    <mergeCell ref="BJ153:BN153"/>
    <mergeCell ref="BO153:BQ153"/>
    <mergeCell ref="BR153:BT153"/>
    <mergeCell ref="BU153:BW153"/>
    <mergeCell ref="H154:L154"/>
    <mergeCell ref="M154:O154"/>
    <mergeCell ref="P154:R154"/>
    <mergeCell ref="S154:U154"/>
    <mergeCell ref="Z154:AD154"/>
    <mergeCell ref="AE154:AG154"/>
    <mergeCell ref="AH154:AJ154"/>
    <mergeCell ref="AK154:AM154"/>
    <mergeCell ref="AR154:AV154"/>
    <mergeCell ref="AW154:AY154"/>
    <mergeCell ref="AZ154:BB154"/>
    <mergeCell ref="BC154:BE154"/>
    <mergeCell ref="BJ154:BN154"/>
    <mergeCell ref="BO154:BQ154"/>
    <mergeCell ref="BR154:BT154"/>
    <mergeCell ref="BU154:BW154"/>
    <mergeCell ref="H155:L155"/>
    <mergeCell ref="M155:O155"/>
    <mergeCell ref="P155:R155"/>
    <mergeCell ref="S155:U155"/>
    <mergeCell ref="Z155:AD155"/>
    <mergeCell ref="AE155:AG155"/>
    <mergeCell ref="AH155:AJ155"/>
    <mergeCell ref="AK155:AM155"/>
    <mergeCell ref="AR155:AV155"/>
    <mergeCell ref="AW155:AY155"/>
    <mergeCell ref="AZ155:BB155"/>
    <mergeCell ref="BC155:BE155"/>
    <mergeCell ref="BJ155:BN155"/>
    <mergeCell ref="BO155:BQ155"/>
    <mergeCell ref="BR155:BT155"/>
    <mergeCell ref="BU155:BW155"/>
    <mergeCell ref="H156:L156"/>
    <mergeCell ref="M156:O156"/>
    <mergeCell ref="P156:R156"/>
    <mergeCell ref="S156:U156"/>
    <mergeCell ref="Z156:AD156"/>
    <mergeCell ref="AE156:AG156"/>
    <mergeCell ref="AH156:AJ156"/>
    <mergeCell ref="AK156:AM156"/>
    <mergeCell ref="AR156:AV156"/>
    <mergeCell ref="AW156:AY156"/>
    <mergeCell ref="AZ156:BB156"/>
    <mergeCell ref="BC156:BE156"/>
    <mergeCell ref="BJ156:BN156"/>
    <mergeCell ref="BO156:BQ156"/>
    <mergeCell ref="BR156:BT156"/>
    <mergeCell ref="BU156:BW156"/>
    <mergeCell ref="H157:L157"/>
    <mergeCell ref="M157:O157"/>
    <mergeCell ref="P157:R157"/>
    <mergeCell ref="S157:U157"/>
    <mergeCell ref="Z157:AD157"/>
    <mergeCell ref="AE157:AG157"/>
    <mergeCell ref="AH157:AJ157"/>
    <mergeCell ref="AK157:AM157"/>
    <mergeCell ref="AR157:AV157"/>
    <mergeCell ref="AW157:AY157"/>
    <mergeCell ref="AZ157:BB157"/>
    <mergeCell ref="BC157:BE157"/>
    <mergeCell ref="BJ157:BN157"/>
    <mergeCell ref="BO157:BQ157"/>
    <mergeCell ref="BR157:BT157"/>
    <mergeCell ref="BU157:BW157"/>
    <mergeCell ref="H158:L158"/>
    <mergeCell ref="M158:O158"/>
    <mergeCell ref="P158:R158"/>
    <mergeCell ref="S158:U158"/>
    <mergeCell ref="Z158:AD158"/>
    <mergeCell ref="AE158:AG158"/>
    <mergeCell ref="AH158:AJ158"/>
    <mergeCell ref="AK158:AM158"/>
    <mergeCell ref="AR158:AV158"/>
    <mergeCell ref="AW158:AY158"/>
    <mergeCell ref="AZ158:BB158"/>
    <mergeCell ref="BC158:BE158"/>
    <mergeCell ref="BJ158:BN158"/>
    <mergeCell ref="BO158:BQ158"/>
    <mergeCell ref="BR158:BT158"/>
    <mergeCell ref="BU158:BW158"/>
    <mergeCell ref="F159:L159"/>
    <mergeCell ref="M159:O159"/>
    <mergeCell ref="P159:R159"/>
    <mergeCell ref="S159:U159"/>
    <mergeCell ref="X159:AD159"/>
    <mergeCell ref="AE159:AG159"/>
    <mergeCell ref="AH159:AJ159"/>
    <mergeCell ref="AK159:AM159"/>
    <mergeCell ref="AP159:AV159"/>
    <mergeCell ref="AW159:AY159"/>
    <mergeCell ref="AZ159:BB159"/>
    <mergeCell ref="BC159:BE159"/>
    <mergeCell ref="BH159:BN159"/>
    <mergeCell ref="BO159:BQ159"/>
    <mergeCell ref="BR159:BT159"/>
    <mergeCell ref="BU159:BW159"/>
    <mergeCell ref="E161:V161"/>
    <mergeCell ref="W161:AN161"/>
    <mergeCell ref="AO161:BF161"/>
    <mergeCell ref="BG161:BX161"/>
    <mergeCell ref="E162:BX162"/>
    <mergeCell ref="B2:D3"/>
    <mergeCell ref="S8:S12"/>
    <mergeCell ref="T8:T12"/>
    <mergeCell ref="AK8:AK12"/>
    <mergeCell ref="AL8:AL12"/>
    <mergeCell ref="BC8:BC12"/>
    <mergeCell ref="BD8:BD12"/>
    <mergeCell ref="BU8:BU12"/>
    <mergeCell ref="BV8:BV12"/>
    <mergeCell ref="I13:L17"/>
    <mergeCell ref="R13:R16"/>
    <mergeCell ref="T13:T18"/>
    <mergeCell ref="U13:U18"/>
    <mergeCell ref="AA13:AD17"/>
    <mergeCell ref="AL13:AL18"/>
    <mergeCell ref="AM13:AM18"/>
    <mergeCell ref="AS13:AV17"/>
    <mergeCell ref="BD13:BD18"/>
    <mergeCell ref="BE13:BE18"/>
    <mergeCell ref="BK13:BN17"/>
    <mergeCell ref="S14:S17"/>
    <mergeCell ref="AJ14:AJ17"/>
    <mergeCell ref="AK14:AK17"/>
    <mergeCell ref="BB14:BB17"/>
    <mergeCell ref="BC14:BC17"/>
    <mergeCell ref="BT14:BT17"/>
    <mergeCell ref="BW14:BW19"/>
    <mergeCell ref="BU15:BU18"/>
    <mergeCell ref="Q16:Q18"/>
    <mergeCell ref="R17:R18"/>
    <mergeCell ref="AI17:AI19"/>
    <mergeCell ref="BA17:BA19"/>
    <mergeCell ref="I18:L22"/>
    <mergeCell ref="AA18:AD22"/>
    <mergeCell ref="AJ18:AJ19"/>
    <mergeCell ref="AS18:AV22"/>
    <mergeCell ref="BB18:BB19"/>
    <mergeCell ref="BK18:BN22"/>
    <mergeCell ref="BS18:BS20"/>
    <mergeCell ref="BT19:BT20"/>
    <mergeCell ref="S20:S21"/>
    <mergeCell ref="AK20:AK22"/>
    <mergeCell ref="BC20:BC22"/>
    <mergeCell ref="BU21:BU22"/>
    <mergeCell ref="F30:G31"/>
    <mergeCell ref="H30:H31"/>
    <mergeCell ref="T30:U31"/>
    <mergeCell ref="X30:Y31"/>
    <mergeCell ref="Z30:Z31"/>
    <mergeCell ref="AL30:AM31"/>
    <mergeCell ref="AP30:AQ31"/>
    <mergeCell ref="AR30:AR31"/>
    <mergeCell ref="BD30:BE31"/>
    <mergeCell ref="BH30:BI31"/>
    <mergeCell ref="BJ30:BJ31"/>
    <mergeCell ref="BV30:BW31"/>
    <mergeCell ref="F32:G33"/>
    <mergeCell ref="H32:J33"/>
    <mergeCell ref="K32:K33"/>
    <mergeCell ref="L32:M33"/>
    <mergeCell ref="X32:Y33"/>
    <mergeCell ref="Z32:AB33"/>
    <mergeCell ref="AC32:AC33"/>
    <mergeCell ref="AD32:AE33"/>
    <mergeCell ref="AP32:AQ33"/>
    <mergeCell ref="AR32:AT33"/>
    <mergeCell ref="AU32:AU33"/>
    <mergeCell ref="AV32:AW33"/>
    <mergeCell ref="BH32:BI33"/>
    <mergeCell ref="BJ32:BL33"/>
    <mergeCell ref="BM32:BM33"/>
    <mergeCell ref="BN32:BO33"/>
    <mergeCell ref="K39:L40"/>
    <mergeCell ref="M39:O40"/>
    <mergeCell ref="P39:R40"/>
    <mergeCell ref="S39:U40"/>
    <mergeCell ref="AC39:AD40"/>
    <mergeCell ref="AE39:AG40"/>
    <mergeCell ref="AH39:AJ40"/>
    <mergeCell ref="AK39:AM40"/>
    <mergeCell ref="AU39:AV40"/>
    <mergeCell ref="AW39:AY40"/>
    <mergeCell ref="AZ39:BB40"/>
    <mergeCell ref="BC39:BE40"/>
    <mergeCell ref="BM39:BN40"/>
    <mergeCell ref="BO39:BQ40"/>
    <mergeCell ref="BR39:BT40"/>
    <mergeCell ref="BU39:BW40"/>
    <mergeCell ref="K41:L42"/>
    <mergeCell ref="M41:O42"/>
    <mergeCell ref="P41:R42"/>
    <mergeCell ref="S41:U42"/>
    <mergeCell ref="AC41:AD42"/>
    <mergeCell ref="AE41:AG42"/>
    <mergeCell ref="AH41:AJ42"/>
    <mergeCell ref="AK41:AM42"/>
    <mergeCell ref="AU41:AV42"/>
    <mergeCell ref="AW41:AY42"/>
    <mergeCell ref="AZ41:BB42"/>
    <mergeCell ref="BC41:BE42"/>
    <mergeCell ref="BM41:BN42"/>
    <mergeCell ref="BO41:BQ42"/>
    <mergeCell ref="BR41:BT42"/>
    <mergeCell ref="BU41:BW42"/>
    <mergeCell ref="K43:L44"/>
    <mergeCell ref="M43:O44"/>
    <mergeCell ref="P43:R44"/>
    <mergeCell ref="S43:U44"/>
    <mergeCell ref="AC43:AD44"/>
    <mergeCell ref="AE43:AG44"/>
    <mergeCell ref="AH43:AJ44"/>
    <mergeCell ref="AK43:AM44"/>
    <mergeCell ref="AU43:AV44"/>
    <mergeCell ref="AW43:AY44"/>
    <mergeCell ref="AZ43:BB44"/>
    <mergeCell ref="BC43:BE44"/>
    <mergeCell ref="BM43:BN44"/>
    <mergeCell ref="BO43:BQ44"/>
    <mergeCell ref="BR43:BT44"/>
    <mergeCell ref="BU43:BW44"/>
    <mergeCell ref="F46:G50"/>
    <mergeCell ref="X46:Y50"/>
    <mergeCell ref="AP46:AQ50"/>
    <mergeCell ref="BH46:BI50"/>
    <mergeCell ref="B53:D54"/>
    <mergeCell ref="B56:D57"/>
    <mergeCell ref="S62:S66"/>
    <mergeCell ref="T62:T66"/>
    <mergeCell ref="AK62:AK66"/>
    <mergeCell ref="AL62:AL66"/>
    <mergeCell ref="BC62:BC66"/>
    <mergeCell ref="BD62:BD66"/>
    <mergeCell ref="BU62:BU66"/>
    <mergeCell ref="BV62:BV66"/>
    <mergeCell ref="I67:L71"/>
    <mergeCell ref="R67:R70"/>
    <mergeCell ref="T67:T72"/>
    <mergeCell ref="U67:U72"/>
    <mergeCell ref="AA67:AD71"/>
    <mergeCell ref="AL67:AL72"/>
    <mergeCell ref="AM67:AM72"/>
    <mergeCell ref="AS67:AV71"/>
    <mergeCell ref="BD67:BD72"/>
    <mergeCell ref="BE67:BE72"/>
    <mergeCell ref="BK67:BN71"/>
    <mergeCell ref="S68:S71"/>
    <mergeCell ref="AJ68:AJ71"/>
    <mergeCell ref="AK68:AK71"/>
    <mergeCell ref="BB68:BB71"/>
    <mergeCell ref="BC68:BC71"/>
    <mergeCell ref="BT68:BT71"/>
    <mergeCell ref="BW68:BW73"/>
    <mergeCell ref="BU69:BU72"/>
    <mergeCell ref="Q70:Q72"/>
    <mergeCell ref="R71:R72"/>
    <mergeCell ref="AI71:AI73"/>
    <mergeCell ref="BA71:BA73"/>
    <mergeCell ref="I72:L76"/>
    <mergeCell ref="AA72:AD76"/>
    <mergeCell ref="AJ72:AJ73"/>
    <mergeCell ref="AS72:AV76"/>
    <mergeCell ref="BB72:BB73"/>
    <mergeCell ref="BK72:BN76"/>
    <mergeCell ref="BS72:BS74"/>
    <mergeCell ref="BT73:BT74"/>
    <mergeCell ref="S74:S75"/>
    <mergeCell ref="AK74:AK76"/>
    <mergeCell ref="BC74:BC76"/>
    <mergeCell ref="BU75:BU76"/>
    <mergeCell ref="F84:G85"/>
    <mergeCell ref="H84:H85"/>
    <mergeCell ref="T84:U85"/>
    <mergeCell ref="X84:Y85"/>
    <mergeCell ref="Z84:Z85"/>
    <mergeCell ref="AL84:AM85"/>
    <mergeCell ref="AP84:AQ85"/>
    <mergeCell ref="AR84:AR85"/>
    <mergeCell ref="BD84:BE85"/>
    <mergeCell ref="BH84:BI85"/>
    <mergeCell ref="BJ84:BJ85"/>
    <mergeCell ref="BV84:BW85"/>
    <mergeCell ref="F86:G87"/>
    <mergeCell ref="H86:J87"/>
    <mergeCell ref="K86:K87"/>
    <mergeCell ref="L86:M87"/>
    <mergeCell ref="X86:Y87"/>
    <mergeCell ref="Z86:AB87"/>
    <mergeCell ref="AC86:AC87"/>
    <mergeCell ref="AD86:AE87"/>
    <mergeCell ref="AP86:AQ87"/>
    <mergeCell ref="AR86:AT87"/>
    <mergeCell ref="AU86:AU87"/>
    <mergeCell ref="AV86:AW87"/>
    <mergeCell ref="BH86:BI87"/>
    <mergeCell ref="BJ86:BL87"/>
    <mergeCell ref="BM86:BM87"/>
    <mergeCell ref="BN86:BO87"/>
    <mergeCell ref="K93:L94"/>
    <mergeCell ref="M93:O94"/>
    <mergeCell ref="P93:R94"/>
    <mergeCell ref="S93:U94"/>
    <mergeCell ref="AC93:AD94"/>
    <mergeCell ref="AE93:AG94"/>
    <mergeCell ref="AH93:AJ94"/>
    <mergeCell ref="AK93:AM94"/>
    <mergeCell ref="AU93:AV94"/>
    <mergeCell ref="AW93:AY94"/>
    <mergeCell ref="AZ93:BB94"/>
    <mergeCell ref="BC93:BE94"/>
    <mergeCell ref="BM93:BN94"/>
    <mergeCell ref="BO93:BQ94"/>
    <mergeCell ref="BR93:BT94"/>
    <mergeCell ref="BU93:BW94"/>
    <mergeCell ref="K95:L96"/>
    <mergeCell ref="M95:O96"/>
    <mergeCell ref="P95:R96"/>
    <mergeCell ref="S95:U96"/>
    <mergeCell ref="AC95:AD96"/>
    <mergeCell ref="AE95:AG96"/>
    <mergeCell ref="AH95:AJ96"/>
    <mergeCell ref="AK95:AM96"/>
    <mergeCell ref="AU95:AV96"/>
    <mergeCell ref="AW95:AY96"/>
    <mergeCell ref="AZ95:BB96"/>
    <mergeCell ref="BC95:BE96"/>
    <mergeCell ref="BM95:BN96"/>
    <mergeCell ref="BO95:BQ96"/>
    <mergeCell ref="BR95:BT96"/>
    <mergeCell ref="BU95:BW96"/>
    <mergeCell ref="K97:L98"/>
    <mergeCell ref="M97:O98"/>
    <mergeCell ref="P97:R98"/>
    <mergeCell ref="S97:U98"/>
    <mergeCell ref="AC97:AD98"/>
    <mergeCell ref="AE97:AG98"/>
    <mergeCell ref="AH97:AJ98"/>
    <mergeCell ref="AK97:AM98"/>
    <mergeCell ref="AU97:AV98"/>
    <mergeCell ref="AW97:AY98"/>
    <mergeCell ref="AZ97:BB98"/>
    <mergeCell ref="BC97:BE98"/>
    <mergeCell ref="BM97:BN98"/>
    <mergeCell ref="BO97:BQ98"/>
    <mergeCell ref="BR97:BT98"/>
    <mergeCell ref="BU97:BW98"/>
    <mergeCell ref="F100:G104"/>
    <mergeCell ref="X100:Y104"/>
    <mergeCell ref="AP100:AQ104"/>
    <mergeCell ref="BH100:BI104"/>
    <mergeCell ref="B107:D108"/>
    <mergeCell ref="B110:D111"/>
    <mergeCell ref="S116:S120"/>
    <mergeCell ref="T116:T120"/>
    <mergeCell ref="AK116:AK120"/>
    <mergeCell ref="AL116:AL120"/>
    <mergeCell ref="BC116:BC120"/>
    <mergeCell ref="BD116:BD120"/>
    <mergeCell ref="BU116:BU120"/>
    <mergeCell ref="BV116:BV120"/>
    <mergeCell ref="I121:L125"/>
    <mergeCell ref="R121:R124"/>
    <mergeCell ref="T121:T126"/>
    <mergeCell ref="U121:U126"/>
    <mergeCell ref="AA121:AD125"/>
    <mergeCell ref="AL121:AL126"/>
    <mergeCell ref="AM121:AM126"/>
    <mergeCell ref="AS121:AV125"/>
    <mergeCell ref="BD121:BD126"/>
    <mergeCell ref="BE121:BE126"/>
    <mergeCell ref="BK121:BN125"/>
    <mergeCell ref="S122:S125"/>
    <mergeCell ref="AJ122:AJ125"/>
    <mergeCell ref="AK122:AK125"/>
    <mergeCell ref="BB122:BB125"/>
    <mergeCell ref="BC122:BC125"/>
    <mergeCell ref="BT122:BT125"/>
    <mergeCell ref="BW122:BW127"/>
    <mergeCell ref="BU123:BU126"/>
    <mergeCell ref="Q124:Q126"/>
    <mergeCell ref="R125:R126"/>
    <mergeCell ref="AI125:AI127"/>
    <mergeCell ref="BA125:BA127"/>
    <mergeCell ref="I126:L130"/>
    <mergeCell ref="AA126:AD130"/>
    <mergeCell ref="AJ126:AJ127"/>
    <mergeCell ref="AS126:AV130"/>
    <mergeCell ref="BB126:BB127"/>
    <mergeCell ref="BK126:BN130"/>
    <mergeCell ref="BS126:BS128"/>
    <mergeCell ref="BT127:BT128"/>
    <mergeCell ref="S128:S129"/>
    <mergeCell ref="AK128:AK130"/>
    <mergeCell ref="BC128:BC130"/>
    <mergeCell ref="BU129:BU130"/>
    <mergeCell ref="F138:G139"/>
    <mergeCell ref="H138:H139"/>
    <mergeCell ref="T138:U139"/>
    <mergeCell ref="X138:Y139"/>
    <mergeCell ref="Z138:Z139"/>
    <mergeCell ref="AL138:AM139"/>
    <mergeCell ref="AP138:AQ139"/>
    <mergeCell ref="AR138:AR139"/>
    <mergeCell ref="BD138:BE139"/>
    <mergeCell ref="BH138:BI139"/>
    <mergeCell ref="BJ138:BJ139"/>
    <mergeCell ref="BV138:BW139"/>
    <mergeCell ref="F140:G141"/>
    <mergeCell ref="H140:J141"/>
    <mergeCell ref="K140:K141"/>
    <mergeCell ref="L140:M141"/>
    <mergeCell ref="X140:Y141"/>
    <mergeCell ref="Z140:AB141"/>
    <mergeCell ref="AC140:AC141"/>
    <mergeCell ref="AD140:AE141"/>
    <mergeCell ref="AP140:AQ141"/>
    <mergeCell ref="AR140:AT141"/>
    <mergeCell ref="AU140:AU141"/>
    <mergeCell ref="AV140:AW141"/>
    <mergeCell ref="BH140:BI141"/>
    <mergeCell ref="BJ140:BL141"/>
    <mergeCell ref="BM140:BM141"/>
    <mergeCell ref="BN140:BO141"/>
    <mergeCell ref="K147:L148"/>
    <mergeCell ref="M147:O148"/>
    <mergeCell ref="P147:R148"/>
    <mergeCell ref="S147:U148"/>
    <mergeCell ref="AC147:AD148"/>
    <mergeCell ref="AE147:AG148"/>
    <mergeCell ref="AH147:AJ148"/>
    <mergeCell ref="AK147:AM148"/>
    <mergeCell ref="AU147:AV148"/>
    <mergeCell ref="AW147:AY148"/>
    <mergeCell ref="AZ147:BB148"/>
    <mergeCell ref="BC147:BE148"/>
    <mergeCell ref="BM147:BN148"/>
    <mergeCell ref="BO147:BQ148"/>
    <mergeCell ref="BR147:BT148"/>
    <mergeCell ref="BU147:BW148"/>
    <mergeCell ref="K149:L150"/>
    <mergeCell ref="M149:O150"/>
    <mergeCell ref="P149:R150"/>
    <mergeCell ref="S149:U150"/>
    <mergeCell ref="AC149:AD150"/>
    <mergeCell ref="AE149:AG150"/>
    <mergeCell ref="AH149:AJ150"/>
    <mergeCell ref="AK149:AM150"/>
    <mergeCell ref="AU149:AV150"/>
    <mergeCell ref="AW149:AY150"/>
    <mergeCell ref="AZ149:BB150"/>
    <mergeCell ref="BC149:BE150"/>
    <mergeCell ref="BM149:BN150"/>
    <mergeCell ref="BO149:BQ150"/>
    <mergeCell ref="BR149:BT150"/>
    <mergeCell ref="BU149:BW150"/>
    <mergeCell ref="K151:L152"/>
    <mergeCell ref="M151:O152"/>
    <mergeCell ref="P151:R152"/>
    <mergeCell ref="S151:U152"/>
    <mergeCell ref="AC151:AD152"/>
    <mergeCell ref="AE151:AG152"/>
    <mergeCell ref="AH151:AJ152"/>
    <mergeCell ref="AK151:AM152"/>
    <mergeCell ref="AU151:AV152"/>
    <mergeCell ref="AW151:AY152"/>
    <mergeCell ref="AZ151:BB152"/>
    <mergeCell ref="BC151:BE152"/>
    <mergeCell ref="BM151:BN152"/>
    <mergeCell ref="BO151:BQ152"/>
    <mergeCell ref="BR151:BT152"/>
    <mergeCell ref="BU151:BW152"/>
    <mergeCell ref="F154:G158"/>
    <mergeCell ref="X154:Y158"/>
    <mergeCell ref="AP154:AQ158"/>
    <mergeCell ref="BH154:BI158"/>
    <mergeCell ref="B161:D162"/>
    <mergeCell ref="B5:D23"/>
    <mergeCell ref="G13:G22"/>
    <mergeCell ref="Y13:Y22"/>
    <mergeCell ref="AQ13:AQ22"/>
    <mergeCell ref="BI13:BI22"/>
    <mergeCell ref="BV13:BV19"/>
    <mergeCell ref="B24:D35"/>
    <mergeCell ref="B36:D52"/>
    <mergeCell ref="F38:G45"/>
    <mergeCell ref="X38:Y45"/>
    <mergeCell ref="AP38:AQ45"/>
    <mergeCell ref="BH38:BI45"/>
    <mergeCell ref="B59:D77"/>
    <mergeCell ref="G67:G76"/>
    <mergeCell ref="Y67:Y76"/>
    <mergeCell ref="AQ67:AQ76"/>
    <mergeCell ref="BI67:BI76"/>
    <mergeCell ref="BV67:BV73"/>
    <mergeCell ref="B78:D89"/>
    <mergeCell ref="B90:D106"/>
    <mergeCell ref="F92:G99"/>
    <mergeCell ref="X92:Y99"/>
    <mergeCell ref="AP92:AQ99"/>
    <mergeCell ref="BH92:BI99"/>
    <mergeCell ref="B113:D131"/>
    <mergeCell ref="G121:G130"/>
    <mergeCell ref="Y121:Y130"/>
    <mergeCell ref="AQ121:AQ130"/>
    <mergeCell ref="BI121:BI130"/>
    <mergeCell ref="BV121:BV127"/>
    <mergeCell ref="B132:D143"/>
    <mergeCell ref="B144:D160"/>
    <mergeCell ref="F146:G153"/>
    <mergeCell ref="X146:Y153"/>
    <mergeCell ref="AP146:AQ153"/>
    <mergeCell ref="BH146:BI153"/>
  </mergeCells>
  <phoneticPr fontId="1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68" fitToWidth="1" fitToHeight="1" orientation="landscape" usePrinterDefaults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8"/>
  </sheetPr>
  <dimension ref="A1:BX158"/>
  <sheetViews>
    <sheetView topLeftCell="A28" zoomScale="85" zoomScaleNormal="85" workbookViewId="0">
      <selection activeCell="P38" sqref="P38:R48"/>
    </sheetView>
  </sheetViews>
  <sheetFormatPr defaultColWidth="3.125" defaultRowHeight="18" customHeight="1"/>
  <cols>
    <col min="1" max="1" width="1.625" style="1" customWidth="1"/>
    <col min="2" max="4" width="2.625" style="1" customWidth="1"/>
    <col min="5" max="5" width="0.875" style="1" customWidth="1"/>
    <col min="6" max="21" width="2.625" style="1" customWidth="1"/>
    <col min="22" max="23" width="0.875" style="1" customWidth="1"/>
    <col min="24" max="39" width="2.625" style="1" customWidth="1"/>
    <col min="40" max="41" width="0.875" style="1" customWidth="1"/>
    <col min="42" max="57" width="2.625" style="1" customWidth="1"/>
    <col min="58" max="59" width="0.875" style="1" customWidth="1"/>
    <col min="60" max="75" width="2.625" style="1" customWidth="1"/>
    <col min="76" max="76" width="0.875" style="1" customWidth="1"/>
    <col min="77" max="77" width="1.625" style="1" customWidth="1"/>
    <col min="78" max="80" width="2.625" style="1" customWidth="1"/>
    <col min="81" max="81" width="0.875" style="1" customWidth="1"/>
    <col min="82" max="96" width="2.625" style="1" customWidth="1"/>
    <col min="97" max="98" width="0.875" style="1" customWidth="1"/>
    <col min="99" max="114" width="2.625" style="1" customWidth="1"/>
    <col min="115" max="116" width="0.875" style="1" customWidth="1"/>
    <col min="117" max="132" width="2.625" style="1" customWidth="1"/>
    <col min="133" max="133" width="0.875" style="1" customWidth="1"/>
    <col min="134" max="16384" width="3.125" style="1"/>
  </cols>
  <sheetData>
    <row r="1" spans="1:76" ht="30" customHeight="1">
      <c r="A1" s="3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213"/>
    </row>
    <row r="2" spans="1:76" ht="24.95" customHeight="1">
      <c r="A2" s="31"/>
      <c r="B2" s="37" t="s">
        <v>70</v>
      </c>
      <c r="C2" s="47"/>
      <c r="D2" s="57"/>
      <c r="E2" s="65" t="s">
        <v>69</v>
      </c>
      <c r="F2" s="78"/>
      <c r="G2" s="78"/>
      <c r="H2" s="78"/>
      <c r="I2" s="78"/>
      <c r="J2" s="78"/>
      <c r="K2" s="78"/>
      <c r="L2" s="129" t="s">
        <v>97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78" t="s">
        <v>54</v>
      </c>
      <c r="X2" s="78"/>
      <c r="Y2" s="78"/>
      <c r="Z2" s="78"/>
      <c r="AA2" s="78"/>
      <c r="AB2" s="78"/>
      <c r="AC2" s="78"/>
      <c r="AD2" s="78"/>
      <c r="AE2" s="191">
        <v>20</v>
      </c>
      <c r="AF2" s="191"/>
      <c r="AG2" s="191"/>
      <c r="AH2" s="191"/>
      <c r="AI2" s="191"/>
      <c r="AJ2" s="191"/>
      <c r="AK2" s="191"/>
      <c r="AL2" s="191"/>
      <c r="AM2" s="191"/>
      <c r="AN2" s="191"/>
      <c r="AO2" s="203" t="s">
        <v>68</v>
      </c>
      <c r="AP2" s="203"/>
      <c r="AQ2" s="203"/>
      <c r="AR2" s="203"/>
      <c r="AS2" s="203"/>
      <c r="AT2" s="203"/>
      <c r="AU2" s="203"/>
      <c r="AV2" s="203"/>
      <c r="AW2" s="206">
        <v>0.9</v>
      </c>
      <c r="AX2" s="208"/>
      <c r="AY2" s="208"/>
      <c r="AZ2" s="208"/>
      <c r="BA2" s="208"/>
      <c r="BB2" s="208"/>
      <c r="BC2" s="208"/>
      <c r="BD2" s="208"/>
      <c r="BE2" s="208"/>
      <c r="BF2" s="208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14"/>
    </row>
    <row r="3" spans="1:76" ht="24.95" customHeight="1">
      <c r="A3" s="31"/>
      <c r="B3" s="38"/>
      <c r="C3" s="48"/>
      <c r="D3" s="58"/>
      <c r="E3" s="66" t="s">
        <v>66</v>
      </c>
      <c r="F3" s="79"/>
      <c r="G3" s="79"/>
      <c r="H3" s="79"/>
      <c r="I3" s="79"/>
      <c r="J3" s="79"/>
      <c r="K3" s="79"/>
      <c r="L3" s="79" t="s">
        <v>67</v>
      </c>
      <c r="M3" s="79"/>
      <c r="N3" s="144">
        <v>3</v>
      </c>
      <c r="O3" s="144"/>
      <c r="P3" s="150" t="str">
        <f>IF(N3=3,"(旧区分:L交通)",IF(N3=4,"(旧区分:A交通)",IF(N3=5,"(旧区分:B交通)","(旧区分:C交通)")))</f>
        <v>(旧区分:L交通)</v>
      </c>
      <c r="Q3" s="150"/>
      <c r="R3" s="150"/>
      <c r="S3" s="150"/>
      <c r="T3" s="150"/>
      <c r="U3" s="150"/>
      <c r="V3" s="150"/>
      <c r="W3" s="79" t="s">
        <v>64</v>
      </c>
      <c r="X3" s="79"/>
      <c r="Y3" s="79"/>
      <c r="Z3" s="79"/>
      <c r="AA3" s="79"/>
      <c r="AB3" s="79"/>
      <c r="AC3" s="79"/>
      <c r="AD3" s="79"/>
      <c r="AE3" s="192" t="s">
        <v>65</v>
      </c>
      <c r="AF3" s="192"/>
      <c r="AG3" s="192"/>
      <c r="AH3" s="192"/>
      <c r="AI3" s="192"/>
      <c r="AJ3" s="192"/>
      <c r="AK3" s="192"/>
      <c r="AL3" s="192"/>
      <c r="AM3" s="192"/>
      <c r="AN3" s="192"/>
      <c r="AO3" s="79" t="s">
        <v>71</v>
      </c>
      <c r="AP3" s="79"/>
      <c r="AQ3" s="79"/>
      <c r="AR3" s="79"/>
      <c r="AS3" s="79"/>
      <c r="AT3" s="79"/>
      <c r="AU3" s="79"/>
      <c r="AV3" s="79"/>
      <c r="AW3" s="207">
        <v>0.1</v>
      </c>
      <c r="AX3" s="207"/>
      <c r="AY3" s="207"/>
      <c r="AZ3" s="207"/>
      <c r="BA3" s="207"/>
      <c r="BB3" s="207"/>
      <c r="BC3" s="207"/>
      <c r="BD3" s="207"/>
      <c r="BE3" s="207"/>
      <c r="BF3" s="207"/>
      <c r="BG3" s="79" t="s">
        <v>72</v>
      </c>
      <c r="BH3" s="79"/>
      <c r="BI3" s="79"/>
      <c r="BJ3" s="79"/>
      <c r="BK3" s="79"/>
      <c r="BL3" s="79"/>
      <c r="BM3" s="79"/>
      <c r="BN3" s="79"/>
      <c r="BO3" s="211">
        <v>12</v>
      </c>
      <c r="BP3" s="211"/>
      <c r="BQ3" s="211"/>
      <c r="BR3" s="211"/>
      <c r="BS3" s="211"/>
      <c r="BT3" s="211"/>
      <c r="BU3" s="211"/>
      <c r="BV3" s="211"/>
      <c r="BW3" s="211"/>
      <c r="BX3" s="215"/>
    </row>
    <row r="4" spans="1:76" ht="20.100000000000001" customHeight="1">
      <c r="A4" s="31"/>
      <c r="B4" s="39"/>
      <c r="C4" s="49"/>
      <c r="D4" s="59"/>
      <c r="E4" s="67">
        <v>1</v>
      </c>
      <c r="F4" s="80"/>
      <c r="G4" s="80"/>
      <c r="H4" s="80"/>
      <c r="I4" s="80"/>
      <c r="J4" s="80"/>
      <c r="K4" s="80"/>
      <c r="L4" s="80"/>
      <c r="M4" s="132">
        <f>+L26</f>
        <v>3</v>
      </c>
      <c r="N4" s="132"/>
      <c r="O4" s="132"/>
      <c r="P4" s="132"/>
      <c r="Q4" s="132"/>
      <c r="R4" s="132"/>
      <c r="S4" s="132"/>
      <c r="T4" s="132"/>
      <c r="U4" s="132"/>
      <c r="V4" s="175"/>
      <c r="W4" s="67">
        <v>2</v>
      </c>
      <c r="X4" s="80"/>
      <c r="Y4" s="80"/>
      <c r="Z4" s="80"/>
      <c r="AA4" s="80"/>
      <c r="AB4" s="80"/>
      <c r="AC4" s="80"/>
      <c r="AD4" s="80"/>
      <c r="AE4" s="132">
        <f>+AD26</f>
        <v>4</v>
      </c>
      <c r="AF4" s="132"/>
      <c r="AG4" s="132"/>
      <c r="AH4" s="132"/>
      <c r="AI4" s="132"/>
      <c r="AJ4" s="132"/>
      <c r="AK4" s="132"/>
      <c r="AL4" s="132"/>
      <c r="AM4" s="132"/>
      <c r="AN4" s="175"/>
      <c r="AO4" s="67">
        <v>2</v>
      </c>
      <c r="AP4" s="80"/>
      <c r="AQ4" s="80"/>
      <c r="AR4" s="80"/>
      <c r="AS4" s="80"/>
      <c r="AT4" s="80"/>
      <c r="AU4" s="80"/>
      <c r="AV4" s="80"/>
      <c r="AW4" s="132">
        <f>+AV26</f>
        <v>6</v>
      </c>
      <c r="AX4" s="132"/>
      <c r="AY4" s="132"/>
      <c r="AZ4" s="132"/>
      <c r="BA4" s="132"/>
      <c r="BB4" s="132"/>
      <c r="BC4" s="132"/>
      <c r="BD4" s="132"/>
      <c r="BE4" s="132"/>
      <c r="BF4" s="175"/>
      <c r="BG4" s="67">
        <v>3</v>
      </c>
      <c r="BH4" s="80"/>
      <c r="BI4" s="80"/>
      <c r="BJ4" s="80"/>
      <c r="BK4" s="80"/>
      <c r="BL4" s="80"/>
      <c r="BM4" s="80"/>
      <c r="BN4" s="80"/>
      <c r="BO4" s="132">
        <f>+BN26</f>
        <v>8</v>
      </c>
      <c r="BP4" s="132"/>
      <c r="BQ4" s="132"/>
      <c r="BR4" s="132"/>
      <c r="BS4" s="132"/>
      <c r="BT4" s="132"/>
      <c r="BU4" s="132"/>
      <c r="BV4" s="132"/>
      <c r="BW4" s="132"/>
      <c r="BX4" s="216"/>
    </row>
    <row r="5" spans="1:76" ht="5.0999999999999996" customHeight="1">
      <c r="A5" s="31"/>
      <c r="B5" s="40" t="s">
        <v>3</v>
      </c>
      <c r="C5" s="50"/>
      <c r="D5" s="60"/>
      <c r="E5" s="6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76"/>
      <c r="W5" s="68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176"/>
      <c r="AO5" s="68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176"/>
      <c r="BG5" s="68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17"/>
    </row>
    <row r="6" spans="1:76" s="28" customFormat="1" ht="12" customHeight="1">
      <c r="A6" s="32"/>
      <c r="B6" s="40"/>
      <c r="C6" s="50"/>
      <c r="D6" s="60"/>
      <c r="E6" s="69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"/>
      <c r="S6" s="82"/>
      <c r="T6" s="168"/>
      <c r="U6" s="168"/>
      <c r="V6" s="32"/>
      <c r="W6" s="69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2"/>
      <c r="AK6" s="82"/>
      <c r="AL6" s="168"/>
      <c r="AM6" s="168"/>
      <c r="AN6" s="198"/>
      <c r="AO6" s="69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32"/>
      <c r="BC6" s="82"/>
      <c r="BD6" s="168"/>
      <c r="BE6" s="168"/>
      <c r="BF6" s="198"/>
      <c r="BG6" s="69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32"/>
      <c r="BU6" s="82"/>
      <c r="BV6" s="168"/>
      <c r="BW6" s="168"/>
      <c r="BX6" s="218"/>
    </row>
    <row r="7" spans="1:76" s="28" customFormat="1" ht="12" customHeight="1">
      <c r="A7" s="32"/>
      <c r="B7" s="40"/>
      <c r="C7" s="50"/>
      <c r="D7" s="60"/>
      <c r="E7" s="69"/>
      <c r="F7" s="82"/>
      <c r="G7" s="82"/>
      <c r="H7" s="82"/>
      <c r="I7" s="109" t="s">
        <v>2</v>
      </c>
      <c r="J7" s="109"/>
      <c r="K7" s="109"/>
      <c r="L7" s="109"/>
      <c r="M7" s="109" t="s">
        <v>24</v>
      </c>
      <c r="N7" s="109"/>
      <c r="O7" s="109"/>
      <c r="P7" s="109"/>
      <c r="Q7" s="82"/>
      <c r="R7" s="32"/>
      <c r="S7" s="163"/>
      <c r="T7" s="168"/>
      <c r="U7" s="168"/>
      <c r="V7" s="32"/>
      <c r="W7" s="69"/>
      <c r="X7" s="82"/>
      <c r="Y7" s="82"/>
      <c r="Z7" s="82"/>
      <c r="AA7" s="109" t="s">
        <v>2</v>
      </c>
      <c r="AB7" s="109"/>
      <c r="AC7" s="109"/>
      <c r="AD7" s="109"/>
      <c r="AE7" s="109" t="s">
        <v>24</v>
      </c>
      <c r="AF7" s="109"/>
      <c r="AG7" s="109"/>
      <c r="AH7" s="109"/>
      <c r="AI7" s="82"/>
      <c r="AJ7" s="32"/>
      <c r="AK7" s="163"/>
      <c r="AL7" s="168"/>
      <c r="AM7" s="168"/>
      <c r="AN7" s="198"/>
      <c r="AO7" s="69"/>
      <c r="AP7" s="82"/>
      <c r="AQ7" s="82"/>
      <c r="AR7" s="82"/>
      <c r="AS7" s="109" t="s">
        <v>2</v>
      </c>
      <c r="AT7" s="109"/>
      <c r="AU7" s="109"/>
      <c r="AV7" s="109"/>
      <c r="AW7" s="109" t="s">
        <v>24</v>
      </c>
      <c r="AX7" s="109"/>
      <c r="AY7" s="109"/>
      <c r="AZ7" s="109"/>
      <c r="BA7" s="82"/>
      <c r="BB7" s="32"/>
      <c r="BC7" s="163"/>
      <c r="BD7" s="168"/>
      <c r="BE7" s="168"/>
      <c r="BF7" s="198"/>
      <c r="BG7" s="69"/>
      <c r="BH7" s="82"/>
      <c r="BI7" s="82"/>
      <c r="BJ7" s="82"/>
      <c r="BK7" s="109" t="s">
        <v>2</v>
      </c>
      <c r="BL7" s="109"/>
      <c r="BM7" s="109"/>
      <c r="BN7" s="109"/>
      <c r="BO7" s="109" t="s">
        <v>24</v>
      </c>
      <c r="BP7" s="109"/>
      <c r="BQ7" s="109"/>
      <c r="BR7" s="109"/>
      <c r="BS7" s="82"/>
      <c r="BT7" s="32"/>
      <c r="BU7" s="163"/>
      <c r="BV7" s="168"/>
      <c r="BW7" s="168"/>
      <c r="BX7" s="218"/>
    </row>
    <row r="8" spans="1:76" s="28" customFormat="1" ht="9.9499999999999993" customHeight="1">
      <c r="A8" s="32"/>
      <c r="B8" s="40"/>
      <c r="C8" s="50"/>
      <c r="D8" s="60"/>
      <c r="E8" s="6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2"/>
      <c r="S8" s="164">
        <f>+K38+K39+K41</f>
        <v>45</v>
      </c>
      <c r="T8" s="169" t="s">
        <v>62</v>
      </c>
      <c r="U8" s="168"/>
      <c r="V8" s="32"/>
      <c r="W8" s="69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32"/>
      <c r="AK8" s="164">
        <f>+AC38+AC39+AC41</f>
        <v>40</v>
      </c>
      <c r="AL8" s="169" t="s">
        <v>62</v>
      </c>
      <c r="AM8" s="168"/>
      <c r="AN8" s="198"/>
      <c r="AO8" s="69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32"/>
      <c r="BC8" s="164">
        <f>+AU38+AU39+AU41</f>
        <v>35</v>
      </c>
      <c r="BD8" s="169" t="s">
        <v>62</v>
      </c>
      <c r="BE8" s="168"/>
      <c r="BF8" s="198"/>
      <c r="BG8" s="69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32"/>
      <c r="BU8" s="164">
        <f>+BM38+BM39+BM41</f>
        <v>30</v>
      </c>
      <c r="BV8" s="169" t="s">
        <v>62</v>
      </c>
      <c r="BW8" s="168"/>
      <c r="BX8" s="218"/>
    </row>
    <row r="9" spans="1:76" s="28" customFormat="1" ht="9.9499999999999993" customHeight="1">
      <c r="A9" s="32"/>
      <c r="B9" s="40"/>
      <c r="C9" s="50"/>
      <c r="D9" s="60"/>
      <c r="E9" s="69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32"/>
      <c r="S9" s="164"/>
      <c r="T9" s="169"/>
      <c r="U9" s="168"/>
      <c r="V9" s="32"/>
      <c r="W9" s="69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32"/>
      <c r="AK9" s="164"/>
      <c r="AL9" s="169"/>
      <c r="AM9" s="168"/>
      <c r="AN9" s="198"/>
      <c r="AO9" s="6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32"/>
      <c r="BC9" s="164"/>
      <c r="BD9" s="169"/>
      <c r="BE9" s="168"/>
      <c r="BF9" s="198"/>
      <c r="BG9" s="69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32"/>
      <c r="BU9" s="164"/>
      <c r="BV9" s="169"/>
      <c r="BW9" s="168"/>
      <c r="BX9" s="218"/>
    </row>
    <row r="10" spans="1:76" s="28" customFormat="1" ht="9.9499999999999993" customHeight="1">
      <c r="A10" s="32"/>
      <c r="B10" s="40"/>
      <c r="C10" s="50"/>
      <c r="D10" s="60"/>
      <c r="E10" s="6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32"/>
      <c r="S10" s="164"/>
      <c r="T10" s="169"/>
      <c r="U10" s="168"/>
      <c r="V10" s="32"/>
      <c r="W10" s="6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32"/>
      <c r="AK10" s="164"/>
      <c r="AL10" s="169"/>
      <c r="AM10" s="168"/>
      <c r="AN10" s="198"/>
      <c r="AO10" s="69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32"/>
      <c r="BC10" s="164"/>
      <c r="BD10" s="169"/>
      <c r="BE10" s="168"/>
      <c r="BF10" s="198"/>
      <c r="BG10" s="69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32"/>
      <c r="BU10" s="164"/>
      <c r="BV10" s="169"/>
      <c r="BW10" s="168"/>
      <c r="BX10" s="218"/>
    </row>
    <row r="11" spans="1:76" s="28" customFormat="1" ht="9.9499999999999993" customHeight="1">
      <c r="A11" s="32"/>
      <c r="B11" s="40"/>
      <c r="C11" s="50"/>
      <c r="D11" s="60"/>
      <c r="E11" s="6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32"/>
      <c r="S11" s="164"/>
      <c r="T11" s="169"/>
      <c r="U11" s="168"/>
      <c r="V11" s="32"/>
      <c r="W11" s="6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32"/>
      <c r="AK11" s="164"/>
      <c r="AL11" s="169"/>
      <c r="AM11" s="168"/>
      <c r="AN11" s="198"/>
      <c r="AO11" s="69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2"/>
      <c r="BC11" s="164"/>
      <c r="BD11" s="169"/>
      <c r="BE11" s="168"/>
      <c r="BF11" s="198"/>
      <c r="BG11" s="69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32"/>
      <c r="BU11" s="164"/>
      <c r="BV11" s="169"/>
      <c r="BW11" s="168"/>
      <c r="BX11" s="218"/>
    </row>
    <row r="12" spans="1:76" s="28" customFormat="1" ht="9.9499999999999993" customHeight="1">
      <c r="A12" s="32"/>
      <c r="B12" s="40"/>
      <c r="C12" s="50"/>
      <c r="D12" s="60"/>
      <c r="E12" s="69"/>
      <c r="F12" s="82"/>
      <c r="G12" s="82"/>
      <c r="H12" s="82"/>
      <c r="I12" s="109"/>
      <c r="J12" s="109"/>
      <c r="K12" s="109"/>
      <c r="L12" s="109"/>
      <c r="M12" s="109"/>
      <c r="N12" s="109"/>
      <c r="O12" s="109"/>
      <c r="P12" s="109"/>
      <c r="Q12" s="82"/>
      <c r="R12" s="32"/>
      <c r="S12" s="164"/>
      <c r="T12" s="169"/>
      <c r="U12" s="168"/>
      <c r="V12" s="32"/>
      <c r="W12" s="69"/>
      <c r="X12" s="82"/>
      <c r="Y12" s="82"/>
      <c r="Z12" s="82"/>
      <c r="AA12" s="109"/>
      <c r="AB12" s="109"/>
      <c r="AC12" s="109"/>
      <c r="AD12" s="109"/>
      <c r="AE12" s="109"/>
      <c r="AF12" s="109"/>
      <c r="AG12" s="109"/>
      <c r="AH12" s="109"/>
      <c r="AI12" s="82"/>
      <c r="AJ12" s="32"/>
      <c r="AK12" s="164"/>
      <c r="AL12" s="169"/>
      <c r="AM12" s="168"/>
      <c r="AN12" s="198"/>
      <c r="AO12" s="69"/>
      <c r="AP12" s="82"/>
      <c r="AQ12" s="82"/>
      <c r="AR12" s="82"/>
      <c r="AS12" s="109"/>
      <c r="AT12" s="109"/>
      <c r="AU12" s="109"/>
      <c r="AV12" s="109"/>
      <c r="AW12" s="109"/>
      <c r="AX12" s="109"/>
      <c r="AY12" s="109"/>
      <c r="AZ12" s="109"/>
      <c r="BA12" s="82"/>
      <c r="BB12" s="32"/>
      <c r="BC12" s="164"/>
      <c r="BD12" s="169"/>
      <c r="BE12" s="168"/>
      <c r="BF12" s="198"/>
      <c r="BG12" s="69"/>
      <c r="BH12" s="82"/>
      <c r="BI12" s="82"/>
      <c r="BJ12" s="82"/>
      <c r="BK12" s="109"/>
      <c r="BL12" s="109"/>
      <c r="BM12" s="109"/>
      <c r="BN12" s="109"/>
      <c r="BO12" s="109"/>
      <c r="BP12" s="109"/>
      <c r="BQ12" s="109"/>
      <c r="BR12" s="109"/>
      <c r="BS12" s="82"/>
      <c r="BT12" s="32"/>
      <c r="BU12" s="164"/>
      <c r="BV12" s="169"/>
      <c r="BW12" s="168"/>
      <c r="BX12" s="218"/>
    </row>
    <row r="13" spans="1:76" s="28" customFormat="1" ht="12" customHeight="1">
      <c r="A13" s="32"/>
      <c r="B13" s="40"/>
      <c r="C13" s="50"/>
      <c r="D13" s="60"/>
      <c r="E13" s="69"/>
      <c r="F13" s="82"/>
      <c r="G13" s="97">
        <v>100</v>
      </c>
      <c r="H13" s="82"/>
      <c r="I13" s="109" t="s">
        <v>1</v>
      </c>
      <c r="J13" s="109"/>
      <c r="K13" s="109"/>
      <c r="L13" s="109"/>
      <c r="M13" s="133"/>
      <c r="N13" s="133"/>
      <c r="O13" s="133"/>
      <c r="P13" s="133"/>
      <c r="Q13" s="156"/>
      <c r="R13" s="161">
        <f>+S14-R17</f>
        <v>55</v>
      </c>
      <c r="S13" s="156"/>
      <c r="T13" s="170">
        <f>+S14+S8</f>
        <v>120</v>
      </c>
      <c r="U13" s="173" t="s">
        <v>63</v>
      </c>
      <c r="V13" s="32"/>
      <c r="W13" s="69"/>
      <c r="X13" s="82"/>
      <c r="Y13" s="97">
        <v>100</v>
      </c>
      <c r="Z13" s="82"/>
      <c r="AA13" s="109" t="s">
        <v>1</v>
      </c>
      <c r="AB13" s="109"/>
      <c r="AC13" s="109"/>
      <c r="AD13" s="109"/>
      <c r="AE13" s="133"/>
      <c r="AF13" s="133"/>
      <c r="AG13" s="133"/>
      <c r="AH13" s="133"/>
      <c r="AI13" s="156"/>
      <c r="AJ13" s="32"/>
      <c r="AK13" s="32"/>
      <c r="AL13" s="170">
        <f>+AK14+AK8</f>
        <v>125</v>
      </c>
      <c r="AM13" s="173" t="s">
        <v>63</v>
      </c>
      <c r="AN13" s="198"/>
      <c r="AO13" s="69"/>
      <c r="AP13" s="82"/>
      <c r="AQ13" s="97">
        <v>100</v>
      </c>
      <c r="AR13" s="82"/>
      <c r="AS13" s="109" t="s">
        <v>1</v>
      </c>
      <c r="AT13" s="109"/>
      <c r="AU13" s="109"/>
      <c r="AV13" s="109"/>
      <c r="AW13" s="133"/>
      <c r="AX13" s="133"/>
      <c r="AY13" s="133"/>
      <c r="AZ13" s="133"/>
      <c r="BA13" s="156"/>
      <c r="BB13" s="32"/>
      <c r="BC13" s="32"/>
      <c r="BD13" s="170">
        <f>+BC14+BC8</f>
        <v>130</v>
      </c>
      <c r="BE13" s="173" t="s">
        <v>63</v>
      </c>
      <c r="BF13" s="198"/>
      <c r="BG13" s="69"/>
      <c r="BH13" s="82"/>
      <c r="BI13" s="97">
        <v>100</v>
      </c>
      <c r="BJ13" s="82"/>
      <c r="BK13" s="109" t="s">
        <v>1</v>
      </c>
      <c r="BL13" s="109"/>
      <c r="BM13" s="109"/>
      <c r="BN13" s="109"/>
      <c r="BO13" s="133"/>
      <c r="BP13" s="133"/>
      <c r="BQ13" s="133"/>
      <c r="BR13" s="133"/>
      <c r="BS13" s="156"/>
      <c r="BT13" s="32"/>
      <c r="BU13" s="32"/>
      <c r="BV13" s="212">
        <f>BU15+BU8</f>
        <v>135</v>
      </c>
      <c r="BW13" s="168"/>
      <c r="BX13" s="218"/>
    </row>
    <row r="14" spans="1:76" s="28" customFormat="1" ht="12" customHeight="1">
      <c r="A14" s="32"/>
      <c r="B14" s="40"/>
      <c r="C14" s="50"/>
      <c r="D14" s="60"/>
      <c r="E14" s="69"/>
      <c r="F14" s="82"/>
      <c r="G14" s="97"/>
      <c r="H14" s="82"/>
      <c r="I14" s="109"/>
      <c r="J14" s="109"/>
      <c r="K14" s="109"/>
      <c r="L14" s="109"/>
      <c r="M14" s="133"/>
      <c r="N14" s="133"/>
      <c r="O14" s="133"/>
      <c r="P14" s="133"/>
      <c r="Q14" s="156"/>
      <c r="R14" s="161"/>
      <c r="S14" s="161">
        <f>+L27</f>
        <v>75</v>
      </c>
      <c r="T14" s="170"/>
      <c r="U14" s="173"/>
      <c r="V14" s="32"/>
      <c r="W14" s="69"/>
      <c r="X14" s="82"/>
      <c r="Y14" s="97"/>
      <c r="Z14" s="82"/>
      <c r="AA14" s="109"/>
      <c r="AB14" s="109"/>
      <c r="AC14" s="109"/>
      <c r="AD14" s="109"/>
      <c r="AE14" s="133"/>
      <c r="AF14" s="133"/>
      <c r="AG14" s="133"/>
      <c r="AH14" s="133"/>
      <c r="AI14" s="156"/>
      <c r="AJ14" s="196">
        <f>+AK14-AJ18</f>
        <v>65</v>
      </c>
      <c r="AK14" s="196">
        <f>+AD27</f>
        <v>85</v>
      </c>
      <c r="AL14" s="170"/>
      <c r="AM14" s="173"/>
      <c r="AN14" s="198"/>
      <c r="AO14" s="69"/>
      <c r="AP14" s="82"/>
      <c r="AQ14" s="97"/>
      <c r="AR14" s="82"/>
      <c r="AS14" s="109"/>
      <c r="AT14" s="109"/>
      <c r="AU14" s="109"/>
      <c r="AV14" s="109"/>
      <c r="AW14" s="133"/>
      <c r="AX14" s="133"/>
      <c r="AY14" s="133"/>
      <c r="AZ14" s="133"/>
      <c r="BA14" s="156"/>
      <c r="BB14" s="196">
        <f>+BC14-BB18</f>
        <v>75</v>
      </c>
      <c r="BC14" s="196">
        <f>+AV27</f>
        <v>95</v>
      </c>
      <c r="BD14" s="170"/>
      <c r="BE14" s="173"/>
      <c r="BF14" s="198"/>
      <c r="BG14" s="69"/>
      <c r="BH14" s="82"/>
      <c r="BI14" s="97"/>
      <c r="BJ14" s="82"/>
      <c r="BK14" s="109"/>
      <c r="BL14" s="109"/>
      <c r="BM14" s="109"/>
      <c r="BN14" s="109"/>
      <c r="BO14" s="133"/>
      <c r="BP14" s="133"/>
      <c r="BQ14" s="133"/>
      <c r="BR14" s="133"/>
      <c r="BS14" s="156"/>
      <c r="BT14" s="196">
        <f>+BU15-BT19</f>
        <v>85</v>
      </c>
      <c r="BU14" s="32"/>
      <c r="BV14" s="212"/>
      <c r="BW14" s="173" t="s">
        <v>63</v>
      </c>
      <c r="BX14" s="218"/>
    </row>
    <row r="15" spans="1:76" s="28" customFormat="1" ht="12" customHeight="1">
      <c r="A15" s="32"/>
      <c r="B15" s="40"/>
      <c r="C15" s="50"/>
      <c r="D15" s="60"/>
      <c r="E15" s="69"/>
      <c r="F15" s="82"/>
      <c r="G15" s="97"/>
      <c r="H15" s="82"/>
      <c r="I15" s="109"/>
      <c r="J15" s="109"/>
      <c r="K15" s="109"/>
      <c r="L15" s="109"/>
      <c r="M15" s="109" t="s">
        <v>5</v>
      </c>
      <c r="N15" s="109"/>
      <c r="O15" s="109"/>
      <c r="P15" s="109"/>
      <c r="Q15" s="156"/>
      <c r="R15" s="161"/>
      <c r="S15" s="161"/>
      <c r="T15" s="170"/>
      <c r="U15" s="173"/>
      <c r="V15" s="32"/>
      <c r="W15" s="69"/>
      <c r="X15" s="82"/>
      <c r="Y15" s="97"/>
      <c r="Z15" s="82"/>
      <c r="AA15" s="109"/>
      <c r="AB15" s="109"/>
      <c r="AC15" s="109"/>
      <c r="AD15" s="109"/>
      <c r="AE15" s="109" t="s">
        <v>5</v>
      </c>
      <c r="AF15" s="109"/>
      <c r="AG15" s="109"/>
      <c r="AH15" s="109"/>
      <c r="AI15" s="156"/>
      <c r="AJ15" s="196"/>
      <c r="AK15" s="196"/>
      <c r="AL15" s="170"/>
      <c r="AM15" s="173"/>
      <c r="AN15" s="198"/>
      <c r="AO15" s="69"/>
      <c r="AP15" s="82"/>
      <c r="AQ15" s="97"/>
      <c r="AR15" s="82"/>
      <c r="AS15" s="109"/>
      <c r="AT15" s="109"/>
      <c r="AU15" s="109"/>
      <c r="AV15" s="109"/>
      <c r="AW15" s="109" t="s">
        <v>5</v>
      </c>
      <c r="AX15" s="109"/>
      <c r="AY15" s="109"/>
      <c r="AZ15" s="109"/>
      <c r="BA15" s="156"/>
      <c r="BB15" s="196"/>
      <c r="BC15" s="196"/>
      <c r="BD15" s="170"/>
      <c r="BE15" s="173"/>
      <c r="BF15" s="198"/>
      <c r="BG15" s="69"/>
      <c r="BH15" s="82"/>
      <c r="BI15" s="97"/>
      <c r="BJ15" s="82"/>
      <c r="BK15" s="109"/>
      <c r="BL15" s="109"/>
      <c r="BM15" s="109"/>
      <c r="BN15" s="109"/>
      <c r="BO15" s="109" t="s">
        <v>5</v>
      </c>
      <c r="BP15" s="109"/>
      <c r="BQ15" s="109"/>
      <c r="BR15" s="109"/>
      <c r="BS15" s="156"/>
      <c r="BT15" s="196"/>
      <c r="BU15" s="196">
        <f>+BN27</f>
        <v>105</v>
      </c>
      <c r="BV15" s="212"/>
      <c r="BW15" s="173"/>
      <c r="BX15" s="218"/>
    </row>
    <row r="16" spans="1:76" s="28" customFormat="1" ht="12" customHeight="1">
      <c r="A16" s="32"/>
      <c r="B16" s="40"/>
      <c r="C16" s="50"/>
      <c r="D16" s="60"/>
      <c r="E16" s="69"/>
      <c r="F16" s="82"/>
      <c r="G16" s="97"/>
      <c r="H16" s="82"/>
      <c r="I16" s="109"/>
      <c r="J16" s="109"/>
      <c r="K16" s="109"/>
      <c r="L16" s="109"/>
      <c r="M16" s="109" t="s">
        <v>26</v>
      </c>
      <c r="N16" s="109"/>
      <c r="O16" s="109"/>
      <c r="P16" s="109"/>
      <c r="Q16" s="157" t="s">
        <v>28</v>
      </c>
      <c r="R16" s="161"/>
      <c r="S16" s="161"/>
      <c r="T16" s="170"/>
      <c r="U16" s="173"/>
      <c r="V16" s="32"/>
      <c r="W16" s="69"/>
      <c r="X16" s="82"/>
      <c r="Y16" s="97"/>
      <c r="Z16" s="82"/>
      <c r="AA16" s="109"/>
      <c r="AB16" s="109"/>
      <c r="AC16" s="109"/>
      <c r="AD16" s="109"/>
      <c r="AE16" s="109" t="s">
        <v>26</v>
      </c>
      <c r="AF16" s="109"/>
      <c r="AG16" s="109"/>
      <c r="AH16" s="109"/>
      <c r="AI16" s="158"/>
      <c r="AJ16" s="196"/>
      <c r="AK16" s="196"/>
      <c r="AL16" s="170"/>
      <c r="AM16" s="173"/>
      <c r="AN16" s="198"/>
      <c r="AO16" s="69"/>
      <c r="AP16" s="82"/>
      <c r="AQ16" s="97"/>
      <c r="AR16" s="82"/>
      <c r="AS16" s="109"/>
      <c r="AT16" s="109"/>
      <c r="AU16" s="109"/>
      <c r="AV16" s="109"/>
      <c r="AW16" s="109" t="s">
        <v>26</v>
      </c>
      <c r="AX16" s="109"/>
      <c r="AY16" s="109"/>
      <c r="AZ16" s="109"/>
      <c r="BA16" s="158"/>
      <c r="BB16" s="196"/>
      <c r="BC16" s="196"/>
      <c r="BD16" s="170"/>
      <c r="BE16" s="173"/>
      <c r="BF16" s="198"/>
      <c r="BG16" s="69"/>
      <c r="BH16" s="82"/>
      <c r="BI16" s="97"/>
      <c r="BJ16" s="82"/>
      <c r="BK16" s="109"/>
      <c r="BL16" s="109"/>
      <c r="BM16" s="109"/>
      <c r="BN16" s="109"/>
      <c r="BO16" s="109" t="s">
        <v>26</v>
      </c>
      <c r="BP16" s="109"/>
      <c r="BQ16" s="109"/>
      <c r="BR16" s="109"/>
      <c r="BS16" s="158"/>
      <c r="BT16" s="196"/>
      <c r="BU16" s="196"/>
      <c r="BV16" s="212"/>
      <c r="BW16" s="173"/>
      <c r="BX16" s="218"/>
    </row>
    <row r="17" spans="1:76" s="28" customFormat="1" ht="12" customHeight="1">
      <c r="A17" s="32"/>
      <c r="B17" s="40"/>
      <c r="C17" s="50"/>
      <c r="D17" s="60"/>
      <c r="E17" s="69"/>
      <c r="F17" s="82"/>
      <c r="G17" s="97"/>
      <c r="H17" s="82"/>
      <c r="I17" s="109"/>
      <c r="J17" s="109"/>
      <c r="K17" s="109"/>
      <c r="L17" s="109"/>
      <c r="M17" s="134">
        <f>+L29</f>
        <v>12</v>
      </c>
      <c r="N17" s="134"/>
      <c r="O17" s="134"/>
      <c r="P17" s="134"/>
      <c r="Q17" s="157"/>
      <c r="R17" s="161">
        <v>20</v>
      </c>
      <c r="S17" s="161"/>
      <c r="T17" s="170"/>
      <c r="U17" s="173"/>
      <c r="V17" s="32"/>
      <c r="W17" s="69"/>
      <c r="X17" s="82"/>
      <c r="Y17" s="97"/>
      <c r="Z17" s="82"/>
      <c r="AA17" s="109"/>
      <c r="AB17" s="109"/>
      <c r="AC17" s="109"/>
      <c r="AD17" s="109"/>
      <c r="AE17" s="134">
        <f>+AD29</f>
        <v>12</v>
      </c>
      <c r="AF17" s="134"/>
      <c r="AG17" s="134"/>
      <c r="AH17" s="134"/>
      <c r="AI17" s="157" t="s">
        <v>28</v>
      </c>
      <c r="AJ17" s="196"/>
      <c r="AK17" s="196"/>
      <c r="AL17" s="170"/>
      <c r="AM17" s="173"/>
      <c r="AN17" s="198"/>
      <c r="AO17" s="69"/>
      <c r="AP17" s="82"/>
      <c r="AQ17" s="97"/>
      <c r="AR17" s="82"/>
      <c r="AS17" s="109"/>
      <c r="AT17" s="109"/>
      <c r="AU17" s="109"/>
      <c r="AV17" s="109"/>
      <c r="AW17" s="134">
        <f>+AV29</f>
        <v>12</v>
      </c>
      <c r="AX17" s="134"/>
      <c r="AY17" s="134"/>
      <c r="AZ17" s="134"/>
      <c r="BA17" s="157" t="s">
        <v>28</v>
      </c>
      <c r="BB17" s="196"/>
      <c r="BC17" s="196"/>
      <c r="BD17" s="170"/>
      <c r="BE17" s="173"/>
      <c r="BF17" s="198"/>
      <c r="BG17" s="69"/>
      <c r="BH17" s="82"/>
      <c r="BI17" s="97"/>
      <c r="BJ17" s="82"/>
      <c r="BK17" s="109"/>
      <c r="BL17" s="109"/>
      <c r="BM17" s="109"/>
      <c r="BN17" s="109"/>
      <c r="BO17" s="134">
        <f>+BN29</f>
        <v>12</v>
      </c>
      <c r="BP17" s="134"/>
      <c r="BQ17" s="134"/>
      <c r="BR17" s="134"/>
      <c r="BS17" s="158"/>
      <c r="BT17" s="196"/>
      <c r="BU17" s="196"/>
      <c r="BV17" s="212"/>
      <c r="BW17" s="173"/>
      <c r="BX17" s="218"/>
    </row>
    <row r="18" spans="1:76" s="28" customFormat="1" ht="12" customHeight="1">
      <c r="A18" s="32"/>
      <c r="B18" s="40"/>
      <c r="C18" s="50"/>
      <c r="D18" s="60"/>
      <c r="E18" s="69"/>
      <c r="F18" s="82"/>
      <c r="G18" s="97"/>
      <c r="H18" s="82"/>
      <c r="I18" s="110">
        <f>+L25</f>
        <v>0.1</v>
      </c>
      <c r="J18" s="110"/>
      <c r="K18" s="110"/>
      <c r="L18" s="110"/>
      <c r="M18" s="133"/>
      <c r="N18" s="133"/>
      <c r="O18" s="133"/>
      <c r="P18" s="133"/>
      <c r="Q18" s="157"/>
      <c r="R18" s="161"/>
      <c r="S18" s="156"/>
      <c r="T18" s="170"/>
      <c r="U18" s="173"/>
      <c r="V18" s="32"/>
      <c r="W18" s="69"/>
      <c r="X18" s="82"/>
      <c r="Y18" s="97"/>
      <c r="Z18" s="82"/>
      <c r="AA18" s="110">
        <f>+AD25</f>
        <v>0.1</v>
      </c>
      <c r="AB18" s="110"/>
      <c r="AC18" s="110"/>
      <c r="AD18" s="110"/>
      <c r="AE18" s="133"/>
      <c r="AF18" s="133"/>
      <c r="AG18" s="133"/>
      <c r="AH18" s="133"/>
      <c r="AI18" s="157"/>
      <c r="AJ18" s="161">
        <v>20</v>
      </c>
      <c r="AK18" s="32"/>
      <c r="AL18" s="170"/>
      <c r="AM18" s="173"/>
      <c r="AN18" s="198"/>
      <c r="AO18" s="69"/>
      <c r="AP18" s="82"/>
      <c r="AQ18" s="97"/>
      <c r="AR18" s="82"/>
      <c r="AS18" s="110">
        <f>+AV25</f>
        <v>0.1</v>
      </c>
      <c r="AT18" s="110"/>
      <c r="AU18" s="110"/>
      <c r="AV18" s="110"/>
      <c r="AW18" s="133"/>
      <c r="AX18" s="133"/>
      <c r="AY18" s="133"/>
      <c r="AZ18" s="133"/>
      <c r="BA18" s="157"/>
      <c r="BB18" s="161">
        <v>20</v>
      </c>
      <c r="BC18" s="32"/>
      <c r="BD18" s="170"/>
      <c r="BE18" s="173"/>
      <c r="BF18" s="198"/>
      <c r="BG18" s="69"/>
      <c r="BH18" s="82"/>
      <c r="BI18" s="97"/>
      <c r="BJ18" s="82"/>
      <c r="BK18" s="110">
        <f>+BN25</f>
        <v>0.1</v>
      </c>
      <c r="BL18" s="110"/>
      <c r="BM18" s="110"/>
      <c r="BN18" s="110"/>
      <c r="BO18" s="133"/>
      <c r="BP18" s="133"/>
      <c r="BQ18" s="133"/>
      <c r="BR18" s="133"/>
      <c r="BS18" s="157" t="s">
        <v>28</v>
      </c>
      <c r="BT18" s="197"/>
      <c r="BU18" s="196"/>
      <c r="BV18" s="212"/>
      <c r="BW18" s="173"/>
      <c r="BX18" s="218"/>
    </row>
    <row r="19" spans="1:76" s="28" customFormat="1" ht="12" customHeight="1">
      <c r="A19" s="32"/>
      <c r="B19" s="40"/>
      <c r="C19" s="50"/>
      <c r="D19" s="60"/>
      <c r="E19" s="69"/>
      <c r="F19" s="82"/>
      <c r="G19" s="97"/>
      <c r="H19" s="82"/>
      <c r="I19" s="110"/>
      <c r="J19" s="110"/>
      <c r="K19" s="110"/>
      <c r="L19" s="110"/>
      <c r="M19" s="133"/>
      <c r="N19" s="133"/>
      <c r="O19" s="133"/>
      <c r="P19" s="133"/>
      <c r="Q19" s="157"/>
      <c r="R19" s="156"/>
      <c r="S19" s="161"/>
      <c r="T19" s="171"/>
      <c r="U19" s="174"/>
      <c r="V19" s="32"/>
      <c r="W19" s="69"/>
      <c r="X19" s="82"/>
      <c r="Y19" s="97"/>
      <c r="Z19" s="82"/>
      <c r="AA19" s="110"/>
      <c r="AB19" s="110"/>
      <c r="AC19" s="110"/>
      <c r="AD19" s="110"/>
      <c r="AE19" s="133"/>
      <c r="AF19" s="133"/>
      <c r="AG19" s="133"/>
      <c r="AH19" s="133"/>
      <c r="AI19" s="157"/>
      <c r="AJ19" s="161"/>
      <c r="AK19" s="197"/>
      <c r="AL19" s="171"/>
      <c r="AM19" s="174"/>
      <c r="AN19" s="198"/>
      <c r="AO19" s="69"/>
      <c r="AP19" s="82"/>
      <c r="AQ19" s="97"/>
      <c r="AR19" s="82"/>
      <c r="AS19" s="110"/>
      <c r="AT19" s="110"/>
      <c r="AU19" s="110"/>
      <c r="AV19" s="110"/>
      <c r="AW19" s="133"/>
      <c r="AX19" s="133"/>
      <c r="AY19" s="133"/>
      <c r="AZ19" s="133"/>
      <c r="BA19" s="157"/>
      <c r="BB19" s="161"/>
      <c r="BC19" s="197"/>
      <c r="BD19" s="171"/>
      <c r="BE19" s="174"/>
      <c r="BF19" s="198"/>
      <c r="BG19" s="69"/>
      <c r="BH19" s="82"/>
      <c r="BI19" s="97"/>
      <c r="BJ19" s="82"/>
      <c r="BK19" s="110"/>
      <c r="BL19" s="110"/>
      <c r="BM19" s="110"/>
      <c r="BN19" s="110"/>
      <c r="BO19" s="133"/>
      <c r="BP19" s="133"/>
      <c r="BQ19" s="133"/>
      <c r="BR19" s="133"/>
      <c r="BS19" s="157"/>
      <c r="BT19" s="161">
        <v>20</v>
      </c>
      <c r="BU19" s="197"/>
      <c r="BV19" s="212"/>
      <c r="BW19" s="173"/>
      <c r="BX19" s="218"/>
    </row>
    <row r="20" spans="1:76" s="28" customFormat="1" ht="12" customHeight="1">
      <c r="A20" s="32"/>
      <c r="B20" s="40"/>
      <c r="C20" s="50"/>
      <c r="D20" s="60"/>
      <c r="E20" s="69"/>
      <c r="F20" s="82"/>
      <c r="G20" s="97"/>
      <c r="H20" s="82"/>
      <c r="I20" s="110"/>
      <c r="J20" s="110"/>
      <c r="K20" s="110"/>
      <c r="L20" s="110"/>
      <c r="M20" s="135" t="s">
        <v>6</v>
      </c>
      <c r="N20" s="135"/>
      <c r="O20" s="135"/>
      <c r="P20" s="135"/>
      <c r="Q20" s="156"/>
      <c r="R20" s="156"/>
      <c r="S20" s="161">
        <f>+G13-S14</f>
        <v>25</v>
      </c>
      <c r="T20" s="32"/>
      <c r="U20" s="32"/>
      <c r="V20" s="32"/>
      <c r="W20" s="69"/>
      <c r="X20" s="82"/>
      <c r="Y20" s="97"/>
      <c r="Z20" s="82"/>
      <c r="AA20" s="110"/>
      <c r="AB20" s="110"/>
      <c r="AC20" s="110"/>
      <c r="AD20" s="110"/>
      <c r="AE20" s="133"/>
      <c r="AF20" s="133"/>
      <c r="AG20" s="133"/>
      <c r="AH20" s="133"/>
      <c r="AI20" s="195"/>
      <c r="AJ20" s="32"/>
      <c r="AK20" s="161">
        <f>+Y13-AK14</f>
        <v>15</v>
      </c>
      <c r="AL20" s="168"/>
      <c r="AM20" s="32"/>
      <c r="AN20" s="198"/>
      <c r="AO20" s="69"/>
      <c r="AP20" s="82"/>
      <c r="AQ20" s="97"/>
      <c r="AR20" s="82"/>
      <c r="AS20" s="110"/>
      <c r="AT20" s="110"/>
      <c r="AU20" s="110"/>
      <c r="AV20" s="110"/>
      <c r="AW20" s="133"/>
      <c r="AX20" s="133"/>
      <c r="AY20" s="133"/>
      <c r="AZ20" s="133"/>
      <c r="BA20" s="195"/>
      <c r="BB20" s="32"/>
      <c r="BC20" s="161">
        <f>+AQ13-BC14</f>
        <v>5</v>
      </c>
      <c r="BD20" s="168"/>
      <c r="BE20" s="32"/>
      <c r="BF20" s="198"/>
      <c r="BG20" s="69"/>
      <c r="BH20" s="82"/>
      <c r="BI20" s="97"/>
      <c r="BJ20" s="82"/>
      <c r="BK20" s="110"/>
      <c r="BL20" s="110"/>
      <c r="BM20" s="110"/>
      <c r="BN20" s="110"/>
      <c r="BO20" s="133"/>
      <c r="BP20" s="133"/>
      <c r="BQ20" s="133"/>
      <c r="BR20" s="133"/>
      <c r="BS20" s="157"/>
      <c r="BT20" s="161"/>
      <c r="BU20" s="197"/>
      <c r="BV20" s="168"/>
      <c r="BW20" s="168"/>
      <c r="BX20" s="218"/>
    </row>
    <row r="21" spans="1:76" s="28" customFormat="1" ht="12" customHeight="1">
      <c r="A21" s="32"/>
      <c r="B21" s="40"/>
      <c r="C21" s="50"/>
      <c r="D21" s="60"/>
      <c r="E21" s="69"/>
      <c r="F21" s="82"/>
      <c r="G21" s="97"/>
      <c r="H21" s="82"/>
      <c r="I21" s="110"/>
      <c r="J21" s="110"/>
      <c r="K21" s="110"/>
      <c r="L21" s="110"/>
      <c r="M21" s="110">
        <f>+I18</f>
        <v>0.1</v>
      </c>
      <c r="N21" s="110"/>
      <c r="O21" s="110"/>
      <c r="P21" s="110"/>
      <c r="Q21" s="158"/>
      <c r="R21" s="156"/>
      <c r="S21" s="161"/>
      <c r="T21" s="168"/>
      <c r="U21" s="168"/>
      <c r="V21" s="32"/>
      <c r="W21" s="69"/>
      <c r="X21" s="82"/>
      <c r="Y21" s="97"/>
      <c r="Z21" s="82"/>
      <c r="AA21" s="110"/>
      <c r="AB21" s="110"/>
      <c r="AC21" s="110"/>
      <c r="AD21" s="110"/>
      <c r="AE21" s="135" t="s">
        <v>6</v>
      </c>
      <c r="AF21" s="135"/>
      <c r="AG21" s="135"/>
      <c r="AH21" s="135"/>
      <c r="AI21" s="158"/>
      <c r="AJ21" s="158"/>
      <c r="AK21" s="161"/>
      <c r="AL21" s="168"/>
      <c r="AM21" s="168"/>
      <c r="AN21" s="198"/>
      <c r="AO21" s="69"/>
      <c r="AP21" s="82"/>
      <c r="AQ21" s="97"/>
      <c r="AR21" s="82"/>
      <c r="AS21" s="110"/>
      <c r="AT21" s="110"/>
      <c r="AU21" s="110"/>
      <c r="AV21" s="110"/>
      <c r="AW21" s="135" t="s">
        <v>6</v>
      </c>
      <c r="AX21" s="135"/>
      <c r="AY21" s="135"/>
      <c r="AZ21" s="135"/>
      <c r="BA21" s="158"/>
      <c r="BB21" s="158"/>
      <c r="BC21" s="161"/>
      <c r="BD21" s="168"/>
      <c r="BE21" s="168"/>
      <c r="BF21" s="198"/>
      <c r="BG21" s="69"/>
      <c r="BH21" s="82"/>
      <c r="BI21" s="97"/>
      <c r="BJ21" s="82"/>
      <c r="BK21" s="110"/>
      <c r="BL21" s="110"/>
      <c r="BM21" s="110"/>
      <c r="BN21" s="110"/>
      <c r="BO21" s="135" t="s">
        <v>6</v>
      </c>
      <c r="BP21" s="135"/>
      <c r="BQ21" s="135"/>
      <c r="BR21" s="135"/>
      <c r="BS21" s="158"/>
      <c r="BT21" s="158"/>
      <c r="BU21" s="161">
        <f>+BI13-BU15</f>
        <v>-5</v>
      </c>
      <c r="BV21" s="168"/>
      <c r="BW21" s="168"/>
      <c r="BX21" s="218"/>
    </row>
    <row r="22" spans="1:76" s="28" customFormat="1" ht="12" customHeight="1">
      <c r="A22" s="32"/>
      <c r="B22" s="40"/>
      <c r="C22" s="50"/>
      <c r="D22" s="60"/>
      <c r="E22" s="69"/>
      <c r="F22" s="82"/>
      <c r="G22" s="97"/>
      <c r="H22" s="82"/>
      <c r="I22" s="110"/>
      <c r="J22" s="110"/>
      <c r="K22" s="110"/>
      <c r="L22" s="110"/>
      <c r="M22" s="133"/>
      <c r="N22" s="133"/>
      <c r="O22" s="133"/>
      <c r="P22" s="133"/>
      <c r="Q22" s="158"/>
      <c r="R22" s="158"/>
      <c r="S22" s="32"/>
      <c r="T22" s="168"/>
      <c r="U22" s="168"/>
      <c r="V22" s="32"/>
      <c r="W22" s="69"/>
      <c r="X22" s="82"/>
      <c r="Y22" s="97"/>
      <c r="Z22" s="82"/>
      <c r="AA22" s="110"/>
      <c r="AB22" s="110"/>
      <c r="AC22" s="110"/>
      <c r="AD22" s="110"/>
      <c r="AE22" s="110">
        <f>+AA18</f>
        <v>0.1</v>
      </c>
      <c r="AF22" s="110"/>
      <c r="AG22" s="110"/>
      <c r="AH22" s="110"/>
      <c r="AI22" s="158"/>
      <c r="AJ22" s="158"/>
      <c r="AK22" s="161"/>
      <c r="AL22" s="168"/>
      <c r="AM22" s="168"/>
      <c r="AN22" s="198"/>
      <c r="AO22" s="69"/>
      <c r="AP22" s="82"/>
      <c r="AQ22" s="97"/>
      <c r="AR22" s="82"/>
      <c r="AS22" s="110"/>
      <c r="AT22" s="110"/>
      <c r="AU22" s="110"/>
      <c r="AV22" s="110"/>
      <c r="AW22" s="110">
        <f>+AS18</f>
        <v>0.1</v>
      </c>
      <c r="AX22" s="110"/>
      <c r="AY22" s="110"/>
      <c r="AZ22" s="110"/>
      <c r="BA22" s="158"/>
      <c r="BB22" s="158"/>
      <c r="BC22" s="161"/>
      <c r="BD22" s="168"/>
      <c r="BE22" s="168"/>
      <c r="BF22" s="198"/>
      <c r="BG22" s="69"/>
      <c r="BH22" s="82"/>
      <c r="BI22" s="97"/>
      <c r="BJ22" s="82"/>
      <c r="BK22" s="110"/>
      <c r="BL22" s="110"/>
      <c r="BM22" s="110"/>
      <c r="BN22" s="110"/>
      <c r="BO22" s="110">
        <f>+BK18</f>
        <v>0.1</v>
      </c>
      <c r="BP22" s="110"/>
      <c r="BQ22" s="110"/>
      <c r="BR22" s="110"/>
      <c r="BS22" s="158"/>
      <c r="BT22" s="158"/>
      <c r="BU22" s="161"/>
      <c r="BV22" s="168"/>
      <c r="BW22" s="168"/>
      <c r="BX22" s="218"/>
    </row>
    <row r="23" spans="1:76" ht="9" customHeight="1">
      <c r="A23" s="31"/>
      <c r="B23" s="40"/>
      <c r="C23" s="50"/>
      <c r="D23" s="60"/>
      <c r="E23" s="70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31"/>
      <c r="W23" s="70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99"/>
      <c r="AO23" s="70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199"/>
      <c r="BG23" s="70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219"/>
    </row>
    <row r="24" spans="1:76" ht="9.9499999999999993" customHeight="1">
      <c r="A24" s="31"/>
      <c r="B24" s="41" t="s">
        <v>42</v>
      </c>
      <c r="C24" s="51"/>
      <c r="D24" s="61"/>
      <c r="E24" s="6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6"/>
      <c r="W24" s="68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176"/>
      <c r="AO24" s="68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176"/>
      <c r="BG24" s="68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217"/>
    </row>
    <row r="25" spans="1:76" s="29" customFormat="1" ht="18" customHeight="1">
      <c r="A25" s="33"/>
      <c r="B25" s="41"/>
      <c r="C25" s="51"/>
      <c r="D25" s="61"/>
      <c r="E25" s="71"/>
      <c r="F25" s="84"/>
      <c r="G25" s="98" t="s">
        <v>6</v>
      </c>
      <c r="H25" s="98"/>
      <c r="I25" s="98"/>
      <c r="J25" s="98"/>
      <c r="K25" s="116"/>
      <c r="L25" s="104">
        <f>+AW3</f>
        <v>0.1</v>
      </c>
      <c r="M25" s="104"/>
      <c r="N25" s="116"/>
      <c r="O25" s="116"/>
      <c r="P25" s="116"/>
      <c r="Q25" s="116"/>
      <c r="R25" s="116"/>
      <c r="S25" s="116"/>
      <c r="T25" s="116"/>
      <c r="U25" s="116"/>
      <c r="V25" s="177"/>
      <c r="W25" s="185"/>
      <c r="X25" s="116"/>
      <c r="Y25" s="98" t="s">
        <v>6</v>
      </c>
      <c r="Z25" s="98"/>
      <c r="AA25" s="98"/>
      <c r="AB25" s="98"/>
      <c r="AC25" s="116"/>
      <c r="AD25" s="104">
        <f>+AW3</f>
        <v>0.1</v>
      </c>
      <c r="AE25" s="104"/>
      <c r="AF25" s="116"/>
      <c r="AG25" s="116"/>
      <c r="AH25" s="116"/>
      <c r="AI25" s="116"/>
      <c r="AJ25" s="116"/>
      <c r="AK25" s="116"/>
      <c r="AL25" s="116"/>
      <c r="AM25" s="116"/>
      <c r="AN25" s="177"/>
      <c r="AO25" s="185"/>
      <c r="AP25" s="116"/>
      <c r="AQ25" s="98" t="s">
        <v>6</v>
      </c>
      <c r="AR25" s="98"/>
      <c r="AS25" s="98"/>
      <c r="AT25" s="98"/>
      <c r="AU25" s="116"/>
      <c r="AV25" s="104">
        <f>+AW3</f>
        <v>0.1</v>
      </c>
      <c r="AW25" s="104"/>
      <c r="AX25" s="116"/>
      <c r="AY25" s="116"/>
      <c r="AZ25" s="116"/>
      <c r="BA25" s="116"/>
      <c r="BB25" s="116"/>
      <c r="BC25" s="116"/>
      <c r="BD25" s="116"/>
      <c r="BE25" s="116"/>
      <c r="BF25" s="177"/>
      <c r="BG25" s="185"/>
      <c r="BH25" s="116"/>
      <c r="BI25" s="98" t="s">
        <v>6</v>
      </c>
      <c r="BJ25" s="98"/>
      <c r="BK25" s="98"/>
      <c r="BL25" s="98"/>
      <c r="BM25" s="116"/>
      <c r="BN25" s="104">
        <f>+AW3</f>
        <v>0.1</v>
      </c>
      <c r="BO25" s="104"/>
      <c r="BP25" s="85"/>
      <c r="BQ25" s="85"/>
      <c r="BR25" s="85"/>
      <c r="BS25" s="85"/>
      <c r="BT25" s="85"/>
      <c r="BU25" s="85"/>
      <c r="BV25" s="85"/>
      <c r="BW25" s="85"/>
      <c r="BX25" s="220"/>
    </row>
    <row r="26" spans="1:76" s="29" customFormat="1" ht="18" customHeight="1">
      <c r="A26" s="33"/>
      <c r="B26" s="41"/>
      <c r="C26" s="51"/>
      <c r="D26" s="61"/>
      <c r="E26" s="71"/>
      <c r="F26" s="84"/>
      <c r="G26" s="99" t="s">
        <v>9</v>
      </c>
      <c r="H26" s="99"/>
      <c r="I26" s="99"/>
      <c r="J26" s="99"/>
      <c r="K26" s="116"/>
      <c r="L26" s="122">
        <v>3</v>
      </c>
      <c r="M26" s="122"/>
      <c r="N26" s="116"/>
      <c r="O26" s="116"/>
      <c r="P26" s="116"/>
      <c r="Q26" s="116"/>
      <c r="R26" s="116"/>
      <c r="S26" s="116"/>
      <c r="T26" s="116"/>
      <c r="U26" s="116"/>
      <c r="V26" s="177"/>
      <c r="W26" s="185"/>
      <c r="X26" s="116"/>
      <c r="Y26" s="99" t="s">
        <v>9</v>
      </c>
      <c r="Z26" s="99"/>
      <c r="AA26" s="99"/>
      <c r="AB26" s="99"/>
      <c r="AC26" s="116"/>
      <c r="AD26" s="122">
        <v>4</v>
      </c>
      <c r="AE26" s="122"/>
      <c r="AF26" s="116"/>
      <c r="AG26" s="116"/>
      <c r="AH26" s="116"/>
      <c r="AI26" s="116"/>
      <c r="AJ26" s="116"/>
      <c r="AK26" s="116"/>
      <c r="AL26" s="116"/>
      <c r="AM26" s="116"/>
      <c r="AN26" s="177"/>
      <c r="AO26" s="185"/>
      <c r="AP26" s="116"/>
      <c r="AQ26" s="99" t="s">
        <v>9</v>
      </c>
      <c r="AR26" s="99"/>
      <c r="AS26" s="99"/>
      <c r="AT26" s="99"/>
      <c r="AU26" s="116"/>
      <c r="AV26" s="122">
        <v>6</v>
      </c>
      <c r="AW26" s="122"/>
      <c r="AX26" s="116"/>
      <c r="AY26" s="116"/>
      <c r="AZ26" s="116"/>
      <c r="BA26" s="116"/>
      <c r="BB26" s="116"/>
      <c r="BC26" s="116"/>
      <c r="BD26" s="116"/>
      <c r="BE26" s="116"/>
      <c r="BF26" s="177"/>
      <c r="BG26" s="185"/>
      <c r="BH26" s="116"/>
      <c r="BI26" s="99" t="s">
        <v>9</v>
      </c>
      <c r="BJ26" s="99"/>
      <c r="BK26" s="99"/>
      <c r="BL26" s="99"/>
      <c r="BM26" s="116"/>
      <c r="BN26" s="122">
        <v>8</v>
      </c>
      <c r="BO26" s="122"/>
      <c r="BP26" s="85"/>
      <c r="BQ26" s="85"/>
      <c r="BR26" s="85"/>
      <c r="BS26" s="85"/>
      <c r="BT26" s="85"/>
      <c r="BU26" s="85"/>
      <c r="BV26" s="85"/>
      <c r="BW26" s="85"/>
      <c r="BX26" s="220"/>
    </row>
    <row r="27" spans="1:76" s="29" customFormat="1" ht="18" customHeight="1">
      <c r="A27" s="33"/>
      <c r="B27" s="41"/>
      <c r="C27" s="51"/>
      <c r="D27" s="61"/>
      <c r="E27" s="71"/>
      <c r="F27" s="84"/>
      <c r="G27" s="99" t="s">
        <v>32</v>
      </c>
      <c r="H27" s="99"/>
      <c r="I27" s="99"/>
      <c r="J27" s="99"/>
      <c r="K27" s="116"/>
      <c r="L27" s="123">
        <v>75</v>
      </c>
      <c r="M27" s="123"/>
      <c r="N27" s="116"/>
      <c r="O27" s="116"/>
      <c r="P27" s="116"/>
      <c r="Q27" s="116"/>
      <c r="R27" s="116"/>
      <c r="S27" s="116"/>
      <c r="T27" s="116"/>
      <c r="U27" s="116"/>
      <c r="V27" s="177"/>
      <c r="W27" s="185"/>
      <c r="X27" s="116"/>
      <c r="Y27" s="99" t="s">
        <v>32</v>
      </c>
      <c r="Z27" s="99"/>
      <c r="AA27" s="99"/>
      <c r="AB27" s="99"/>
      <c r="AC27" s="116"/>
      <c r="AD27" s="123">
        <v>85</v>
      </c>
      <c r="AE27" s="123"/>
      <c r="AF27" s="116"/>
      <c r="AG27" s="116"/>
      <c r="AH27" s="116"/>
      <c r="AI27" s="116"/>
      <c r="AJ27" s="116"/>
      <c r="AK27" s="116"/>
      <c r="AL27" s="116"/>
      <c r="AM27" s="116"/>
      <c r="AN27" s="177"/>
      <c r="AO27" s="185"/>
      <c r="AP27" s="116"/>
      <c r="AQ27" s="99" t="s">
        <v>32</v>
      </c>
      <c r="AR27" s="99"/>
      <c r="AS27" s="99"/>
      <c r="AT27" s="99"/>
      <c r="AU27" s="116"/>
      <c r="AV27" s="123">
        <v>95</v>
      </c>
      <c r="AW27" s="123"/>
      <c r="AX27" s="116"/>
      <c r="AY27" s="116"/>
      <c r="AZ27" s="116"/>
      <c r="BA27" s="116"/>
      <c r="BB27" s="116"/>
      <c r="BC27" s="116"/>
      <c r="BD27" s="116"/>
      <c r="BE27" s="116"/>
      <c r="BF27" s="177"/>
      <c r="BG27" s="185"/>
      <c r="BH27" s="116"/>
      <c r="BI27" s="99" t="s">
        <v>32</v>
      </c>
      <c r="BJ27" s="99"/>
      <c r="BK27" s="99"/>
      <c r="BL27" s="99"/>
      <c r="BM27" s="116"/>
      <c r="BN27" s="123">
        <v>105</v>
      </c>
      <c r="BO27" s="123"/>
      <c r="BP27" s="85"/>
      <c r="BQ27" s="85"/>
      <c r="BR27" s="85"/>
      <c r="BS27" s="85"/>
      <c r="BT27" s="85"/>
      <c r="BU27" s="85"/>
      <c r="BV27" s="85"/>
      <c r="BW27" s="85"/>
      <c r="BX27" s="220"/>
    </row>
    <row r="28" spans="1:76" s="29" customFormat="1" ht="18" customHeight="1">
      <c r="A28" s="33"/>
      <c r="B28" s="41"/>
      <c r="C28" s="51"/>
      <c r="D28" s="61"/>
      <c r="E28" s="71"/>
      <c r="F28" s="85" t="s">
        <v>22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78"/>
      <c r="W28" s="74"/>
      <c r="X28" s="85" t="s">
        <v>22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178"/>
      <c r="AO28" s="74"/>
      <c r="AP28" s="85" t="s">
        <v>22</v>
      </c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178"/>
      <c r="BG28" s="74"/>
      <c r="BH28" s="85" t="s">
        <v>22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220"/>
    </row>
    <row r="29" spans="1:76" s="29" customFormat="1" ht="18" customHeight="1">
      <c r="A29" s="33"/>
      <c r="B29" s="41"/>
      <c r="C29" s="51"/>
      <c r="D29" s="61"/>
      <c r="E29" s="71"/>
      <c r="F29" s="86" t="s">
        <v>30</v>
      </c>
      <c r="G29" s="86"/>
      <c r="H29" s="86"/>
      <c r="I29" s="86"/>
      <c r="J29" s="86"/>
      <c r="K29" s="86"/>
      <c r="L29" s="124">
        <f>+BO3</f>
        <v>12</v>
      </c>
      <c r="M29" s="124"/>
      <c r="N29" s="85" t="s">
        <v>11</v>
      </c>
      <c r="O29" s="85"/>
      <c r="P29" s="85"/>
      <c r="Q29" s="85"/>
      <c r="R29" s="85"/>
      <c r="S29" s="85"/>
      <c r="T29" s="85"/>
      <c r="U29" s="85"/>
      <c r="V29" s="178"/>
      <c r="W29" s="74"/>
      <c r="X29" s="86" t="s">
        <v>30</v>
      </c>
      <c r="Y29" s="86"/>
      <c r="Z29" s="86"/>
      <c r="AA29" s="86"/>
      <c r="AB29" s="86"/>
      <c r="AC29" s="86"/>
      <c r="AD29" s="124">
        <f>+BO3</f>
        <v>12</v>
      </c>
      <c r="AE29" s="124"/>
      <c r="AF29" s="85" t="s">
        <v>11</v>
      </c>
      <c r="AG29" s="85"/>
      <c r="AH29" s="85"/>
      <c r="AI29" s="85"/>
      <c r="AJ29" s="85"/>
      <c r="AK29" s="85"/>
      <c r="AL29" s="85"/>
      <c r="AM29" s="85"/>
      <c r="AN29" s="178"/>
      <c r="AO29" s="74"/>
      <c r="AP29" s="86" t="s">
        <v>30</v>
      </c>
      <c r="AQ29" s="86"/>
      <c r="AR29" s="86"/>
      <c r="AS29" s="86"/>
      <c r="AT29" s="86"/>
      <c r="AU29" s="86"/>
      <c r="AV29" s="124">
        <f>+BO3</f>
        <v>12</v>
      </c>
      <c r="AW29" s="124"/>
      <c r="AX29" s="85" t="s">
        <v>11</v>
      </c>
      <c r="AY29" s="85"/>
      <c r="AZ29" s="85"/>
      <c r="BA29" s="85"/>
      <c r="BB29" s="85"/>
      <c r="BC29" s="85"/>
      <c r="BD29" s="85"/>
      <c r="BE29" s="85"/>
      <c r="BF29" s="178"/>
      <c r="BG29" s="74"/>
      <c r="BH29" s="86" t="s">
        <v>30</v>
      </c>
      <c r="BI29" s="86"/>
      <c r="BJ29" s="86"/>
      <c r="BK29" s="86"/>
      <c r="BL29" s="86"/>
      <c r="BM29" s="86"/>
      <c r="BN29" s="124">
        <f>+BO3</f>
        <v>12</v>
      </c>
      <c r="BO29" s="124"/>
      <c r="BP29" s="85" t="s">
        <v>11</v>
      </c>
      <c r="BQ29" s="85"/>
      <c r="BR29" s="85"/>
      <c r="BS29" s="85"/>
      <c r="BT29" s="85"/>
      <c r="BU29" s="85"/>
      <c r="BV29" s="85"/>
      <c r="BW29" s="85"/>
      <c r="BX29" s="220"/>
    </row>
    <row r="30" spans="1:76" s="29" customFormat="1" ht="18" customHeight="1">
      <c r="A30" s="33"/>
      <c r="B30" s="41"/>
      <c r="C30" s="51"/>
      <c r="D30" s="61"/>
      <c r="E30" s="71"/>
      <c r="F30" s="87" t="s">
        <v>12</v>
      </c>
      <c r="G30" s="87"/>
      <c r="H30" s="98" t="s">
        <v>8</v>
      </c>
      <c r="I30" s="111">
        <f>+R13</f>
        <v>55</v>
      </c>
      <c r="J30" s="113" t="s">
        <v>14</v>
      </c>
      <c r="K30" s="111">
        <f>+L29*1</f>
        <v>12</v>
      </c>
      <c r="L30" s="125">
        <v>0.33333333333333298</v>
      </c>
      <c r="M30" s="136" t="s">
        <v>0</v>
      </c>
      <c r="N30" s="145">
        <f>100-R13</f>
        <v>45</v>
      </c>
      <c r="O30" s="145"/>
      <c r="P30" s="111" t="s">
        <v>14</v>
      </c>
      <c r="Q30" s="159">
        <f>+L25*1</f>
        <v>0.1</v>
      </c>
      <c r="R30" s="159"/>
      <c r="S30" s="125">
        <v>0.33333333333333326</v>
      </c>
      <c r="T30" s="172" t="s">
        <v>53</v>
      </c>
      <c r="U30" s="172"/>
      <c r="V30" s="179"/>
      <c r="W30" s="186"/>
      <c r="X30" s="87" t="s">
        <v>12</v>
      </c>
      <c r="Y30" s="87"/>
      <c r="Z30" s="98" t="s">
        <v>8</v>
      </c>
      <c r="AA30" s="111">
        <f>+AJ14*1</f>
        <v>65</v>
      </c>
      <c r="AB30" s="113" t="s">
        <v>14</v>
      </c>
      <c r="AC30" s="111">
        <f>+AD29*1</f>
        <v>12</v>
      </c>
      <c r="AD30" s="125">
        <v>0.33333333333333298</v>
      </c>
      <c r="AE30" s="136" t="s">
        <v>0</v>
      </c>
      <c r="AF30" s="145">
        <f>100-AJ14</f>
        <v>35</v>
      </c>
      <c r="AG30" s="145"/>
      <c r="AH30" s="111" t="s">
        <v>14</v>
      </c>
      <c r="AI30" s="159">
        <f>+AD25*1</f>
        <v>0.1</v>
      </c>
      <c r="AJ30" s="159"/>
      <c r="AK30" s="125">
        <v>0.33333333333333326</v>
      </c>
      <c r="AL30" s="172" t="s">
        <v>53</v>
      </c>
      <c r="AM30" s="172"/>
      <c r="AN30" s="179"/>
      <c r="AO30" s="186"/>
      <c r="AP30" s="87" t="s">
        <v>12</v>
      </c>
      <c r="AQ30" s="87"/>
      <c r="AR30" s="98" t="s">
        <v>8</v>
      </c>
      <c r="AS30" s="111">
        <f>+BB14*1</f>
        <v>75</v>
      </c>
      <c r="AT30" s="113" t="s">
        <v>14</v>
      </c>
      <c r="AU30" s="111">
        <f>+AV29*1</f>
        <v>12</v>
      </c>
      <c r="AV30" s="125">
        <v>0.33333333333333298</v>
      </c>
      <c r="AW30" s="136" t="s">
        <v>0</v>
      </c>
      <c r="AX30" s="145">
        <f>100-BB14</f>
        <v>25</v>
      </c>
      <c r="AY30" s="145"/>
      <c r="AZ30" s="111" t="s">
        <v>14</v>
      </c>
      <c r="BA30" s="159">
        <f>+AV25*1</f>
        <v>0.1</v>
      </c>
      <c r="BB30" s="159"/>
      <c r="BC30" s="125">
        <v>0.33333333333333326</v>
      </c>
      <c r="BD30" s="172" t="s">
        <v>53</v>
      </c>
      <c r="BE30" s="172"/>
      <c r="BF30" s="179"/>
      <c r="BG30" s="186"/>
      <c r="BH30" s="87" t="s">
        <v>12</v>
      </c>
      <c r="BI30" s="87"/>
      <c r="BJ30" s="98" t="s">
        <v>8</v>
      </c>
      <c r="BK30" s="111">
        <f>+BT14*1</f>
        <v>85</v>
      </c>
      <c r="BL30" s="113" t="s">
        <v>14</v>
      </c>
      <c r="BM30" s="111">
        <f>+BN29*1</f>
        <v>12</v>
      </c>
      <c r="BN30" s="125">
        <v>0.33333333333333298</v>
      </c>
      <c r="BO30" s="136" t="s">
        <v>0</v>
      </c>
      <c r="BP30" s="145">
        <f>100-BT14</f>
        <v>15</v>
      </c>
      <c r="BQ30" s="145"/>
      <c r="BR30" s="111" t="s">
        <v>14</v>
      </c>
      <c r="BS30" s="159">
        <f>+BN25*1</f>
        <v>0.1</v>
      </c>
      <c r="BT30" s="159"/>
      <c r="BU30" s="125">
        <v>0.33333333333333326</v>
      </c>
      <c r="BV30" s="172" t="s">
        <v>53</v>
      </c>
      <c r="BW30" s="172"/>
      <c r="BX30" s="220"/>
    </row>
    <row r="31" spans="1:76" s="29" customFormat="1" ht="18" customHeight="1">
      <c r="A31" s="33"/>
      <c r="B31" s="41"/>
      <c r="C31" s="51"/>
      <c r="D31" s="61"/>
      <c r="E31" s="71"/>
      <c r="F31" s="87"/>
      <c r="G31" s="87"/>
      <c r="H31" s="98"/>
      <c r="I31" s="112">
        <v>100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72"/>
      <c r="U31" s="172"/>
      <c r="V31" s="179"/>
      <c r="W31" s="186"/>
      <c r="X31" s="87"/>
      <c r="Y31" s="87"/>
      <c r="Z31" s="98"/>
      <c r="AA31" s="112">
        <v>100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72"/>
      <c r="AM31" s="172"/>
      <c r="AN31" s="179"/>
      <c r="AO31" s="186"/>
      <c r="AP31" s="87"/>
      <c r="AQ31" s="87"/>
      <c r="AR31" s="98"/>
      <c r="AS31" s="112">
        <v>100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72"/>
      <c r="BE31" s="172"/>
      <c r="BF31" s="179"/>
      <c r="BG31" s="186"/>
      <c r="BH31" s="87"/>
      <c r="BI31" s="87"/>
      <c r="BJ31" s="98"/>
      <c r="BK31" s="112">
        <v>100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72"/>
      <c r="BW31" s="172"/>
      <c r="BX31" s="220"/>
    </row>
    <row r="32" spans="1:76" s="29" customFormat="1" ht="15" customHeight="1">
      <c r="A32" s="33"/>
      <c r="B32" s="41"/>
      <c r="C32" s="51"/>
      <c r="D32" s="61"/>
      <c r="E32" s="71"/>
      <c r="F32" s="87" t="s">
        <v>15</v>
      </c>
      <c r="G32" s="87"/>
      <c r="H32" s="104">
        <f>ROUND(((I30*K30^L30+N30*Q30^S30)/100)^3,2)</f>
        <v>3.16</v>
      </c>
      <c r="I32" s="104"/>
      <c r="J32" s="104"/>
      <c r="K32" s="98" t="str">
        <f>IF(H32&gt;L32,"&gt;","&lt;")</f>
        <v>&gt;</v>
      </c>
      <c r="L32" s="126">
        <f>+L26</f>
        <v>3</v>
      </c>
      <c r="M32" s="126"/>
      <c r="N32" s="116"/>
      <c r="O32" s="116"/>
      <c r="P32" s="116"/>
      <c r="Q32" s="116"/>
      <c r="R32" s="116"/>
      <c r="S32" s="116"/>
      <c r="T32" s="116"/>
      <c r="U32" s="116"/>
      <c r="V32" s="178"/>
      <c r="W32" s="74"/>
      <c r="X32" s="87" t="s">
        <v>15</v>
      </c>
      <c r="Y32" s="87"/>
      <c r="Z32" s="189">
        <f>ROUND(((AA30*AC30^AD30+AF30*AI30^AK30)/100)^3,2)</f>
        <v>4.5</v>
      </c>
      <c r="AA32" s="189"/>
      <c r="AB32" s="189"/>
      <c r="AC32" s="86" t="str">
        <f>IF(Z32&gt;AD32,"&gt;","&lt;")</f>
        <v>&gt;</v>
      </c>
      <c r="AD32" s="190">
        <f>+AD26</f>
        <v>4</v>
      </c>
      <c r="AE32" s="190"/>
      <c r="AF32" s="85"/>
      <c r="AG32" s="85"/>
      <c r="AH32" s="85"/>
      <c r="AI32" s="85"/>
      <c r="AJ32" s="85"/>
      <c r="AK32" s="85"/>
      <c r="AL32" s="85"/>
      <c r="AM32" s="85"/>
      <c r="AN32" s="178"/>
      <c r="AO32" s="74"/>
      <c r="AP32" s="87" t="s">
        <v>15</v>
      </c>
      <c r="AQ32" s="87"/>
      <c r="AR32" s="189">
        <f>ROUND(((AS30*AU30^AV30+AX30*BA30^BC30)/100)^3,2)</f>
        <v>6.16</v>
      </c>
      <c r="AS32" s="189"/>
      <c r="AT32" s="189"/>
      <c r="AU32" s="86" t="str">
        <f>IF(AR32&gt;AV32,"&gt;","&lt;")</f>
        <v>&gt;</v>
      </c>
      <c r="AV32" s="190">
        <f>+AV26</f>
        <v>6</v>
      </c>
      <c r="AW32" s="190"/>
      <c r="AX32" s="85"/>
      <c r="AY32" s="85"/>
      <c r="AZ32" s="85"/>
      <c r="BA32" s="85"/>
      <c r="BB32" s="85"/>
      <c r="BC32" s="85"/>
      <c r="BD32" s="85"/>
      <c r="BE32" s="85"/>
      <c r="BF32" s="178"/>
      <c r="BG32" s="74"/>
      <c r="BH32" s="87" t="s">
        <v>15</v>
      </c>
      <c r="BI32" s="87"/>
      <c r="BJ32" s="189">
        <f>ROUND(((BK30*BM30^BN30+BP30*BS30^BU30)/100)^3,2)</f>
        <v>8.19</v>
      </c>
      <c r="BK32" s="189"/>
      <c r="BL32" s="189"/>
      <c r="BM32" s="86" t="str">
        <f>IF(BJ32&gt;BN32,"&gt;","&lt;")</f>
        <v>&gt;</v>
      </c>
      <c r="BN32" s="190">
        <f>+BN26</f>
        <v>8</v>
      </c>
      <c r="BO32" s="190"/>
      <c r="BP32" s="85"/>
      <c r="BQ32" s="85"/>
      <c r="BR32" s="85"/>
      <c r="BS32" s="85"/>
      <c r="BT32" s="85"/>
      <c r="BU32" s="85"/>
      <c r="BV32" s="85"/>
      <c r="BW32" s="85"/>
      <c r="BX32" s="220"/>
    </row>
    <row r="33" spans="1:76" s="29" customFormat="1" ht="15" customHeight="1">
      <c r="A33" s="33"/>
      <c r="B33" s="41"/>
      <c r="C33" s="51"/>
      <c r="D33" s="61"/>
      <c r="E33" s="71"/>
      <c r="F33" s="87"/>
      <c r="G33" s="87"/>
      <c r="H33" s="104"/>
      <c r="I33" s="104"/>
      <c r="J33" s="104"/>
      <c r="K33" s="98"/>
      <c r="L33" s="126"/>
      <c r="M33" s="126"/>
      <c r="N33" s="116"/>
      <c r="O33" s="116"/>
      <c r="P33" s="116"/>
      <c r="Q33" s="116"/>
      <c r="R33" s="116"/>
      <c r="S33" s="116"/>
      <c r="T33" s="116"/>
      <c r="U33" s="116"/>
      <c r="V33" s="178"/>
      <c r="W33" s="74"/>
      <c r="X33" s="87"/>
      <c r="Y33" s="87"/>
      <c r="Z33" s="189"/>
      <c r="AA33" s="189"/>
      <c r="AB33" s="189"/>
      <c r="AC33" s="86"/>
      <c r="AD33" s="190"/>
      <c r="AE33" s="190"/>
      <c r="AF33" s="85"/>
      <c r="AG33" s="85"/>
      <c r="AH33" s="85"/>
      <c r="AI33" s="85"/>
      <c r="AJ33" s="85"/>
      <c r="AK33" s="85"/>
      <c r="AL33" s="85"/>
      <c r="AM33" s="85"/>
      <c r="AN33" s="178"/>
      <c r="AO33" s="74"/>
      <c r="AP33" s="87"/>
      <c r="AQ33" s="87"/>
      <c r="AR33" s="189"/>
      <c r="AS33" s="189"/>
      <c r="AT33" s="189"/>
      <c r="AU33" s="86"/>
      <c r="AV33" s="190"/>
      <c r="AW33" s="190"/>
      <c r="AX33" s="85"/>
      <c r="AY33" s="85"/>
      <c r="AZ33" s="85"/>
      <c r="BA33" s="85"/>
      <c r="BB33" s="85"/>
      <c r="BC33" s="85"/>
      <c r="BD33" s="85"/>
      <c r="BE33" s="85"/>
      <c r="BF33" s="178"/>
      <c r="BG33" s="74"/>
      <c r="BH33" s="87"/>
      <c r="BI33" s="87"/>
      <c r="BJ33" s="189"/>
      <c r="BK33" s="189"/>
      <c r="BL33" s="189"/>
      <c r="BM33" s="86"/>
      <c r="BN33" s="190"/>
      <c r="BO33" s="190"/>
      <c r="BP33" s="85"/>
      <c r="BQ33" s="85"/>
      <c r="BR33" s="85"/>
      <c r="BS33" s="85"/>
      <c r="BT33" s="85"/>
      <c r="BU33" s="85"/>
      <c r="BV33" s="85"/>
      <c r="BW33" s="85"/>
      <c r="BX33" s="220"/>
    </row>
    <row r="34" spans="1:76" s="29" customFormat="1" ht="18" customHeight="1">
      <c r="A34" s="33"/>
      <c r="B34" s="41"/>
      <c r="C34" s="51"/>
      <c r="D34" s="61"/>
      <c r="E34" s="71"/>
      <c r="F34" s="85"/>
      <c r="G34" s="100" t="str">
        <f>IF(H32&gt;L32,"OK,目標CBR"&amp;L26&amp;"%の場合置換層厚"&amp;L27&amp;"cmとなる。","NG,目標CBR"&amp;L26&amp;"%の場合置換層厚"&amp;L27&amp;"cmでは満足しない。")</f>
        <v>OK,目標CBR3%の場合置換層厚75cmとなる。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78"/>
      <c r="W34" s="74"/>
      <c r="X34" s="85"/>
      <c r="Y34" s="100" t="str">
        <f>IF(Z32&gt;AD32,"OK,目標CBR"&amp;AD26&amp;"%の場合置換層厚"&amp;AD27&amp;"cmとなる。","NG,目標CBR"&amp;AD26&amp;"%の場合置換層厚"&amp;AD27&amp;"cmでは満足しない。")</f>
        <v>OK,目標CBR4%の場合置換層厚85cmとなる。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178"/>
      <c r="AO34" s="74"/>
      <c r="AP34" s="85"/>
      <c r="AQ34" s="100" t="str">
        <f>IF(AR32&gt;AV32,"OK,目標CBR"&amp;AV26&amp;"%の場合置換層厚"&amp;AV27&amp;"cmとなる。","NG,目標CBR"&amp;AV26&amp;"%の場合置換層厚"&amp;AV27&amp;"cmでは満足しない。")</f>
        <v>OK,目標CBR6%の場合置換層厚95cmとなる。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178"/>
      <c r="BG34" s="74"/>
      <c r="BH34" s="85"/>
      <c r="BI34" s="100" t="str">
        <f>IF(BJ32&gt;BN32,"OK,目標CBR"&amp;BN26&amp;"%の場合置換層厚"&amp;BN27&amp;"cmとなる。","NG,目標CBR"&amp;BN26&amp;"%の場合置換層厚"&amp;BN27&amp;"cmでは満足しない。")</f>
        <v>OK,目標CBR8%の場合置換層厚105cmとなる。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220"/>
    </row>
    <row r="35" spans="1:76" s="29" customFormat="1" ht="9.9499999999999993" customHeight="1">
      <c r="A35" s="33"/>
      <c r="B35" s="41"/>
      <c r="C35" s="51"/>
      <c r="D35" s="61"/>
      <c r="E35" s="72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80"/>
      <c r="W35" s="72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180"/>
      <c r="AO35" s="72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80"/>
      <c r="BG35" s="72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221"/>
    </row>
    <row r="36" spans="1:76" s="29" customFormat="1" ht="15.95" customHeight="1">
      <c r="A36" s="33"/>
      <c r="B36" s="42" t="s">
        <v>20</v>
      </c>
      <c r="C36" s="52"/>
      <c r="D36" s="62"/>
      <c r="E36" s="73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51">
        <v>100</v>
      </c>
      <c r="Q36" s="151"/>
      <c r="R36" s="151"/>
      <c r="S36" s="151"/>
      <c r="T36" s="151"/>
      <c r="U36" s="151"/>
      <c r="V36" s="181"/>
      <c r="W36" s="187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51">
        <v>100</v>
      </c>
      <c r="AI36" s="151"/>
      <c r="AJ36" s="151"/>
      <c r="AK36" s="151"/>
      <c r="AL36" s="151"/>
      <c r="AM36" s="151"/>
      <c r="AN36" s="200"/>
      <c r="AO36" s="187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51">
        <v>100</v>
      </c>
      <c r="BA36" s="151"/>
      <c r="BB36" s="151"/>
      <c r="BC36" s="151"/>
      <c r="BD36" s="151"/>
      <c r="BE36" s="151"/>
      <c r="BF36" s="200"/>
      <c r="BG36" s="73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151">
        <v>100</v>
      </c>
      <c r="BS36" s="151"/>
      <c r="BT36" s="151"/>
      <c r="BU36" s="151"/>
      <c r="BV36" s="151"/>
      <c r="BW36" s="151"/>
      <c r="BX36" s="222"/>
    </row>
    <row r="37" spans="1:76" s="29" customFormat="1" ht="15.95" customHeight="1">
      <c r="A37" s="33"/>
      <c r="B37" s="43"/>
      <c r="C37" s="53"/>
      <c r="D37" s="63"/>
      <c r="E37" s="71"/>
      <c r="F37" s="90" t="s">
        <v>41</v>
      </c>
      <c r="G37" s="90"/>
      <c r="H37" s="90"/>
      <c r="I37" s="90"/>
      <c r="J37" s="90"/>
      <c r="K37" s="90"/>
      <c r="L37" s="90"/>
      <c r="M37" s="90" t="s">
        <v>36</v>
      </c>
      <c r="N37" s="90"/>
      <c r="O37" s="90"/>
      <c r="P37" s="94" t="s">
        <v>46</v>
      </c>
      <c r="Q37" s="94"/>
      <c r="R37" s="94"/>
      <c r="S37" s="94" t="s">
        <v>44</v>
      </c>
      <c r="T37" s="94"/>
      <c r="U37" s="94"/>
      <c r="V37" s="182"/>
      <c r="W37" s="188"/>
      <c r="X37" s="90" t="s">
        <v>41</v>
      </c>
      <c r="Y37" s="90"/>
      <c r="Z37" s="90"/>
      <c r="AA37" s="90"/>
      <c r="AB37" s="90"/>
      <c r="AC37" s="90"/>
      <c r="AD37" s="90"/>
      <c r="AE37" s="90" t="s">
        <v>36</v>
      </c>
      <c r="AF37" s="90"/>
      <c r="AG37" s="90"/>
      <c r="AH37" s="94" t="s">
        <v>46</v>
      </c>
      <c r="AI37" s="94"/>
      <c r="AJ37" s="94"/>
      <c r="AK37" s="94" t="s">
        <v>44</v>
      </c>
      <c r="AL37" s="94"/>
      <c r="AM37" s="94"/>
      <c r="AN37" s="201"/>
      <c r="AO37" s="188"/>
      <c r="AP37" s="90" t="s">
        <v>41</v>
      </c>
      <c r="AQ37" s="90"/>
      <c r="AR37" s="90"/>
      <c r="AS37" s="90"/>
      <c r="AT37" s="90"/>
      <c r="AU37" s="90"/>
      <c r="AV37" s="90"/>
      <c r="AW37" s="90" t="s">
        <v>36</v>
      </c>
      <c r="AX37" s="90"/>
      <c r="AY37" s="90"/>
      <c r="AZ37" s="94" t="s">
        <v>46</v>
      </c>
      <c r="BA37" s="94"/>
      <c r="BB37" s="94"/>
      <c r="BC37" s="94" t="s">
        <v>44</v>
      </c>
      <c r="BD37" s="94"/>
      <c r="BE37" s="94"/>
      <c r="BF37" s="201"/>
      <c r="BG37" s="210"/>
      <c r="BH37" s="90" t="s">
        <v>41</v>
      </c>
      <c r="BI37" s="90"/>
      <c r="BJ37" s="90"/>
      <c r="BK37" s="90"/>
      <c r="BL37" s="90"/>
      <c r="BM37" s="90"/>
      <c r="BN37" s="90"/>
      <c r="BO37" s="90" t="s">
        <v>36</v>
      </c>
      <c r="BP37" s="90"/>
      <c r="BQ37" s="90"/>
      <c r="BR37" s="94" t="s">
        <v>46</v>
      </c>
      <c r="BS37" s="94"/>
      <c r="BT37" s="94"/>
      <c r="BU37" s="94" t="s">
        <v>44</v>
      </c>
      <c r="BV37" s="94"/>
      <c r="BW37" s="94"/>
      <c r="BX37" s="223"/>
    </row>
    <row r="38" spans="1:76" s="29" customFormat="1" ht="15.95" customHeight="1">
      <c r="A38" s="33"/>
      <c r="B38" s="43"/>
      <c r="C38" s="53"/>
      <c r="D38" s="63"/>
      <c r="E38" s="71"/>
      <c r="F38" s="91" t="s">
        <v>34</v>
      </c>
      <c r="G38" s="101"/>
      <c r="H38" s="105" t="s">
        <v>50</v>
      </c>
      <c r="I38" s="105"/>
      <c r="J38" s="114"/>
      <c r="K38" s="119">
        <v>5</v>
      </c>
      <c r="L38" s="130"/>
      <c r="M38" s="137">
        <f>+P36</f>
        <v>100</v>
      </c>
      <c r="N38" s="146"/>
      <c r="O38" s="148"/>
      <c r="P38" s="152">
        <f>+'単価表(種子・屋久)'!$E$6</f>
        <v>2493</v>
      </c>
      <c r="Q38" s="160"/>
      <c r="R38" s="162"/>
      <c r="S38" s="165">
        <f>ROUND(P38*M38/1000,0)</f>
        <v>249</v>
      </c>
      <c r="T38" s="165"/>
      <c r="U38" s="165"/>
      <c r="V38" s="182"/>
      <c r="W38" s="188"/>
      <c r="X38" s="91" t="s">
        <v>34</v>
      </c>
      <c r="Y38" s="101"/>
      <c r="Z38" s="105" t="s">
        <v>50</v>
      </c>
      <c r="AA38" s="105"/>
      <c r="AB38" s="114"/>
      <c r="AC38" s="119">
        <v>5</v>
      </c>
      <c r="AD38" s="130"/>
      <c r="AE38" s="137">
        <f>+AH36</f>
        <v>100</v>
      </c>
      <c r="AF38" s="146"/>
      <c r="AG38" s="148"/>
      <c r="AH38" s="152">
        <f>+'単価表(種子・屋久)'!$E$6</f>
        <v>2493</v>
      </c>
      <c r="AI38" s="160"/>
      <c r="AJ38" s="162"/>
      <c r="AK38" s="165">
        <f>ROUND(AH38*AE38/1000,0)</f>
        <v>249</v>
      </c>
      <c r="AL38" s="165"/>
      <c r="AM38" s="165"/>
      <c r="AN38" s="201"/>
      <c r="AO38" s="188"/>
      <c r="AP38" s="91" t="s">
        <v>34</v>
      </c>
      <c r="AQ38" s="101"/>
      <c r="AR38" s="105" t="s">
        <v>50</v>
      </c>
      <c r="AS38" s="105"/>
      <c r="AT38" s="114"/>
      <c r="AU38" s="119">
        <v>5</v>
      </c>
      <c r="AV38" s="130"/>
      <c r="AW38" s="137">
        <f>+AZ36</f>
        <v>100</v>
      </c>
      <c r="AX38" s="146"/>
      <c r="AY38" s="148"/>
      <c r="AZ38" s="152">
        <f>+'単価表(種子・屋久)'!$E$6</f>
        <v>2493</v>
      </c>
      <c r="BA38" s="160"/>
      <c r="BB38" s="162"/>
      <c r="BC38" s="165">
        <f>ROUND(AZ38*AW38/1000,0)</f>
        <v>249</v>
      </c>
      <c r="BD38" s="165"/>
      <c r="BE38" s="165"/>
      <c r="BF38" s="201"/>
      <c r="BG38" s="210"/>
      <c r="BH38" s="91" t="s">
        <v>34</v>
      </c>
      <c r="BI38" s="101"/>
      <c r="BJ38" s="105" t="s">
        <v>50</v>
      </c>
      <c r="BK38" s="105"/>
      <c r="BL38" s="114"/>
      <c r="BM38" s="119">
        <v>5</v>
      </c>
      <c r="BN38" s="130"/>
      <c r="BO38" s="137">
        <f>+BR36</f>
        <v>100</v>
      </c>
      <c r="BP38" s="146"/>
      <c r="BQ38" s="148"/>
      <c r="BR38" s="152">
        <f>+'単価表(種子・屋久)'!$E$6</f>
        <v>2493</v>
      </c>
      <c r="BS38" s="160"/>
      <c r="BT38" s="162"/>
      <c r="BU38" s="165">
        <f>ROUND(BR38*BO38/1000,0)</f>
        <v>249</v>
      </c>
      <c r="BV38" s="165"/>
      <c r="BW38" s="165"/>
      <c r="BX38" s="223"/>
    </row>
    <row r="39" spans="1:76" s="30" customFormat="1" ht="15.95" customHeight="1">
      <c r="A39" s="34"/>
      <c r="B39" s="43"/>
      <c r="C39" s="53"/>
      <c r="D39" s="63"/>
      <c r="E39" s="74"/>
      <c r="F39" s="92"/>
      <c r="G39" s="102"/>
      <c r="H39" s="105" t="s">
        <v>33</v>
      </c>
      <c r="I39" s="105"/>
      <c r="J39" s="114"/>
      <c r="K39" s="120">
        <v>15</v>
      </c>
      <c r="L39" s="131"/>
      <c r="M39" s="138">
        <f>+P36</f>
        <v>100</v>
      </c>
      <c r="N39" s="138"/>
      <c r="O39" s="138"/>
      <c r="P39" s="153">
        <f>LOOKUP(K39,'単価表(種子・屋久)'!$D$8:$D$16,'単価表(種子・屋久)'!$E$8:$E$16)</f>
        <v>953</v>
      </c>
      <c r="Q39" s="153"/>
      <c r="R39" s="153"/>
      <c r="S39" s="165">
        <f>ROUND(P39*M39/1000,0)</f>
        <v>95</v>
      </c>
      <c r="T39" s="165"/>
      <c r="U39" s="165"/>
      <c r="V39" s="182"/>
      <c r="W39" s="188"/>
      <c r="X39" s="92"/>
      <c r="Y39" s="102"/>
      <c r="Z39" s="105" t="s">
        <v>33</v>
      </c>
      <c r="AA39" s="105"/>
      <c r="AB39" s="114"/>
      <c r="AC39" s="120">
        <v>15</v>
      </c>
      <c r="AD39" s="131"/>
      <c r="AE39" s="138">
        <f>+AH36</f>
        <v>100</v>
      </c>
      <c r="AF39" s="138"/>
      <c r="AG39" s="138"/>
      <c r="AH39" s="153">
        <f>LOOKUP(AC39,'単価表(種子・屋久)'!$D$8:$D$16,'単価表(種子・屋久)'!$E$8:$E$16)</f>
        <v>953</v>
      </c>
      <c r="AI39" s="153"/>
      <c r="AJ39" s="153"/>
      <c r="AK39" s="165">
        <f>ROUND(AH39*AE39/1000,0)</f>
        <v>95</v>
      </c>
      <c r="AL39" s="165"/>
      <c r="AM39" s="165"/>
      <c r="AN39" s="178"/>
      <c r="AO39" s="188"/>
      <c r="AP39" s="92"/>
      <c r="AQ39" s="102"/>
      <c r="AR39" s="105" t="s">
        <v>33</v>
      </c>
      <c r="AS39" s="105"/>
      <c r="AT39" s="114"/>
      <c r="AU39" s="120">
        <v>10</v>
      </c>
      <c r="AV39" s="131"/>
      <c r="AW39" s="138">
        <f>+AZ36</f>
        <v>100</v>
      </c>
      <c r="AX39" s="138"/>
      <c r="AY39" s="138"/>
      <c r="AZ39" s="153">
        <f>LOOKUP(AU39,'単価表(種子・屋久)'!$D$8:$D$16,'単価表(種子・屋久)'!$E$8:$E$16)</f>
        <v>704</v>
      </c>
      <c r="BA39" s="153"/>
      <c r="BB39" s="153"/>
      <c r="BC39" s="165">
        <f>ROUND(AZ39*AW39/1000,0)</f>
        <v>70</v>
      </c>
      <c r="BD39" s="165"/>
      <c r="BE39" s="165"/>
      <c r="BF39" s="178"/>
      <c r="BG39" s="74"/>
      <c r="BH39" s="92"/>
      <c r="BI39" s="102"/>
      <c r="BJ39" s="105" t="s">
        <v>33</v>
      </c>
      <c r="BK39" s="105"/>
      <c r="BL39" s="114"/>
      <c r="BM39" s="120">
        <v>10</v>
      </c>
      <c r="BN39" s="131"/>
      <c r="BO39" s="138">
        <f>+BR36</f>
        <v>100</v>
      </c>
      <c r="BP39" s="138"/>
      <c r="BQ39" s="138"/>
      <c r="BR39" s="153">
        <f>LOOKUP(BM39,'単価表(種子・屋久)'!$D$8:$D$16,'単価表(種子・屋久)'!$E$8:$E$16)</f>
        <v>704</v>
      </c>
      <c r="BS39" s="153"/>
      <c r="BT39" s="153"/>
      <c r="BU39" s="165">
        <f>ROUND(BR39*BO39/1000,0)</f>
        <v>70</v>
      </c>
      <c r="BV39" s="165"/>
      <c r="BW39" s="165"/>
      <c r="BX39" s="220"/>
    </row>
    <row r="40" spans="1:76" s="30" customFormat="1" ht="15.95" customHeight="1">
      <c r="A40" s="34"/>
      <c r="B40" s="43"/>
      <c r="C40" s="53"/>
      <c r="D40" s="63"/>
      <c r="E40" s="74"/>
      <c r="F40" s="92"/>
      <c r="G40" s="102"/>
      <c r="H40" s="106" t="s">
        <v>38</v>
      </c>
      <c r="I40" s="106"/>
      <c r="J40" s="115"/>
      <c r="K40" s="120"/>
      <c r="L40" s="131"/>
      <c r="M40" s="138"/>
      <c r="N40" s="138"/>
      <c r="O40" s="138"/>
      <c r="P40" s="153"/>
      <c r="Q40" s="153"/>
      <c r="R40" s="153"/>
      <c r="S40" s="165"/>
      <c r="T40" s="165"/>
      <c r="U40" s="165"/>
      <c r="V40" s="182"/>
      <c r="W40" s="188"/>
      <c r="X40" s="92"/>
      <c r="Y40" s="102"/>
      <c r="Z40" s="106" t="s">
        <v>38</v>
      </c>
      <c r="AA40" s="106"/>
      <c r="AB40" s="115"/>
      <c r="AC40" s="120"/>
      <c r="AD40" s="131"/>
      <c r="AE40" s="138"/>
      <c r="AF40" s="138"/>
      <c r="AG40" s="138"/>
      <c r="AH40" s="153"/>
      <c r="AI40" s="153"/>
      <c r="AJ40" s="153"/>
      <c r="AK40" s="165"/>
      <c r="AL40" s="165"/>
      <c r="AM40" s="165"/>
      <c r="AN40" s="178"/>
      <c r="AO40" s="188"/>
      <c r="AP40" s="92"/>
      <c r="AQ40" s="102"/>
      <c r="AR40" s="106" t="s">
        <v>38</v>
      </c>
      <c r="AS40" s="106"/>
      <c r="AT40" s="115"/>
      <c r="AU40" s="120"/>
      <c r="AV40" s="131"/>
      <c r="AW40" s="138"/>
      <c r="AX40" s="138"/>
      <c r="AY40" s="138"/>
      <c r="AZ40" s="153"/>
      <c r="BA40" s="153"/>
      <c r="BB40" s="153"/>
      <c r="BC40" s="165"/>
      <c r="BD40" s="165"/>
      <c r="BE40" s="165"/>
      <c r="BF40" s="178"/>
      <c r="BG40" s="74"/>
      <c r="BH40" s="92"/>
      <c r="BI40" s="102"/>
      <c r="BJ40" s="106" t="s">
        <v>38</v>
      </c>
      <c r="BK40" s="106"/>
      <c r="BL40" s="115"/>
      <c r="BM40" s="120"/>
      <c r="BN40" s="131"/>
      <c r="BO40" s="138"/>
      <c r="BP40" s="138"/>
      <c r="BQ40" s="138"/>
      <c r="BR40" s="153"/>
      <c r="BS40" s="153"/>
      <c r="BT40" s="153"/>
      <c r="BU40" s="165"/>
      <c r="BV40" s="165"/>
      <c r="BW40" s="165"/>
      <c r="BX40" s="220"/>
    </row>
    <row r="41" spans="1:76" s="30" customFormat="1" ht="15.95" customHeight="1">
      <c r="A41" s="34"/>
      <c r="B41" s="43"/>
      <c r="C41" s="53"/>
      <c r="D41" s="63"/>
      <c r="E41" s="74"/>
      <c r="F41" s="92"/>
      <c r="G41" s="102"/>
      <c r="H41" s="105" t="s">
        <v>13</v>
      </c>
      <c r="I41" s="105"/>
      <c r="J41" s="114"/>
      <c r="K41" s="120">
        <v>25</v>
      </c>
      <c r="L41" s="131"/>
      <c r="M41" s="138">
        <f>+P36</f>
        <v>100</v>
      </c>
      <c r="N41" s="138"/>
      <c r="O41" s="138"/>
      <c r="P41" s="153">
        <f>LOOKUP(K41,'単価表(種子・屋久)'!$D$17:$D$26,'単価表(種子・屋久)'!$E$17:$E$26)</f>
        <v>1554</v>
      </c>
      <c r="Q41" s="153"/>
      <c r="R41" s="153"/>
      <c r="S41" s="165">
        <f>ROUND(P41*M41/1000,0)</f>
        <v>155</v>
      </c>
      <c r="T41" s="165"/>
      <c r="U41" s="165"/>
      <c r="V41" s="182"/>
      <c r="W41" s="188"/>
      <c r="X41" s="92"/>
      <c r="Y41" s="102"/>
      <c r="Z41" s="105" t="s">
        <v>13</v>
      </c>
      <c r="AA41" s="105"/>
      <c r="AB41" s="114"/>
      <c r="AC41" s="120">
        <v>20</v>
      </c>
      <c r="AD41" s="131"/>
      <c r="AE41" s="138">
        <f>+AH36</f>
        <v>100</v>
      </c>
      <c r="AF41" s="138"/>
      <c r="AG41" s="138"/>
      <c r="AH41" s="153">
        <f>LOOKUP(AC41,'単価表(種子・屋久)'!$D$17:$D$26,'単価表(種子・屋久)'!$E$17:$E$26)</f>
        <v>1130</v>
      </c>
      <c r="AI41" s="153"/>
      <c r="AJ41" s="153"/>
      <c r="AK41" s="165">
        <f>ROUND(AH41*AE41/1000,0)</f>
        <v>113</v>
      </c>
      <c r="AL41" s="165"/>
      <c r="AM41" s="165"/>
      <c r="AN41" s="178"/>
      <c r="AO41" s="188"/>
      <c r="AP41" s="92"/>
      <c r="AQ41" s="102"/>
      <c r="AR41" s="105" t="s">
        <v>13</v>
      </c>
      <c r="AS41" s="105"/>
      <c r="AT41" s="114"/>
      <c r="AU41" s="120">
        <v>20</v>
      </c>
      <c r="AV41" s="131"/>
      <c r="AW41" s="138">
        <f>+AZ36</f>
        <v>100</v>
      </c>
      <c r="AX41" s="138"/>
      <c r="AY41" s="138"/>
      <c r="AZ41" s="153">
        <f>LOOKUP(AU41,'単価表(種子・屋久)'!$D$17:$D$26,'単価表(種子・屋久)'!$E$17:$E$26)</f>
        <v>1130</v>
      </c>
      <c r="BA41" s="153"/>
      <c r="BB41" s="153"/>
      <c r="BC41" s="165">
        <f>ROUND(AZ41*AW41/1000,0)</f>
        <v>113</v>
      </c>
      <c r="BD41" s="165"/>
      <c r="BE41" s="165"/>
      <c r="BF41" s="178"/>
      <c r="BG41" s="74"/>
      <c r="BH41" s="92"/>
      <c r="BI41" s="102"/>
      <c r="BJ41" s="105" t="s">
        <v>13</v>
      </c>
      <c r="BK41" s="105"/>
      <c r="BL41" s="114"/>
      <c r="BM41" s="120">
        <v>15</v>
      </c>
      <c r="BN41" s="131"/>
      <c r="BO41" s="138">
        <f>+BR36</f>
        <v>100</v>
      </c>
      <c r="BP41" s="138"/>
      <c r="BQ41" s="138"/>
      <c r="BR41" s="153">
        <f>LOOKUP(BM41,'単価表(種子・屋久)'!$D$17:$D$26,'単価表(種子・屋久)'!$E$17:$E$26)</f>
        <v>894</v>
      </c>
      <c r="BS41" s="153"/>
      <c r="BT41" s="153"/>
      <c r="BU41" s="165">
        <f>ROUND(BR41*BO41/1000,0)</f>
        <v>89</v>
      </c>
      <c r="BV41" s="165"/>
      <c r="BW41" s="165"/>
      <c r="BX41" s="220"/>
    </row>
    <row r="42" spans="1:76" s="30" customFormat="1" ht="15.95" customHeight="1">
      <c r="A42" s="34"/>
      <c r="B42" s="43"/>
      <c r="C42" s="53"/>
      <c r="D42" s="63"/>
      <c r="E42" s="74"/>
      <c r="F42" s="92"/>
      <c r="G42" s="102"/>
      <c r="H42" s="106" t="s">
        <v>39</v>
      </c>
      <c r="I42" s="106"/>
      <c r="J42" s="115"/>
      <c r="K42" s="120"/>
      <c r="L42" s="131"/>
      <c r="M42" s="138"/>
      <c r="N42" s="138"/>
      <c r="O42" s="138"/>
      <c r="P42" s="153"/>
      <c r="Q42" s="153"/>
      <c r="R42" s="153"/>
      <c r="S42" s="165"/>
      <c r="T42" s="165"/>
      <c r="U42" s="165"/>
      <c r="V42" s="182"/>
      <c r="W42" s="188"/>
      <c r="X42" s="92"/>
      <c r="Y42" s="102"/>
      <c r="Z42" s="106" t="s">
        <v>39</v>
      </c>
      <c r="AA42" s="106"/>
      <c r="AB42" s="115"/>
      <c r="AC42" s="120"/>
      <c r="AD42" s="131"/>
      <c r="AE42" s="138"/>
      <c r="AF42" s="138"/>
      <c r="AG42" s="138"/>
      <c r="AH42" s="153"/>
      <c r="AI42" s="153"/>
      <c r="AJ42" s="153"/>
      <c r="AK42" s="165"/>
      <c r="AL42" s="165"/>
      <c r="AM42" s="165"/>
      <c r="AN42" s="178"/>
      <c r="AO42" s="188"/>
      <c r="AP42" s="92"/>
      <c r="AQ42" s="102"/>
      <c r="AR42" s="106" t="s">
        <v>39</v>
      </c>
      <c r="AS42" s="106"/>
      <c r="AT42" s="115"/>
      <c r="AU42" s="120"/>
      <c r="AV42" s="131"/>
      <c r="AW42" s="138"/>
      <c r="AX42" s="138"/>
      <c r="AY42" s="138"/>
      <c r="AZ42" s="153"/>
      <c r="BA42" s="153"/>
      <c r="BB42" s="153"/>
      <c r="BC42" s="165"/>
      <c r="BD42" s="165"/>
      <c r="BE42" s="165"/>
      <c r="BF42" s="178"/>
      <c r="BG42" s="74"/>
      <c r="BH42" s="92"/>
      <c r="BI42" s="102"/>
      <c r="BJ42" s="106" t="s">
        <v>39</v>
      </c>
      <c r="BK42" s="106"/>
      <c r="BL42" s="115"/>
      <c r="BM42" s="120"/>
      <c r="BN42" s="131"/>
      <c r="BO42" s="138"/>
      <c r="BP42" s="138"/>
      <c r="BQ42" s="138"/>
      <c r="BR42" s="153"/>
      <c r="BS42" s="153"/>
      <c r="BT42" s="153"/>
      <c r="BU42" s="165"/>
      <c r="BV42" s="165"/>
      <c r="BW42" s="165"/>
      <c r="BX42" s="220"/>
    </row>
    <row r="43" spans="1:76" s="30" customFormat="1" ht="15.95" customHeight="1">
      <c r="A43" s="34"/>
      <c r="B43" s="43"/>
      <c r="C43" s="53"/>
      <c r="D43" s="63"/>
      <c r="E43" s="74"/>
      <c r="F43" s="93"/>
      <c r="G43" s="103"/>
      <c r="H43" s="107" t="s">
        <v>47</v>
      </c>
      <c r="I43" s="107"/>
      <c r="J43" s="107"/>
      <c r="K43" s="107"/>
      <c r="L43" s="107"/>
      <c r="M43" s="138" t="s">
        <v>43</v>
      </c>
      <c r="N43" s="138"/>
      <c r="O43" s="138"/>
      <c r="P43" s="153" t="s">
        <v>43</v>
      </c>
      <c r="Q43" s="153"/>
      <c r="R43" s="153"/>
      <c r="S43" s="165">
        <f>SUM(S38:U42)</f>
        <v>499</v>
      </c>
      <c r="T43" s="165"/>
      <c r="U43" s="165"/>
      <c r="V43" s="182"/>
      <c r="W43" s="188"/>
      <c r="X43" s="93"/>
      <c r="Y43" s="103"/>
      <c r="Z43" s="107" t="s">
        <v>47</v>
      </c>
      <c r="AA43" s="107"/>
      <c r="AB43" s="107"/>
      <c r="AC43" s="107"/>
      <c r="AD43" s="107"/>
      <c r="AE43" s="138" t="s">
        <v>43</v>
      </c>
      <c r="AF43" s="138"/>
      <c r="AG43" s="138"/>
      <c r="AH43" s="153" t="s">
        <v>43</v>
      </c>
      <c r="AI43" s="153"/>
      <c r="AJ43" s="153"/>
      <c r="AK43" s="165">
        <f>SUM(AK38:AM42)</f>
        <v>457</v>
      </c>
      <c r="AL43" s="165"/>
      <c r="AM43" s="165"/>
      <c r="AN43" s="178"/>
      <c r="AO43" s="188"/>
      <c r="AP43" s="93"/>
      <c r="AQ43" s="103"/>
      <c r="AR43" s="107" t="s">
        <v>47</v>
      </c>
      <c r="AS43" s="107"/>
      <c r="AT43" s="107"/>
      <c r="AU43" s="107"/>
      <c r="AV43" s="107"/>
      <c r="AW43" s="138" t="s">
        <v>43</v>
      </c>
      <c r="AX43" s="138"/>
      <c r="AY43" s="138"/>
      <c r="AZ43" s="153" t="s">
        <v>43</v>
      </c>
      <c r="BA43" s="153"/>
      <c r="BB43" s="153"/>
      <c r="BC43" s="165">
        <f>SUM(BC38:BE42)</f>
        <v>432</v>
      </c>
      <c r="BD43" s="165"/>
      <c r="BE43" s="165"/>
      <c r="BF43" s="178"/>
      <c r="BG43" s="74"/>
      <c r="BH43" s="93"/>
      <c r="BI43" s="103"/>
      <c r="BJ43" s="107" t="s">
        <v>47</v>
      </c>
      <c r="BK43" s="107"/>
      <c r="BL43" s="107"/>
      <c r="BM43" s="107"/>
      <c r="BN43" s="107"/>
      <c r="BO43" s="138" t="s">
        <v>43</v>
      </c>
      <c r="BP43" s="138"/>
      <c r="BQ43" s="138"/>
      <c r="BR43" s="153" t="s">
        <v>43</v>
      </c>
      <c r="BS43" s="153"/>
      <c r="BT43" s="153"/>
      <c r="BU43" s="165">
        <f>SUM(BU38:BW42)</f>
        <v>408</v>
      </c>
      <c r="BV43" s="165"/>
      <c r="BW43" s="165"/>
      <c r="BX43" s="220"/>
    </row>
    <row r="44" spans="1:76" s="30" customFormat="1" ht="15.95" customHeight="1">
      <c r="A44" s="34"/>
      <c r="B44" s="43"/>
      <c r="C44" s="53"/>
      <c r="D44" s="63"/>
      <c r="E44" s="74"/>
      <c r="F44" s="94" t="s">
        <v>24</v>
      </c>
      <c r="G44" s="94"/>
      <c r="H44" s="108" t="s">
        <v>19</v>
      </c>
      <c r="I44" s="108"/>
      <c r="J44" s="108"/>
      <c r="K44" s="108"/>
      <c r="L44" s="108"/>
      <c r="M44" s="139">
        <f>T13*P36/100</f>
        <v>120</v>
      </c>
      <c r="N44" s="139"/>
      <c r="O44" s="139"/>
      <c r="P44" s="153">
        <f>+'単価表(種子・屋久)'!$E$29</f>
        <v>258</v>
      </c>
      <c r="Q44" s="153"/>
      <c r="R44" s="153"/>
      <c r="S44" s="165">
        <f>ROUND(P44*M44/1000,0)</f>
        <v>31</v>
      </c>
      <c r="T44" s="165"/>
      <c r="U44" s="165"/>
      <c r="V44" s="182"/>
      <c r="W44" s="188"/>
      <c r="X44" s="94" t="s">
        <v>24</v>
      </c>
      <c r="Y44" s="94"/>
      <c r="Z44" s="108" t="s">
        <v>19</v>
      </c>
      <c r="AA44" s="108"/>
      <c r="AB44" s="108"/>
      <c r="AC44" s="108"/>
      <c r="AD44" s="108"/>
      <c r="AE44" s="139">
        <f>AL13*AH36/100</f>
        <v>125</v>
      </c>
      <c r="AF44" s="139"/>
      <c r="AG44" s="139"/>
      <c r="AH44" s="153">
        <f>+'単価表(種子・屋久)'!$E$29</f>
        <v>258</v>
      </c>
      <c r="AI44" s="153"/>
      <c r="AJ44" s="153"/>
      <c r="AK44" s="165">
        <f>ROUND(AH44*AE44/1000,0)</f>
        <v>32</v>
      </c>
      <c r="AL44" s="165"/>
      <c r="AM44" s="165"/>
      <c r="AN44" s="178"/>
      <c r="AO44" s="188"/>
      <c r="AP44" s="94" t="s">
        <v>24</v>
      </c>
      <c r="AQ44" s="94"/>
      <c r="AR44" s="108" t="s">
        <v>19</v>
      </c>
      <c r="AS44" s="108"/>
      <c r="AT44" s="108"/>
      <c r="AU44" s="108"/>
      <c r="AV44" s="108"/>
      <c r="AW44" s="139">
        <f>BD13*AZ36/100</f>
        <v>130</v>
      </c>
      <c r="AX44" s="139"/>
      <c r="AY44" s="139"/>
      <c r="AZ44" s="153">
        <f>+'単価表(種子・屋久)'!$E$29</f>
        <v>258</v>
      </c>
      <c r="BA44" s="153"/>
      <c r="BB44" s="153"/>
      <c r="BC44" s="165">
        <f>ROUND(AZ44*AW44/1000,0)</f>
        <v>34</v>
      </c>
      <c r="BD44" s="165"/>
      <c r="BE44" s="165"/>
      <c r="BF44" s="178"/>
      <c r="BG44" s="74"/>
      <c r="BH44" s="94" t="s">
        <v>24</v>
      </c>
      <c r="BI44" s="94"/>
      <c r="BJ44" s="108" t="s">
        <v>19</v>
      </c>
      <c r="BK44" s="108"/>
      <c r="BL44" s="108"/>
      <c r="BM44" s="108"/>
      <c r="BN44" s="108"/>
      <c r="BO44" s="139">
        <f>BV13*BR36/100</f>
        <v>135</v>
      </c>
      <c r="BP44" s="139"/>
      <c r="BQ44" s="139"/>
      <c r="BR44" s="153">
        <f>+'単価表(種子・屋久)'!$E$29</f>
        <v>258</v>
      </c>
      <c r="BS44" s="153"/>
      <c r="BT44" s="153"/>
      <c r="BU44" s="165">
        <f>ROUND(BR44*BO44/1000,0)</f>
        <v>35</v>
      </c>
      <c r="BV44" s="165"/>
      <c r="BW44" s="165"/>
      <c r="BX44" s="220"/>
    </row>
    <row r="45" spans="1:76" s="30" customFormat="1" ht="15.95" customHeight="1">
      <c r="A45" s="34"/>
      <c r="B45" s="43"/>
      <c r="C45" s="53"/>
      <c r="D45" s="63"/>
      <c r="E45" s="74"/>
      <c r="F45" s="94"/>
      <c r="G45" s="94"/>
      <c r="H45" s="108" t="s">
        <v>35</v>
      </c>
      <c r="I45" s="108"/>
      <c r="J45" s="108"/>
      <c r="K45" s="108"/>
      <c r="L45" s="108"/>
      <c r="M45" s="139">
        <f>S14*P36/100</f>
        <v>75</v>
      </c>
      <c r="N45" s="139"/>
      <c r="O45" s="139"/>
      <c r="P45" s="153">
        <f>+'単価表(種子・屋久)'!$E$28</f>
        <v>258</v>
      </c>
      <c r="Q45" s="153"/>
      <c r="R45" s="153"/>
      <c r="S45" s="165">
        <f>ROUND(P45*M45/1000,0)</f>
        <v>19</v>
      </c>
      <c r="T45" s="165"/>
      <c r="U45" s="165"/>
      <c r="V45" s="182"/>
      <c r="W45" s="188"/>
      <c r="X45" s="94"/>
      <c r="Y45" s="94"/>
      <c r="Z45" s="108" t="s">
        <v>35</v>
      </c>
      <c r="AA45" s="108"/>
      <c r="AB45" s="108"/>
      <c r="AC45" s="108"/>
      <c r="AD45" s="108"/>
      <c r="AE45" s="139">
        <f>AK14*AH36/100</f>
        <v>85</v>
      </c>
      <c r="AF45" s="139"/>
      <c r="AG45" s="139"/>
      <c r="AH45" s="153">
        <f>+'単価表(種子・屋久)'!$E$28</f>
        <v>258</v>
      </c>
      <c r="AI45" s="153"/>
      <c r="AJ45" s="153"/>
      <c r="AK45" s="165">
        <f>ROUND(AH45*AE45/1000,0)</f>
        <v>22</v>
      </c>
      <c r="AL45" s="165"/>
      <c r="AM45" s="165"/>
      <c r="AN45" s="178"/>
      <c r="AO45" s="188"/>
      <c r="AP45" s="94"/>
      <c r="AQ45" s="94"/>
      <c r="AR45" s="108" t="s">
        <v>35</v>
      </c>
      <c r="AS45" s="108"/>
      <c r="AT45" s="108"/>
      <c r="AU45" s="108"/>
      <c r="AV45" s="108"/>
      <c r="AW45" s="139">
        <f>BC14*AZ36/100</f>
        <v>95</v>
      </c>
      <c r="AX45" s="139"/>
      <c r="AY45" s="139"/>
      <c r="AZ45" s="153">
        <f>+'単価表(種子・屋久)'!$E$28</f>
        <v>258</v>
      </c>
      <c r="BA45" s="153"/>
      <c r="BB45" s="153"/>
      <c r="BC45" s="165">
        <f>ROUND(AZ45*AW45/1000,0)</f>
        <v>25</v>
      </c>
      <c r="BD45" s="165"/>
      <c r="BE45" s="165"/>
      <c r="BF45" s="178"/>
      <c r="BG45" s="74"/>
      <c r="BH45" s="94"/>
      <c r="BI45" s="94"/>
      <c r="BJ45" s="108" t="s">
        <v>35</v>
      </c>
      <c r="BK45" s="108"/>
      <c r="BL45" s="108"/>
      <c r="BM45" s="108"/>
      <c r="BN45" s="108"/>
      <c r="BO45" s="139">
        <f>BU15*BR36/100</f>
        <v>105</v>
      </c>
      <c r="BP45" s="139"/>
      <c r="BQ45" s="139"/>
      <c r="BR45" s="153">
        <f>+'単価表(種子・屋久)'!$E$28</f>
        <v>258</v>
      </c>
      <c r="BS45" s="153"/>
      <c r="BT45" s="153"/>
      <c r="BU45" s="165">
        <f>ROUND(BR45*BO45/1000,0)</f>
        <v>27</v>
      </c>
      <c r="BV45" s="165"/>
      <c r="BW45" s="165"/>
      <c r="BX45" s="220"/>
    </row>
    <row r="46" spans="1:76" s="30" customFormat="1" ht="15.95" customHeight="1">
      <c r="A46" s="34"/>
      <c r="B46" s="43"/>
      <c r="C46" s="53"/>
      <c r="D46" s="63"/>
      <c r="E46" s="74"/>
      <c r="F46" s="94"/>
      <c r="G46" s="94"/>
      <c r="H46" s="108" t="s">
        <v>76</v>
      </c>
      <c r="I46" s="108"/>
      <c r="J46" s="108"/>
      <c r="K46" s="108"/>
      <c r="L46" s="108"/>
      <c r="M46" s="139">
        <f>+M45</f>
        <v>75</v>
      </c>
      <c r="N46" s="139"/>
      <c r="O46" s="139"/>
      <c r="P46" s="153">
        <f>+'単価表(種子・屋久)'!$E$27</f>
        <v>2200</v>
      </c>
      <c r="Q46" s="153"/>
      <c r="R46" s="153"/>
      <c r="S46" s="165">
        <f>ROUND(P46*M46/1000,0)</f>
        <v>165</v>
      </c>
      <c r="T46" s="165"/>
      <c r="U46" s="165"/>
      <c r="V46" s="182"/>
      <c r="W46" s="188"/>
      <c r="X46" s="94"/>
      <c r="Y46" s="94"/>
      <c r="Z46" s="108" t="s">
        <v>76</v>
      </c>
      <c r="AA46" s="108"/>
      <c r="AB46" s="108"/>
      <c r="AC46" s="108"/>
      <c r="AD46" s="108"/>
      <c r="AE46" s="139">
        <f>+AE45</f>
        <v>85</v>
      </c>
      <c r="AF46" s="139"/>
      <c r="AG46" s="139"/>
      <c r="AH46" s="153">
        <f>+'単価表(種子・屋久)'!$E$27</f>
        <v>2200</v>
      </c>
      <c r="AI46" s="153"/>
      <c r="AJ46" s="153"/>
      <c r="AK46" s="165">
        <f>ROUND(AH46*AE46/1000,0)</f>
        <v>187</v>
      </c>
      <c r="AL46" s="165"/>
      <c r="AM46" s="165"/>
      <c r="AN46" s="178"/>
      <c r="AO46" s="188"/>
      <c r="AP46" s="94"/>
      <c r="AQ46" s="94"/>
      <c r="AR46" s="108" t="s">
        <v>76</v>
      </c>
      <c r="AS46" s="108"/>
      <c r="AT46" s="108"/>
      <c r="AU46" s="108"/>
      <c r="AV46" s="108"/>
      <c r="AW46" s="139">
        <f>+AW45</f>
        <v>95</v>
      </c>
      <c r="AX46" s="139"/>
      <c r="AY46" s="139"/>
      <c r="AZ46" s="153">
        <f>+'単価表(種子・屋久)'!$E$27</f>
        <v>2200</v>
      </c>
      <c r="BA46" s="153"/>
      <c r="BB46" s="153"/>
      <c r="BC46" s="165">
        <f>ROUND(AZ46*AW46/1000,0)</f>
        <v>209</v>
      </c>
      <c r="BD46" s="165"/>
      <c r="BE46" s="165"/>
      <c r="BF46" s="178"/>
      <c r="BG46" s="74"/>
      <c r="BH46" s="94"/>
      <c r="BI46" s="94"/>
      <c r="BJ46" s="108" t="s">
        <v>76</v>
      </c>
      <c r="BK46" s="108"/>
      <c r="BL46" s="108"/>
      <c r="BM46" s="108"/>
      <c r="BN46" s="108"/>
      <c r="BO46" s="139">
        <f>+BO45</f>
        <v>105</v>
      </c>
      <c r="BP46" s="139"/>
      <c r="BQ46" s="139"/>
      <c r="BR46" s="153">
        <f>+'単価表(種子・屋久)'!$E$27</f>
        <v>2200</v>
      </c>
      <c r="BS46" s="153"/>
      <c r="BT46" s="153"/>
      <c r="BU46" s="165">
        <f>ROUND(BR46*BO46/1000,0)</f>
        <v>231</v>
      </c>
      <c r="BV46" s="165"/>
      <c r="BW46" s="165"/>
      <c r="BX46" s="220"/>
    </row>
    <row r="47" spans="1:76" s="30" customFormat="1" ht="15.95" customHeight="1">
      <c r="A47" s="34"/>
      <c r="B47" s="43"/>
      <c r="C47" s="53"/>
      <c r="D47" s="63"/>
      <c r="E47" s="74"/>
      <c r="F47" s="94"/>
      <c r="G47" s="94"/>
      <c r="H47" s="108" t="s">
        <v>16</v>
      </c>
      <c r="I47" s="108"/>
      <c r="J47" s="108"/>
      <c r="K47" s="108"/>
      <c r="L47" s="108"/>
      <c r="M47" s="139">
        <f>+M44</f>
        <v>120</v>
      </c>
      <c r="N47" s="139"/>
      <c r="O47" s="139"/>
      <c r="P47" s="153">
        <f>+'単価表(種子・屋久)'!$E$33</f>
        <v>922</v>
      </c>
      <c r="Q47" s="153"/>
      <c r="R47" s="153"/>
      <c r="S47" s="165">
        <f>ROUND(P47*M47/1000,0)</f>
        <v>111</v>
      </c>
      <c r="T47" s="165"/>
      <c r="U47" s="165"/>
      <c r="V47" s="182"/>
      <c r="W47" s="188"/>
      <c r="X47" s="94"/>
      <c r="Y47" s="94"/>
      <c r="Z47" s="108" t="s">
        <v>16</v>
      </c>
      <c r="AA47" s="108"/>
      <c r="AB47" s="108"/>
      <c r="AC47" s="108"/>
      <c r="AD47" s="108"/>
      <c r="AE47" s="139">
        <f>+AE44</f>
        <v>125</v>
      </c>
      <c r="AF47" s="139"/>
      <c r="AG47" s="139"/>
      <c r="AH47" s="153">
        <f>+'単価表(種子・屋久)'!$E$33</f>
        <v>922</v>
      </c>
      <c r="AI47" s="153"/>
      <c r="AJ47" s="153"/>
      <c r="AK47" s="165">
        <f>ROUND(AH47*AE47/1000,0)</f>
        <v>115</v>
      </c>
      <c r="AL47" s="165"/>
      <c r="AM47" s="165"/>
      <c r="AN47" s="178"/>
      <c r="AO47" s="188"/>
      <c r="AP47" s="94"/>
      <c r="AQ47" s="94"/>
      <c r="AR47" s="108" t="s">
        <v>16</v>
      </c>
      <c r="AS47" s="108"/>
      <c r="AT47" s="108"/>
      <c r="AU47" s="108"/>
      <c r="AV47" s="108"/>
      <c r="AW47" s="139">
        <f>+AW44</f>
        <v>130</v>
      </c>
      <c r="AX47" s="139"/>
      <c r="AY47" s="139"/>
      <c r="AZ47" s="153">
        <f>+'単価表(種子・屋久)'!$E$33</f>
        <v>922</v>
      </c>
      <c r="BA47" s="153"/>
      <c r="BB47" s="153"/>
      <c r="BC47" s="165">
        <f>ROUND(AZ47*AW47/1000,0)</f>
        <v>120</v>
      </c>
      <c r="BD47" s="165"/>
      <c r="BE47" s="165"/>
      <c r="BF47" s="178"/>
      <c r="BG47" s="74"/>
      <c r="BH47" s="94"/>
      <c r="BI47" s="94"/>
      <c r="BJ47" s="108" t="s">
        <v>16</v>
      </c>
      <c r="BK47" s="108"/>
      <c r="BL47" s="108"/>
      <c r="BM47" s="108"/>
      <c r="BN47" s="108"/>
      <c r="BO47" s="139">
        <f>+BO44</f>
        <v>135</v>
      </c>
      <c r="BP47" s="139"/>
      <c r="BQ47" s="139"/>
      <c r="BR47" s="153">
        <f>+'単価表(種子・屋久)'!$E$33</f>
        <v>922</v>
      </c>
      <c r="BS47" s="153"/>
      <c r="BT47" s="153"/>
      <c r="BU47" s="165">
        <f>ROUND(BR47*BO47/1000,0)</f>
        <v>124</v>
      </c>
      <c r="BV47" s="165"/>
      <c r="BW47" s="165"/>
      <c r="BX47" s="220"/>
    </row>
    <row r="48" spans="1:76" s="30" customFormat="1" ht="15.95" customHeight="1">
      <c r="A48" s="34"/>
      <c r="B48" s="43"/>
      <c r="C48" s="53"/>
      <c r="D48" s="63"/>
      <c r="E48" s="74"/>
      <c r="F48" s="94"/>
      <c r="G48" s="94"/>
      <c r="H48" s="107" t="s">
        <v>47</v>
      </c>
      <c r="I48" s="107"/>
      <c r="J48" s="107"/>
      <c r="K48" s="107"/>
      <c r="L48" s="107"/>
      <c r="M48" s="138" t="s">
        <v>43</v>
      </c>
      <c r="N48" s="138"/>
      <c r="O48" s="138"/>
      <c r="P48" s="153" t="s">
        <v>43</v>
      </c>
      <c r="Q48" s="153"/>
      <c r="R48" s="153"/>
      <c r="S48" s="165">
        <f>SUM(S44:U47)</f>
        <v>326</v>
      </c>
      <c r="T48" s="165"/>
      <c r="U48" s="165"/>
      <c r="V48" s="182"/>
      <c r="W48" s="188"/>
      <c r="X48" s="94"/>
      <c r="Y48" s="94"/>
      <c r="Z48" s="107" t="s">
        <v>47</v>
      </c>
      <c r="AA48" s="107"/>
      <c r="AB48" s="107"/>
      <c r="AC48" s="107"/>
      <c r="AD48" s="107"/>
      <c r="AE48" s="138" t="s">
        <v>43</v>
      </c>
      <c r="AF48" s="138"/>
      <c r="AG48" s="138"/>
      <c r="AH48" s="153" t="s">
        <v>43</v>
      </c>
      <c r="AI48" s="153"/>
      <c r="AJ48" s="153"/>
      <c r="AK48" s="165">
        <f>SUM(AK44:AM47)</f>
        <v>356</v>
      </c>
      <c r="AL48" s="165"/>
      <c r="AM48" s="165"/>
      <c r="AN48" s="178"/>
      <c r="AO48" s="188"/>
      <c r="AP48" s="94"/>
      <c r="AQ48" s="94"/>
      <c r="AR48" s="107" t="s">
        <v>47</v>
      </c>
      <c r="AS48" s="107"/>
      <c r="AT48" s="107"/>
      <c r="AU48" s="107"/>
      <c r="AV48" s="107"/>
      <c r="AW48" s="138" t="s">
        <v>43</v>
      </c>
      <c r="AX48" s="138"/>
      <c r="AY48" s="138"/>
      <c r="AZ48" s="153" t="s">
        <v>43</v>
      </c>
      <c r="BA48" s="153"/>
      <c r="BB48" s="153"/>
      <c r="BC48" s="165">
        <f>SUM(BC44:BE47)</f>
        <v>388</v>
      </c>
      <c r="BD48" s="165"/>
      <c r="BE48" s="165"/>
      <c r="BF48" s="178"/>
      <c r="BG48" s="74"/>
      <c r="BH48" s="94"/>
      <c r="BI48" s="94"/>
      <c r="BJ48" s="107" t="s">
        <v>47</v>
      </c>
      <c r="BK48" s="107"/>
      <c r="BL48" s="107"/>
      <c r="BM48" s="107"/>
      <c r="BN48" s="107"/>
      <c r="BO48" s="138" t="s">
        <v>43</v>
      </c>
      <c r="BP48" s="138"/>
      <c r="BQ48" s="138"/>
      <c r="BR48" s="153" t="s">
        <v>43</v>
      </c>
      <c r="BS48" s="153"/>
      <c r="BT48" s="153"/>
      <c r="BU48" s="165">
        <f>SUM(BU44:BW47)</f>
        <v>417</v>
      </c>
      <c r="BV48" s="165"/>
      <c r="BW48" s="165"/>
      <c r="BX48" s="220"/>
    </row>
    <row r="49" spans="1:76" s="30" customFormat="1" ht="15.95" customHeight="1">
      <c r="A49" s="34"/>
      <c r="B49" s="43"/>
      <c r="C49" s="53"/>
      <c r="D49" s="63"/>
      <c r="E49" s="74"/>
      <c r="F49" s="95" t="s">
        <v>17</v>
      </c>
      <c r="G49" s="95"/>
      <c r="H49" s="95"/>
      <c r="I49" s="95"/>
      <c r="J49" s="95"/>
      <c r="K49" s="95"/>
      <c r="L49" s="95"/>
      <c r="M49" s="140" t="s">
        <v>43</v>
      </c>
      <c r="N49" s="140"/>
      <c r="O49" s="140"/>
      <c r="P49" s="154" t="s">
        <v>43</v>
      </c>
      <c r="Q49" s="154"/>
      <c r="R49" s="154"/>
      <c r="S49" s="166">
        <f>+S48+S43</f>
        <v>825</v>
      </c>
      <c r="T49" s="166"/>
      <c r="U49" s="166"/>
      <c r="V49" s="182"/>
      <c r="W49" s="188"/>
      <c r="X49" s="95" t="s">
        <v>17</v>
      </c>
      <c r="Y49" s="95"/>
      <c r="Z49" s="95"/>
      <c r="AA49" s="95"/>
      <c r="AB49" s="95"/>
      <c r="AC49" s="95"/>
      <c r="AD49" s="95"/>
      <c r="AE49" s="140" t="s">
        <v>43</v>
      </c>
      <c r="AF49" s="140"/>
      <c r="AG49" s="140"/>
      <c r="AH49" s="154" t="s">
        <v>43</v>
      </c>
      <c r="AI49" s="154"/>
      <c r="AJ49" s="154"/>
      <c r="AK49" s="166">
        <f>+AK48+AK43</f>
        <v>813</v>
      </c>
      <c r="AL49" s="166"/>
      <c r="AM49" s="166"/>
      <c r="AN49" s="178"/>
      <c r="AO49" s="188"/>
      <c r="AP49" s="95" t="s">
        <v>17</v>
      </c>
      <c r="AQ49" s="95"/>
      <c r="AR49" s="95"/>
      <c r="AS49" s="95"/>
      <c r="AT49" s="95"/>
      <c r="AU49" s="95"/>
      <c r="AV49" s="95"/>
      <c r="AW49" s="140" t="s">
        <v>43</v>
      </c>
      <c r="AX49" s="140"/>
      <c r="AY49" s="140"/>
      <c r="AZ49" s="154" t="s">
        <v>43</v>
      </c>
      <c r="BA49" s="154"/>
      <c r="BB49" s="154"/>
      <c r="BC49" s="166">
        <f>+BC48+BC43</f>
        <v>820</v>
      </c>
      <c r="BD49" s="166"/>
      <c r="BE49" s="166"/>
      <c r="BF49" s="178"/>
      <c r="BG49" s="74"/>
      <c r="BH49" s="95" t="s">
        <v>17</v>
      </c>
      <c r="BI49" s="95"/>
      <c r="BJ49" s="95"/>
      <c r="BK49" s="95"/>
      <c r="BL49" s="95"/>
      <c r="BM49" s="95"/>
      <c r="BN49" s="95"/>
      <c r="BO49" s="140" t="s">
        <v>43</v>
      </c>
      <c r="BP49" s="140"/>
      <c r="BQ49" s="140"/>
      <c r="BR49" s="154" t="s">
        <v>43</v>
      </c>
      <c r="BS49" s="154"/>
      <c r="BT49" s="154"/>
      <c r="BU49" s="166">
        <f>+BU48+BU43</f>
        <v>825</v>
      </c>
      <c r="BV49" s="166"/>
      <c r="BW49" s="166"/>
      <c r="BX49" s="220"/>
    </row>
    <row r="50" spans="1:76" s="30" customFormat="1" ht="15.95" customHeight="1">
      <c r="A50" s="34"/>
      <c r="B50" s="44"/>
      <c r="C50" s="54"/>
      <c r="D50" s="64"/>
      <c r="E50" s="75"/>
      <c r="F50" s="96"/>
      <c r="G50" s="96"/>
      <c r="H50" s="96"/>
      <c r="I50" s="96"/>
      <c r="J50" s="96"/>
      <c r="K50" s="96"/>
      <c r="L50" s="96"/>
      <c r="M50" s="141"/>
      <c r="N50" s="141"/>
      <c r="O50" s="141"/>
      <c r="P50" s="155"/>
      <c r="Q50" s="155"/>
      <c r="R50" s="155"/>
      <c r="S50" s="167"/>
      <c r="T50" s="167"/>
      <c r="U50" s="167"/>
      <c r="V50" s="183"/>
      <c r="W50" s="115"/>
      <c r="X50" s="96"/>
      <c r="Y50" s="96"/>
      <c r="Z50" s="96"/>
      <c r="AA50" s="96"/>
      <c r="AB50" s="96"/>
      <c r="AC50" s="96"/>
      <c r="AD50" s="96"/>
      <c r="AE50" s="193"/>
      <c r="AF50" s="193"/>
      <c r="AG50" s="193"/>
      <c r="AH50" s="194"/>
      <c r="AI50" s="194"/>
      <c r="AJ50" s="194"/>
      <c r="AK50" s="167"/>
      <c r="AL50" s="167"/>
      <c r="AM50" s="167"/>
      <c r="AN50" s="202"/>
      <c r="AO50" s="115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2"/>
      <c r="BG50" s="75"/>
      <c r="BH50" s="96"/>
      <c r="BI50" s="96"/>
      <c r="BJ50" s="96"/>
      <c r="BK50" s="96"/>
      <c r="BL50" s="96"/>
      <c r="BM50" s="96"/>
      <c r="BN50" s="96"/>
      <c r="BO50" s="193"/>
      <c r="BP50" s="193"/>
      <c r="BQ50" s="193"/>
      <c r="BR50" s="194"/>
      <c r="BS50" s="194"/>
      <c r="BT50" s="194"/>
      <c r="BU50" s="167"/>
      <c r="BV50" s="167"/>
      <c r="BW50" s="167"/>
      <c r="BX50" s="224"/>
    </row>
    <row r="51" spans="1:76" ht="20.100000000000001" customHeight="1">
      <c r="A51" s="31"/>
      <c r="B51" s="45" t="s">
        <v>48</v>
      </c>
      <c r="C51" s="55"/>
      <c r="D51" s="55"/>
      <c r="E51" s="76" t="str">
        <f>IF(S49=MIN(S49,AK49,BC49,BU49),"○","▲")</f>
        <v>▲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 t="str">
        <f>IF(AK49=MIN(S49,AK49,BC49,BU49),"○","▲")</f>
        <v>○</v>
      </c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 t="str">
        <f>IF(BC49=MIN(S49,AK49,BC49,BU49),"○","▲")</f>
        <v>▲</v>
      </c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 t="str">
        <f>IF(BU49=MIN(S49,AK49,BC49,BU49),"○","▲")</f>
        <v>▲</v>
      </c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225"/>
    </row>
    <row r="52" spans="1:76" ht="24.95" customHeight="1">
      <c r="A52" s="31"/>
      <c r="B52" s="46"/>
      <c r="C52" s="56"/>
      <c r="D52" s="56"/>
      <c r="E52" s="77">
        <f>IF(E51="○",M4,IF(W51="○",AE4,IF(AO51="○",AW4,BO4)))</f>
        <v>4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226"/>
    </row>
    <row r="53" spans="1:76" ht="15.95" customHeight="1"/>
    <row r="54" spans="1:76" ht="30" customHeight="1">
      <c r="A54" s="31"/>
      <c r="B54" s="36" t="s">
        <v>21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213"/>
    </row>
    <row r="55" spans="1:76" ht="24.95" customHeight="1">
      <c r="A55" s="31"/>
      <c r="B55" s="37" t="s">
        <v>70</v>
      </c>
      <c r="C55" s="47"/>
      <c r="D55" s="57"/>
      <c r="E55" s="65" t="s">
        <v>69</v>
      </c>
      <c r="F55" s="78"/>
      <c r="G55" s="78"/>
      <c r="H55" s="78"/>
      <c r="I55" s="78"/>
      <c r="J55" s="78"/>
      <c r="K55" s="78"/>
      <c r="L55" s="129" t="str">
        <f>+L2</f>
        <v>種子島・屋久島・十島・三島</v>
      </c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78" t="s">
        <v>54</v>
      </c>
      <c r="X55" s="78"/>
      <c r="Y55" s="78"/>
      <c r="Z55" s="78"/>
      <c r="AA55" s="78"/>
      <c r="AB55" s="78"/>
      <c r="AC55" s="78"/>
      <c r="AD55" s="78"/>
      <c r="AE55" s="191">
        <v>20</v>
      </c>
      <c r="AF55" s="191"/>
      <c r="AG55" s="191"/>
      <c r="AH55" s="191"/>
      <c r="AI55" s="191"/>
      <c r="AJ55" s="191"/>
      <c r="AK55" s="191"/>
      <c r="AL55" s="191"/>
      <c r="AM55" s="191"/>
      <c r="AN55" s="191"/>
      <c r="AO55" s="203" t="s">
        <v>68</v>
      </c>
      <c r="AP55" s="203"/>
      <c r="AQ55" s="203"/>
      <c r="AR55" s="203"/>
      <c r="AS55" s="203"/>
      <c r="AT55" s="203"/>
      <c r="AU55" s="203"/>
      <c r="AV55" s="203"/>
      <c r="AW55" s="206">
        <v>0.9</v>
      </c>
      <c r="AX55" s="208"/>
      <c r="AY55" s="208"/>
      <c r="AZ55" s="208"/>
      <c r="BA55" s="208"/>
      <c r="BB55" s="208"/>
      <c r="BC55" s="208"/>
      <c r="BD55" s="208"/>
      <c r="BE55" s="208"/>
      <c r="BF55" s="208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14"/>
    </row>
    <row r="56" spans="1:76" ht="24.95" customHeight="1">
      <c r="A56" s="31"/>
      <c r="B56" s="38"/>
      <c r="C56" s="48"/>
      <c r="D56" s="58"/>
      <c r="E56" s="66" t="s">
        <v>66</v>
      </c>
      <c r="F56" s="79"/>
      <c r="G56" s="79"/>
      <c r="H56" s="79"/>
      <c r="I56" s="79"/>
      <c r="J56" s="79"/>
      <c r="K56" s="79"/>
      <c r="L56" s="79" t="s">
        <v>67</v>
      </c>
      <c r="M56" s="79"/>
      <c r="N56" s="144">
        <f>+N3</f>
        <v>3</v>
      </c>
      <c r="O56" s="144"/>
      <c r="P56" s="150" t="str">
        <f>IF(N56=3,"(旧区分:L交通)",IF(N56=4,"(旧区分:A交通)",IF(N56=5,"(旧区分:B交通)","(旧区分:C交通)")))</f>
        <v>(旧区分:L交通)</v>
      </c>
      <c r="Q56" s="150"/>
      <c r="R56" s="150"/>
      <c r="S56" s="150"/>
      <c r="T56" s="150"/>
      <c r="U56" s="150"/>
      <c r="V56" s="150"/>
      <c r="W56" s="79" t="s">
        <v>64</v>
      </c>
      <c r="X56" s="79"/>
      <c r="Y56" s="79"/>
      <c r="Z56" s="79"/>
      <c r="AA56" s="79"/>
      <c r="AB56" s="79"/>
      <c r="AC56" s="79"/>
      <c r="AD56" s="79"/>
      <c r="AE56" s="192" t="s">
        <v>73</v>
      </c>
      <c r="AF56" s="192"/>
      <c r="AG56" s="192"/>
      <c r="AH56" s="192"/>
      <c r="AI56" s="192"/>
      <c r="AJ56" s="192"/>
      <c r="AK56" s="192"/>
      <c r="AL56" s="192"/>
      <c r="AM56" s="192"/>
      <c r="AN56" s="192"/>
      <c r="AO56" s="79" t="s">
        <v>71</v>
      </c>
      <c r="AP56" s="79"/>
      <c r="AQ56" s="79"/>
      <c r="AR56" s="79"/>
      <c r="AS56" s="79"/>
      <c r="AT56" s="79"/>
      <c r="AU56" s="79"/>
      <c r="AV56" s="79"/>
      <c r="AW56" s="207">
        <v>1</v>
      </c>
      <c r="AX56" s="207"/>
      <c r="AY56" s="207"/>
      <c r="AZ56" s="207"/>
      <c r="BA56" s="207"/>
      <c r="BB56" s="207"/>
      <c r="BC56" s="207"/>
      <c r="BD56" s="207"/>
      <c r="BE56" s="207"/>
      <c r="BF56" s="207"/>
      <c r="BG56" s="79" t="s">
        <v>72</v>
      </c>
      <c r="BH56" s="79"/>
      <c r="BI56" s="79"/>
      <c r="BJ56" s="79"/>
      <c r="BK56" s="79"/>
      <c r="BL56" s="79"/>
      <c r="BM56" s="79"/>
      <c r="BN56" s="79"/>
      <c r="BO56" s="211">
        <f>+BO3</f>
        <v>12</v>
      </c>
      <c r="BP56" s="211"/>
      <c r="BQ56" s="211"/>
      <c r="BR56" s="211"/>
      <c r="BS56" s="211"/>
      <c r="BT56" s="211"/>
      <c r="BU56" s="211"/>
      <c r="BV56" s="211"/>
      <c r="BW56" s="211"/>
      <c r="BX56" s="215"/>
    </row>
    <row r="57" spans="1:76" ht="20.100000000000001" customHeight="1">
      <c r="A57" s="31"/>
      <c r="B57" s="39"/>
      <c r="C57" s="49"/>
      <c r="D57" s="59"/>
      <c r="E57" s="67">
        <v>1</v>
      </c>
      <c r="F57" s="80"/>
      <c r="G57" s="80"/>
      <c r="H57" s="80"/>
      <c r="I57" s="80"/>
      <c r="J57" s="80"/>
      <c r="K57" s="80"/>
      <c r="L57" s="80"/>
      <c r="M57" s="132">
        <f>+L79</f>
        <v>3</v>
      </c>
      <c r="N57" s="132"/>
      <c r="O57" s="132"/>
      <c r="P57" s="132"/>
      <c r="Q57" s="132"/>
      <c r="R57" s="132"/>
      <c r="S57" s="132"/>
      <c r="T57" s="132"/>
      <c r="U57" s="132"/>
      <c r="V57" s="175"/>
      <c r="W57" s="67">
        <v>2</v>
      </c>
      <c r="X57" s="80"/>
      <c r="Y57" s="80"/>
      <c r="Z57" s="80"/>
      <c r="AA57" s="80"/>
      <c r="AB57" s="80"/>
      <c r="AC57" s="80"/>
      <c r="AD57" s="80"/>
      <c r="AE57" s="132">
        <f>+AD79</f>
        <v>4</v>
      </c>
      <c r="AF57" s="132"/>
      <c r="AG57" s="132"/>
      <c r="AH57" s="132"/>
      <c r="AI57" s="132"/>
      <c r="AJ57" s="132"/>
      <c r="AK57" s="132"/>
      <c r="AL57" s="132"/>
      <c r="AM57" s="132"/>
      <c r="AN57" s="175"/>
      <c r="AO57" s="67">
        <v>2</v>
      </c>
      <c r="AP57" s="80"/>
      <c r="AQ57" s="80"/>
      <c r="AR57" s="80"/>
      <c r="AS57" s="80"/>
      <c r="AT57" s="80"/>
      <c r="AU57" s="80"/>
      <c r="AV57" s="80"/>
      <c r="AW57" s="132">
        <f>+AV79</f>
        <v>6</v>
      </c>
      <c r="AX57" s="132"/>
      <c r="AY57" s="132"/>
      <c r="AZ57" s="132"/>
      <c r="BA57" s="132"/>
      <c r="BB57" s="132"/>
      <c r="BC57" s="132"/>
      <c r="BD57" s="132"/>
      <c r="BE57" s="132"/>
      <c r="BF57" s="175"/>
      <c r="BG57" s="67">
        <v>3</v>
      </c>
      <c r="BH57" s="80"/>
      <c r="BI57" s="80"/>
      <c r="BJ57" s="80"/>
      <c r="BK57" s="80"/>
      <c r="BL57" s="80"/>
      <c r="BM57" s="80"/>
      <c r="BN57" s="80"/>
      <c r="BO57" s="132">
        <f>+BN79</f>
        <v>8</v>
      </c>
      <c r="BP57" s="132"/>
      <c r="BQ57" s="132"/>
      <c r="BR57" s="132"/>
      <c r="BS57" s="132"/>
      <c r="BT57" s="132"/>
      <c r="BU57" s="132"/>
      <c r="BV57" s="132"/>
      <c r="BW57" s="132"/>
      <c r="BX57" s="216"/>
    </row>
    <row r="58" spans="1:76" ht="5.0999999999999996" customHeight="1">
      <c r="A58" s="31"/>
      <c r="B58" s="40" t="s">
        <v>3</v>
      </c>
      <c r="C58" s="50"/>
      <c r="D58" s="60"/>
      <c r="E58" s="68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176"/>
      <c r="W58" s="68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176"/>
      <c r="AO58" s="68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176"/>
      <c r="BG58" s="68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217"/>
    </row>
    <row r="59" spans="1:76" s="28" customFormat="1" ht="12" customHeight="1">
      <c r="A59" s="32"/>
      <c r="B59" s="40"/>
      <c r="C59" s="50"/>
      <c r="D59" s="60"/>
      <c r="E59" s="69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32"/>
      <c r="S59" s="82"/>
      <c r="T59" s="168"/>
      <c r="U59" s="168"/>
      <c r="V59" s="32"/>
      <c r="W59" s="69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32"/>
      <c r="AK59" s="82"/>
      <c r="AL59" s="168"/>
      <c r="AM59" s="168"/>
      <c r="AN59" s="198"/>
      <c r="AO59" s="69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32"/>
      <c r="BC59" s="82"/>
      <c r="BD59" s="168"/>
      <c r="BE59" s="168"/>
      <c r="BF59" s="198"/>
      <c r="BG59" s="69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32"/>
      <c r="BU59" s="82"/>
      <c r="BV59" s="168"/>
      <c r="BW59" s="168"/>
      <c r="BX59" s="218"/>
    </row>
    <row r="60" spans="1:76" s="28" customFormat="1" ht="12" customHeight="1">
      <c r="A60" s="32"/>
      <c r="B60" s="40"/>
      <c r="C60" s="50"/>
      <c r="D60" s="60"/>
      <c r="E60" s="69"/>
      <c r="F60" s="82"/>
      <c r="G60" s="82"/>
      <c r="H60" s="82"/>
      <c r="I60" s="109" t="s">
        <v>2</v>
      </c>
      <c r="J60" s="109"/>
      <c r="K60" s="109"/>
      <c r="L60" s="109"/>
      <c r="M60" s="109" t="s">
        <v>24</v>
      </c>
      <c r="N60" s="109"/>
      <c r="O60" s="109"/>
      <c r="P60" s="109"/>
      <c r="Q60" s="82"/>
      <c r="R60" s="32"/>
      <c r="S60" s="163"/>
      <c r="T60" s="168"/>
      <c r="U60" s="168"/>
      <c r="V60" s="32"/>
      <c r="W60" s="69"/>
      <c r="X60" s="82"/>
      <c r="Y60" s="82"/>
      <c r="Z60" s="82"/>
      <c r="AA60" s="109" t="s">
        <v>2</v>
      </c>
      <c r="AB60" s="109"/>
      <c r="AC60" s="109"/>
      <c r="AD60" s="109"/>
      <c r="AE60" s="109" t="s">
        <v>24</v>
      </c>
      <c r="AF60" s="109"/>
      <c r="AG60" s="109"/>
      <c r="AH60" s="109"/>
      <c r="AI60" s="82"/>
      <c r="AJ60" s="32"/>
      <c r="AK60" s="163"/>
      <c r="AL60" s="168"/>
      <c r="AM60" s="168"/>
      <c r="AN60" s="198"/>
      <c r="AO60" s="69"/>
      <c r="AP60" s="82"/>
      <c r="AQ60" s="82"/>
      <c r="AR60" s="82"/>
      <c r="AS60" s="109" t="s">
        <v>2</v>
      </c>
      <c r="AT60" s="109"/>
      <c r="AU60" s="109"/>
      <c r="AV60" s="109"/>
      <c r="AW60" s="109" t="s">
        <v>24</v>
      </c>
      <c r="AX60" s="109"/>
      <c r="AY60" s="109"/>
      <c r="AZ60" s="109"/>
      <c r="BA60" s="82"/>
      <c r="BB60" s="32"/>
      <c r="BC60" s="163"/>
      <c r="BD60" s="168"/>
      <c r="BE60" s="168"/>
      <c r="BF60" s="198"/>
      <c r="BG60" s="69"/>
      <c r="BH60" s="82"/>
      <c r="BI60" s="82"/>
      <c r="BJ60" s="82"/>
      <c r="BK60" s="109" t="s">
        <v>2</v>
      </c>
      <c r="BL60" s="109"/>
      <c r="BM60" s="109"/>
      <c r="BN60" s="109"/>
      <c r="BO60" s="109" t="s">
        <v>24</v>
      </c>
      <c r="BP60" s="109"/>
      <c r="BQ60" s="109"/>
      <c r="BR60" s="109"/>
      <c r="BS60" s="82"/>
      <c r="BT60" s="32"/>
      <c r="BU60" s="163"/>
      <c r="BV60" s="168"/>
      <c r="BW60" s="168"/>
      <c r="BX60" s="218"/>
    </row>
    <row r="61" spans="1:76" s="28" customFormat="1" ht="9.9499999999999993" customHeight="1">
      <c r="A61" s="32"/>
      <c r="B61" s="40"/>
      <c r="C61" s="50"/>
      <c r="D61" s="60"/>
      <c r="E61" s="69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32"/>
      <c r="S61" s="164">
        <f>+K91+K92+K94</f>
        <v>45</v>
      </c>
      <c r="T61" s="169" t="s">
        <v>62</v>
      </c>
      <c r="U61" s="168"/>
      <c r="V61" s="32"/>
      <c r="W61" s="69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32"/>
      <c r="AK61" s="164">
        <f>+AC91+AC92+AC94</f>
        <v>40</v>
      </c>
      <c r="AL61" s="169" t="s">
        <v>62</v>
      </c>
      <c r="AM61" s="168"/>
      <c r="AN61" s="198"/>
      <c r="AO61" s="69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32"/>
      <c r="BC61" s="164">
        <f>+AU91+AU92+AU94</f>
        <v>35</v>
      </c>
      <c r="BD61" s="169" t="s">
        <v>62</v>
      </c>
      <c r="BE61" s="168"/>
      <c r="BF61" s="198"/>
      <c r="BG61" s="69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32"/>
      <c r="BU61" s="164">
        <f>+BM91+BM92+BM94</f>
        <v>30</v>
      </c>
      <c r="BV61" s="169" t="s">
        <v>62</v>
      </c>
      <c r="BW61" s="168"/>
      <c r="BX61" s="218"/>
    </row>
    <row r="62" spans="1:76" s="28" customFormat="1" ht="9.9499999999999993" customHeight="1">
      <c r="A62" s="32"/>
      <c r="B62" s="40"/>
      <c r="C62" s="50"/>
      <c r="D62" s="60"/>
      <c r="E62" s="69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32"/>
      <c r="S62" s="164"/>
      <c r="T62" s="169"/>
      <c r="U62" s="168"/>
      <c r="V62" s="32"/>
      <c r="W62" s="69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32"/>
      <c r="AK62" s="164"/>
      <c r="AL62" s="169"/>
      <c r="AM62" s="168"/>
      <c r="AN62" s="198"/>
      <c r="AO62" s="69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32"/>
      <c r="BC62" s="164"/>
      <c r="BD62" s="169"/>
      <c r="BE62" s="168"/>
      <c r="BF62" s="198"/>
      <c r="BG62" s="69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32"/>
      <c r="BU62" s="164"/>
      <c r="BV62" s="169"/>
      <c r="BW62" s="168"/>
      <c r="BX62" s="218"/>
    </row>
    <row r="63" spans="1:76" s="28" customFormat="1" ht="9.9499999999999993" customHeight="1">
      <c r="A63" s="32"/>
      <c r="B63" s="40"/>
      <c r="C63" s="50"/>
      <c r="D63" s="60"/>
      <c r="E63" s="69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2"/>
      <c r="S63" s="164"/>
      <c r="T63" s="169"/>
      <c r="U63" s="168"/>
      <c r="V63" s="32"/>
      <c r="W63" s="69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32"/>
      <c r="AK63" s="164"/>
      <c r="AL63" s="169"/>
      <c r="AM63" s="168"/>
      <c r="AN63" s="198"/>
      <c r="AO63" s="69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32"/>
      <c r="BC63" s="164"/>
      <c r="BD63" s="169"/>
      <c r="BE63" s="168"/>
      <c r="BF63" s="198"/>
      <c r="BG63" s="69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32"/>
      <c r="BU63" s="164"/>
      <c r="BV63" s="169"/>
      <c r="BW63" s="168"/>
      <c r="BX63" s="218"/>
    </row>
    <row r="64" spans="1:76" s="28" customFormat="1" ht="9.9499999999999993" customHeight="1">
      <c r="A64" s="32"/>
      <c r="B64" s="40"/>
      <c r="C64" s="50"/>
      <c r="D64" s="60"/>
      <c r="E64" s="69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32"/>
      <c r="S64" s="164"/>
      <c r="T64" s="169"/>
      <c r="U64" s="168"/>
      <c r="V64" s="32"/>
      <c r="W64" s="69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32"/>
      <c r="AK64" s="164"/>
      <c r="AL64" s="169"/>
      <c r="AM64" s="168"/>
      <c r="AN64" s="198"/>
      <c r="AO64" s="69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32"/>
      <c r="BC64" s="164"/>
      <c r="BD64" s="169"/>
      <c r="BE64" s="168"/>
      <c r="BF64" s="198"/>
      <c r="BG64" s="69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32"/>
      <c r="BU64" s="164"/>
      <c r="BV64" s="169"/>
      <c r="BW64" s="168"/>
      <c r="BX64" s="218"/>
    </row>
    <row r="65" spans="1:76" s="28" customFormat="1" ht="9.9499999999999993" customHeight="1">
      <c r="A65" s="32"/>
      <c r="B65" s="40"/>
      <c r="C65" s="50"/>
      <c r="D65" s="60"/>
      <c r="E65" s="69"/>
      <c r="F65" s="82"/>
      <c r="G65" s="82"/>
      <c r="H65" s="82"/>
      <c r="I65" s="109"/>
      <c r="J65" s="109"/>
      <c r="K65" s="109"/>
      <c r="L65" s="109"/>
      <c r="M65" s="109"/>
      <c r="N65" s="109"/>
      <c r="O65" s="109"/>
      <c r="P65" s="109"/>
      <c r="Q65" s="82"/>
      <c r="R65" s="32"/>
      <c r="S65" s="164"/>
      <c r="T65" s="169"/>
      <c r="U65" s="168"/>
      <c r="V65" s="32"/>
      <c r="W65" s="69"/>
      <c r="X65" s="82"/>
      <c r="Y65" s="82"/>
      <c r="Z65" s="82"/>
      <c r="AA65" s="109"/>
      <c r="AB65" s="109"/>
      <c r="AC65" s="109"/>
      <c r="AD65" s="109"/>
      <c r="AE65" s="109"/>
      <c r="AF65" s="109"/>
      <c r="AG65" s="109"/>
      <c r="AH65" s="109"/>
      <c r="AI65" s="82"/>
      <c r="AJ65" s="32"/>
      <c r="AK65" s="164"/>
      <c r="AL65" s="169"/>
      <c r="AM65" s="168"/>
      <c r="AN65" s="198"/>
      <c r="AO65" s="69"/>
      <c r="AP65" s="82"/>
      <c r="AQ65" s="82"/>
      <c r="AR65" s="82"/>
      <c r="AS65" s="109"/>
      <c r="AT65" s="109"/>
      <c r="AU65" s="109"/>
      <c r="AV65" s="109"/>
      <c r="AW65" s="109"/>
      <c r="AX65" s="109"/>
      <c r="AY65" s="109"/>
      <c r="AZ65" s="109"/>
      <c r="BA65" s="82"/>
      <c r="BB65" s="32"/>
      <c r="BC65" s="164"/>
      <c r="BD65" s="169"/>
      <c r="BE65" s="168"/>
      <c r="BF65" s="198"/>
      <c r="BG65" s="69"/>
      <c r="BH65" s="82"/>
      <c r="BI65" s="82"/>
      <c r="BJ65" s="82"/>
      <c r="BK65" s="109"/>
      <c r="BL65" s="109"/>
      <c r="BM65" s="109"/>
      <c r="BN65" s="109"/>
      <c r="BO65" s="109"/>
      <c r="BP65" s="109"/>
      <c r="BQ65" s="109"/>
      <c r="BR65" s="109"/>
      <c r="BS65" s="82"/>
      <c r="BT65" s="32"/>
      <c r="BU65" s="164"/>
      <c r="BV65" s="169"/>
      <c r="BW65" s="168"/>
      <c r="BX65" s="218"/>
    </row>
    <row r="66" spans="1:76" s="28" customFormat="1" ht="12" customHeight="1">
      <c r="A66" s="32"/>
      <c r="B66" s="40"/>
      <c r="C66" s="50"/>
      <c r="D66" s="60"/>
      <c r="E66" s="69"/>
      <c r="F66" s="82"/>
      <c r="G66" s="97">
        <v>100</v>
      </c>
      <c r="H66" s="82"/>
      <c r="I66" s="109" t="s">
        <v>1</v>
      </c>
      <c r="J66" s="109"/>
      <c r="K66" s="109"/>
      <c r="L66" s="109"/>
      <c r="M66" s="133"/>
      <c r="N66" s="133"/>
      <c r="O66" s="133"/>
      <c r="P66" s="133"/>
      <c r="Q66" s="156"/>
      <c r="R66" s="161">
        <f>+S67-R70</f>
        <v>35</v>
      </c>
      <c r="S66" s="156"/>
      <c r="T66" s="170">
        <f>+S67+S61</f>
        <v>100</v>
      </c>
      <c r="U66" s="173" t="s">
        <v>63</v>
      </c>
      <c r="V66" s="32"/>
      <c r="W66" s="69"/>
      <c r="X66" s="82"/>
      <c r="Y66" s="97">
        <v>100</v>
      </c>
      <c r="Z66" s="82"/>
      <c r="AA66" s="109" t="s">
        <v>1</v>
      </c>
      <c r="AB66" s="109"/>
      <c r="AC66" s="109"/>
      <c r="AD66" s="109"/>
      <c r="AE66" s="133"/>
      <c r="AF66" s="133"/>
      <c r="AG66" s="133"/>
      <c r="AH66" s="133"/>
      <c r="AI66" s="156"/>
      <c r="AJ66" s="32"/>
      <c r="AK66" s="32"/>
      <c r="AL66" s="170">
        <f>+AK67+AK61</f>
        <v>110</v>
      </c>
      <c r="AM66" s="173" t="s">
        <v>63</v>
      </c>
      <c r="AN66" s="198"/>
      <c r="AO66" s="69"/>
      <c r="AP66" s="82"/>
      <c r="AQ66" s="97">
        <v>100</v>
      </c>
      <c r="AR66" s="82"/>
      <c r="AS66" s="109" t="s">
        <v>1</v>
      </c>
      <c r="AT66" s="109"/>
      <c r="AU66" s="109"/>
      <c r="AV66" s="109"/>
      <c r="AW66" s="133"/>
      <c r="AX66" s="133"/>
      <c r="AY66" s="133"/>
      <c r="AZ66" s="133"/>
      <c r="BA66" s="156"/>
      <c r="BB66" s="32"/>
      <c r="BC66" s="32"/>
      <c r="BD66" s="170">
        <f>+BC67+BC61</f>
        <v>120</v>
      </c>
      <c r="BE66" s="173" t="s">
        <v>63</v>
      </c>
      <c r="BF66" s="198"/>
      <c r="BG66" s="69"/>
      <c r="BH66" s="82"/>
      <c r="BI66" s="97">
        <v>100</v>
      </c>
      <c r="BJ66" s="82"/>
      <c r="BK66" s="109" t="s">
        <v>1</v>
      </c>
      <c r="BL66" s="109"/>
      <c r="BM66" s="109"/>
      <c r="BN66" s="109"/>
      <c r="BO66" s="133"/>
      <c r="BP66" s="133"/>
      <c r="BQ66" s="133"/>
      <c r="BR66" s="133"/>
      <c r="BS66" s="156"/>
      <c r="BT66" s="32"/>
      <c r="BU66" s="32"/>
      <c r="BV66" s="212">
        <f>BU68+BU61</f>
        <v>130</v>
      </c>
      <c r="BW66" s="168"/>
      <c r="BX66" s="218"/>
    </row>
    <row r="67" spans="1:76" s="28" customFormat="1" ht="12" customHeight="1">
      <c r="A67" s="32"/>
      <c r="B67" s="40"/>
      <c r="C67" s="50"/>
      <c r="D67" s="60"/>
      <c r="E67" s="69"/>
      <c r="F67" s="82"/>
      <c r="G67" s="97"/>
      <c r="H67" s="82"/>
      <c r="I67" s="109"/>
      <c r="J67" s="109"/>
      <c r="K67" s="109"/>
      <c r="L67" s="109"/>
      <c r="M67" s="133"/>
      <c r="N67" s="133"/>
      <c r="O67" s="133"/>
      <c r="P67" s="133"/>
      <c r="Q67" s="156"/>
      <c r="R67" s="161"/>
      <c r="S67" s="161">
        <f>+L80</f>
        <v>55</v>
      </c>
      <c r="T67" s="170"/>
      <c r="U67" s="173"/>
      <c r="V67" s="32"/>
      <c r="W67" s="69"/>
      <c r="X67" s="82"/>
      <c r="Y67" s="97"/>
      <c r="Z67" s="82"/>
      <c r="AA67" s="109"/>
      <c r="AB67" s="109"/>
      <c r="AC67" s="109"/>
      <c r="AD67" s="109"/>
      <c r="AE67" s="133"/>
      <c r="AF67" s="133"/>
      <c r="AG67" s="133"/>
      <c r="AH67" s="133"/>
      <c r="AI67" s="156"/>
      <c r="AJ67" s="196">
        <f>+AK67-AJ71</f>
        <v>50</v>
      </c>
      <c r="AK67" s="196">
        <f>+AD80</f>
        <v>70</v>
      </c>
      <c r="AL67" s="170"/>
      <c r="AM67" s="173"/>
      <c r="AN67" s="198"/>
      <c r="AO67" s="69"/>
      <c r="AP67" s="82"/>
      <c r="AQ67" s="97"/>
      <c r="AR67" s="82"/>
      <c r="AS67" s="109"/>
      <c r="AT67" s="109"/>
      <c r="AU67" s="109"/>
      <c r="AV67" s="109"/>
      <c r="AW67" s="133"/>
      <c r="AX67" s="133"/>
      <c r="AY67" s="133"/>
      <c r="AZ67" s="133"/>
      <c r="BA67" s="156"/>
      <c r="BB67" s="196">
        <f>+BC67-BB71</f>
        <v>65</v>
      </c>
      <c r="BC67" s="196">
        <f>+AV80</f>
        <v>85</v>
      </c>
      <c r="BD67" s="170"/>
      <c r="BE67" s="173"/>
      <c r="BF67" s="198"/>
      <c r="BG67" s="69"/>
      <c r="BH67" s="82"/>
      <c r="BI67" s="97"/>
      <c r="BJ67" s="82"/>
      <c r="BK67" s="109"/>
      <c r="BL67" s="109"/>
      <c r="BM67" s="109"/>
      <c r="BN67" s="109"/>
      <c r="BO67" s="133"/>
      <c r="BP67" s="133"/>
      <c r="BQ67" s="133"/>
      <c r="BR67" s="133"/>
      <c r="BS67" s="156"/>
      <c r="BT67" s="196">
        <f>+BU68-BT72</f>
        <v>80</v>
      </c>
      <c r="BU67" s="32"/>
      <c r="BV67" s="212"/>
      <c r="BW67" s="173" t="s">
        <v>63</v>
      </c>
      <c r="BX67" s="218"/>
    </row>
    <row r="68" spans="1:76" s="28" customFormat="1" ht="12" customHeight="1">
      <c r="A68" s="32"/>
      <c r="B68" s="40"/>
      <c r="C68" s="50"/>
      <c r="D68" s="60"/>
      <c r="E68" s="69"/>
      <c r="F68" s="82"/>
      <c r="G68" s="97"/>
      <c r="H68" s="82"/>
      <c r="I68" s="109"/>
      <c r="J68" s="109"/>
      <c r="K68" s="109"/>
      <c r="L68" s="109"/>
      <c r="M68" s="109" t="s">
        <v>5</v>
      </c>
      <c r="N68" s="109"/>
      <c r="O68" s="109"/>
      <c r="P68" s="109"/>
      <c r="Q68" s="156"/>
      <c r="R68" s="161"/>
      <c r="S68" s="161"/>
      <c r="T68" s="170"/>
      <c r="U68" s="173"/>
      <c r="V68" s="32"/>
      <c r="W68" s="69"/>
      <c r="X68" s="82"/>
      <c r="Y68" s="97"/>
      <c r="Z68" s="82"/>
      <c r="AA68" s="109"/>
      <c r="AB68" s="109"/>
      <c r="AC68" s="109"/>
      <c r="AD68" s="109"/>
      <c r="AE68" s="109" t="s">
        <v>5</v>
      </c>
      <c r="AF68" s="109"/>
      <c r="AG68" s="109"/>
      <c r="AH68" s="109"/>
      <c r="AI68" s="156"/>
      <c r="AJ68" s="196"/>
      <c r="AK68" s="196"/>
      <c r="AL68" s="170"/>
      <c r="AM68" s="173"/>
      <c r="AN68" s="198"/>
      <c r="AO68" s="69"/>
      <c r="AP68" s="82"/>
      <c r="AQ68" s="97"/>
      <c r="AR68" s="82"/>
      <c r="AS68" s="109"/>
      <c r="AT68" s="109"/>
      <c r="AU68" s="109"/>
      <c r="AV68" s="109"/>
      <c r="AW68" s="109" t="s">
        <v>5</v>
      </c>
      <c r="AX68" s="109"/>
      <c r="AY68" s="109"/>
      <c r="AZ68" s="109"/>
      <c r="BA68" s="156"/>
      <c r="BB68" s="196"/>
      <c r="BC68" s="196"/>
      <c r="BD68" s="170"/>
      <c r="BE68" s="173"/>
      <c r="BF68" s="198"/>
      <c r="BG68" s="69"/>
      <c r="BH68" s="82"/>
      <c r="BI68" s="97"/>
      <c r="BJ68" s="82"/>
      <c r="BK68" s="109"/>
      <c r="BL68" s="109"/>
      <c r="BM68" s="109"/>
      <c r="BN68" s="109"/>
      <c r="BO68" s="109" t="s">
        <v>5</v>
      </c>
      <c r="BP68" s="109"/>
      <c r="BQ68" s="109"/>
      <c r="BR68" s="109"/>
      <c r="BS68" s="156"/>
      <c r="BT68" s="196"/>
      <c r="BU68" s="196">
        <f>+BN80</f>
        <v>100</v>
      </c>
      <c r="BV68" s="212"/>
      <c r="BW68" s="173"/>
      <c r="BX68" s="218"/>
    </row>
    <row r="69" spans="1:76" s="28" customFormat="1" ht="12" customHeight="1">
      <c r="A69" s="32"/>
      <c r="B69" s="40"/>
      <c r="C69" s="50"/>
      <c r="D69" s="60"/>
      <c r="E69" s="69"/>
      <c r="F69" s="82"/>
      <c r="G69" s="97"/>
      <c r="H69" s="82"/>
      <c r="I69" s="109"/>
      <c r="J69" s="109"/>
      <c r="K69" s="109"/>
      <c r="L69" s="109"/>
      <c r="M69" s="109" t="s">
        <v>26</v>
      </c>
      <c r="N69" s="109"/>
      <c r="O69" s="109"/>
      <c r="P69" s="109"/>
      <c r="Q69" s="157" t="s">
        <v>28</v>
      </c>
      <c r="R69" s="161"/>
      <c r="S69" s="161"/>
      <c r="T69" s="170"/>
      <c r="U69" s="173"/>
      <c r="V69" s="32"/>
      <c r="W69" s="69"/>
      <c r="X69" s="82"/>
      <c r="Y69" s="97"/>
      <c r="Z69" s="82"/>
      <c r="AA69" s="109"/>
      <c r="AB69" s="109"/>
      <c r="AC69" s="109"/>
      <c r="AD69" s="109"/>
      <c r="AE69" s="109" t="s">
        <v>26</v>
      </c>
      <c r="AF69" s="109"/>
      <c r="AG69" s="109"/>
      <c r="AH69" s="109"/>
      <c r="AI69" s="158"/>
      <c r="AJ69" s="196"/>
      <c r="AK69" s="196"/>
      <c r="AL69" s="170"/>
      <c r="AM69" s="173"/>
      <c r="AN69" s="198"/>
      <c r="AO69" s="69"/>
      <c r="AP69" s="82"/>
      <c r="AQ69" s="97"/>
      <c r="AR69" s="82"/>
      <c r="AS69" s="109"/>
      <c r="AT69" s="109"/>
      <c r="AU69" s="109"/>
      <c r="AV69" s="109"/>
      <c r="AW69" s="109" t="s">
        <v>26</v>
      </c>
      <c r="AX69" s="109"/>
      <c r="AY69" s="109"/>
      <c r="AZ69" s="109"/>
      <c r="BA69" s="158"/>
      <c r="BB69" s="196"/>
      <c r="BC69" s="196"/>
      <c r="BD69" s="170"/>
      <c r="BE69" s="173"/>
      <c r="BF69" s="198"/>
      <c r="BG69" s="69"/>
      <c r="BH69" s="82"/>
      <c r="BI69" s="97"/>
      <c r="BJ69" s="82"/>
      <c r="BK69" s="109"/>
      <c r="BL69" s="109"/>
      <c r="BM69" s="109"/>
      <c r="BN69" s="109"/>
      <c r="BO69" s="109" t="s">
        <v>26</v>
      </c>
      <c r="BP69" s="109"/>
      <c r="BQ69" s="109"/>
      <c r="BR69" s="109"/>
      <c r="BS69" s="158"/>
      <c r="BT69" s="196"/>
      <c r="BU69" s="196"/>
      <c r="BV69" s="212"/>
      <c r="BW69" s="173"/>
      <c r="BX69" s="218"/>
    </row>
    <row r="70" spans="1:76" s="28" customFormat="1" ht="12" customHeight="1">
      <c r="A70" s="32"/>
      <c r="B70" s="40"/>
      <c r="C70" s="50"/>
      <c r="D70" s="60"/>
      <c r="E70" s="69"/>
      <c r="F70" s="82"/>
      <c r="G70" s="97"/>
      <c r="H70" s="82"/>
      <c r="I70" s="109"/>
      <c r="J70" s="109"/>
      <c r="K70" s="109"/>
      <c r="L70" s="109"/>
      <c r="M70" s="134">
        <f>+L82</f>
        <v>12</v>
      </c>
      <c r="N70" s="134"/>
      <c r="O70" s="134"/>
      <c r="P70" s="134"/>
      <c r="Q70" s="157"/>
      <c r="R70" s="161">
        <v>20</v>
      </c>
      <c r="S70" s="161"/>
      <c r="T70" s="170"/>
      <c r="U70" s="173"/>
      <c r="V70" s="32"/>
      <c r="W70" s="69"/>
      <c r="X70" s="82"/>
      <c r="Y70" s="97"/>
      <c r="Z70" s="82"/>
      <c r="AA70" s="109"/>
      <c r="AB70" s="109"/>
      <c r="AC70" s="109"/>
      <c r="AD70" s="109"/>
      <c r="AE70" s="134">
        <f>+AD82</f>
        <v>12</v>
      </c>
      <c r="AF70" s="134"/>
      <c r="AG70" s="134"/>
      <c r="AH70" s="134"/>
      <c r="AI70" s="157" t="s">
        <v>28</v>
      </c>
      <c r="AJ70" s="196"/>
      <c r="AK70" s="196"/>
      <c r="AL70" s="170"/>
      <c r="AM70" s="173"/>
      <c r="AN70" s="198"/>
      <c r="AO70" s="69"/>
      <c r="AP70" s="82"/>
      <c r="AQ70" s="97"/>
      <c r="AR70" s="82"/>
      <c r="AS70" s="109"/>
      <c r="AT70" s="109"/>
      <c r="AU70" s="109"/>
      <c r="AV70" s="109"/>
      <c r="AW70" s="134">
        <f>+AV82</f>
        <v>12</v>
      </c>
      <c r="AX70" s="134"/>
      <c r="AY70" s="134"/>
      <c r="AZ70" s="134"/>
      <c r="BA70" s="157" t="s">
        <v>28</v>
      </c>
      <c r="BB70" s="196"/>
      <c r="BC70" s="196"/>
      <c r="BD70" s="170"/>
      <c r="BE70" s="173"/>
      <c r="BF70" s="198"/>
      <c r="BG70" s="69"/>
      <c r="BH70" s="82"/>
      <c r="BI70" s="97"/>
      <c r="BJ70" s="82"/>
      <c r="BK70" s="109"/>
      <c r="BL70" s="109"/>
      <c r="BM70" s="109"/>
      <c r="BN70" s="109"/>
      <c r="BO70" s="134">
        <f>+BN82</f>
        <v>12</v>
      </c>
      <c r="BP70" s="134"/>
      <c r="BQ70" s="134"/>
      <c r="BR70" s="134"/>
      <c r="BS70" s="158"/>
      <c r="BT70" s="196"/>
      <c r="BU70" s="196"/>
      <c r="BV70" s="212"/>
      <c r="BW70" s="173"/>
      <c r="BX70" s="218"/>
    </row>
    <row r="71" spans="1:76" s="28" customFormat="1" ht="12" customHeight="1">
      <c r="A71" s="32"/>
      <c r="B71" s="40"/>
      <c r="C71" s="50"/>
      <c r="D71" s="60"/>
      <c r="E71" s="69"/>
      <c r="F71" s="82"/>
      <c r="G71" s="97"/>
      <c r="H71" s="82"/>
      <c r="I71" s="110">
        <f>+L78</f>
        <v>1</v>
      </c>
      <c r="J71" s="110"/>
      <c r="K71" s="110"/>
      <c r="L71" s="110"/>
      <c r="M71" s="133"/>
      <c r="N71" s="133"/>
      <c r="O71" s="133"/>
      <c r="P71" s="133"/>
      <c r="Q71" s="157"/>
      <c r="R71" s="161"/>
      <c r="S71" s="156"/>
      <c r="T71" s="170"/>
      <c r="U71" s="173"/>
      <c r="V71" s="32"/>
      <c r="W71" s="69"/>
      <c r="X71" s="82"/>
      <c r="Y71" s="97"/>
      <c r="Z71" s="82"/>
      <c r="AA71" s="110">
        <f>+AD78</f>
        <v>1</v>
      </c>
      <c r="AB71" s="110"/>
      <c r="AC71" s="110"/>
      <c r="AD71" s="110"/>
      <c r="AE71" s="133"/>
      <c r="AF71" s="133"/>
      <c r="AG71" s="133"/>
      <c r="AH71" s="133"/>
      <c r="AI71" s="157"/>
      <c r="AJ71" s="161">
        <v>20</v>
      </c>
      <c r="AK71" s="32"/>
      <c r="AL71" s="170"/>
      <c r="AM71" s="173"/>
      <c r="AN71" s="198"/>
      <c r="AO71" s="69"/>
      <c r="AP71" s="82"/>
      <c r="AQ71" s="97"/>
      <c r="AR71" s="82"/>
      <c r="AS71" s="110">
        <f>+AV78</f>
        <v>1</v>
      </c>
      <c r="AT71" s="110"/>
      <c r="AU71" s="110"/>
      <c r="AV71" s="110"/>
      <c r="AW71" s="133"/>
      <c r="AX71" s="133"/>
      <c r="AY71" s="133"/>
      <c r="AZ71" s="133"/>
      <c r="BA71" s="157"/>
      <c r="BB71" s="161">
        <v>20</v>
      </c>
      <c r="BC71" s="32"/>
      <c r="BD71" s="170"/>
      <c r="BE71" s="173"/>
      <c r="BF71" s="198"/>
      <c r="BG71" s="69"/>
      <c r="BH71" s="82"/>
      <c r="BI71" s="97"/>
      <c r="BJ71" s="82"/>
      <c r="BK71" s="110">
        <f>+BN78</f>
        <v>1</v>
      </c>
      <c r="BL71" s="110"/>
      <c r="BM71" s="110"/>
      <c r="BN71" s="110"/>
      <c r="BO71" s="133"/>
      <c r="BP71" s="133"/>
      <c r="BQ71" s="133"/>
      <c r="BR71" s="133"/>
      <c r="BS71" s="157" t="s">
        <v>28</v>
      </c>
      <c r="BT71" s="197"/>
      <c r="BU71" s="196"/>
      <c r="BV71" s="212"/>
      <c r="BW71" s="173"/>
      <c r="BX71" s="218"/>
    </row>
    <row r="72" spans="1:76" s="28" customFormat="1" ht="12" customHeight="1">
      <c r="A72" s="32"/>
      <c r="B72" s="40"/>
      <c r="C72" s="50"/>
      <c r="D72" s="60"/>
      <c r="E72" s="69"/>
      <c r="F72" s="82"/>
      <c r="G72" s="97"/>
      <c r="H72" s="82"/>
      <c r="I72" s="110"/>
      <c r="J72" s="110"/>
      <c r="K72" s="110"/>
      <c r="L72" s="110"/>
      <c r="M72" s="133"/>
      <c r="N72" s="133"/>
      <c r="O72" s="133"/>
      <c r="P72" s="133"/>
      <c r="Q72" s="157"/>
      <c r="R72" s="156"/>
      <c r="S72" s="161"/>
      <c r="T72" s="171"/>
      <c r="U72" s="174"/>
      <c r="V72" s="32"/>
      <c r="W72" s="69"/>
      <c r="X72" s="82"/>
      <c r="Y72" s="97"/>
      <c r="Z72" s="82"/>
      <c r="AA72" s="110"/>
      <c r="AB72" s="110"/>
      <c r="AC72" s="110"/>
      <c r="AD72" s="110"/>
      <c r="AE72" s="133"/>
      <c r="AF72" s="133"/>
      <c r="AG72" s="133"/>
      <c r="AH72" s="133"/>
      <c r="AI72" s="157"/>
      <c r="AJ72" s="161"/>
      <c r="AK72" s="197"/>
      <c r="AL72" s="171"/>
      <c r="AM72" s="174"/>
      <c r="AN72" s="198"/>
      <c r="AO72" s="69"/>
      <c r="AP72" s="82"/>
      <c r="AQ72" s="97"/>
      <c r="AR72" s="82"/>
      <c r="AS72" s="110"/>
      <c r="AT72" s="110"/>
      <c r="AU72" s="110"/>
      <c r="AV72" s="110"/>
      <c r="AW72" s="133"/>
      <c r="AX72" s="133"/>
      <c r="AY72" s="133"/>
      <c r="AZ72" s="133"/>
      <c r="BA72" s="157"/>
      <c r="BB72" s="161"/>
      <c r="BC72" s="197"/>
      <c r="BD72" s="171"/>
      <c r="BE72" s="174"/>
      <c r="BF72" s="198"/>
      <c r="BG72" s="69"/>
      <c r="BH72" s="82"/>
      <c r="BI72" s="97"/>
      <c r="BJ72" s="82"/>
      <c r="BK72" s="110"/>
      <c r="BL72" s="110"/>
      <c r="BM72" s="110"/>
      <c r="BN72" s="110"/>
      <c r="BO72" s="133"/>
      <c r="BP72" s="133"/>
      <c r="BQ72" s="133"/>
      <c r="BR72" s="133"/>
      <c r="BS72" s="157"/>
      <c r="BT72" s="161">
        <v>20</v>
      </c>
      <c r="BU72" s="197"/>
      <c r="BV72" s="212"/>
      <c r="BW72" s="173"/>
      <c r="BX72" s="218"/>
    </row>
    <row r="73" spans="1:76" s="28" customFormat="1" ht="12" customHeight="1">
      <c r="A73" s="32"/>
      <c r="B73" s="40"/>
      <c r="C73" s="50"/>
      <c r="D73" s="60"/>
      <c r="E73" s="69"/>
      <c r="F73" s="82"/>
      <c r="G73" s="97"/>
      <c r="H73" s="82"/>
      <c r="I73" s="110"/>
      <c r="J73" s="110"/>
      <c r="K73" s="110"/>
      <c r="L73" s="110"/>
      <c r="M73" s="135" t="s">
        <v>6</v>
      </c>
      <c r="N73" s="135"/>
      <c r="O73" s="135"/>
      <c r="P73" s="135"/>
      <c r="Q73" s="156"/>
      <c r="R73" s="156"/>
      <c r="S73" s="161">
        <f>+G66-S67</f>
        <v>45</v>
      </c>
      <c r="T73" s="32"/>
      <c r="U73" s="32"/>
      <c r="V73" s="32"/>
      <c r="W73" s="69"/>
      <c r="X73" s="82"/>
      <c r="Y73" s="97"/>
      <c r="Z73" s="82"/>
      <c r="AA73" s="110"/>
      <c r="AB73" s="110"/>
      <c r="AC73" s="110"/>
      <c r="AD73" s="110"/>
      <c r="AE73" s="133"/>
      <c r="AF73" s="133"/>
      <c r="AG73" s="133"/>
      <c r="AH73" s="133"/>
      <c r="AI73" s="195"/>
      <c r="AJ73" s="32"/>
      <c r="AK73" s="161">
        <f>+Y66-AK67</f>
        <v>30</v>
      </c>
      <c r="AL73" s="168"/>
      <c r="AM73" s="32"/>
      <c r="AN73" s="198"/>
      <c r="AO73" s="69"/>
      <c r="AP73" s="82"/>
      <c r="AQ73" s="97"/>
      <c r="AR73" s="82"/>
      <c r="AS73" s="110"/>
      <c r="AT73" s="110"/>
      <c r="AU73" s="110"/>
      <c r="AV73" s="110"/>
      <c r="AW73" s="133"/>
      <c r="AX73" s="133"/>
      <c r="AY73" s="133"/>
      <c r="AZ73" s="133"/>
      <c r="BA73" s="195"/>
      <c r="BB73" s="32"/>
      <c r="BC73" s="161">
        <f>+AQ66-BC67</f>
        <v>15</v>
      </c>
      <c r="BD73" s="168"/>
      <c r="BE73" s="32"/>
      <c r="BF73" s="198"/>
      <c r="BG73" s="69"/>
      <c r="BH73" s="82"/>
      <c r="BI73" s="97"/>
      <c r="BJ73" s="82"/>
      <c r="BK73" s="110"/>
      <c r="BL73" s="110"/>
      <c r="BM73" s="110"/>
      <c r="BN73" s="110"/>
      <c r="BO73" s="133"/>
      <c r="BP73" s="133"/>
      <c r="BQ73" s="133"/>
      <c r="BR73" s="133"/>
      <c r="BS73" s="157"/>
      <c r="BT73" s="161"/>
      <c r="BU73" s="197"/>
      <c r="BV73" s="168"/>
      <c r="BW73" s="168"/>
      <c r="BX73" s="218"/>
    </row>
    <row r="74" spans="1:76" s="28" customFormat="1" ht="12" customHeight="1">
      <c r="A74" s="32"/>
      <c r="B74" s="40"/>
      <c r="C74" s="50"/>
      <c r="D74" s="60"/>
      <c r="E74" s="69"/>
      <c r="F74" s="82"/>
      <c r="G74" s="97"/>
      <c r="H74" s="82"/>
      <c r="I74" s="110"/>
      <c r="J74" s="110"/>
      <c r="K74" s="110"/>
      <c r="L74" s="110"/>
      <c r="M74" s="110">
        <f>+I71</f>
        <v>1</v>
      </c>
      <c r="N74" s="110"/>
      <c r="O74" s="110"/>
      <c r="P74" s="110"/>
      <c r="Q74" s="158"/>
      <c r="R74" s="156"/>
      <c r="S74" s="161"/>
      <c r="T74" s="168"/>
      <c r="U74" s="168"/>
      <c r="V74" s="32"/>
      <c r="W74" s="69"/>
      <c r="X74" s="82"/>
      <c r="Y74" s="97"/>
      <c r="Z74" s="82"/>
      <c r="AA74" s="110"/>
      <c r="AB74" s="110"/>
      <c r="AC74" s="110"/>
      <c r="AD74" s="110"/>
      <c r="AE74" s="135" t="s">
        <v>6</v>
      </c>
      <c r="AF74" s="135"/>
      <c r="AG74" s="135"/>
      <c r="AH74" s="135"/>
      <c r="AI74" s="158"/>
      <c r="AJ74" s="158"/>
      <c r="AK74" s="161"/>
      <c r="AL74" s="168"/>
      <c r="AM74" s="168"/>
      <c r="AN74" s="198"/>
      <c r="AO74" s="69"/>
      <c r="AP74" s="82"/>
      <c r="AQ74" s="97"/>
      <c r="AR74" s="82"/>
      <c r="AS74" s="110"/>
      <c r="AT74" s="110"/>
      <c r="AU74" s="110"/>
      <c r="AV74" s="110"/>
      <c r="AW74" s="135" t="s">
        <v>6</v>
      </c>
      <c r="AX74" s="135"/>
      <c r="AY74" s="135"/>
      <c r="AZ74" s="135"/>
      <c r="BA74" s="158"/>
      <c r="BB74" s="158"/>
      <c r="BC74" s="161"/>
      <c r="BD74" s="168"/>
      <c r="BE74" s="168"/>
      <c r="BF74" s="198"/>
      <c r="BG74" s="69"/>
      <c r="BH74" s="82"/>
      <c r="BI74" s="97"/>
      <c r="BJ74" s="82"/>
      <c r="BK74" s="110"/>
      <c r="BL74" s="110"/>
      <c r="BM74" s="110"/>
      <c r="BN74" s="110"/>
      <c r="BO74" s="135" t="s">
        <v>6</v>
      </c>
      <c r="BP74" s="135"/>
      <c r="BQ74" s="135"/>
      <c r="BR74" s="135"/>
      <c r="BS74" s="158"/>
      <c r="BT74" s="158"/>
      <c r="BU74" s="161">
        <f>+BI66-BU68</f>
        <v>0</v>
      </c>
      <c r="BV74" s="168"/>
      <c r="BW74" s="168"/>
      <c r="BX74" s="218"/>
    </row>
    <row r="75" spans="1:76" s="28" customFormat="1" ht="12" customHeight="1">
      <c r="A75" s="32"/>
      <c r="B75" s="40"/>
      <c r="C75" s="50"/>
      <c r="D75" s="60"/>
      <c r="E75" s="69"/>
      <c r="F75" s="82"/>
      <c r="G75" s="97"/>
      <c r="H75" s="82"/>
      <c r="I75" s="110"/>
      <c r="J75" s="110"/>
      <c r="K75" s="110"/>
      <c r="L75" s="110"/>
      <c r="M75" s="133"/>
      <c r="N75" s="133"/>
      <c r="O75" s="133"/>
      <c r="P75" s="133"/>
      <c r="Q75" s="158"/>
      <c r="R75" s="158"/>
      <c r="S75" s="32"/>
      <c r="T75" s="168"/>
      <c r="U75" s="168"/>
      <c r="V75" s="32"/>
      <c r="W75" s="69"/>
      <c r="X75" s="82"/>
      <c r="Y75" s="97"/>
      <c r="Z75" s="82"/>
      <c r="AA75" s="110"/>
      <c r="AB75" s="110"/>
      <c r="AC75" s="110"/>
      <c r="AD75" s="110"/>
      <c r="AE75" s="110">
        <f>+AA71</f>
        <v>1</v>
      </c>
      <c r="AF75" s="110"/>
      <c r="AG75" s="110"/>
      <c r="AH75" s="110"/>
      <c r="AI75" s="158"/>
      <c r="AJ75" s="158"/>
      <c r="AK75" s="161"/>
      <c r="AL75" s="168"/>
      <c r="AM75" s="168"/>
      <c r="AN75" s="198"/>
      <c r="AO75" s="69"/>
      <c r="AP75" s="82"/>
      <c r="AQ75" s="97"/>
      <c r="AR75" s="82"/>
      <c r="AS75" s="110"/>
      <c r="AT75" s="110"/>
      <c r="AU75" s="110"/>
      <c r="AV75" s="110"/>
      <c r="AW75" s="110">
        <f>+AS71</f>
        <v>1</v>
      </c>
      <c r="AX75" s="110"/>
      <c r="AY75" s="110"/>
      <c r="AZ75" s="110"/>
      <c r="BA75" s="158"/>
      <c r="BB75" s="158"/>
      <c r="BC75" s="161"/>
      <c r="BD75" s="168"/>
      <c r="BE75" s="168"/>
      <c r="BF75" s="198"/>
      <c r="BG75" s="69"/>
      <c r="BH75" s="82"/>
      <c r="BI75" s="97"/>
      <c r="BJ75" s="82"/>
      <c r="BK75" s="110"/>
      <c r="BL75" s="110"/>
      <c r="BM75" s="110"/>
      <c r="BN75" s="110"/>
      <c r="BO75" s="110">
        <f>+BK71</f>
        <v>1</v>
      </c>
      <c r="BP75" s="110"/>
      <c r="BQ75" s="110"/>
      <c r="BR75" s="110"/>
      <c r="BS75" s="158"/>
      <c r="BT75" s="158"/>
      <c r="BU75" s="161"/>
      <c r="BV75" s="168"/>
      <c r="BW75" s="168"/>
      <c r="BX75" s="218"/>
    </row>
    <row r="76" spans="1:76" ht="9" customHeight="1">
      <c r="A76" s="31"/>
      <c r="B76" s="40"/>
      <c r="C76" s="50"/>
      <c r="D76" s="60"/>
      <c r="E76" s="70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31"/>
      <c r="W76" s="70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199"/>
      <c r="AO76" s="70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199"/>
      <c r="BG76" s="70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219"/>
    </row>
    <row r="77" spans="1:76" ht="9.9499999999999993" customHeight="1">
      <c r="A77" s="31"/>
      <c r="B77" s="41" t="s">
        <v>42</v>
      </c>
      <c r="C77" s="51"/>
      <c r="D77" s="61"/>
      <c r="E77" s="6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176"/>
      <c r="W77" s="68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176"/>
      <c r="AO77" s="68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176"/>
      <c r="BG77" s="68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217"/>
    </row>
    <row r="78" spans="1:76" s="29" customFormat="1" ht="18" customHeight="1">
      <c r="A78" s="33"/>
      <c r="B78" s="41"/>
      <c r="C78" s="51"/>
      <c r="D78" s="61"/>
      <c r="E78" s="71"/>
      <c r="F78" s="84"/>
      <c r="G78" s="98" t="s">
        <v>6</v>
      </c>
      <c r="H78" s="98"/>
      <c r="I78" s="98"/>
      <c r="J78" s="98"/>
      <c r="K78" s="116"/>
      <c r="L78" s="104">
        <f>+AW56</f>
        <v>1</v>
      </c>
      <c r="M78" s="104"/>
      <c r="N78" s="116"/>
      <c r="O78" s="116"/>
      <c r="P78" s="116"/>
      <c r="Q78" s="116"/>
      <c r="R78" s="116"/>
      <c r="S78" s="116"/>
      <c r="T78" s="116"/>
      <c r="U78" s="116"/>
      <c r="V78" s="177"/>
      <c r="W78" s="185"/>
      <c r="X78" s="116"/>
      <c r="Y78" s="98" t="s">
        <v>6</v>
      </c>
      <c r="Z78" s="98"/>
      <c r="AA78" s="98"/>
      <c r="AB78" s="98"/>
      <c r="AC78" s="116"/>
      <c r="AD78" s="104">
        <f>+AW56</f>
        <v>1</v>
      </c>
      <c r="AE78" s="104"/>
      <c r="AF78" s="116"/>
      <c r="AG78" s="116"/>
      <c r="AH78" s="116"/>
      <c r="AI78" s="116"/>
      <c r="AJ78" s="116"/>
      <c r="AK78" s="116"/>
      <c r="AL78" s="116"/>
      <c r="AM78" s="116"/>
      <c r="AN78" s="177"/>
      <c r="AO78" s="185"/>
      <c r="AP78" s="116"/>
      <c r="AQ78" s="98" t="s">
        <v>6</v>
      </c>
      <c r="AR78" s="98"/>
      <c r="AS78" s="98"/>
      <c r="AT78" s="98"/>
      <c r="AU78" s="116"/>
      <c r="AV78" s="104">
        <f>+AW56</f>
        <v>1</v>
      </c>
      <c r="AW78" s="104"/>
      <c r="AX78" s="116"/>
      <c r="AY78" s="116"/>
      <c r="AZ78" s="116"/>
      <c r="BA78" s="116"/>
      <c r="BB78" s="116"/>
      <c r="BC78" s="116"/>
      <c r="BD78" s="116"/>
      <c r="BE78" s="116"/>
      <c r="BF78" s="177"/>
      <c r="BG78" s="185"/>
      <c r="BH78" s="116"/>
      <c r="BI78" s="98" t="s">
        <v>6</v>
      </c>
      <c r="BJ78" s="98"/>
      <c r="BK78" s="98"/>
      <c r="BL78" s="98"/>
      <c r="BM78" s="116"/>
      <c r="BN78" s="104">
        <f>+AW56</f>
        <v>1</v>
      </c>
      <c r="BO78" s="104"/>
      <c r="BP78" s="85"/>
      <c r="BQ78" s="85"/>
      <c r="BR78" s="85"/>
      <c r="BS78" s="85"/>
      <c r="BT78" s="85"/>
      <c r="BU78" s="85"/>
      <c r="BV78" s="85"/>
      <c r="BW78" s="85"/>
      <c r="BX78" s="220"/>
    </row>
    <row r="79" spans="1:76" s="29" customFormat="1" ht="18" customHeight="1">
      <c r="A79" s="33"/>
      <c r="B79" s="41"/>
      <c r="C79" s="51"/>
      <c r="D79" s="61"/>
      <c r="E79" s="71"/>
      <c r="F79" s="84"/>
      <c r="G79" s="99" t="s">
        <v>9</v>
      </c>
      <c r="H79" s="99"/>
      <c r="I79" s="99"/>
      <c r="J79" s="99"/>
      <c r="K79" s="116"/>
      <c r="L79" s="122">
        <v>3</v>
      </c>
      <c r="M79" s="122"/>
      <c r="N79" s="116"/>
      <c r="O79" s="116"/>
      <c r="P79" s="116"/>
      <c r="Q79" s="116"/>
      <c r="R79" s="116"/>
      <c r="S79" s="116"/>
      <c r="T79" s="116"/>
      <c r="U79" s="116"/>
      <c r="V79" s="177"/>
      <c r="W79" s="185"/>
      <c r="X79" s="116"/>
      <c r="Y79" s="99" t="s">
        <v>9</v>
      </c>
      <c r="Z79" s="99"/>
      <c r="AA79" s="99"/>
      <c r="AB79" s="99"/>
      <c r="AC79" s="116"/>
      <c r="AD79" s="122">
        <v>4</v>
      </c>
      <c r="AE79" s="122"/>
      <c r="AF79" s="116"/>
      <c r="AG79" s="116"/>
      <c r="AH79" s="116"/>
      <c r="AI79" s="116"/>
      <c r="AJ79" s="116"/>
      <c r="AK79" s="116"/>
      <c r="AL79" s="116"/>
      <c r="AM79" s="116"/>
      <c r="AN79" s="177"/>
      <c r="AO79" s="185"/>
      <c r="AP79" s="116"/>
      <c r="AQ79" s="99" t="s">
        <v>9</v>
      </c>
      <c r="AR79" s="99"/>
      <c r="AS79" s="99"/>
      <c r="AT79" s="99"/>
      <c r="AU79" s="116"/>
      <c r="AV79" s="122">
        <v>6</v>
      </c>
      <c r="AW79" s="122"/>
      <c r="AX79" s="116"/>
      <c r="AY79" s="116"/>
      <c r="AZ79" s="116"/>
      <c r="BA79" s="116"/>
      <c r="BB79" s="116"/>
      <c r="BC79" s="116"/>
      <c r="BD79" s="116"/>
      <c r="BE79" s="116"/>
      <c r="BF79" s="177"/>
      <c r="BG79" s="185"/>
      <c r="BH79" s="116"/>
      <c r="BI79" s="99" t="s">
        <v>9</v>
      </c>
      <c r="BJ79" s="99"/>
      <c r="BK79" s="99"/>
      <c r="BL79" s="99"/>
      <c r="BM79" s="116"/>
      <c r="BN79" s="122">
        <v>8</v>
      </c>
      <c r="BO79" s="122"/>
      <c r="BP79" s="85"/>
      <c r="BQ79" s="85"/>
      <c r="BR79" s="85"/>
      <c r="BS79" s="85"/>
      <c r="BT79" s="85"/>
      <c r="BU79" s="85"/>
      <c r="BV79" s="85"/>
      <c r="BW79" s="85"/>
      <c r="BX79" s="220"/>
    </row>
    <row r="80" spans="1:76" s="29" customFormat="1" ht="18" customHeight="1">
      <c r="A80" s="33"/>
      <c r="B80" s="41"/>
      <c r="C80" s="51"/>
      <c r="D80" s="61"/>
      <c r="E80" s="71"/>
      <c r="F80" s="84"/>
      <c r="G80" s="99" t="s">
        <v>32</v>
      </c>
      <c r="H80" s="99"/>
      <c r="I80" s="99"/>
      <c r="J80" s="99"/>
      <c r="K80" s="116"/>
      <c r="L80" s="123">
        <v>55</v>
      </c>
      <c r="M80" s="123"/>
      <c r="N80" s="116"/>
      <c r="O80" s="116"/>
      <c r="P80" s="116"/>
      <c r="Q80" s="116"/>
      <c r="R80" s="116"/>
      <c r="S80" s="116"/>
      <c r="T80" s="116"/>
      <c r="U80" s="116"/>
      <c r="V80" s="177"/>
      <c r="W80" s="185"/>
      <c r="X80" s="116"/>
      <c r="Y80" s="99" t="s">
        <v>32</v>
      </c>
      <c r="Z80" s="99"/>
      <c r="AA80" s="99"/>
      <c r="AB80" s="99"/>
      <c r="AC80" s="116"/>
      <c r="AD80" s="123">
        <v>70</v>
      </c>
      <c r="AE80" s="123"/>
      <c r="AF80" s="116"/>
      <c r="AG80" s="116"/>
      <c r="AH80" s="116"/>
      <c r="AI80" s="116"/>
      <c r="AJ80" s="116"/>
      <c r="AK80" s="116"/>
      <c r="AL80" s="116"/>
      <c r="AM80" s="116"/>
      <c r="AN80" s="177"/>
      <c r="AO80" s="185"/>
      <c r="AP80" s="116"/>
      <c r="AQ80" s="99" t="s">
        <v>32</v>
      </c>
      <c r="AR80" s="99"/>
      <c r="AS80" s="99"/>
      <c r="AT80" s="99"/>
      <c r="AU80" s="116"/>
      <c r="AV80" s="123">
        <v>85</v>
      </c>
      <c r="AW80" s="123"/>
      <c r="AX80" s="116"/>
      <c r="AY80" s="116"/>
      <c r="AZ80" s="116"/>
      <c r="BA80" s="116"/>
      <c r="BB80" s="116"/>
      <c r="BC80" s="116"/>
      <c r="BD80" s="116"/>
      <c r="BE80" s="116"/>
      <c r="BF80" s="177"/>
      <c r="BG80" s="185"/>
      <c r="BH80" s="116"/>
      <c r="BI80" s="99" t="s">
        <v>32</v>
      </c>
      <c r="BJ80" s="99"/>
      <c r="BK80" s="99"/>
      <c r="BL80" s="99"/>
      <c r="BM80" s="116"/>
      <c r="BN80" s="123">
        <v>100</v>
      </c>
      <c r="BO80" s="123"/>
      <c r="BP80" s="85"/>
      <c r="BQ80" s="85"/>
      <c r="BR80" s="85"/>
      <c r="BS80" s="85"/>
      <c r="BT80" s="85"/>
      <c r="BU80" s="85"/>
      <c r="BV80" s="85"/>
      <c r="BW80" s="85"/>
      <c r="BX80" s="220"/>
    </row>
    <row r="81" spans="1:76" s="29" customFormat="1" ht="18" customHeight="1">
      <c r="A81" s="33"/>
      <c r="B81" s="41"/>
      <c r="C81" s="51"/>
      <c r="D81" s="61"/>
      <c r="E81" s="71"/>
      <c r="F81" s="85" t="s">
        <v>22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178"/>
      <c r="W81" s="74"/>
      <c r="X81" s="85" t="s">
        <v>22</v>
      </c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178"/>
      <c r="AO81" s="74"/>
      <c r="AP81" s="85" t="s">
        <v>22</v>
      </c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178"/>
      <c r="BG81" s="74"/>
      <c r="BH81" s="85" t="s">
        <v>22</v>
      </c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220"/>
    </row>
    <row r="82" spans="1:76" s="29" customFormat="1" ht="18" customHeight="1">
      <c r="A82" s="33"/>
      <c r="B82" s="41"/>
      <c r="C82" s="51"/>
      <c r="D82" s="61"/>
      <c r="E82" s="71"/>
      <c r="F82" s="86" t="s">
        <v>30</v>
      </c>
      <c r="G82" s="86"/>
      <c r="H82" s="86"/>
      <c r="I82" s="86"/>
      <c r="J82" s="86"/>
      <c r="K82" s="86"/>
      <c r="L82" s="124">
        <f>+BO56</f>
        <v>12</v>
      </c>
      <c r="M82" s="124"/>
      <c r="N82" s="85" t="s">
        <v>11</v>
      </c>
      <c r="O82" s="85"/>
      <c r="P82" s="85"/>
      <c r="Q82" s="85"/>
      <c r="R82" s="85"/>
      <c r="S82" s="85"/>
      <c r="T82" s="85"/>
      <c r="U82" s="85"/>
      <c r="V82" s="178"/>
      <c r="W82" s="74"/>
      <c r="X82" s="86" t="s">
        <v>30</v>
      </c>
      <c r="Y82" s="86"/>
      <c r="Z82" s="86"/>
      <c r="AA82" s="86"/>
      <c r="AB82" s="86"/>
      <c r="AC82" s="86"/>
      <c r="AD82" s="124">
        <f>+BO56</f>
        <v>12</v>
      </c>
      <c r="AE82" s="124"/>
      <c r="AF82" s="85" t="s">
        <v>11</v>
      </c>
      <c r="AG82" s="85"/>
      <c r="AH82" s="85"/>
      <c r="AI82" s="85"/>
      <c r="AJ82" s="85"/>
      <c r="AK82" s="85"/>
      <c r="AL82" s="85"/>
      <c r="AM82" s="85"/>
      <c r="AN82" s="178"/>
      <c r="AO82" s="74"/>
      <c r="AP82" s="86" t="s">
        <v>30</v>
      </c>
      <c r="AQ82" s="86"/>
      <c r="AR82" s="86"/>
      <c r="AS82" s="86"/>
      <c r="AT82" s="86"/>
      <c r="AU82" s="86"/>
      <c r="AV82" s="124">
        <f>+BO56</f>
        <v>12</v>
      </c>
      <c r="AW82" s="124"/>
      <c r="AX82" s="85" t="s">
        <v>11</v>
      </c>
      <c r="AY82" s="85"/>
      <c r="AZ82" s="85"/>
      <c r="BA82" s="85"/>
      <c r="BB82" s="85"/>
      <c r="BC82" s="85"/>
      <c r="BD82" s="85"/>
      <c r="BE82" s="85"/>
      <c r="BF82" s="178"/>
      <c r="BG82" s="74"/>
      <c r="BH82" s="86" t="s">
        <v>30</v>
      </c>
      <c r="BI82" s="86"/>
      <c r="BJ82" s="86"/>
      <c r="BK82" s="86"/>
      <c r="BL82" s="86"/>
      <c r="BM82" s="86"/>
      <c r="BN82" s="124">
        <f>+BO56</f>
        <v>12</v>
      </c>
      <c r="BO82" s="124"/>
      <c r="BP82" s="85" t="s">
        <v>11</v>
      </c>
      <c r="BQ82" s="85"/>
      <c r="BR82" s="85"/>
      <c r="BS82" s="85"/>
      <c r="BT82" s="85"/>
      <c r="BU82" s="85"/>
      <c r="BV82" s="85"/>
      <c r="BW82" s="85"/>
      <c r="BX82" s="220"/>
    </row>
    <row r="83" spans="1:76" s="29" customFormat="1" ht="18" customHeight="1">
      <c r="A83" s="33"/>
      <c r="B83" s="41"/>
      <c r="C83" s="51"/>
      <c r="D83" s="61"/>
      <c r="E83" s="71"/>
      <c r="F83" s="87" t="s">
        <v>12</v>
      </c>
      <c r="G83" s="87"/>
      <c r="H83" s="98" t="s">
        <v>8</v>
      </c>
      <c r="I83" s="111">
        <f>+R66</f>
        <v>35</v>
      </c>
      <c r="J83" s="113" t="s">
        <v>14</v>
      </c>
      <c r="K83" s="111">
        <f>+L82*1</f>
        <v>12</v>
      </c>
      <c r="L83" s="125">
        <v>0.33333333333333298</v>
      </c>
      <c r="M83" s="136" t="s">
        <v>0</v>
      </c>
      <c r="N83" s="145">
        <f>100-R66</f>
        <v>65</v>
      </c>
      <c r="O83" s="145"/>
      <c r="P83" s="111" t="s">
        <v>14</v>
      </c>
      <c r="Q83" s="159">
        <f>+L78*1</f>
        <v>1</v>
      </c>
      <c r="R83" s="159"/>
      <c r="S83" s="125">
        <v>0.33333333333333326</v>
      </c>
      <c r="T83" s="172" t="s">
        <v>53</v>
      </c>
      <c r="U83" s="172"/>
      <c r="V83" s="179"/>
      <c r="W83" s="186"/>
      <c r="X83" s="87" t="s">
        <v>12</v>
      </c>
      <c r="Y83" s="87"/>
      <c r="Z83" s="98" t="s">
        <v>8</v>
      </c>
      <c r="AA83" s="111">
        <f>+AJ67*1</f>
        <v>50</v>
      </c>
      <c r="AB83" s="113" t="s">
        <v>14</v>
      </c>
      <c r="AC83" s="111">
        <f>+AD82*1</f>
        <v>12</v>
      </c>
      <c r="AD83" s="125">
        <v>0.33333333333333298</v>
      </c>
      <c r="AE83" s="136" t="s">
        <v>0</v>
      </c>
      <c r="AF83" s="145">
        <f>100-AJ67</f>
        <v>50</v>
      </c>
      <c r="AG83" s="145"/>
      <c r="AH83" s="111" t="s">
        <v>14</v>
      </c>
      <c r="AI83" s="159">
        <f>+AD78*1</f>
        <v>1</v>
      </c>
      <c r="AJ83" s="159"/>
      <c r="AK83" s="125">
        <v>0.33333333333333326</v>
      </c>
      <c r="AL83" s="172" t="s">
        <v>53</v>
      </c>
      <c r="AM83" s="172"/>
      <c r="AN83" s="179"/>
      <c r="AO83" s="186"/>
      <c r="AP83" s="87" t="s">
        <v>12</v>
      </c>
      <c r="AQ83" s="87"/>
      <c r="AR83" s="98" t="s">
        <v>8</v>
      </c>
      <c r="AS83" s="111">
        <f>+BB67*1</f>
        <v>65</v>
      </c>
      <c r="AT83" s="113" t="s">
        <v>14</v>
      </c>
      <c r="AU83" s="111">
        <f>+AV82*1</f>
        <v>12</v>
      </c>
      <c r="AV83" s="125">
        <v>0.33333333333333298</v>
      </c>
      <c r="AW83" s="136" t="s">
        <v>0</v>
      </c>
      <c r="AX83" s="145">
        <f>100-BB67</f>
        <v>35</v>
      </c>
      <c r="AY83" s="145"/>
      <c r="AZ83" s="111" t="s">
        <v>14</v>
      </c>
      <c r="BA83" s="159">
        <f>+AV78*1</f>
        <v>1</v>
      </c>
      <c r="BB83" s="159"/>
      <c r="BC83" s="125">
        <v>0.33333333333333326</v>
      </c>
      <c r="BD83" s="172" t="s">
        <v>53</v>
      </c>
      <c r="BE83" s="172"/>
      <c r="BF83" s="179"/>
      <c r="BG83" s="186"/>
      <c r="BH83" s="87" t="s">
        <v>12</v>
      </c>
      <c r="BI83" s="87"/>
      <c r="BJ83" s="98" t="s">
        <v>8</v>
      </c>
      <c r="BK83" s="111">
        <f>+BT67*1</f>
        <v>80</v>
      </c>
      <c r="BL83" s="113" t="s">
        <v>14</v>
      </c>
      <c r="BM83" s="111">
        <f>+BN82*1</f>
        <v>12</v>
      </c>
      <c r="BN83" s="125">
        <v>0.33333333333333298</v>
      </c>
      <c r="BO83" s="136" t="s">
        <v>0</v>
      </c>
      <c r="BP83" s="145">
        <f>100-BT67</f>
        <v>20</v>
      </c>
      <c r="BQ83" s="145"/>
      <c r="BR83" s="111" t="s">
        <v>14</v>
      </c>
      <c r="BS83" s="159">
        <f>+BN78*1</f>
        <v>1</v>
      </c>
      <c r="BT83" s="159"/>
      <c r="BU83" s="125">
        <v>0.33333333333333326</v>
      </c>
      <c r="BV83" s="172" t="s">
        <v>53</v>
      </c>
      <c r="BW83" s="172"/>
      <c r="BX83" s="220"/>
    </row>
    <row r="84" spans="1:76" s="29" customFormat="1" ht="18" customHeight="1">
      <c r="A84" s="33"/>
      <c r="B84" s="41"/>
      <c r="C84" s="51"/>
      <c r="D84" s="61"/>
      <c r="E84" s="71"/>
      <c r="F84" s="87"/>
      <c r="G84" s="87"/>
      <c r="H84" s="98"/>
      <c r="I84" s="112">
        <v>100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72"/>
      <c r="U84" s="172"/>
      <c r="V84" s="179"/>
      <c r="W84" s="186"/>
      <c r="X84" s="87"/>
      <c r="Y84" s="87"/>
      <c r="Z84" s="98"/>
      <c r="AA84" s="112">
        <v>100</v>
      </c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72"/>
      <c r="AM84" s="172"/>
      <c r="AN84" s="179"/>
      <c r="AO84" s="186"/>
      <c r="AP84" s="87"/>
      <c r="AQ84" s="87"/>
      <c r="AR84" s="98"/>
      <c r="AS84" s="112">
        <v>100</v>
      </c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72"/>
      <c r="BE84" s="172"/>
      <c r="BF84" s="179"/>
      <c r="BG84" s="186"/>
      <c r="BH84" s="87"/>
      <c r="BI84" s="87"/>
      <c r="BJ84" s="98"/>
      <c r="BK84" s="112">
        <v>100</v>
      </c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72"/>
      <c r="BW84" s="172"/>
      <c r="BX84" s="220"/>
    </row>
    <row r="85" spans="1:76" s="29" customFormat="1" ht="15" customHeight="1">
      <c r="A85" s="33"/>
      <c r="B85" s="41"/>
      <c r="C85" s="51"/>
      <c r="D85" s="61"/>
      <c r="E85" s="71"/>
      <c r="F85" s="87" t="s">
        <v>15</v>
      </c>
      <c r="G85" s="87"/>
      <c r="H85" s="104">
        <f>ROUND(((I83*K83^L83+N83*Q83^S83)/100)^3,2)</f>
        <v>3.06</v>
      </c>
      <c r="I85" s="104"/>
      <c r="J85" s="104"/>
      <c r="K85" s="98" t="str">
        <f>IF(H85&gt;L85,"&gt;","&lt;")</f>
        <v>&gt;</v>
      </c>
      <c r="L85" s="126">
        <f>+L79</f>
        <v>3</v>
      </c>
      <c r="M85" s="126"/>
      <c r="N85" s="116"/>
      <c r="O85" s="116"/>
      <c r="P85" s="116"/>
      <c r="Q85" s="116"/>
      <c r="R85" s="116"/>
      <c r="S85" s="116"/>
      <c r="T85" s="116"/>
      <c r="U85" s="116"/>
      <c r="V85" s="178"/>
      <c r="W85" s="74"/>
      <c r="X85" s="87" t="s">
        <v>15</v>
      </c>
      <c r="Y85" s="87"/>
      <c r="Z85" s="189">
        <f>ROUND(((AA83*AC83^AD83+AF83*AI83^AK83)/100)^3,2)</f>
        <v>4.45</v>
      </c>
      <c r="AA85" s="189"/>
      <c r="AB85" s="189"/>
      <c r="AC85" s="86" t="str">
        <f>IF(Z85&gt;AD85,"&gt;","&lt;")</f>
        <v>&gt;</v>
      </c>
      <c r="AD85" s="190">
        <f>+AD79</f>
        <v>4</v>
      </c>
      <c r="AE85" s="190"/>
      <c r="AF85" s="85"/>
      <c r="AG85" s="85"/>
      <c r="AH85" s="85"/>
      <c r="AI85" s="85"/>
      <c r="AJ85" s="85"/>
      <c r="AK85" s="85"/>
      <c r="AL85" s="85"/>
      <c r="AM85" s="85"/>
      <c r="AN85" s="178"/>
      <c r="AO85" s="74"/>
      <c r="AP85" s="87" t="s">
        <v>15</v>
      </c>
      <c r="AQ85" s="87"/>
      <c r="AR85" s="189">
        <f>ROUND(((AS83*AU83^AV83+AX83*BA83^BC83)/100)^3,2)</f>
        <v>6.21</v>
      </c>
      <c r="AS85" s="189"/>
      <c r="AT85" s="189"/>
      <c r="AU85" s="86" t="str">
        <f>IF(AR85&gt;AV85,"&gt;","&lt;")</f>
        <v>&gt;</v>
      </c>
      <c r="AV85" s="190">
        <f>+AV79</f>
        <v>6</v>
      </c>
      <c r="AW85" s="190"/>
      <c r="AX85" s="85"/>
      <c r="AY85" s="85"/>
      <c r="AZ85" s="85"/>
      <c r="BA85" s="85"/>
      <c r="BB85" s="85"/>
      <c r="BC85" s="85"/>
      <c r="BD85" s="85"/>
      <c r="BE85" s="85"/>
      <c r="BF85" s="178"/>
      <c r="BG85" s="74"/>
      <c r="BH85" s="87" t="s">
        <v>15</v>
      </c>
      <c r="BI85" s="87"/>
      <c r="BJ85" s="189">
        <f>ROUND(((BK83*BM83^BN83+BP83*BS83^BU83)/100)^3,2)</f>
        <v>8.3800000000000008</v>
      </c>
      <c r="BK85" s="189"/>
      <c r="BL85" s="189"/>
      <c r="BM85" s="86" t="str">
        <f>IF(BJ85&gt;BN85,"&gt;","&lt;")</f>
        <v>&gt;</v>
      </c>
      <c r="BN85" s="190">
        <f>+BN79</f>
        <v>8</v>
      </c>
      <c r="BO85" s="190"/>
      <c r="BP85" s="85"/>
      <c r="BQ85" s="85"/>
      <c r="BR85" s="85"/>
      <c r="BS85" s="85"/>
      <c r="BT85" s="85"/>
      <c r="BU85" s="85"/>
      <c r="BV85" s="85"/>
      <c r="BW85" s="85"/>
      <c r="BX85" s="220"/>
    </row>
    <row r="86" spans="1:76" s="29" customFormat="1" ht="15" customHeight="1">
      <c r="A86" s="33"/>
      <c r="B86" s="41"/>
      <c r="C86" s="51"/>
      <c r="D86" s="61"/>
      <c r="E86" s="71"/>
      <c r="F86" s="87"/>
      <c r="G86" s="87"/>
      <c r="H86" s="104"/>
      <c r="I86" s="104"/>
      <c r="J86" s="104"/>
      <c r="K86" s="98"/>
      <c r="L86" s="126"/>
      <c r="M86" s="126"/>
      <c r="N86" s="116"/>
      <c r="O86" s="116"/>
      <c r="P86" s="116"/>
      <c r="Q86" s="116"/>
      <c r="R86" s="116"/>
      <c r="S86" s="116"/>
      <c r="T86" s="116"/>
      <c r="U86" s="116"/>
      <c r="V86" s="178"/>
      <c r="W86" s="74"/>
      <c r="X86" s="87"/>
      <c r="Y86" s="87"/>
      <c r="Z86" s="189"/>
      <c r="AA86" s="189"/>
      <c r="AB86" s="189"/>
      <c r="AC86" s="86"/>
      <c r="AD86" s="190"/>
      <c r="AE86" s="190"/>
      <c r="AF86" s="85"/>
      <c r="AG86" s="85"/>
      <c r="AH86" s="85"/>
      <c r="AI86" s="85"/>
      <c r="AJ86" s="85"/>
      <c r="AK86" s="85"/>
      <c r="AL86" s="85"/>
      <c r="AM86" s="85"/>
      <c r="AN86" s="178"/>
      <c r="AO86" s="74"/>
      <c r="AP86" s="87"/>
      <c r="AQ86" s="87"/>
      <c r="AR86" s="189"/>
      <c r="AS86" s="189"/>
      <c r="AT86" s="189"/>
      <c r="AU86" s="86"/>
      <c r="AV86" s="190"/>
      <c r="AW86" s="190"/>
      <c r="AX86" s="85"/>
      <c r="AY86" s="85"/>
      <c r="AZ86" s="85"/>
      <c r="BA86" s="85"/>
      <c r="BB86" s="85"/>
      <c r="BC86" s="85"/>
      <c r="BD86" s="85"/>
      <c r="BE86" s="85"/>
      <c r="BF86" s="178"/>
      <c r="BG86" s="74"/>
      <c r="BH86" s="87"/>
      <c r="BI86" s="87"/>
      <c r="BJ86" s="189"/>
      <c r="BK86" s="189"/>
      <c r="BL86" s="189"/>
      <c r="BM86" s="86"/>
      <c r="BN86" s="190"/>
      <c r="BO86" s="190"/>
      <c r="BP86" s="85"/>
      <c r="BQ86" s="85"/>
      <c r="BR86" s="85"/>
      <c r="BS86" s="85"/>
      <c r="BT86" s="85"/>
      <c r="BU86" s="85"/>
      <c r="BV86" s="85"/>
      <c r="BW86" s="85"/>
      <c r="BX86" s="220"/>
    </row>
    <row r="87" spans="1:76" s="29" customFormat="1" ht="18" customHeight="1">
      <c r="A87" s="33"/>
      <c r="B87" s="41"/>
      <c r="C87" s="51"/>
      <c r="D87" s="61"/>
      <c r="E87" s="71"/>
      <c r="F87" s="85"/>
      <c r="G87" s="100" t="str">
        <f>IF(H85&gt;L85,"OK,目標CBR"&amp;L79&amp;"%の場合置換層厚"&amp;L80&amp;"cmとなる。","NG,目標CBR"&amp;L79&amp;"%の場合置換層厚"&amp;L80&amp;"cmでは満足しない。")</f>
        <v>OK,目標CBR3%の場合置換層厚55cmとなる。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178"/>
      <c r="W87" s="74"/>
      <c r="X87" s="85"/>
      <c r="Y87" s="100" t="str">
        <f>IF(Z85&gt;AD85,"OK,目標CBR"&amp;AD79&amp;"%の場合置換層厚"&amp;AD80&amp;"cmとなる。","NG,目標CBR"&amp;AD79&amp;"%の場合置換層厚"&amp;AD80&amp;"cmでは満足しない。")</f>
        <v>OK,目標CBR4%の場合置換層厚70cmとなる。</v>
      </c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178"/>
      <c r="AO87" s="74"/>
      <c r="AP87" s="85"/>
      <c r="AQ87" s="100" t="str">
        <f>IF(AR85&gt;AV85,"OK,目標CBR"&amp;AV79&amp;"%の場合置換層厚"&amp;AV80&amp;"cmとなる。","NG,目標CBR"&amp;AV79&amp;"%の場合置換層厚"&amp;AV80&amp;"cmでは満足しない。")</f>
        <v>OK,目標CBR6%の場合置換層厚85cmとなる。</v>
      </c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178"/>
      <c r="BG87" s="74"/>
      <c r="BH87" s="85"/>
      <c r="BI87" s="100" t="str">
        <f>IF(BJ85&gt;BN85,"OK,目標CBR"&amp;BN79&amp;"%の場合置換層厚"&amp;BN80&amp;"cmとなる。","NG,目標CBR"&amp;BN79&amp;"%の場合置換層厚"&amp;BN80&amp;"cmでは満足しない。")</f>
        <v>OK,目標CBR8%の場合置換層厚100cmとなる。</v>
      </c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220"/>
    </row>
    <row r="88" spans="1:76" s="29" customFormat="1" ht="9.9499999999999993" customHeight="1">
      <c r="A88" s="33"/>
      <c r="B88" s="41"/>
      <c r="C88" s="51"/>
      <c r="D88" s="61"/>
      <c r="E88" s="72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180"/>
      <c r="W88" s="72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180"/>
      <c r="AO88" s="72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180"/>
      <c r="BG88" s="72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221"/>
    </row>
    <row r="89" spans="1:76" s="29" customFormat="1" ht="15.95" customHeight="1">
      <c r="A89" s="33"/>
      <c r="B89" s="42" t="s">
        <v>20</v>
      </c>
      <c r="C89" s="52"/>
      <c r="D89" s="62"/>
      <c r="E89" s="73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51">
        <v>100</v>
      </c>
      <c r="Q89" s="151"/>
      <c r="R89" s="151"/>
      <c r="S89" s="151"/>
      <c r="T89" s="151"/>
      <c r="U89" s="151"/>
      <c r="V89" s="181"/>
      <c r="W89" s="187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151">
        <v>100</v>
      </c>
      <c r="AI89" s="151"/>
      <c r="AJ89" s="151"/>
      <c r="AK89" s="151"/>
      <c r="AL89" s="151"/>
      <c r="AM89" s="151"/>
      <c r="AN89" s="200"/>
      <c r="AO89" s="187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151">
        <v>100</v>
      </c>
      <c r="BA89" s="151"/>
      <c r="BB89" s="151"/>
      <c r="BC89" s="151"/>
      <c r="BD89" s="151"/>
      <c r="BE89" s="151"/>
      <c r="BF89" s="200"/>
      <c r="BG89" s="73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151">
        <v>100</v>
      </c>
      <c r="BS89" s="151"/>
      <c r="BT89" s="151"/>
      <c r="BU89" s="151"/>
      <c r="BV89" s="151"/>
      <c r="BW89" s="151"/>
      <c r="BX89" s="222"/>
    </row>
    <row r="90" spans="1:76" s="29" customFormat="1" ht="15.95" customHeight="1">
      <c r="A90" s="33"/>
      <c r="B90" s="43"/>
      <c r="C90" s="53"/>
      <c r="D90" s="63"/>
      <c r="E90" s="71"/>
      <c r="F90" s="90" t="s">
        <v>41</v>
      </c>
      <c r="G90" s="90"/>
      <c r="H90" s="90"/>
      <c r="I90" s="90"/>
      <c r="J90" s="90"/>
      <c r="K90" s="90"/>
      <c r="L90" s="90"/>
      <c r="M90" s="90" t="s">
        <v>36</v>
      </c>
      <c r="N90" s="90"/>
      <c r="O90" s="90"/>
      <c r="P90" s="94" t="s">
        <v>46</v>
      </c>
      <c r="Q90" s="94"/>
      <c r="R90" s="94"/>
      <c r="S90" s="94" t="s">
        <v>44</v>
      </c>
      <c r="T90" s="94"/>
      <c r="U90" s="94"/>
      <c r="V90" s="182"/>
      <c r="W90" s="188"/>
      <c r="X90" s="90" t="s">
        <v>41</v>
      </c>
      <c r="Y90" s="90"/>
      <c r="Z90" s="90"/>
      <c r="AA90" s="90"/>
      <c r="AB90" s="90"/>
      <c r="AC90" s="90"/>
      <c r="AD90" s="90"/>
      <c r="AE90" s="90" t="s">
        <v>36</v>
      </c>
      <c r="AF90" s="90"/>
      <c r="AG90" s="90"/>
      <c r="AH90" s="94" t="s">
        <v>46</v>
      </c>
      <c r="AI90" s="94"/>
      <c r="AJ90" s="94"/>
      <c r="AK90" s="94" t="s">
        <v>44</v>
      </c>
      <c r="AL90" s="94"/>
      <c r="AM90" s="94"/>
      <c r="AN90" s="201"/>
      <c r="AO90" s="188"/>
      <c r="AP90" s="90" t="s">
        <v>41</v>
      </c>
      <c r="AQ90" s="90"/>
      <c r="AR90" s="90"/>
      <c r="AS90" s="90"/>
      <c r="AT90" s="90"/>
      <c r="AU90" s="90"/>
      <c r="AV90" s="90"/>
      <c r="AW90" s="90" t="s">
        <v>36</v>
      </c>
      <c r="AX90" s="90"/>
      <c r="AY90" s="90"/>
      <c r="AZ90" s="94" t="s">
        <v>46</v>
      </c>
      <c r="BA90" s="94"/>
      <c r="BB90" s="94"/>
      <c r="BC90" s="94" t="s">
        <v>44</v>
      </c>
      <c r="BD90" s="94"/>
      <c r="BE90" s="94"/>
      <c r="BF90" s="201"/>
      <c r="BG90" s="210"/>
      <c r="BH90" s="90" t="s">
        <v>41</v>
      </c>
      <c r="BI90" s="90"/>
      <c r="BJ90" s="90"/>
      <c r="BK90" s="90"/>
      <c r="BL90" s="90"/>
      <c r="BM90" s="90"/>
      <c r="BN90" s="90"/>
      <c r="BO90" s="90" t="s">
        <v>36</v>
      </c>
      <c r="BP90" s="90"/>
      <c r="BQ90" s="90"/>
      <c r="BR90" s="94" t="s">
        <v>46</v>
      </c>
      <c r="BS90" s="94"/>
      <c r="BT90" s="94"/>
      <c r="BU90" s="94" t="s">
        <v>44</v>
      </c>
      <c r="BV90" s="94"/>
      <c r="BW90" s="94"/>
      <c r="BX90" s="223"/>
    </row>
    <row r="91" spans="1:76" s="29" customFormat="1" ht="15.95" customHeight="1">
      <c r="A91" s="33"/>
      <c r="B91" s="43"/>
      <c r="C91" s="53"/>
      <c r="D91" s="63"/>
      <c r="E91" s="71"/>
      <c r="F91" s="91" t="s">
        <v>34</v>
      </c>
      <c r="G91" s="101"/>
      <c r="H91" s="105" t="s">
        <v>50</v>
      </c>
      <c r="I91" s="105"/>
      <c r="J91" s="114"/>
      <c r="K91" s="119">
        <f>$K$38</f>
        <v>5</v>
      </c>
      <c r="L91" s="130"/>
      <c r="M91" s="137">
        <f>+P89</f>
        <v>100</v>
      </c>
      <c r="N91" s="146"/>
      <c r="O91" s="148"/>
      <c r="P91" s="152">
        <f>+'単価表(種子・屋久)'!$E$6</f>
        <v>2493</v>
      </c>
      <c r="Q91" s="160"/>
      <c r="R91" s="162"/>
      <c r="S91" s="165">
        <f>ROUND(P91*M91/1000,0)</f>
        <v>249</v>
      </c>
      <c r="T91" s="165"/>
      <c r="U91" s="165"/>
      <c r="V91" s="182"/>
      <c r="W91" s="188"/>
      <c r="X91" s="91" t="s">
        <v>34</v>
      </c>
      <c r="Y91" s="101"/>
      <c r="Z91" s="105" t="s">
        <v>50</v>
      </c>
      <c r="AA91" s="105"/>
      <c r="AB91" s="114"/>
      <c r="AC91" s="119">
        <f>$AC$38</f>
        <v>5</v>
      </c>
      <c r="AD91" s="130"/>
      <c r="AE91" s="137">
        <f>+AH89</f>
        <v>100</v>
      </c>
      <c r="AF91" s="146"/>
      <c r="AG91" s="148"/>
      <c r="AH91" s="152">
        <f>+'単価表(種子・屋久)'!$E$6</f>
        <v>2493</v>
      </c>
      <c r="AI91" s="160"/>
      <c r="AJ91" s="162"/>
      <c r="AK91" s="165">
        <f>ROUND(AH91*AE91/1000,0)</f>
        <v>249</v>
      </c>
      <c r="AL91" s="165"/>
      <c r="AM91" s="165"/>
      <c r="AN91" s="201"/>
      <c r="AO91" s="188"/>
      <c r="AP91" s="91" t="s">
        <v>34</v>
      </c>
      <c r="AQ91" s="101"/>
      <c r="AR91" s="105" t="s">
        <v>50</v>
      </c>
      <c r="AS91" s="105"/>
      <c r="AT91" s="114"/>
      <c r="AU91" s="119">
        <f>$AU$38</f>
        <v>5</v>
      </c>
      <c r="AV91" s="130"/>
      <c r="AW91" s="137">
        <f>+AZ89</f>
        <v>100</v>
      </c>
      <c r="AX91" s="146"/>
      <c r="AY91" s="148"/>
      <c r="AZ91" s="152">
        <f>+'単価表(種子・屋久)'!$E$6</f>
        <v>2493</v>
      </c>
      <c r="BA91" s="160"/>
      <c r="BB91" s="162"/>
      <c r="BC91" s="165">
        <f>ROUND(AZ91*AW91/1000,0)</f>
        <v>249</v>
      </c>
      <c r="BD91" s="165"/>
      <c r="BE91" s="165"/>
      <c r="BF91" s="201"/>
      <c r="BG91" s="210"/>
      <c r="BH91" s="91" t="s">
        <v>34</v>
      </c>
      <c r="BI91" s="101"/>
      <c r="BJ91" s="105" t="s">
        <v>50</v>
      </c>
      <c r="BK91" s="105"/>
      <c r="BL91" s="114"/>
      <c r="BM91" s="119">
        <f>$BM$38</f>
        <v>5</v>
      </c>
      <c r="BN91" s="130"/>
      <c r="BO91" s="137">
        <f>+BR89</f>
        <v>100</v>
      </c>
      <c r="BP91" s="146"/>
      <c r="BQ91" s="148"/>
      <c r="BR91" s="152">
        <f>+'単価表(種子・屋久)'!$E$6</f>
        <v>2493</v>
      </c>
      <c r="BS91" s="160"/>
      <c r="BT91" s="162"/>
      <c r="BU91" s="165">
        <f>ROUND(BR91*BO91/1000,0)</f>
        <v>249</v>
      </c>
      <c r="BV91" s="165"/>
      <c r="BW91" s="165"/>
      <c r="BX91" s="223"/>
    </row>
    <row r="92" spans="1:76" s="30" customFormat="1" ht="15.95" customHeight="1">
      <c r="A92" s="34"/>
      <c r="B92" s="43"/>
      <c r="C92" s="53"/>
      <c r="D92" s="63"/>
      <c r="E92" s="74"/>
      <c r="F92" s="92"/>
      <c r="G92" s="102"/>
      <c r="H92" s="105" t="s">
        <v>33</v>
      </c>
      <c r="I92" s="105"/>
      <c r="J92" s="114"/>
      <c r="K92" s="120">
        <f>$K$39</f>
        <v>15</v>
      </c>
      <c r="L92" s="131"/>
      <c r="M92" s="138">
        <f>+P89</f>
        <v>100</v>
      </c>
      <c r="N92" s="138"/>
      <c r="O92" s="138"/>
      <c r="P92" s="153">
        <f>LOOKUP(K92,'単価表(種子・屋久)'!$D$8:$D$16,'単価表(種子・屋久)'!$E$8:$E$16)</f>
        <v>953</v>
      </c>
      <c r="Q92" s="153"/>
      <c r="R92" s="153"/>
      <c r="S92" s="165">
        <f>ROUND(P92*M92/1000,0)</f>
        <v>95</v>
      </c>
      <c r="T92" s="165"/>
      <c r="U92" s="165"/>
      <c r="V92" s="182"/>
      <c r="W92" s="188"/>
      <c r="X92" s="92"/>
      <c r="Y92" s="102"/>
      <c r="Z92" s="105" t="s">
        <v>33</v>
      </c>
      <c r="AA92" s="105"/>
      <c r="AB92" s="114"/>
      <c r="AC92" s="120">
        <f>$AC$39</f>
        <v>15</v>
      </c>
      <c r="AD92" s="131"/>
      <c r="AE92" s="138">
        <f>+AH89</f>
        <v>100</v>
      </c>
      <c r="AF92" s="138"/>
      <c r="AG92" s="138"/>
      <c r="AH92" s="153">
        <f>LOOKUP(AC92,'単価表(種子・屋久)'!$D$8:$D$16,'単価表(種子・屋久)'!$E$8:$E$16)</f>
        <v>953</v>
      </c>
      <c r="AI92" s="153"/>
      <c r="AJ92" s="153"/>
      <c r="AK92" s="165">
        <f>ROUND(AH92*AE92/1000,0)</f>
        <v>95</v>
      </c>
      <c r="AL92" s="165"/>
      <c r="AM92" s="165"/>
      <c r="AN92" s="178"/>
      <c r="AO92" s="188"/>
      <c r="AP92" s="92"/>
      <c r="AQ92" s="102"/>
      <c r="AR92" s="105" t="s">
        <v>33</v>
      </c>
      <c r="AS92" s="105"/>
      <c r="AT92" s="114"/>
      <c r="AU92" s="120">
        <f>$AU$39</f>
        <v>10</v>
      </c>
      <c r="AV92" s="131"/>
      <c r="AW92" s="138">
        <f>+AZ89</f>
        <v>100</v>
      </c>
      <c r="AX92" s="138"/>
      <c r="AY92" s="138"/>
      <c r="AZ92" s="153">
        <f>LOOKUP(AU92,'単価表(種子・屋久)'!$D$8:$D$16,'単価表(種子・屋久)'!$E$8:$E$16)</f>
        <v>704</v>
      </c>
      <c r="BA92" s="153"/>
      <c r="BB92" s="153"/>
      <c r="BC92" s="165">
        <f>ROUND(AZ92*AW92/1000,0)</f>
        <v>70</v>
      </c>
      <c r="BD92" s="165"/>
      <c r="BE92" s="165"/>
      <c r="BF92" s="178"/>
      <c r="BG92" s="74"/>
      <c r="BH92" s="92"/>
      <c r="BI92" s="102"/>
      <c r="BJ92" s="105" t="s">
        <v>33</v>
      </c>
      <c r="BK92" s="105"/>
      <c r="BL92" s="114"/>
      <c r="BM92" s="120">
        <f>$BM$39</f>
        <v>10</v>
      </c>
      <c r="BN92" s="131"/>
      <c r="BO92" s="138">
        <f>+BR89</f>
        <v>100</v>
      </c>
      <c r="BP92" s="138"/>
      <c r="BQ92" s="138"/>
      <c r="BR92" s="153">
        <f>LOOKUP(BM92,'単価表(種子・屋久)'!$D$8:$D$16,'単価表(種子・屋久)'!$E$8:$E$16)</f>
        <v>704</v>
      </c>
      <c r="BS92" s="153"/>
      <c r="BT92" s="153"/>
      <c r="BU92" s="165">
        <f>ROUND(BR92*BO92/1000,0)</f>
        <v>70</v>
      </c>
      <c r="BV92" s="165"/>
      <c r="BW92" s="165"/>
      <c r="BX92" s="220"/>
    </row>
    <row r="93" spans="1:76" s="30" customFormat="1" ht="15.95" customHeight="1">
      <c r="A93" s="34"/>
      <c r="B93" s="43"/>
      <c r="C93" s="53"/>
      <c r="D93" s="63"/>
      <c r="E93" s="74"/>
      <c r="F93" s="92"/>
      <c r="G93" s="102"/>
      <c r="H93" s="106" t="s">
        <v>38</v>
      </c>
      <c r="I93" s="106"/>
      <c r="J93" s="115"/>
      <c r="K93" s="120"/>
      <c r="L93" s="131"/>
      <c r="M93" s="138"/>
      <c r="N93" s="138"/>
      <c r="O93" s="138"/>
      <c r="P93" s="153"/>
      <c r="Q93" s="153"/>
      <c r="R93" s="153"/>
      <c r="S93" s="165"/>
      <c r="T93" s="165"/>
      <c r="U93" s="165"/>
      <c r="V93" s="182"/>
      <c r="W93" s="188"/>
      <c r="X93" s="92"/>
      <c r="Y93" s="102"/>
      <c r="Z93" s="106" t="s">
        <v>38</v>
      </c>
      <c r="AA93" s="106"/>
      <c r="AB93" s="115"/>
      <c r="AC93" s="120"/>
      <c r="AD93" s="131"/>
      <c r="AE93" s="138"/>
      <c r="AF93" s="138"/>
      <c r="AG93" s="138"/>
      <c r="AH93" s="153"/>
      <c r="AI93" s="153"/>
      <c r="AJ93" s="153"/>
      <c r="AK93" s="165"/>
      <c r="AL93" s="165"/>
      <c r="AM93" s="165"/>
      <c r="AN93" s="178"/>
      <c r="AO93" s="188"/>
      <c r="AP93" s="92"/>
      <c r="AQ93" s="102"/>
      <c r="AR93" s="106" t="s">
        <v>38</v>
      </c>
      <c r="AS93" s="106"/>
      <c r="AT93" s="115"/>
      <c r="AU93" s="120"/>
      <c r="AV93" s="131"/>
      <c r="AW93" s="138"/>
      <c r="AX93" s="138"/>
      <c r="AY93" s="138"/>
      <c r="AZ93" s="153"/>
      <c r="BA93" s="153"/>
      <c r="BB93" s="153"/>
      <c r="BC93" s="165"/>
      <c r="BD93" s="165"/>
      <c r="BE93" s="165"/>
      <c r="BF93" s="178"/>
      <c r="BG93" s="74"/>
      <c r="BH93" s="92"/>
      <c r="BI93" s="102"/>
      <c r="BJ93" s="106" t="s">
        <v>38</v>
      </c>
      <c r="BK93" s="106"/>
      <c r="BL93" s="115"/>
      <c r="BM93" s="120"/>
      <c r="BN93" s="131"/>
      <c r="BO93" s="138"/>
      <c r="BP93" s="138"/>
      <c r="BQ93" s="138"/>
      <c r="BR93" s="153"/>
      <c r="BS93" s="153"/>
      <c r="BT93" s="153"/>
      <c r="BU93" s="165"/>
      <c r="BV93" s="165"/>
      <c r="BW93" s="165"/>
      <c r="BX93" s="220"/>
    </row>
    <row r="94" spans="1:76" s="30" customFormat="1" ht="15.95" customHeight="1">
      <c r="A94" s="34"/>
      <c r="B94" s="43"/>
      <c r="C94" s="53"/>
      <c r="D94" s="63"/>
      <c r="E94" s="74"/>
      <c r="F94" s="92"/>
      <c r="G94" s="102"/>
      <c r="H94" s="105" t="s">
        <v>13</v>
      </c>
      <c r="I94" s="105"/>
      <c r="J94" s="114"/>
      <c r="K94" s="120">
        <f>$K$41</f>
        <v>25</v>
      </c>
      <c r="L94" s="131"/>
      <c r="M94" s="138">
        <f>+P89</f>
        <v>100</v>
      </c>
      <c r="N94" s="138"/>
      <c r="O94" s="138"/>
      <c r="P94" s="153">
        <f>LOOKUP(K94,'単価表(種子・屋久)'!$D$17:$D$26,'単価表(種子・屋久)'!$E$17:$E$26)</f>
        <v>1554</v>
      </c>
      <c r="Q94" s="153"/>
      <c r="R94" s="153"/>
      <c r="S94" s="165">
        <f>ROUND(P94*M94/1000,0)</f>
        <v>155</v>
      </c>
      <c r="T94" s="165"/>
      <c r="U94" s="165"/>
      <c r="V94" s="182"/>
      <c r="W94" s="188"/>
      <c r="X94" s="92"/>
      <c r="Y94" s="102"/>
      <c r="Z94" s="105" t="s">
        <v>13</v>
      </c>
      <c r="AA94" s="105"/>
      <c r="AB94" s="114"/>
      <c r="AC94" s="120">
        <f>$AC$41</f>
        <v>20</v>
      </c>
      <c r="AD94" s="131"/>
      <c r="AE94" s="138">
        <f>+AH89</f>
        <v>100</v>
      </c>
      <c r="AF94" s="138"/>
      <c r="AG94" s="138"/>
      <c r="AH94" s="153">
        <f>LOOKUP(AC94,'単価表(種子・屋久)'!$D$17:$D$26,'単価表(種子・屋久)'!$E$17:$E$26)</f>
        <v>1130</v>
      </c>
      <c r="AI94" s="153"/>
      <c r="AJ94" s="153"/>
      <c r="AK94" s="165">
        <f>ROUND(AH94*AE94/1000,0)</f>
        <v>113</v>
      </c>
      <c r="AL94" s="165"/>
      <c r="AM94" s="165"/>
      <c r="AN94" s="178"/>
      <c r="AO94" s="188"/>
      <c r="AP94" s="92"/>
      <c r="AQ94" s="102"/>
      <c r="AR94" s="105" t="s">
        <v>13</v>
      </c>
      <c r="AS94" s="105"/>
      <c r="AT94" s="114"/>
      <c r="AU94" s="120">
        <f>$AU$41</f>
        <v>20</v>
      </c>
      <c r="AV94" s="131"/>
      <c r="AW94" s="138">
        <f>+AZ89</f>
        <v>100</v>
      </c>
      <c r="AX94" s="138"/>
      <c r="AY94" s="138"/>
      <c r="AZ94" s="153">
        <f>LOOKUP(AU94,'単価表(種子・屋久)'!$D$17:$D$26,'単価表(種子・屋久)'!$E$17:$E$26)</f>
        <v>1130</v>
      </c>
      <c r="BA94" s="153"/>
      <c r="BB94" s="153"/>
      <c r="BC94" s="165">
        <f>ROUND(AZ94*AW94/1000,0)</f>
        <v>113</v>
      </c>
      <c r="BD94" s="165"/>
      <c r="BE94" s="165"/>
      <c r="BF94" s="178"/>
      <c r="BG94" s="74"/>
      <c r="BH94" s="92"/>
      <c r="BI94" s="102"/>
      <c r="BJ94" s="105" t="s">
        <v>13</v>
      </c>
      <c r="BK94" s="105"/>
      <c r="BL94" s="114"/>
      <c r="BM94" s="120">
        <f>$BM$41</f>
        <v>15</v>
      </c>
      <c r="BN94" s="131"/>
      <c r="BO94" s="138">
        <f>+BR89</f>
        <v>100</v>
      </c>
      <c r="BP94" s="138"/>
      <c r="BQ94" s="138"/>
      <c r="BR94" s="153">
        <f>LOOKUP(BM94,'単価表(種子・屋久)'!$D$17:$D$26,'単価表(種子・屋久)'!$E$17:$E$26)</f>
        <v>894</v>
      </c>
      <c r="BS94" s="153"/>
      <c r="BT94" s="153"/>
      <c r="BU94" s="165">
        <f>ROUND(BR94*BO94/1000,0)</f>
        <v>89</v>
      </c>
      <c r="BV94" s="165"/>
      <c r="BW94" s="165"/>
      <c r="BX94" s="220"/>
    </row>
    <row r="95" spans="1:76" s="30" customFormat="1" ht="15.95" customHeight="1">
      <c r="A95" s="34"/>
      <c r="B95" s="43"/>
      <c r="C95" s="53"/>
      <c r="D95" s="63"/>
      <c r="E95" s="74"/>
      <c r="F95" s="92"/>
      <c r="G95" s="102"/>
      <c r="H95" s="106" t="s">
        <v>39</v>
      </c>
      <c r="I95" s="106"/>
      <c r="J95" s="115"/>
      <c r="K95" s="120"/>
      <c r="L95" s="131"/>
      <c r="M95" s="138"/>
      <c r="N95" s="138"/>
      <c r="O95" s="138"/>
      <c r="P95" s="153"/>
      <c r="Q95" s="153"/>
      <c r="R95" s="153"/>
      <c r="S95" s="165"/>
      <c r="T95" s="165"/>
      <c r="U95" s="165"/>
      <c r="V95" s="182"/>
      <c r="W95" s="188"/>
      <c r="X95" s="92"/>
      <c r="Y95" s="102"/>
      <c r="Z95" s="106" t="s">
        <v>39</v>
      </c>
      <c r="AA95" s="106"/>
      <c r="AB95" s="115"/>
      <c r="AC95" s="120"/>
      <c r="AD95" s="131"/>
      <c r="AE95" s="138"/>
      <c r="AF95" s="138"/>
      <c r="AG95" s="138"/>
      <c r="AH95" s="153"/>
      <c r="AI95" s="153"/>
      <c r="AJ95" s="153"/>
      <c r="AK95" s="165"/>
      <c r="AL95" s="165"/>
      <c r="AM95" s="165"/>
      <c r="AN95" s="178"/>
      <c r="AO95" s="188"/>
      <c r="AP95" s="92"/>
      <c r="AQ95" s="102"/>
      <c r="AR95" s="106" t="s">
        <v>39</v>
      </c>
      <c r="AS95" s="106"/>
      <c r="AT95" s="115"/>
      <c r="AU95" s="120"/>
      <c r="AV95" s="131"/>
      <c r="AW95" s="138"/>
      <c r="AX95" s="138"/>
      <c r="AY95" s="138"/>
      <c r="AZ95" s="153"/>
      <c r="BA95" s="153"/>
      <c r="BB95" s="153"/>
      <c r="BC95" s="165"/>
      <c r="BD95" s="165"/>
      <c r="BE95" s="165"/>
      <c r="BF95" s="178"/>
      <c r="BG95" s="74"/>
      <c r="BH95" s="92"/>
      <c r="BI95" s="102"/>
      <c r="BJ95" s="106" t="s">
        <v>39</v>
      </c>
      <c r="BK95" s="106"/>
      <c r="BL95" s="115"/>
      <c r="BM95" s="120"/>
      <c r="BN95" s="131"/>
      <c r="BO95" s="138"/>
      <c r="BP95" s="138"/>
      <c r="BQ95" s="138"/>
      <c r="BR95" s="153"/>
      <c r="BS95" s="153"/>
      <c r="BT95" s="153"/>
      <c r="BU95" s="165"/>
      <c r="BV95" s="165"/>
      <c r="BW95" s="165"/>
      <c r="BX95" s="220"/>
    </row>
    <row r="96" spans="1:76" s="30" customFormat="1" ht="15.95" customHeight="1">
      <c r="A96" s="34"/>
      <c r="B96" s="43"/>
      <c r="C96" s="53"/>
      <c r="D96" s="63"/>
      <c r="E96" s="74"/>
      <c r="F96" s="93"/>
      <c r="G96" s="103"/>
      <c r="H96" s="107" t="s">
        <v>47</v>
      </c>
      <c r="I96" s="107"/>
      <c r="J96" s="107"/>
      <c r="K96" s="107"/>
      <c r="L96" s="107"/>
      <c r="M96" s="138" t="s">
        <v>43</v>
      </c>
      <c r="N96" s="138"/>
      <c r="O96" s="138"/>
      <c r="P96" s="153" t="s">
        <v>43</v>
      </c>
      <c r="Q96" s="153"/>
      <c r="R96" s="153"/>
      <c r="S96" s="165">
        <f>SUM(S91:U95)</f>
        <v>499</v>
      </c>
      <c r="T96" s="165"/>
      <c r="U96" s="165"/>
      <c r="V96" s="182"/>
      <c r="W96" s="188"/>
      <c r="X96" s="93"/>
      <c r="Y96" s="103"/>
      <c r="Z96" s="107" t="s">
        <v>47</v>
      </c>
      <c r="AA96" s="107"/>
      <c r="AB96" s="107"/>
      <c r="AC96" s="107"/>
      <c r="AD96" s="107"/>
      <c r="AE96" s="138" t="s">
        <v>43</v>
      </c>
      <c r="AF96" s="138"/>
      <c r="AG96" s="138"/>
      <c r="AH96" s="153" t="s">
        <v>43</v>
      </c>
      <c r="AI96" s="153"/>
      <c r="AJ96" s="153"/>
      <c r="AK96" s="165">
        <f>SUM(AK91:AM95)</f>
        <v>457</v>
      </c>
      <c r="AL96" s="165"/>
      <c r="AM96" s="165"/>
      <c r="AN96" s="178"/>
      <c r="AO96" s="188"/>
      <c r="AP96" s="93"/>
      <c r="AQ96" s="103"/>
      <c r="AR96" s="107" t="s">
        <v>47</v>
      </c>
      <c r="AS96" s="107"/>
      <c r="AT96" s="107"/>
      <c r="AU96" s="107"/>
      <c r="AV96" s="107"/>
      <c r="AW96" s="138" t="s">
        <v>43</v>
      </c>
      <c r="AX96" s="138"/>
      <c r="AY96" s="138"/>
      <c r="AZ96" s="153" t="s">
        <v>43</v>
      </c>
      <c r="BA96" s="153"/>
      <c r="BB96" s="153"/>
      <c r="BC96" s="165">
        <f>SUM(BC91:BE95)</f>
        <v>432</v>
      </c>
      <c r="BD96" s="165"/>
      <c r="BE96" s="165"/>
      <c r="BF96" s="178"/>
      <c r="BG96" s="74"/>
      <c r="BH96" s="93"/>
      <c r="BI96" s="103"/>
      <c r="BJ96" s="107" t="s">
        <v>47</v>
      </c>
      <c r="BK96" s="107"/>
      <c r="BL96" s="107"/>
      <c r="BM96" s="107"/>
      <c r="BN96" s="107"/>
      <c r="BO96" s="138" t="s">
        <v>43</v>
      </c>
      <c r="BP96" s="138"/>
      <c r="BQ96" s="138"/>
      <c r="BR96" s="153" t="s">
        <v>43</v>
      </c>
      <c r="BS96" s="153"/>
      <c r="BT96" s="153"/>
      <c r="BU96" s="165">
        <f>SUM(BU91:BW95)</f>
        <v>408</v>
      </c>
      <c r="BV96" s="165"/>
      <c r="BW96" s="165"/>
      <c r="BX96" s="220"/>
    </row>
    <row r="97" spans="1:76" s="30" customFormat="1" ht="15.95" customHeight="1">
      <c r="A97" s="34"/>
      <c r="B97" s="43"/>
      <c r="C97" s="53"/>
      <c r="D97" s="63"/>
      <c r="E97" s="74"/>
      <c r="F97" s="94" t="s">
        <v>24</v>
      </c>
      <c r="G97" s="94"/>
      <c r="H97" s="108" t="s">
        <v>19</v>
      </c>
      <c r="I97" s="108"/>
      <c r="J97" s="108"/>
      <c r="K97" s="108"/>
      <c r="L97" s="108"/>
      <c r="M97" s="139">
        <f>T66*P89/100</f>
        <v>100</v>
      </c>
      <c r="N97" s="139"/>
      <c r="O97" s="139"/>
      <c r="P97" s="153">
        <f>+'単価表(種子・屋久)'!$E$29</f>
        <v>258</v>
      </c>
      <c r="Q97" s="153"/>
      <c r="R97" s="153"/>
      <c r="S97" s="165">
        <f>ROUND(P97*M97/1000,0)</f>
        <v>26</v>
      </c>
      <c r="T97" s="165"/>
      <c r="U97" s="165"/>
      <c r="V97" s="182"/>
      <c r="W97" s="188"/>
      <c r="X97" s="94" t="s">
        <v>24</v>
      </c>
      <c r="Y97" s="94"/>
      <c r="Z97" s="108" t="s">
        <v>19</v>
      </c>
      <c r="AA97" s="108"/>
      <c r="AB97" s="108"/>
      <c r="AC97" s="108"/>
      <c r="AD97" s="108"/>
      <c r="AE97" s="139">
        <f>AL66*AH89/100</f>
        <v>110</v>
      </c>
      <c r="AF97" s="139"/>
      <c r="AG97" s="139"/>
      <c r="AH97" s="153">
        <f>+'単価表(種子・屋久)'!$E$29</f>
        <v>258</v>
      </c>
      <c r="AI97" s="153"/>
      <c r="AJ97" s="153"/>
      <c r="AK97" s="165">
        <f>ROUND(AH97*AE97/1000,0)</f>
        <v>28</v>
      </c>
      <c r="AL97" s="165"/>
      <c r="AM97" s="165"/>
      <c r="AN97" s="178"/>
      <c r="AO97" s="188"/>
      <c r="AP97" s="94" t="s">
        <v>24</v>
      </c>
      <c r="AQ97" s="94"/>
      <c r="AR97" s="108" t="s">
        <v>19</v>
      </c>
      <c r="AS97" s="108"/>
      <c r="AT97" s="108"/>
      <c r="AU97" s="108"/>
      <c r="AV97" s="108"/>
      <c r="AW97" s="139">
        <f>BD66*AZ89/100</f>
        <v>120</v>
      </c>
      <c r="AX97" s="139"/>
      <c r="AY97" s="139"/>
      <c r="AZ97" s="153">
        <f>+'単価表(種子・屋久)'!$E$29</f>
        <v>258</v>
      </c>
      <c r="BA97" s="153"/>
      <c r="BB97" s="153"/>
      <c r="BC97" s="165">
        <f>ROUND(AZ97*AW97/1000,0)</f>
        <v>31</v>
      </c>
      <c r="BD97" s="165"/>
      <c r="BE97" s="165"/>
      <c r="BF97" s="178"/>
      <c r="BG97" s="74"/>
      <c r="BH97" s="94" t="s">
        <v>24</v>
      </c>
      <c r="BI97" s="94"/>
      <c r="BJ97" s="108" t="s">
        <v>19</v>
      </c>
      <c r="BK97" s="108"/>
      <c r="BL97" s="108"/>
      <c r="BM97" s="108"/>
      <c r="BN97" s="108"/>
      <c r="BO97" s="139">
        <f>BV66*BR89/100</f>
        <v>130</v>
      </c>
      <c r="BP97" s="139"/>
      <c r="BQ97" s="139"/>
      <c r="BR97" s="153">
        <f>+'単価表(種子・屋久)'!$E$29</f>
        <v>258</v>
      </c>
      <c r="BS97" s="153"/>
      <c r="BT97" s="153"/>
      <c r="BU97" s="165">
        <f>ROUND(BR97*BO97/1000,0)</f>
        <v>34</v>
      </c>
      <c r="BV97" s="165"/>
      <c r="BW97" s="165"/>
      <c r="BX97" s="220"/>
    </row>
    <row r="98" spans="1:76" s="30" customFormat="1" ht="15.95" customHeight="1">
      <c r="A98" s="34"/>
      <c r="B98" s="43"/>
      <c r="C98" s="53"/>
      <c r="D98" s="63"/>
      <c r="E98" s="74"/>
      <c r="F98" s="94"/>
      <c r="G98" s="94"/>
      <c r="H98" s="108" t="s">
        <v>35</v>
      </c>
      <c r="I98" s="108"/>
      <c r="J98" s="108"/>
      <c r="K98" s="108"/>
      <c r="L98" s="108"/>
      <c r="M98" s="139">
        <f>S67*P89/100</f>
        <v>55</v>
      </c>
      <c r="N98" s="139"/>
      <c r="O98" s="139"/>
      <c r="P98" s="153">
        <f>+'単価表(種子・屋久)'!$E$28</f>
        <v>258</v>
      </c>
      <c r="Q98" s="153"/>
      <c r="R98" s="153"/>
      <c r="S98" s="165">
        <f>ROUND(P98*M98/1000,0)</f>
        <v>14</v>
      </c>
      <c r="T98" s="165"/>
      <c r="U98" s="165"/>
      <c r="V98" s="182"/>
      <c r="W98" s="188"/>
      <c r="X98" s="94"/>
      <c r="Y98" s="94"/>
      <c r="Z98" s="108" t="s">
        <v>35</v>
      </c>
      <c r="AA98" s="108"/>
      <c r="AB98" s="108"/>
      <c r="AC98" s="108"/>
      <c r="AD98" s="108"/>
      <c r="AE98" s="139">
        <f>AK67*AH89/100</f>
        <v>70</v>
      </c>
      <c r="AF98" s="139"/>
      <c r="AG98" s="139"/>
      <c r="AH98" s="153">
        <f>+'単価表(種子・屋久)'!$E$28</f>
        <v>258</v>
      </c>
      <c r="AI98" s="153"/>
      <c r="AJ98" s="153"/>
      <c r="AK98" s="165">
        <f>ROUND(AH98*AE98/1000,0)</f>
        <v>18</v>
      </c>
      <c r="AL98" s="165"/>
      <c r="AM98" s="165"/>
      <c r="AN98" s="178"/>
      <c r="AO98" s="188"/>
      <c r="AP98" s="94"/>
      <c r="AQ98" s="94"/>
      <c r="AR98" s="108" t="s">
        <v>35</v>
      </c>
      <c r="AS98" s="108"/>
      <c r="AT98" s="108"/>
      <c r="AU98" s="108"/>
      <c r="AV98" s="108"/>
      <c r="AW98" s="139">
        <f>BC67*AZ89/100</f>
        <v>85</v>
      </c>
      <c r="AX98" s="139"/>
      <c r="AY98" s="139"/>
      <c r="AZ98" s="153">
        <f>+'単価表(種子・屋久)'!$E$28</f>
        <v>258</v>
      </c>
      <c r="BA98" s="153"/>
      <c r="BB98" s="153"/>
      <c r="BC98" s="165">
        <f>ROUND(AZ98*AW98/1000,0)</f>
        <v>22</v>
      </c>
      <c r="BD98" s="165"/>
      <c r="BE98" s="165"/>
      <c r="BF98" s="178"/>
      <c r="BG98" s="74"/>
      <c r="BH98" s="94"/>
      <c r="BI98" s="94"/>
      <c r="BJ98" s="108" t="s">
        <v>35</v>
      </c>
      <c r="BK98" s="108"/>
      <c r="BL98" s="108"/>
      <c r="BM98" s="108"/>
      <c r="BN98" s="108"/>
      <c r="BO98" s="139">
        <f>BU68*BR89/100</f>
        <v>100</v>
      </c>
      <c r="BP98" s="139"/>
      <c r="BQ98" s="139"/>
      <c r="BR98" s="153">
        <f>+'単価表(種子・屋久)'!$E$28</f>
        <v>258</v>
      </c>
      <c r="BS98" s="153"/>
      <c r="BT98" s="153"/>
      <c r="BU98" s="165">
        <f>ROUND(BR98*BO98/1000,0)</f>
        <v>26</v>
      </c>
      <c r="BV98" s="165"/>
      <c r="BW98" s="165"/>
      <c r="BX98" s="220"/>
    </row>
    <row r="99" spans="1:76" s="30" customFormat="1" ht="15.95" customHeight="1">
      <c r="A99" s="34"/>
      <c r="B99" s="43"/>
      <c r="C99" s="53"/>
      <c r="D99" s="63"/>
      <c r="E99" s="74"/>
      <c r="F99" s="94"/>
      <c r="G99" s="94"/>
      <c r="H99" s="108" t="s">
        <v>76</v>
      </c>
      <c r="I99" s="108"/>
      <c r="J99" s="108"/>
      <c r="K99" s="108"/>
      <c r="L99" s="108"/>
      <c r="M99" s="139">
        <f>+M98</f>
        <v>55</v>
      </c>
      <c r="N99" s="139"/>
      <c r="O99" s="139"/>
      <c r="P99" s="153">
        <f>+'単価表(種子・屋久)'!$E$27</f>
        <v>2200</v>
      </c>
      <c r="Q99" s="153"/>
      <c r="R99" s="153"/>
      <c r="S99" s="165">
        <f>ROUND(P99*M99/1000,0)</f>
        <v>121</v>
      </c>
      <c r="T99" s="165"/>
      <c r="U99" s="165"/>
      <c r="V99" s="182"/>
      <c r="W99" s="188"/>
      <c r="X99" s="94"/>
      <c r="Y99" s="94"/>
      <c r="Z99" s="108" t="s">
        <v>76</v>
      </c>
      <c r="AA99" s="108"/>
      <c r="AB99" s="108"/>
      <c r="AC99" s="108"/>
      <c r="AD99" s="108"/>
      <c r="AE99" s="139">
        <f>+AE98</f>
        <v>70</v>
      </c>
      <c r="AF99" s="139"/>
      <c r="AG99" s="139"/>
      <c r="AH99" s="153">
        <f>+'単価表(種子・屋久)'!$E$27</f>
        <v>2200</v>
      </c>
      <c r="AI99" s="153"/>
      <c r="AJ99" s="153"/>
      <c r="AK99" s="165">
        <f>ROUND(AH99*AE99/1000,0)</f>
        <v>154</v>
      </c>
      <c r="AL99" s="165"/>
      <c r="AM99" s="165"/>
      <c r="AN99" s="178"/>
      <c r="AO99" s="188"/>
      <c r="AP99" s="94"/>
      <c r="AQ99" s="94"/>
      <c r="AR99" s="108" t="s">
        <v>76</v>
      </c>
      <c r="AS99" s="108"/>
      <c r="AT99" s="108"/>
      <c r="AU99" s="108"/>
      <c r="AV99" s="108"/>
      <c r="AW99" s="139">
        <f>+AW98</f>
        <v>85</v>
      </c>
      <c r="AX99" s="139"/>
      <c r="AY99" s="139"/>
      <c r="AZ99" s="153">
        <f>+'単価表(種子・屋久)'!$E$27</f>
        <v>2200</v>
      </c>
      <c r="BA99" s="153"/>
      <c r="BB99" s="153"/>
      <c r="BC99" s="165">
        <f>ROUND(AZ99*AW99/1000,0)</f>
        <v>187</v>
      </c>
      <c r="BD99" s="165"/>
      <c r="BE99" s="165"/>
      <c r="BF99" s="178"/>
      <c r="BG99" s="74"/>
      <c r="BH99" s="94"/>
      <c r="BI99" s="94"/>
      <c r="BJ99" s="108" t="s">
        <v>76</v>
      </c>
      <c r="BK99" s="108"/>
      <c r="BL99" s="108"/>
      <c r="BM99" s="108"/>
      <c r="BN99" s="108"/>
      <c r="BO99" s="139">
        <f>+BO98</f>
        <v>100</v>
      </c>
      <c r="BP99" s="139"/>
      <c r="BQ99" s="139"/>
      <c r="BR99" s="153">
        <f>+'単価表(種子・屋久)'!$E$27</f>
        <v>2200</v>
      </c>
      <c r="BS99" s="153"/>
      <c r="BT99" s="153"/>
      <c r="BU99" s="165">
        <f>ROUND(BR99*BO99/1000,0)</f>
        <v>220</v>
      </c>
      <c r="BV99" s="165"/>
      <c r="BW99" s="165"/>
      <c r="BX99" s="220"/>
    </row>
    <row r="100" spans="1:76" s="30" customFormat="1" ht="15.95" customHeight="1">
      <c r="A100" s="34"/>
      <c r="B100" s="43"/>
      <c r="C100" s="53"/>
      <c r="D100" s="63"/>
      <c r="E100" s="74"/>
      <c r="F100" s="94"/>
      <c r="G100" s="94"/>
      <c r="H100" s="108" t="s">
        <v>16</v>
      </c>
      <c r="I100" s="108"/>
      <c r="J100" s="108"/>
      <c r="K100" s="108"/>
      <c r="L100" s="108"/>
      <c r="M100" s="139">
        <f>+M97</f>
        <v>100</v>
      </c>
      <c r="N100" s="139"/>
      <c r="O100" s="139"/>
      <c r="P100" s="153">
        <f>+'単価表(種子・屋久)'!$E$33</f>
        <v>922</v>
      </c>
      <c r="Q100" s="153"/>
      <c r="R100" s="153"/>
      <c r="S100" s="165">
        <f>ROUND(P100*M100/1000,0)</f>
        <v>92</v>
      </c>
      <c r="T100" s="165"/>
      <c r="U100" s="165"/>
      <c r="V100" s="182"/>
      <c r="W100" s="188"/>
      <c r="X100" s="94"/>
      <c r="Y100" s="94"/>
      <c r="Z100" s="108" t="s">
        <v>16</v>
      </c>
      <c r="AA100" s="108"/>
      <c r="AB100" s="108"/>
      <c r="AC100" s="108"/>
      <c r="AD100" s="108"/>
      <c r="AE100" s="139">
        <f>+AE97</f>
        <v>110</v>
      </c>
      <c r="AF100" s="139"/>
      <c r="AG100" s="139"/>
      <c r="AH100" s="153">
        <f>+'単価表(種子・屋久)'!$E$33</f>
        <v>922</v>
      </c>
      <c r="AI100" s="153"/>
      <c r="AJ100" s="153"/>
      <c r="AK100" s="165">
        <f>ROUND(AH100*AE100/1000,0)</f>
        <v>101</v>
      </c>
      <c r="AL100" s="165"/>
      <c r="AM100" s="165"/>
      <c r="AN100" s="178"/>
      <c r="AO100" s="188"/>
      <c r="AP100" s="94"/>
      <c r="AQ100" s="94"/>
      <c r="AR100" s="108" t="s">
        <v>16</v>
      </c>
      <c r="AS100" s="108"/>
      <c r="AT100" s="108"/>
      <c r="AU100" s="108"/>
      <c r="AV100" s="108"/>
      <c r="AW100" s="139">
        <f>+AW97</f>
        <v>120</v>
      </c>
      <c r="AX100" s="139"/>
      <c r="AY100" s="139"/>
      <c r="AZ100" s="153">
        <f>+'単価表(種子・屋久)'!$E$33</f>
        <v>922</v>
      </c>
      <c r="BA100" s="153"/>
      <c r="BB100" s="153"/>
      <c r="BC100" s="165">
        <f>ROUND(AZ100*AW100/1000,0)</f>
        <v>111</v>
      </c>
      <c r="BD100" s="165"/>
      <c r="BE100" s="165"/>
      <c r="BF100" s="178"/>
      <c r="BG100" s="74"/>
      <c r="BH100" s="94"/>
      <c r="BI100" s="94"/>
      <c r="BJ100" s="108" t="s">
        <v>16</v>
      </c>
      <c r="BK100" s="108"/>
      <c r="BL100" s="108"/>
      <c r="BM100" s="108"/>
      <c r="BN100" s="108"/>
      <c r="BO100" s="139">
        <f>+BO97</f>
        <v>130</v>
      </c>
      <c r="BP100" s="139"/>
      <c r="BQ100" s="139"/>
      <c r="BR100" s="153">
        <f>+'単価表(種子・屋久)'!$E$33</f>
        <v>922</v>
      </c>
      <c r="BS100" s="153"/>
      <c r="BT100" s="153"/>
      <c r="BU100" s="165">
        <f>ROUND(BR100*BO100/1000,0)</f>
        <v>120</v>
      </c>
      <c r="BV100" s="165"/>
      <c r="BW100" s="165"/>
      <c r="BX100" s="220"/>
    </row>
    <row r="101" spans="1:76" s="30" customFormat="1" ht="15.95" customHeight="1">
      <c r="A101" s="34"/>
      <c r="B101" s="43"/>
      <c r="C101" s="53"/>
      <c r="D101" s="63"/>
      <c r="E101" s="74"/>
      <c r="F101" s="94"/>
      <c r="G101" s="94"/>
      <c r="H101" s="107" t="s">
        <v>47</v>
      </c>
      <c r="I101" s="107"/>
      <c r="J101" s="107"/>
      <c r="K101" s="107"/>
      <c r="L101" s="107"/>
      <c r="M101" s="138" t="s">
        <v>43</v>
      </c>
      <c r="N101" s="138"/>
      <c r="O101" s="138"/>
      <c r="P101" s="153" t="s">
        <v>43</v>
      </c>
      <c r="Q101" s="153"/>
      <c r="R101" s="153"/>
      <c r="S101" s="165">
        <f>SUM(S97:U100)</f>
        <v>253</v>
      </c>
      <c r="T101" s="165"/>
      <c r="U101" s="165"/>
      <c r="V101" s="182"/>
      <c r="W101" s="188"/>
      <c r="X101" s="94"/>
      <c r="Y101" s="94"/>
      <c r="Z101" s="107" t="s">
        <v>47</v>
      </c>
      <c r="AA101" s="107"/>
      <c r="AB101" s="107"/>
      <c r="AC101" s="107"/>
      <c r="AD101" s="107"/>
      <c r="AE101" s="138" t="s">
        <v>43</v>
      </c>
      <c r="AF101" s="138"/>
      <c r="AG101" s="138"/>
      <c r="AH101" s="153" t="s">
        <v>43</v>
      </c>
      <c r="AI101" s="153"/>
      <c r="AJ101" s="153"/>
      <c r="AK101" s="165">
        <f>SUM(AK97:AM100)</f>
        <v>301</v>
      </c>
      <c r="AL101" s="165"/>
      <c r="AM101" s="165"/>
      <c r="AN101" s="178"/>
      <c r="AO101" s="188"/>
      <c r="AP101" s="94"/>
      <c r="AQ101" s="94"/>
      <c r="AR101" s="107" t="s">
        <v>47</v>
      </c>
      <c r="AS101" s="107"/>
      <c r="AT101" s="107"/>
      <c r="AU101" s="107"/>
      <c r="AV101" s="107"/>
      <c r="AW101" s="138" t="s">
        <v>43</v>
      </c>
      <c r="AX101" s="138"/>
      <c r="AY101" s="138"/>
      <c r="AZ101" s="153" t="s">
        <v>43</v>
      </c>
      <c r="BA101" s="153"/>
      <c r="BB101" s="153"/>
      <c r="BC101" s="165">
        <f>SUM(BC97:BE100)</f>
        <v>351</v>
      </c>
      <c r="BD101" s="165"/>
      <c r="BE101" s="165"/>
      <c r="BF101" s="178"/>
      <c r="BG101" s="74"/>
      <c r="BH101" s="94"/>
      <c r="BI101" s="94"/>
      <c r="BJ101" s="107" t="s">
        <v>47</v>
      </c>
      <c r="BK101" s="107"/>
      <c r="BL101" s="107"/>
      <c r="BM101" s="107"/>
      <c r="BN101" s="107"/>
      <c r="BO101" s="138" t="s">
        <v>43</v>
      </c>
      <c r="BP101" s="138"/>
      <c r="BQ101" s="138"/>
      <c r="BR101" s="153" t="s">
        <v>43</v>
      </c>
      <c r="BS101" s="153"/>
      <c r="BT101" s="153"/>
      <c r="BU101" s="165">
        <f>SUM(BU97:BW100)</f>
        <v>400</v>
      </c>
      <c r="BV101" s="165"/>
      <c r="BW101" s="165"/>
      <c r="BX101" s="220"/>
    </row>
    <row r="102" spans="1:76" s="30" customFormat="1" ht="15.95" customHeight="1">
      <c r="A102" s="34"/>
      <c r="B102" s="43"/>
      <c r="C102" s="53"/>
      <c r="D102" s="63"/>
      <c r="E102" s="74"/>
      <c r="F102" s="95" t="s">
        <v>17</v>
      </c>
      <c r="G102" s="95"/>
      <c r="H102" s="95"/>
      <c r="I102" s="95"/>
      <c r="J102" s="95"/>
      <c r="K102" s="95"/>
      <c r="L102" s="95"/>
      <c r="M102" s="140" t="s">
        <v>43</v>
      </c>
      <c r="N102" s="140"/>
      <c r="O102" s="140"/>
      <c r="P102" s="154" t="s">
        <v>43</v>
      </c>
      <c r="Q102" s="154"/>
      <c r="R102" s="154"/>
      <c r="S102" s="166">
        <f>+S101+S96</f>
        <v>752</v>
      </c>
      <c r="T102" s="166"/>
      <c r="U102" s="166"/>
      <c r="V102" s="182"/>
      <c r="W102" s="188"/>
      <c r="X102" s="95" t="s">
        <v>17</v>
      </c>
      <c r="Y102" s="95"/>
      <c r="Z102" s="95"/>
      <c r="AA102" s="95"/>
      <c r="AB102" s="95"/>
      <c r="AC102" s="95"/>
      <c r="AD102" s="95"/>
      <c r="AE102" s="140" t="s">
        <v>43</v>
      </c>
      <c r="AF102" s="140"/>
      <c r="AG102" s="140"/>
      <c r="AH102" s="154" t="s">
        <v>43</v>
      </c>
      <c r="AI102" s="154"/>
      <c r="AJ102" s="154"/>
      <c r="AK102" s="166">
        <f>+AK101+AK96</f>
        <v>758</v>
      </c>
      <c r="AL102" s="166"/>
      <c r="AM102" s="166"/>
      <c r="AN102" s="178"/>
      <c r="AO102" s="188"/>
      <c r="AP102" s="95" t="s">
        <v>17</v>
      </c>
      <c r="AQ102" s="95"/>
      <c r="AR102" s="95"/>
      <c r="AS102" s="95"/>
      <c r="AT102" s="95"/>
      <c r="AU102" s="95"/>
      <c r="AV102" s="95"/>
      <c r="AW102" s="140" t="s">
        <v>43</v>
      </c>
      <c r="AX102" s="140"/>
      <c r="AY102" s="140"/>
      <c r="AZ102" s="154" t="s">
        <v>43</v>
      </c>
      <c r="BA102" s="154"/>
      <c r="BB102" s="154"/>
      <c r="BC102" s="166">
        <f>+BC101+BC96</f>
        <v>783</v>
      </c>
      <c r="BD102" s="166"/>
      <c r="BE102" s="166"/>
      <c r="BF102" s="178"/>
      <c r="BG102" s="74"/>
      <c r="BH102" s="95" t="s">
        <v>17</v>
      </c>
      <c r="BI102" s="95"/>
      <c r="BJ102" s="95"/>
      <c r="BK102" s="95"/>
      <c r="BL102" s="95"/>
      <c r="BM102" s="95"/>
      <c r="BN102" s="95"/>
      <c r="BO102" s="140" t="s">
        <v>43</v>
      </c>
      <c r="BP102" s="140"/>
      <c r="BQ102" s="140"/>
      <c r="BR102" s="154" t="s">
        <v>43</v>
      </c>
      <c r="BS102" s="154"/>
      <c r="BT102" s="154"/>
      <c r="BU102" s="166">
        <f>+BU101+BU96</f>
        <v>808</v>
      </c>
      <c r="BV102" s="166"/>
      <c r="BW102" s="166"/>
      <c r="BX102" s="220"/>
    </row>
    <row r="103" spans="1:76" s="30" customFormat="1" ht="15.95" customHeight="1">
      <c r="A103" s="34"/>
      <c r="B103" s="44"/>
      <c r="C103" s="54"/>
      <c r="D103" s="64"/>
      <c r="E103" s="75"/>
      <c r="F103" s="96"/>
      <c r="G103" s="96"/>
      <c r="H103" s="96"/>
      <c r="I103" s="96"/>
      <c r="J103" s="96"/>
      <c r="K103" s="96"/>
      <c r="L103" s="96"/>
      <c r="M103" s="141"/>
      <c r="N103" s="141"/>
      <c r="O103" s="141"/>
      <c r="P103" s="155"/>
      <c r="Q103" s="155"/>
      <c r="R103" s="155"/>
      <c r="S103" s="167"/>
      <c r="T103" s="167"/>
      <c r="U103" s="167"/>
      <c r="V103" s="183"/>
      <c r="W103" s="115"/>
      <c r="X103" s="96"/>
      <c r="Y103" s="96"/>
      <c r="Z103" s="96"/>
      <c r="AA103" s="96"/>
      <c r="AB103" s="96"/>
      <c r="AC103" s="96"/>
      <c r="AD103" s="96"/>
      <c r="AE103" s="193"/>
      <c r="AF103" s="193"/>
      <c r="AG103" s="193"/>
      <c r="AH103" s="194"/>
      <c r="AI103" s="194"/>
      <c r="AJ103" s="194"/>
      <c r="AK103" s="167"/>
      <c r="AL103" s="167"/>
      <c r="AM103" s="167"/>
      <c r="AN103" s="202"/>
      <c r="AO103" s="115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2"/>
      <c r="BG103" s="75"/>
      <c r="BH103" s="96"/>
      <c r="BI103" s="96"/>
      <c r="BJ103" s="96"/>
      <c r="BK103" s="96"/>
      <c r="BL103" s="96"/>
      <c r="BM103" s="96"/>
      <c r="BN103" s="96"/>
      <c r="BO103" s="193"/>
      <c r="BP103" s="193"/>
      <c r="BQ103" s="193"/>
      <c r="BR103" s="194"/>
      <c r="BS103" s="194"/>
      <c r="BT103" s="194"/>
      <c r="BU103" s="167"/>
      <c r="BV103" s="167"/>
      <c r="BW103" s="167"/>
      <c r="BX103" s="224"/>
    </row>
    <row r="104" spans="1:76" ht="20.100000000000001" customHeight="1">
      <c r="A104" s="31"/>
      <c r="B104" s="45" t="s">
        <v>48</v>
      </c>
      <c r="C104" s="55"/>
      <c r="D104" s="55"/>
      <c r="E104" s="76" t="str">
        <f>IF(S102=MIN(S102,AK102,BC102,BU102),"○","▲")</f>
        <v>○</v>
      </c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 t="str">
        <f>IF(AK102=MIN(S102,AK102,BC102,BU102),"○","▲")</f>
        <v>▲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 t="str">
        <f>IF(BC102=MIN(S102,AK102,BC102,BU102),"○","▲")</f>
        <v>▲</v>
      </c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 t="str">
        <f>IF(BU102=MIN(S102,AK102,BC102,BU102),"○","▲")</f>
        <v>▲</v>
      </c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225"/>
    </row>
    <row r="105" spans="1:76" ht="24.95" customHeight="1">
      <c r="A105" s="31"/>
      <c r="B105" s="46"/>
      <c r="C105" s="56"/>
      <c r="D105" s="56"/>
      <c r="E105" s="77">
        <f>IF(E104="○",M57,IF(W104="○",AE57,IF(AO104="○",AW57,BO57)))</f>
        <v>3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226"/>
    </row>
    <row r="106" spans="1:76" ht="15.95" customHeight="1"/>
    <row r="107" spans="1:76" ht="30" customHeight="1">
      <c r="A107" s="31"/>
      <c r="B107" s="36" t="s">
        <v>21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213"/>
    </row>
    <row r="108" spans="1:76" ht="24.95" customHeight="1">
      <c r="A108" s="31"/>
      <c r="B108" s="37" t="s">
        <v>70</v>
      </c>
      <c r="C108" s="47"/>
      <c r="D108" s="57"/>
      <c r="E108" s="65" t="s">
        <v>69</v>
      </c>
      <c r="F108" s="78"/>
      <c r="G108" s="78"/>
      <c r="H108" s="78"/>
      <c r="I108" s="78"/>
      <c r="J108" s="78"/>
      <c r="K108" s="78"/>
      <c r="L108" s="129" t="str">
        <f>+L2</f>
        <v>種子島・屋久島・十島・三島</v>
      </c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78" t="s">
        <v>54</v>
      </c>
      <c r="X108" s="78"/>
      <c r="Y108" s="78"/>
      <c r="Z108" s="78"/>
      <c r="AA108" s="78"/>
      <c r="AB108" s="78"/>
      <c r="AC108" s="78"/>
      <c r="AD108" s="78"/>
      <c r="AE108" s="191">
        <v>20</v>
      </c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203" t="s">
        <v>68</v>
      </c>
      <c r="AP108" s="203"/>
      <c r="AQ108" s="203"/>
      <c r="AR108" s="203"/>
      <c r="AS108" s="203"/>
      <c r="AT108" s="203"/>
      <c r="AU108" s="203"/>
      <c r="AV108" s="203"/>
      <c r="AW108" s="206">
        <v>0.9</v>
      </c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14"/>
    </row>
    <row r="109" spans="1:76" ht="24.95" customHeight="1">
      <c r="A109" s="31"/>
      <c r="B109" s="38"/>
      <c r="C109" s="48"/>
      <c r="D109" s="58"/>
      <c r="E109" s="66" t="s">
        <v>66</v>
      </c>
      <c r="F109" s="79"/>
      <c r="G109" s="79"/>
      <c r="H109" s="79"/>
      <c r="I109" s="79"/>
      <c r="J109" s="79"/>
      <c r="K109" s="79"/>
      <c r="L109" s="79" t="s">
        <v>67</v>
      </c>
      <c r="M109" s="79"/>
      <c r="N109" s="144">
        <f>+N3</f>
        <v>3</v>
      </c>
      <c r="O109" s="144"/>
      <c r="P109" s="150" t="str">
        <f>IF(N109=3,"(旧区分:L交通)",IF(N109=4,"(旧区分:A交通)",IF(N109=5,"(旧区分:B交通)","(旧区分:C交通)")))</f>
        <v>(旧区分:L交通)</v>
      </c>
      <c r="Q109" s="150"/>
      <c r="R109" s="150"/>
      <c r="S109" s="150"/>
      <c r="T109" s="150"/>
      <c r="U109" s="150"/>
      <c r="V109" s="150"/>
      <c r="W109" s="79" t="s">
        <v>64</v>
      </c>
      <c r="X109" s="79"/>
      <c r="Y109" s="79"/>
      <c r="Z109" s="79"/>
      <c r="AA109" s="79"/>
      <c r="AB109" s="79"/>
      <c r="AC109" s="79"/>
      <c r="AD109" s="79"/>
      <c r="AE109" s="192" t="s">
        <v>74</v>
      </c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79" t="s">
        <v>71</v>
      </c>
      <c r="AP109" s="79"/>
      <c r="AQ109" s="79"/>
      <c r="AR109" s="79"/>
      <c r="AS109" s="79"/>
      <c r="AT109" s="79"/>
      <c r="AU109" s="79"/>
      <c r="AV109" s="79"/>
      <c r="AW109" s="207">
        <v>2</v>
      </c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79" t="s">
        <v>72</v>
      </c>
      <c r="BH109" s="79"/>
      <c r="BI109" s="79"/>
      <c r="BJ109" s="79"/>
      <c r="BK109" s="79"/>
      <c r="BL109" s="79"/>
      <c r="BM109" s="79"/>
      <c r="BN109" s="79"/>
      <c r="BO109" s="211">
        <f>+BO3</f>
        <v>12</v>
      </c>
      <c r="BP109" s="211"/>
      <c r="BQ109" s="211"/>
      <c r="BR109" s="211"/>
      <c r="BS109" s="211"/>
      <c r="BT109" s="211"/>
      <c r="BU109" s="211"/>
      <c r="BV109" s="211"/>
      <c r="BW109" s="211"/>
      <c r="BX109" s="215"/>
    </row>
    <row r="110" spans="1:76" ht="20.100000000000001" customHeight="1">
      <c r="A110" s="31"/>
      <c r="B110" s="39"/>
      <c r="C110" s="49"/>
      <c r="D110" s="59"/>
      <c r="E110" s="67">
        <v>1</v>
      </c>
      <c r="F110" s="80"/>
      <c r="G110" s="80"/>
      <c r="H110" s="80"/>
      <c r="I110" s="80"/>
      <c r="J110" s="80"/>
      <c r="K110" s="80"/>
      <c r="L110" s="80"/>
      <c r="M110" s="132">
        <f>+L132</f>
        <v>3</v>
      </c>
      <c r="N110" s="132"/>
      <c r="O110" s="132"/>
      <c r="P110" s="132"/>
      <c r="Q110" s="132"/>
      <c r="R110" s="132"/>
      <c r="S110" s="132"/>
      <c r="T110" s="132"/>
      <c r="U110" s="132"/>
      <c r="V110" s="175"/>
      <c r="W110" s="67">
        <v>2</v>
      </c>
      <c r="X110" s="80"/>
      <c r="Y110" s="80"/>
      <c r="Z110" s="80"/>
      <c r="AA110" s="80"/>
      <c r="AB110" s="80"/>
      <c r="AC110" s="80"/>
      <c r="AD110" s="80"/>
      <c r="AE110" s="132">
        <f>+AD132</f>
        <v>4</v>
      </c>
      <c r="AF110" s="132"/>
      <c r="AG110" s="132"/>
      <c r="AH110" s="132"/>
      <c r="AI110" s="132"/>
      <c r="AJ110" s="132"/>
      <c r="AK110" s="132"/>
      <c r="AL110" s="132"/>
      <c r="AM110" s="132"/>
      <c r="AN110" s="175"/>
      <c r="AO110" s="67">
        <v>2</v>
      </c>
      <c r="AP110" s="80"/>
      <c r="AQ110" s="80"/>
      <c r="AR110" s="80"/>
      <c r="AS110" s="80"/>
      <c r="AT110" s="80"/>
      <c r="AU110" s="80"/>
      <c r="AV110" s="80"/>
      <c r="AW110" s="132">
        <f>+AV132</f>
        <v>6</v>
      </c>
      <c r="AX110" s="132"/>
      <c r="AY110" s="132"/>
      <c r="AZ110" s="132"/>
      <c r="BA110" s="132"/>
      <c r="BB110" s="132"/>
      <c r="BC110" s="132"/>
      <c r="BD110" s="132"/>
      <c r="BE110" s="132"/>
      <c r="BF110" s="175"/>
      <c r="BG110" s="67">
        <v>3</v>
      </c>
      <c r="BH110" s="80"/>
      <c r="BI110" s="80"/>
      <c r="BJ110" s="80"/>
      <c r="BK110" s="80"/>
      <c r="BL110" s="80"/>
      <c r="BM110" s="80"/>
      <c r="BN110" s="80"/>
      <c r="BO110" s="132">
        <f>+BN132</f>
        <v>8</v>
      </c>
      <c r="BP110" s="132"/>
      <c r="BQ110" s="132"/>
      <c r="BR110" s="132"/>
      <c r="BS110" s="132"/>
      <c r="BT110" s="132"/>
      <c r="BU110" s="132"/>
      <c r="BV110" s="132"/>
      <c r="BW110" s="132"/>
      <c r="BX110" s="216"/>
    </row>
    <row r="111" spans="1:76" ht="5.0999999999999996" customHeight="1">
      <c r="A111" s="31"/>
      <c r="B111" s="40" t="s">
        <v>3</v>
      </c>
      <c r="C111" s="50"/>
      <c r="D111" s="60"/>
      <c r="E111" s="68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176"/>
      <c r="W111" s="68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176"/>
      <c r="AO111" s="68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176"/>
      <c r="BG111" s="68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217"/>
    </row>
    <row r="112" spans="1:76" s="28" customFormat="1" ht="12" customHeight="1">
      <c r="A112" s="32"/>
      <c r="B112" s="40"/>
      <c r="C112" s="50"/>
      <c r="D112" s="60"/>
      <c r="E112" s="69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32"/>
      <c r="S112" s="82"/>
      <c r="T112" s="168"/>
      <c r="U112" s="168"/>
      <c r="V112" s="32"/>
      <c r="W112" s="69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32"/>
      <c r="AK112" s="82"/>
      <c r="AL112" s="168"/>
      <c r="AM112" s="168"/>
      <c r="AN112" s="198"/>
      <c r="AO112" s="69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32"/>
      <c r="BC112" s="82"/>
      <c r="BD112" s="168"/>
      <c r="BE112" s="168"/>
      <c r="BF112" s="198"/>
      <c r="BG112" s="69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32"/>
      <c r="BU112" s="82"/>
      <c r="BV112" s="168"/>
      <c r="BW112" s="168"/>
      <c r="BX112" s="218"/>
    </row>
    <row r="113" spans="1:76" s="28" customFormat="1" ht="12" customHeight="1">
      <c r="A113" s="32"/>
      <c r="B113" s="40"/>
      <c r="C113" s="50"/>
      <c r="D113" s="60"/>
      <c r="E113" s="69"/>
      <c r="F113" s="82"/>
      <c r="G113" s="82"/>
      <c r="H113" s="82"/>
      <c r="I113" s="109" t="s">
        <v>2</v>
      </c>
      <c r="J113" s="109"/>
      <c r="K113" s="109"/>
      <c r="L113" s="109"/>
      <c r="M113" s="109" t="s">
        <v>24</v>
      </c>
      <c r="N113" s="109"/>
      <c r="O113" s="109"/>
      <c r="P113" s="109"/>
      <c r="Q113" s="82"/>
      <c r="R113" s="32"/>
      <c r="S113" s="163"/>
      <c r="T113" s="168"/>
      <c r="U113" s="168"/>
      <c r="V113" s="32"/>
      <c r="W113" s="69"/>
      <c r="X113" s="82"/>
      <c r="Y113" s="82"/>
      <c r="Z113" s="82"/>
      <c r="AA113" s="109" t="s">
        <v>2</v>
      </c>
      <c r="AB113" s="109"/>
      <c r="AC113" s="109"/>
      <c r="AD113" s="109"/>
      <c r="AE113" s="109" t="s">
        <v>24</v>
      </c>
      <c r="AF113" s="109"/>
      <c r="AG113" s="109"/>
      <c r="AH113" s="109"/>
      <c r="AI113" s="82"/>
      <c r="AJ113" s="32"/>
      <c r="AK113" s="163"/>
      <c r="AL113" s="168"/>
      <c r="AM113" s="168"/>
      <c r="AN113" s="198"/>
      <c r="AO113" s="69"/>
      <c r="AP113" s="82"/>
      <c r="AQ113" s="82"/>
      <c r="AR113" s="82"/>
      <c r="AS113" s="109" t="s">
        <v>2</v>
      </c>
      <c r="AT113" s="109"/>
      <c r="AU113" s="109"/>
      <c r="AV113" s="109"/>
      <c r="AW113" s="109" t="s">
        <v>24</v>
      </c>
      <c r="AX113" s="109"/>
      <c r="AY113" s="109"/>
      <c r="AZ113" s="109"/>
      <c r="BA113" s="82"/>
      <c r="BB113" s="32"/>
      <c r="BC113" s="163"/>
      <c r="BD113" s="168"/>
      <c r="BE113" s="168"/>
      <c r="BF113" s="198"/>
      <c r="BG113" s="69"/>
      <c r="BH113" s="82"/>
      <c r="BI113" s="82"/>
      <c r="BJ113" s="82"/>
      <c r="BK113" s="109" t="s">
        <v>2</v>
      </c>
      <c r="BL113" s="109"/>
      <c r="BM113" s="109"/>
      <c r="BN113" s="109"/>
      <c r="BO113" s="109" t="s">
        <v>24</v>
      </c>
      <c r="BP113" s="109"/>
      <c r="BQ113" s="109"/>
      <c r="BR113" s="109"/>
      <c r="BS113" s="82"/>
      <c r="BT113" s="32"/>
      <c r="BU113" s="163"/>
      <c r="BV113" s="168"/>
      <c r="BW113" s="168"/>
      <c r="BX113" s="218"/>
    </row>
    <row r="114" spans="1:76" s="28" customFormat="1" ht="9.9499999999999993" customHeight="1">
      <c r="A114" s="32"/>
      <c r="B114" s="40"/>
      <c r="C114" s="50"/>
      <c r="D114" s="60"/>
      <c r="E114" s="69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32"/>
      <c r="S114" s="164">
        <f>+K144+K145+K147</f>
        <v>45</v>
      </c>
      <c r="T114" s="169" t="s">
        <v>62</v>
      </c>
      <c r="U114" s="168"/>
      <c r="V114" s="32"/>
      <c r="W114" s="69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32"/>
      <c r="AK114" s="164">
        <f>+AC144+AC145+AC147</f>
        <v>40</v>
      </c>
      <c r="AL114" s="169" t="s">
        <v>62</v>
      </c>
      <c r="AM114" s="168"/>
      <c r="AN114" s="198"/>
      <c r="AO114" s="69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32"/>
      <c r="BC114" s="164">
        <f>+AU144+AU145+AU147</f>
        <v>35</v>
      </c>
      <c r="BD114" s="169" t="s">
        <v>62</v>
      </c>
      <c r="BE114" s="168"/>
      <c r="BF114" s="198"/>
      <c r="BG114" s="69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32"/>
      <c r="BU114" s="164">
        <f>+BM144+BM145+BM147</f>
        <v>30</v>
      </c>
      <c r="BV114" s="169" t="s">
        <v>62</v>
      </c>
      <c r="BW114" s="168"/>
      <c r="BX114" s="218"/>
    </row>
    <row r="115" spans="1:76" s="28" customFormat="1" ht="9.9499999999999993" customHeight="1">
      <c r="A115" s="32"/>
      <c r="B115" s="40"/>
      <c r="C115" s="50"/>
      <c r="D115" s="60"/>
      <c r="E115" s="69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32"/>
      <c r="S115" s="164"/>
      <c r="T115" s="169"/>
      <c r="U115" s="168"/>
      <c r="V115" s="32"/>
      <c r="W115" s="69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32"/>
      <c r="AK115" s="164"/>
      <c r="AL115" s="169"/>
      <c r="AM115" s="168"/>
      <c r="AN115" s="198"/>
      <c r="AO115" s="69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32"/>
      <c r="BC115" s="164"/>
      <c r="BD115" s="169"/>
      <c r="BE115" s="168"/>
      <c r="BF115" s="198"/>
      <c r="BG115" s="69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32"/>
      <c r="BU115" s="164"/>
      <c r="BV115" s="169"/>
      <c r="BW115" s="168"/>
      <c r="BX115" s="218"/>
    </row>
    <row r="116" spans="1:76" s="28" customFormat="1" ht="9.9499999999999993" customHeight="1">
      <c r="A116" s="32"/>
      <c r="B116" s="40"/>
      <c r="C116" s="50"/>
      <c r="D116" s="60"/>
      <c r="E116" s="6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32"/>
      <c r="S116" s="164"/>
      <c r="T116" s="169"/>
      <c r="U116" s="168"/>
      <c r="V116" s="32"/>
      <c r="W116" s="69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32"/>
      <c r="AK116" s="164"/>
      <c r="AL116" s="169"/>
      <c r="AM116" s="168"/>
      <c r="AN116" s="198"/>
      <c r="AO116" s="69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32"/>
      <c r="BC116" s="164"/>
      <c r="BD116" s="169"/>
      <c r="BE116" s="168"/>
      <c r="BF116" s="198"/>
      <c r="BG116" s="69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32"/>
      <c r="BU116" s="164"/>
      <c r="BV116" s="169"/>
      <c r="BW116" s="168"/>
      <c r="BX116" s="218"/>
    </row>
    <row r="117" spans="1:76" s="28" customFormat="1" ht="9.9499999999999993" customHeight="1">
      <c r="A117" s="32"/>
      <c r="B117" s="40"/>
      <c r="C117" s="50"/>
      <c r="D117" s="60"/>
      <c r="E117" s="69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32"/>
      <c r="S117" s="164"/>
      <c r="T117" s="169"/>
      <c r="U117" s="168"/>
      <c r="V117" s="32"/>
      <c r="W117" s="69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32"/>
      <c r="AK117" s="164"/>
      <c r="AL117" s="169"/>
      <c r="AM117" s="168"/>
      <c r="AN117" s="198"/>
      <c r="AO117" s="69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32"/>
      <c r="BC117" s="164"/>
      <c r="BD117" s="169"/>
      <c r="BE117" s="168"/>
      <c r="BF117" s="198"/>
      <c r="BG117" s="69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32"/>
      <c r="BU117" s="164"/>
      <c r="BV117" s="169"/>
      <c r="BW117" s="168"/>
      <c r="BX117" s="218"/>
    </row>
    <row r="118" spans="1:76" s="28" customFormat="1" ht="9.9499999999999993" customHeight="1">
      <c r="A118" s="32"/>
      <c r="B118" s="40"/>
      <c r="C118" s="50"/>
      <c r="D118" s="60"/>
      <c r="E118" s="69"/>
      <c r="F118" s="82"/>
      <c r="G118" s="82"/>
      <c r="H118" s="82"/>
      <c r="I118" s="109"/>
      <c r="J118" s="109"/>
      <c r="K118" s="109"/>
      <c r="L118" s="109"/>
      <c r="M118" s="109"/>
      <c r="N118" s="109"/>
      <c r="O118" s="109"/>
      <c r="P118" s="109"/>
      <c r="Q118" s="82"/>
      <c r="R118" s="32"/>
      <c r="S118" s="164"/>
      <c r="T118" s="169"/>
      <c r="U118" s="168"/>
      <c r="V118" s="32"/>
      <c r="W118" s="69"/>
      <c r="X118" s="82"/>
      <c r="Y118" s="82"/>
      <c r="Z118" s="82"/>
      <c r="AA118" s="109"/>
      <c r="AB118" s="109"/>
      <c r="AC118" s="109"/>
      <c r="AD118" s="109"/>
      <c r="AE118" s="109"/>
      <c r="AF118" s="109"/>
      <c r="AG118" s="109"/>
      <c r="AH118" s="109"/>
      <c r="AI118" s="82"/>
      <c r="AJ118" s="32"/>
      <c r="AK118" s="164"/>
      <c r="AL118" s="169"/>
      <c r="AM118" s="168"/>
      <c r="AN118" s="198"/>
      <c r="AO118" s="69"/>
      <c r="AP118" s="82"/>
      <c r="AQ118" s="82"/>
      <c r="AR118" s="82"/>
      <c r="AS118" s="109"/>
      <c r="AT118" s="109"/>
      <c r="AU118" s="109"/>
      <c r="AV118" s="109"/>
      <c r="AW118" s="109"/>
      <c r="AX118" s="109"/>
      <c r="AY118" s="109"/>
      <c r="AZ118" s="109"/>
      <c r="BA118" s="82"/>
      <c r="BB118" s="32"/>
      <c r="BC118" s="164"/>
      <c r="BD118" s="169"/>
      <c r="BE118" s="168"/>
      <c r="BF118" s="198"/>
      <c r="BG118" s="69"/>
      <c r="BH118" s="82"/>
      <c r="BI118" s="82"/>
      <c r="BJ118" s="82"/>
      <c r="BK118" s="109"/>
      <c r="BL118" s="109"/>
      <c r="BM118" s="109"/>
      <c r="BN118" s="109"/>
      <c r="BO118" s="109"/>
      <c r="BP118" s="109"/>
      <c r="BQ118" s="109"/>
      <c r="BR118" s="109"/>
      <c r="BS118" s="82"/>
      <c r="BT118" s="32"/>
      <c r="BU118" s="164"/>
      <c r="BV118" s="169"/>
      <c r="BW118" s="168"/>
      <c r="BX118" s="218"/>
    </row>
    <row r="119" spans="1:76" s="28" customFormat="1" ht="12" customHeight="1">
      <c r="A119" s="32"/>
      <c r="B119" s="40"/>
      <c r="C119" s="50"/>
      <c r="D119" s="60"/>
      <c r="E119" s="69"/>
      <c r="F119" s="82"/>
      <c r="G119" s="97">
        <v>100</v>
      </c>
      <c r="H119" s="82"/>
      <c r="I119" s="109" t="s">
        <v>1</v>
      </c>
      <c r="J119" s="109"/>
      <c r="K119" s="109"/>
      <c r="L119" s="109"/>
      <c r="M119" s="133"/>
      <c r="N119" s="133"/>
      <c r="O119" s="133"/>
      <c r="P119" s="133"/>
      <c r="Q119" s="156"/>
      <c r="R119" s="161">
        <f>+S120-R123</f>
        <v>20</v>
      </c>
      <c r="S119" s="156"/>
      <c r="T119" s="170">
        <f>+S120+S114</f>
        <v>85</v>
      </c>
      <c r="U119" s="173" t="s">
        <v>63</v>
      </c>
      <c r="V119" s="32"/>
      <c r="W119" s="69"/>
      <c r="X119" s="82"/>
      <c r="Y119" s="97">
        <v>100</v>
      </c>
      <c r="Z119" s="82"/>
      <c r="AA119" s="109" t="s">
        <v>1</v>
      </c>
      <c r="AB119" s="109"/>
      <c r="AC119" s="109"/>
      <c r="AD119" s="109"/>
      <c r="AE119" s="133"/>
      <c r="AF119" s="133"/>
      <c r="AG119" s="133"/>
      <c r="AH119" s="133"/>
      <c r="AI119" s="156"/>
      <c r="AJ119" s="32"/>
      <c r="AK119" s="32"/>
      <c r="AL119" s="170">
        <f>+AK120+AK114</f>
        <v>95</v>
      </c>
      <c r="AM119" s="173" t="s">
        <v>63</v>
      </c>
      <c r="AN119" s="198"/>
      <c r="AO119" s="69"/>
      <c r="AP119" s="82"/>
      <c r="AQ119" s="97">
        <v>100</v>
      </c>
      <c r="AR119" s="82"/>
      <c r="AS119" s="109" t="s">
        <v>1</v>
      </c>
      <c r="AT119" s="109"/>
      <c r="AU119" s="109"/>
      <c r="AV119" s="109"/>
      <c r="AW119" s="133"/>
      <c r="AX119" s="133"/>
      <c r="AY119" s="133"/>
      <c r="AZ119" s="133"/>
      <c r="BA119" s="156"/>
      <c r="BB119" s="32"/>
      <c r="BC119" s="32"/>
      <c r="BD119" s="170">
        <f>+BC120+BC114</f>
        <v>110</v>
      </c>
      <c r="BE119" s="173" t="s">
        <v>63</v>
      </c>
      <c r="BF119" s="198"/>
      <c r="BG119" s="69"/>
      <c r="BH119" s="82"/>
      <c r="BI119" s="97">
        <v>100</v>
      </c>
      <c r="BJ119" s="82"/>
      <c r="BK119" s="109" t="s">
        <v>1</v>
      </c>
      <c r="BL119" s="109"/>
      <c r="BM119" s="109"/>
      <c r="BN119" s="109"/>
      <c r="BO119" s="133"/>
      <c r="BP119" s="133"/>
      <c r="BQ119" s="133"/>
      <c r="BR119" s="133"/>
      <c r="BS119" s="156"/>
      <c r="BT119" s="32"/>
      <c r="BU119" s="32"/>
      <c r="BV119" s="212">
        <f>BU121+BU114</f>
        <v>125</v>
      </c>
      <c r="BW119" s="168"/>
      <c r="BX119" s="218"/>
    </row>
    <row r="120" spans="1:76" s="28" customFormat="1" ht="12" customHeight="1">
      <c r="A120" s="32"/>
      <c r="B120" s="40"/>
      <c r="C120" s="50"/>
      <c r="D120" s="60"/>
      <c r="E120" s="69"/>
      <c r="F120" s="82"/>
      <c r="G120" s="97"/>
      <c r="H120" s="82"/>
      <c r="I120" s="109"/>
      <c r="J120" s="109"/>
      <c r="K120" s="109"/>
      <c r="L120" s="109"/>
      <c r="M120" s="133"/>
      <c r="N120" s="133"/>
      <c r="O120" s="133"/>
      <c r="P120" s="133"/>
      <c r="Q120" s="156"/>
      <c r="R120" s="161"/>
      <c r="S120" s="161">
        <f>+L133</f>
        <v>40</v>
      </c>
      <c r="T120" s="170"/>
      <c r="U120" s="173"/>
      <c r="V120" s="32"/>
      <c r="W120" s="69"/>
      <c r="X120" s="82"/>
      <c r="Y120" s="97"/>
      <c r="Z120" s="82"/>
      <c r="AA120" s="109"/>
      <c r="AB120" s="109"/>
      <c r="AC120" s="109"/>
      <c r="AD120" s="109"/>
      <c r="AE120" s="133"/>
      <c r="AF120" s="133"/>
      <c r="AG120" s="133"/>
      <c r="AH120" s="133"/>
      <c r="AI120" s="156"/>
      <c r="AJ120" s="196">
        <f>+AK120-AJ124</f>
        <v>35</v>
      </c>
      <c r="AK120" s="196">
        <f>+AD133</f>
        <v>55</v>
      </c>
      <c r="AL120" s="170"/>
      <c r="AM120" s="173"/>
      <c r="AN120" s="198"/>
      <c r="AO120" s="69"/>
      <c r="AP120" s="82"/>
      <c r="AQ120" s="97"/>
      <c r="AR120" s="82"/>
      <c r="AS120" s="109"/>
      <c r="AT120" s="109"/>
      <c r="AU120" s="109"/>
      <c r="AV120" s="109"/>
      <c r="AW120" s="133"/>
      <c r="AX120" s="133"/>
      <c r="AY120" s="133"/>
      <c r="AZ120" s="133"/>
      <c r="BA120" s="156"/>
      <c r="BB120" s="196">
        <f>+BC120-BB124</f>
        <v>55</v>
      </c>
      <c r="BC120" s="196">
        <f>+AV133</f>
        <v>75</v>
      </c>
      <c r="BD120" s="170"/>
      <c r="BE120" s="173"/>
      <c r="BF120" s="198"/>
      <c r="BG120" s="69"/>
      <c r="BH120" s="82"/>
      <c r="BI120" s="97"/>
      <c r="BJ120" s="82"/>
      <c r="BK120" s="109"/>
      <c r="BL120" s="109"/>
      <c r="BM120" s="109"/>
      <c r="BN120" s="109"/>
      <c r="BO120" s="133"/>
      <c r="BP120" s="133"/>
      <c r="BQ120" s="133"/>
      <c r="BR120" s="133"/>
      <c r="BS120" s="156"/>
      <c r="BT120" s="196">
        <f>+BU121-BT125</f>
        <v>75</v>
      </c>
      <c r="BU120" s="32"/>
      <c r="BV120" s="212"/>
      <c r="BW120" s="173" t="s">
        <v>63</v>
      </c>
      <c r="BX120" s="218"/>
    </row>
    <row r="121" spans="1:76" s="28" customFormat="1" ht="12" customHeight="1">
      <c r="A121" s="32"/>
      <c r="B121" s="40"/>
      <c r="C121" s="50"/>
      <c r="D121" s="60"/>
      <c r="E121" s="69"/>
      <c r="F121" s="82"/>
      <c r="G121" s="97"/>
      <c r="H121" s="82"/>
      <c r="I121" s="109"/>
      <c r="J121" s="109"/>
      <c r="K121" s="109"/>
      <c r="L121" s="109"/>
      <c r="M121" s="109" t="s">
        <v>5</v>
      </c>
      <c r="N121" s="109"/>
      <c r="O121" s="109"/>
      <c r="P121" s="109"/>
      <c r="Q121" s="156"/>
      <c r="R121" s="161"/>
      <c r="S121" s="161"/>
      <c r="T121" s="170"/>
      <c r="U121" s="173"/>
      <c r="V121" s="32"/>
      <c r="W121" s="69"/>
      <c r="X121" s="82"/>
      <c r="Y121" s="97"/>
      <c r="Z121" s="82"/>
      <c r="AA121" s="109"/>
      <c r="AB121" s="109"/>
      <c r="AC121" s="109"/>
      <c r="AD121" s="109"/>
      <c r="AE121" s="109" t="s">
        <v>5</v>
      </c>
      <c r="AF121" s="109"/>
      <c r="AG121" s="109"/>
      <c r="AH121" s="109"/>
      <c r="AI121" s="156"/>
      <c r="AJ121" s="196"/>
      <c r="AK121" s="196"/>
      <c r="AL121" s="170"/>
      <c r="AM121" s="173"/>
      <c r="AN121" s="198"/>
      <c r="AO121" s="69"/>
      <c r="AP121" s="82"/>
      <c r="AQ121" s="97"/>
      <c r="AR121" s="82"/>
      <c r="AS121" s="109"/>
      <c r="AT121" s="109"/>
      <c r="AU121" s="109"/>
      <c r="AV121" s="109"/>
      <c r="AW121" s="109" t="s">
        <v>5</v>
      </c>
      <c r="AX121" s="109"/>
      <c r="AY121" s="109"/>
      <c r="AZ121" s="109"/>
      <c r="BA121" s="156"/>
      <c r="BB121" s="196"/>
      <c r="BC121" s="196"/>
      <c r="BD121" s="170"/>
      <c r="BE121" s="173"/>
      <c r="BF121" s="198"/>
      <c r="BG121" s="69"/>
      <c r="BH121" s="82"/>
      <c r="BI121" s="97"/>
      <c r="BJ121" s="82"/>
      <c r="BK121" s="109"/>
      <c r="BL121" s="109"/>
      <c r="BM121" s="109"/>
      <c r="BN121" s="109"/>
      <c r="BO121" s="109" t="s">
        <v>5</v>
      </c>
      <c r="BP121" s="109"/>
      <c r="BQ121" s="109"/>
      <c r="BR121" s="109"/>
      <c r="BS121" s="156"/>
      <c r="BT121" s="196"/>
      <c r="BU121" s="196">
        <f>+BN133</f>
        <v>95</v>
      </c>
      <c r="BV121" s="212"/>
      <c r="BW121" s="173"/>
      <c r="BX121" s="218"/>
    </row>
    <row r="122" spans="1:76" s="28" customFormat="1" ht="12" customHeight="1">
      <c r="A122" s="32"/>
      <c r="B122" s="40"/>
      <c r="C122" s="50"/>
      <c r="D122" s="60"/>
      <c r="E122" s="69"/>
      <c r="F122" s="82"/>
      <c r="G122" s="97"/>
      <c r="H122" s="82"/>
      <c r="I122" s="109"/>
      <c r="J122" s="109"/>
      <c r="K122" s="109"/>
      <c r="L122" s="109"/>
      <c r="M122" s="109" t="s">
        <v>26</v>
      </c>
      <c r="N122" s="109"/>
      <c r="O122" s="109"/>
      <c r="P122" s="109"/>
      <c r="Q122" s="157" t="s">
        <v>28</v>
      </c>
      <c r="R122" s="161"/>
      <c r="S122" s="161"/>
      <c r="T122" s="170"/>
      <c r="U122" s="173"/>
      <c r="V122" s="32"/>
      <c r="W122" s="69"/>
      <c r="X122" s="82"/>
      <c r="Y122" s="97"/>
      <c r="Z122" s="82"/>
      <c r="AA122" s="109"/>
      <c r="AB122" s="109"/>
      <c r="AC122" s="109"/>
      <c r="AD122" s="109"/>
      <c r="AE122" s="109" t="s">
        <v>26</v>
      </c>
      <c r="AF122" s="109"/>
      <c r="AG122" s="109"/>
      <c r="AH122" s="109"/>
      <c r="AI122" s="158"/>
      <c r="AJ122" s="196"/>
      <c r="AK122" s="196"/>
      <c r="AL122" s="170"/>
      <c r="AM122" s="173"/>
      <c r="AN122" s="198"/>
      <c r="AO122" s="69"/>
      <c r="AP122" s="82"/>
      <c r="AQ122" s="97"/>
      <c r="AR122" s="82"/>
      <c r="AS122" s="109"/>
      <c r="AT122" s="109"/>
      <c r="AU122" s="109"/>
      <c r="AV122" s="109"/>
      <c r="AW122" s="109" t="s">
        <v>26</v>
      </c>
      <c r="AX122" s="109"/>
      <c r="AY122" s="109"/>
      <c r="AZ122" s="109"/>
      <c r="BA122" s="158"/>
      <c r="BB122" s="196"/>
      <c r="BC122" s="196"/>
      <c r="BD122" s="170"/>
      <c r="BE122" s="173"/>
      <c r="BF122" s="198"/>
      <c r="BG122" s="69"/>
      <c r="BH122" s="82"/>
      <c r="BI122" s="97"/>
      <c r="BJ122" s="82"/>
      <c r="BK122" s="109"/>
      <c r="BL122" s="109"/>
      <c r="BM122" s="109"/>
      <c r="BN122" s="109"/>
      <c r="BO122" s="109" t="s">
        <v>26</v>
      </c>
      <c r="BP122" s="109"/>
      <c r="BQ122" s="109"/>
      <c r="BR122" s="109"/>
      <c r="BS122" s="158"/>
      <c r="BT122" s="196"/>
      <c r="BU122" s="196"/>
      <c r="BV122" s="212"/>
      <c r="BW122" s="173"/>
      <c r="BX122" s="218"/>
    </row>
    <row r="123" spans="1:76" s="28" customFormat="1" ht="12" customHeight="1">
      <c r="A123" s="32"/>
      <c r="B123" s="40"/>
      <c r="C123" s="50"/>
      <c r="D123" s="60"/>
      <c r="E123" s="69"/>
      <c r="F123" s="82"/>
      <c r="G123" s="97"/>
      <c r="H123" s="82"/>
      <c r="I123" s="109"/>
      <c r="J123" s="109"/>
      <c r="K123" s="109"/>
      <c r="L123" s="109"/>
      <c r="M123" s="134">
        <f>+L135</f>
        <v>12</v>
      </c>
      <c r="N123" s="134"/>
      <c r="O123" s="134"/>
      <c r="P123" s="134"/>
      <c r="Q123" s="157"/>
      <c r="R123" s="161">
        <v>20</v>
      </c>
      <c r="S123" s="161"/>
      <c r="T123" s="170"/>
      <c r="U123" s="173"/>
      <c r="V123" s="32"/>
      <c r="W123" s="69"/>
      <c r="X123" s="82"/>
      <c r="Y123" s="97"/>
      <c r="Z123" s="82"/>
      <c r="AA123" s="109"/>
      <c r="AB123" s="109"/>
      <c r="AC123" s="109"/>
      <c r="AD123" s="109"/>
      <c r="AE123" s="134">
        <f>+AD135</f>
        <v>12</v>
      </c>
      <c r="AF123" s="134"/>
      <c r="AG123" s="134"/>
      <c r="AH123" s="134"/>
      <c r="AI123" s="157" t="s">
        <v>28</v>
      </c>
      <c r="AJ123" s="196"/>
      <c r="AK123" s="196"/>
      <c r="AL123" s="170"/>
      <c r="AM123" s="173"/>
      <c r="AN123" s="198"/>
      <c r="AO123" s="69"/>
      <c r="AP123" s="82"/>
      <c r="AQ123" s="97"/>
      <c r="AR123" s="82"/>
      <c r="AS123" s="109"/>
      <c r="AT123" s="109"/>
      <c r="AU123" s="109"/>
      <c r="AV123" s="109"/>
      <c r="AW123" s="134">
        <f>+AV135</f>
        <v>12</v>
      </c>
      <c r="AX123" s="134"/>
      <c r="AY123" s="134"/>
      <c r="AZ123" s="134"/>
      <c r="BA123" s="157" t="s">
        <v>28</v>
      </c>
      <c r="BB123" s="196"/>
      <c r="BC123" s="196"/>
      <c r="BD123" s="170"/>
      <c r="BE123" s="173"/>
      <c r="BF123" s="198"/>
      <c r="BG123" s="69"/>
      <c r="BH123" s="82"/>
      <c r="BI123" s="97"/>
      <c r="BJ123" s="82"/>
      <c r="BK123" s="109"/>
      <c r="BL123" s="109"/>
      <c r="BM123" s="109"/>
      <c r="BN123" s="109"/>
      <c r="BO123" s="134">
        <f>+BN135</f>
        <v>12</v>
      </c>
      <c r="BP123" s="134"/>
      <c r="BQ123" s="134"/>
      <c r="BR123" s="134"/>
      <c r="BS123" s="158"/>
      <c r="BT123" s="196"/>
      <c r="BU123" s="196"/>
      <c r="BV123" s="212"/>
      <c r="BW123" s="173"/>
      <c r="BX123" s="218"/>
    </row>
    <row r="124" spans="1:76" s="28" customFormat="1" ht="12" customHeight="1">
      <c r="A124" s="32"/>
      <c r="B124" s="40"/>
      <c r="C124" s="50"/>
      <c r="D124" s="60"/>
      <c r="E124" s="69"/>
      <c r="F124" s="82"/>
      <c r="G124" s="97"/>
      <c r="H124" s="82"/>
      <c r="I124" s="110">
        <f>+L131</f>
        <v>2</v>
      </c>
      <c r="J124" s="110"/>
      <c r="K124" s="110"/>
      <c r="L124" s="110"/>
      <c r="M124" s="133"/>
      <c r="N124" s="133"/>
      <c r="O124" s="133"/>
      <c r="P124" s="133"/>
      <c r="Q124" s="157"/>
      <c r="R124" s="161"/>
      <c r="S124" s="156"/>
      <c r="T124" s="170"/>
      <c r="U124" s="173"/>
      <c r="V124" s="32"/>
      <c r="W124" s="69"/>
      <c r="X124" s="82"/>
      <c r="Y124" s="97"/>
      <c r="Z124" s="82"/>
      <c r="AA124" s="110">
        <f>+AD131</f>
        <v>2</v>
      </c>
      <c r="AB124" s="110"/>
      <c r="AC124" s="110"/>
      <c r="AD124" s="110"/>
      <c r="AE124" s="133"/>
      <c r="AF124" s="133"/>
      <c r="AG124" s="133"/>
      <c r="AH124" s="133"/>
      <c r="AI124" s="157"/>
      <c r="AJ124" s="161">
        <v>20</v>
      </c>
      <c r="AK124" s="32"/>
      <c r="AL124" s="170"/>
      <c r="AM124" s="173"/>
      <c r="AN124" s="198"/>
      <c r="AO124" s="69"/>
      <c r="AP124" s="82"/>
      <c r="AQ124" s="97"/>
      <c r="AR124" s="82"/>
      <c r="AS124" s="110">
        <f>+AV131</f>
        <v>2</v>
      </c>
      <c r="AT124" s="110"/>
      <c r="AU124" s="110"/>
      <c r="AV124" s="110"/>
      <c r="AW124" s="133"/>
      <c r="AX124" s="133"/>
      <c r="AY124" s="133"/>
      <c r="AZ124" s="133"/>
      <c r="BA124" s="157"/>
      <c r="BB124" s="161">
        <v>20</v>
      </c>
      <c r="BC124" s="32"/>
      <c r="BD124" s="170"/>
      <c r="BE124" s="173"/>
      <c r="BF124" s="198"/>
      <c r="BG124" s="69"/>
      <c r="BH124" s="82"/>
      <c r="BI124" s="97"/>
      <c r="BJ124" s="82"/>
      <c r="BK124" s="110">
        <f>+BN131</f>
        <v>2</v>
      </c>
      <c r="BL124" s="110"/>
      <c r="BM124" s="110"/>
      <c r="BN124" s="110"/>
      <c r="BO124" s="133"/>
      <c r="BP124" s="133"/>
      <c r="BQ124" s="133"/>
      <c r="BR124" s="133"/>
      <c r="BS124" s="157" t="s">
        <v>28</v>
      </c>
      <c r="BT124" s="197"/>
      <c r="BU124" s="196"/>
      <c r="BV124" s="212"/>
      <c r="BW124" s="173"/>
      <c r="BX124" s="218"/>
    </row>
    <row r="125" spans="1:76" s="28" customFormat="1" ht="12" customHeight="1">
      <c r="A125" s="32"/>
      <c r="B125" s="40"/>
      <c r="C125" s="50"/>
      <c r="D125" s="60"/>
      <c r="E125" s="69"/>
      <c r="F125" s="82"/>
      <c r="G125" s="97"/>
      <c r="H125" s="82"/>
      <c r="I125" s="110"/>
      <c r="J125" s="110"/>
      <c r="K125" s="110"/>
      <c r="L125" s="110"/>
      <c r="M125" s="133"/>
      <c r="N125" s="133"/>
      <c r="O125" s="133"/>
      <c r="P125" s="133"/>
      <c r="Q125" s="157"/>
      <c r="R125" s="156"/>
      <c r="S125" s="161"/>
      <c r="T125" s="171"/>
      <c r="U125" s="174"/>
      <c r="V125" s="32"/>
      <c r="W125" s="69"/>
      <c r="X125" s="82"/>
      <c r="Y125" s="97"/>
      <c r="Z125" s="82"/>
      <c r="AA125" s="110"/>
      <c r="AB125" s="110"/>
      <c r="AC125" s="110"/>
      <c r="AD125" s="110"/>
      <c r="AE125" s="133"/>
      <c r="AF125" s="133"/>
      <c r="AG125" s="133"/>
      <c r="AH125" s="133"/>
      <c r="AI125" s="157"/>
      <c r="AJ125" s="161"/>
      <c r="AK125" s="197"/>
      <c r="AL125" s="171"/>
      <c r="AM125" s="174"/>
      <c r="AN125" s="198"/>
      <c r="AO125" s="69"/>
      <c r="AP125" s="82"/>
      <c r="AQ125" s="97"/>
      <c r="AR125" s="82"/>
      <c r="AS125" s="110"/>
      <c r="AT125" s="110"/>
      <c r="AU125" s="110"/>
      <c r="AV125" s="110"/>
      <c r="AW125" s="133"/>
      <c r="AX125" s="133"/>
      <c r="AY125" s="133"/>
      <c r="AZ125" s="133"/>
      <c r="BA125" s="157"/>
      <c r="BB125" s="161"/>
      <c r="BC125" s="197"/>
      <c r="BD125" s="171"/>
      <c r="BE125" s="174"/>
      <c r="BF125" s="198"/>
      <c r="BG125" s="69"/>
      <c r="BH125" s="82"/>
      <c r="BI125" s="97"/>
      <c r="BJ125" s="82"/>
      <c r="BK125" s="110"/>
      <c r="BL125" s="110"/>
      <c r="BM125" s="110"/>
      <c r="BN125" s="110"/>
      <c r="BO125" s="133"/>
      <c r="BP125" s="133"/>
      <c r="BQ125" s="133"/>
      <c r="BR125" s="133"/>
      <c r="BS125" s="157"/>
      <c r="BT125" s="161">
        <v>20</v>
      </c>
      <c r="BU125" s="197"/>
      <c r="BV125" s="212"/>
      <c r="BW125" s="173"/>
      <c r="BX125" s="218"/>
    </row>
    <row r="126" spans="1:76" s="28" customFormat="1" ht="12" customHeight="1">
      <c r="A126" s="32"/>
      <c r="B126" s="40"/>
      <c r="C126" s="50"/>
      <c r="D126" s="60"/>
      <c r="E126" s="69"/>
      <c r="F126" s="82"/>
      <c r="G126" s="97"/>
      <c r="H126" s="82"/>
      <c r="I126" s="110"/>
      <c r="J126" s="110"/>
      <c r="K126" s="110"/>
      <c r="L126" s="110"/>
      <c r="M126" s="135" t="s">
        <v>6</v>
      </c>
      <c r="N126" s="135"/>
      <c r="O126" s="135"/>
      <c r="P126" s="135"/>
      <c r="Q126" s="156"/>
      <c r="R126" s="156"/>
      <c r="S126" s="161">
        <f>+G119-S120</f>
        <v>60</v>
      </c>
      <c r="T126" s="32"/>
      <c r="U126" s="32"/>
      <c r="V126" s="32"/>
      <c r="W126" s="69"/>
      <c r="X126" s="82"/>
      <c r="Y126" s="97"/>
      <c r="Z126" s="82"/>
      <c r="AA126" s="110"/>
      <c r="AB126" s="110"/>
      <c r="AC126" s="110"/>
      <c r="AD126" s="110"/>
      <c r="AE126" s="133"/>
      <c r="AF126" s="133"/>
      <c r="AG126" s="133"/>
      <c r="AH126" s="133"/>
      <c r="AI126" s="195"/>
      <c r="AJ126" s="32"/>
      <c r="AK126" s="161">
        <f>+Y119-AK120</f>
        <v>45</v>
      </c>
      <c r="AL126" s="168"/>
      <c r="AM126" s="32"/>
      <c r="AN126" s="198"/>
      <c r="AO126" s="69"/>
      <c r="AP126" s="82"/>
      <c r="AQ126" s="97"/>
      <c r="AR126" s="82"/>
      <c r="AS126" s="110"/>
      <c r="AT126" s="110"/>
      <c r="AU126" s="110"/>
      <c r="AV126" s="110"/>
      <c r="AW126" s="133"/>
      <c r="AX126" s="133"/>
      <c r="AY126" s="133"/>
      <c r="AZ126" s="133"/>
      <c r="BA126" s="195"/>
      <c r="BB126" s="32"/>
      <c r="BC126" s="161">
        <f>+AQ119-BC120</f>
        <v>25</v>
      </c>
      <c r="BD126" s="168"/>
      <c r="BE126" s="32"/>
      <c r="BF126" s="198"/>
      <c r="BG126" s="69"/>
      <c r="BH126" s="82"/>
      <c r="BI126" s="97"/>
      <c r="BJ126" s="82"/>
      <c r="BK126" s="110"/>
      <c r="BL126" s="110"/>
      <c r="BM126" s="110"/>
      <c r="BN126" s="110"/>
      <c r="BO126" s="133"/>
      <c r="BP126" s="133"/>
      <c r="BQ126" s="133"/>
      <c r="BR126" s="133"/>
      <c r="BS126" s="157"/>
      <c r="BT126" s="161"/>
      <c r="BU126" s="197"/>
      <c r="BV126" s="168"/>
      <c r="BW126" s="168"/>
      <c r="BX126" s="218"/>
    </row>
    <row r="127" spans="1:76" s="28" customFormat="1" ht="12" customHeight="1">
      <c r="A127" s="32"/>
      <c r="B127" s="40"/>
      <c r="C127" s="50"/>
      <c r="D127" s="60"/>
      <c r="E127" s="69"/>
      <c r="F127" s="82"/>
      <c r="G127" s="97"/>
      <c r="H127" s="82"/>
      <c r="I127" s="110"/>
      <c r="J127" s="110"/>
      <c r="K127" s="110"/>
      <c r="L127" s="110"/>
      <c r="M127" s="110">
        <f>+I124</f>
        <v>2</v>
      </c>
      <c r="N127" s="110"/>
      <c r="O127" s="110"/>
      <c r="P127" s="110"/>
      <c r="Q127" s="158"/>
      <c r="R127" s="156"/>
      <c r="S127" s="161"/>
      <c r="T127" s="168"/>
      <c r="U127" s="168"/>
      <c r="V127" s="32"/>
      <c r="W127" s="69"/>
      <c r="X127" s="82"/>
      <c r="Y127" s="97"/>
      <c r="Z127" s="82"/>
      <c r="AA127" s="110"/>
      <c r="AB127" s="110"/>
      <c r="AC127" s="110"/>
      <c r="AD127" s="110"/>
      <c r="AE127" s="135" t="s">
        <v>6</v>
      </c>
      <c r="AF127" s="135"/>
      <c r="AG127" s="135"/>
      <c r="AH127" s="135"/>
      <c r="AI127" s="158"/>
      <c r="AJ127" s="158"/>
      <c r="AK127" s="161"/>
      <c r="AL127" s="168"/>
      <c r="AM127" s="168"/>
      <c r="AN127" s="198"/>
      <c r="AO127" s="69"/>
      <c r="AP127" s="82"/>
      <c r="AQ127" s="97"/>
      <c r="AR127" s="82"/>
      <c r="AS127" s="110"/>
      <c r="AT127" s="110"/>
      <c r="AU127" s="110"/>
      <c r="AV127" s="110"/>
      <c r="AW127" s="135" t="s">
        <v>6</v>
      </c>
      <c r="AX127" s="135"/>
      <c r="AY127" s="135"/>
      <c r="AZ127" s="135"/>
      <c r="BA127" s="158"/>
      <c r="BB127" s="158"/>
      <c r="BC127" s="161"/>
      <c r="BD127" s="168"/>
      <c r="BE127" s="168"/>
      <c r="BF127" s="198"/>
      <c r="BG127" s="69"/>
      <c r="BH127" s="82"/>
      <c r="BI127" s="97"/>
      <c r="BJ127" s="82"/>
      <c r="BK127" s="110"/>
      <c r="BL127" s="110"/>
      <c r="BM127" s="110"/>
      <c r="BN127" s="110"/>
      <c r="BO127" s="135" t="s">
        <v>6</v>
      </c>
      <c r="BP127" s="135"/>
      <c r="BQ127" s="135"/>
      <c r="BR127" s="135"/>
      <c r="BS127" s="158"/>
      <c r="BT127" s="158"/>
      <c r="BU127" s="161">
        <f>+BI119-BU121</f>
        <v>5</v>
      </c>
      <c r="BV127" s="168"/>
      <c r="BW127" s="168"/>
      <c r="BX127" s="218"/>
    </row>
    <row r="128" spans="1:76" s="28" customFormat="1" ht="12" customHeight="1">
      <c r="A128" s="32"/>
      <c r="B128" s="40"/>
      <c r="C128" s="50"/>
      <c r="D128" s="60"/>
      <c r="E128" s="69"/>
      <c r="F128" s="82"/>
      <c r="G128" s="97"/>
      <c r="H128" s="82"/>
      <c r="I128" s="110"/>
      <c r="J128" s="110"/>
      <c r="K128" s="110"/>
      <c r="L128" s="110"/>
      <c r="M128" s="133"/>
      <c r="N128" s="133"/>
      <c r="O128" s="133"/>
      <c r="P128" s="133"/>
      <c r="Q128" s="158"/>
      <c r="R128" s="158"/>
      <c r="S128" s="32"/>
      <c r="T128" s="168"/>
      <c r="U128" s="168"/>
      <c r="V128" s="32"/>
      <c r="W128" s="69"/>
      <c r="X128" s="82"/>
      <c r="Y128" s="97"/>
      <c r="Z128" s="82"/>
      <c r="AA128" s="110"/>
      <c r="AB128" s="110"/>
      <c r="AC128" s="110"/>
      <c r="AD128" s="110"/>
      <c r="AE128" s="110">
        <f>+AA124</f>
        <v>2</v>
      </c>
      <c r="AF128" s="110"/>
      <c r="AG128" s="110"/>
      <c r="AH128" s="110"/>
      <c r="AI128" s="158"/>
      <c r="AJ128" s="158"/>
      <c r="AK128" s="161"/>
      <c r="AL128" s="168"/>
      <c r="AM128" s="168"/>
      <c r="AN128" s="198"/>
      <c r="AO128" s="69"/>
      <c r="AP128" s="82"/>
      <c r="AQ128" s="97"/>
      <c r="AR128" s="82"/>
      <c r="AS128" s="110"/>
      <c r="AT128" s="110"/>
      <c r="AU128" s="110"/>
      <c r="AV128" s="110"/>
      <c r="AW128" s="110">
        <f>+AS124</f>
        <v>2</v>
      </c>
      <c r="AX128" s="110"/>
      <c r="AY128" s="110"/>
      <c r="AZ128" s="110"/>
      <c r="BA128" s="158"/>
      <c r="BB128" s="158"/>
      <c r="BC128" s="161"/>
      <c r="BD128" s="168"/>
      <c r="BE128" s="168"/>
      <c r="BF128" s="198"/>
      <c r="BG128" s="69"/>
      <c r="BH128" s="82"/>
      <c r="BI128" s="97"/>
      <c r="BJ128" s="82"/>
      <c r="BK128" s="110"/>
      <c r="BL128" s="110"/>
      <c r="BM128" s="110"/>
      <c r="BN128" s="110"/>
      <c r="BO128" s="110">
        <f>+BK124</f>
        <v>2</v>
      </c>
      <c r="BP128" s="110"/>
      <c r="BQ128" s="110"/>
      <c r="BR128" s="110"/>
      <c r="BS128" s="158"/>
      <c r="BT128" s="158"/>
      <c r="BU128" s="161"/>
      <c r="BV128" s="168"/>
      <c r="BW128" s="168"/>
      <c r="BX128" s="218"/>
    </row>
    <row r="129" spans="1:76" ht="9" customHeight="1">
      <c r="A129" s="31"/>
      <c r="B129" s="40"/>
      <c r="C129" s="50"/>
      <c r="D129" s="60"/>
      <c r="E129" s="70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31"/>
      <c r="W129" s="70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199"/>
      <c r="AO129" s="70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199"/>
      <c r="BG129" s="70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219"/>
    </row>
    <row r="130" spans="1:76" ht="9.9499999999999993" customHeight="1">
      <c r="A130" s="31"/>
      <c r="B130" s="41" t="s">
        <v>42</v>
      </c>
      <c r="C130" s="51"/>
      <c r="D130" s="61"/>
      <c r="E130" s="68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176"/>
      <c r="W130" s="68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176"/>
      <c r="AO130" s="68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176"/>
      <c r="BG130" s="68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217"/>
    </row>
    <row r="131" spans="1:76" s="29" customFormat="1" ht="18" customHeight="1">
      <c r="A131" s="33"/>
      <c r="B131" s="41"/>
      <c r="C131" s="51"/>
      <c r="D131" s="61"/>
      <c r="E131" s="71"/>
      <c r="F131" s="84"/>
      <c r="G131" s="98" t="s">
        <v>6</v>
      </c>
      <c r="H131" s="98"/>
      <c r="I131" s="98"/>
      <c r="J131" s="98"/>
      <c r="K131" s="116"/>
      <c r="L131" s="104">
        <f>+AW109</f>
        <v>2</v>
      </c>
      <c r="M131" s="104"/>
      <c r="N131" s="116"/>
      <c r="O131" s="116"/>
      <c r="P131" s="116"/>
      <c r="Q131" s="116"/>
      <c r="R131" s="116"/>
      <c r="S131" s="116"/>
      <c r="T131" s="116"/>
      <c r="U131" s="116"/>
      <c r="V131" s="177"/>
      <c r="W131" s="185"/>
      <c r="X131" s="116"/>
      <c r="Y131" s="98" t="s">
        <v>6</v>
      </c>
      <c r="Z131" s="98"/>
      <c r="AA131" s="98"/>
      <c r="AB131" s="98"/>
      <c r="AC131" s="116"/>
      <c r="AD131" s="104">
        <f>+AW109</f>
        <v>2</v>
      </c>
      <c r="AE131" s="104"/>
      <c r="AF131" s="116"/>
      <c r="AG131" s="116"/>
      <c r="AH131" s="116"/>
      <c r="AI131" s="116"/>
      <c r="AJ131" s="116"/>
      <c r="AK131" s="116"/>
      <c r="AL131" s="116"/>
      <c r="AM131" s="116"/>
      <c r="AN131" s="177"/>
      <c r="AO131" s="185"/>
      <c r="AP131" s="116"/>
      <c r="AQ131" s="98" t="s">
        <v>6</v>
      </c>
      <c r="AR131" s="98"/>
      <c r="AS131" s="98"/>
      <c r="AT131" s="98"/>
      <c r="AU131" s="116"/>
      <c r="AV131" s="104">
        <f>+AW109</f>
        <v>2</v>
      </c>
      <c r="AW131" s="104"/>
      <c r="AX131" s="116"/>
      <c r="AY131" s="116"/>
      <c r="AZ131" s="116"/>
      <c r="BA131" s="116"/>
      <c r="BB131" s="116"/>
      <c r="BC131" s="116"/>
      <c r="BD131" s="116"/>
      <c r="BE131" s="116"/>
      <c r="BF131" s="177"/>
      <c r="BG131" s="185"/>
      <c r="BH131" s="116"/>
      <c r="BI131" s="98" t="s">
        <v>6</v>
      </c>
      <c r="BJ131" s="98"/>
      <c r="BK131" s="98"/>
      <c r="BL131" s="98"/>
      <c r="BM131" s="116"/>
      <c r="BN131" s="104">
        <f>+AW109</f>
        <v>2</v>
      </c>
      <c r="BO131" s="104"/>
      <c r="BP131" s="85"/>
      <c r="BQ131" s="85"/>
      <c r="BR131" s="85"/>
      <c r="BS131" s="85"/>
      <c r="BT131" s="85"/>
      <c r="BU131" s="85"/>
      <c r="BV131" s="85"/>
      <c r="BW131" s="85"/>
      <c r="BX131" s="220"/>
    </row>
    <row r="132" spans="1:76" s="29" customFormat="1" ht="18" customHeight="1">
      <c r="A132" s="33"/>
      <c r="B132" s="41"/>
      <c r="C132" s="51"/>
      <c r="D132" s="61"/>
      <c r="E132" s="71"/>
      <c r="F132" s="84"/>
      <c r="G132" s="99" t="s">
        <v>9</v>
      </c>
      <c r="H132" s="99"/>
      <c r="I132" s="99"/>
      <c r="J132" s="99"/>
      <c r="K132" s="116"/>
      <c r="L132" s="122">
        <v>3</v>
      </c>
      <c r="M132" s="122"/>
      <c r="N132" s="116"/>
      <c r="O132" s="116"/>
      <c r="P132" s="116"/>
      <c r="Q132" s="116"/>
      <c r="R132" s="116"/>
      <c r="S132" s="116"/>
      <c r="T132" s="116"/>
      <c r="U132" s="116"/>
      <c r="V132" s="177"/>
      <c r="W132" s="185"/>
      <c r="X132" s="116"/>
      <c r="Y132" s="99" t="s">
        <v>9</v>
      </c>
      <c r="Z132" s="99"/>
      <c r="AA132" s="99"/>
      <c r="AB132" s="99"/>
      <c r="AC132" s="116"/>
      <c r="AD132" s="122">
        <v>4</v>
      </c>
      <c r="AE132" s="122"/>
      <c r="AF132" s="116"/>
      <c r="AG132" s="116"/>
      <c r="AH132" s="116"/>
      <c r="AI132" s="116"/>
      <c r="AJ132" s="116"/>
      <c r="AK132" s="116"/>
      <c r="AL132" s="116"/>
      <c r="AM132" s="116"/>
      <c r="AN132" s="177"/>
      <c r="AO132" s="185"/>
      <c r="AP132" s="116"/>
      <c r="AQ132" s="99" t="s">
        <v>9</v>
      </c>
      <c r="AR132" s="99"/>
      <c r="AS132" s="99"/>
      <c r="AT132" s="99"/>
      <c r="AU132" s="116"/>
      <c r="AV132" s="122">
        <v>6</v>
      </c>
      <c r="AW132" s="122"/>
      <c r="AX132" s="116"/>
      <c r="AY132" s="116"/>
      <c r="AZ132" s="116"/>
      <c r="BA132" s="116"/>
      <c r="BB132" s="116"/>
      <c r="BC132" s="116"/>
      <c r="BD132" s="116"/>
      <c r="BE132" s="116"/>
      <c r="BF132" s="177"/>
      <c r="BG132" s="185"/>
      <c r="BH132" s="116"/>
      <c r="BI132" s="99" t="s">
        <v>9</v>
      </c>
      <c r="BJ132" s="99"/>
      <c r="BK132" s="99"/>
      <c r="BL132" s="99"/>
      <c r="BM132" s="116"/>
      <c r="BN132" s="122">
        <v>8</v>
      </c>
      <c r="BO132" s="122"/>
      <c r="BP132" s="85"/>
      <c r="BQ132" s="85"/>
      <c r="BR132" s="85"/>
      <c r="BS132" s="85"/>
      <c r="BT132" s="85"/>
      <c r="BU132" s="85"/>
      <c r="BV132" s="85"/>
      <c r="BW132" s="85"/>
      <c r="BX132" s="220"/>
    </row>
    <row r="133" spans="1:76" s="29" customFormat="1" ht="18" customHeight="1">
      <c r="A133" s="33"/>
      <c r="B133" s="41"/>
      <c r="C133" s="51"/>
      <c r="D133" s="61"/>
      <c r="E133" s="71"/>
      <c r="F133" s="84"/>
      <c r="G133" s="99" t="s">
        <v>32</v>
      </c>
      <c r="H133" s="99"/>
      <c r="I133" s="99"/>
      <c r="J133" s="99"/>
      <c r="K133" s="116"/>
      <c r="L133" s="123">
        <v>40</v>
      </c>
      <c r="M133" s="123"/>
      <c r="N133" s="116"/>
      <c r="O133" s="116"/>
      <c r="P133" s="116"/>
      <c r="Q133" s="116"/>
      <c r="R133" s="116"/>
      <c r="S133" s="116"/>
      <c r="T133" s="116"/>
      <c r="U133" s="116"/>
      <c r="V133" s="177"/>
      <c r="W133" s="185"/>
      <c r="X133" s="116"/>
      <c r="Y133" s="99" t="s">
        <v>32</v>
      </c>
      <c r="Z133" s="99"/>
      <c r="AA133" s="99"/>
      <c r="AB133" s="99"/>
      <c r="AC133" s="116"/>
      <c r="AD133" s="123">
        <v>55</v>
      </c>
      <c r="AE133" s="123"/>
      <c r="AF133" s="116"/>
      <c r="AG133" s="116"/>
      <c r="AH133" s="116"/>
      <c r="AI133" s="116"/>
      <c r="AJ133" s="116"/>
      <c r="AK133" s="116"/>
      <c r="AL133" s="116"/>
      <c r="AM133" s="116"/>
      <c r="AN133" s="177"/>
      <c r="AO133" s="185"/>
      <c r="AP133" s="116"/>
      <c r="AQ133" s="99" t="s">
        <v>32</v>
      </c>
      <c r="AR133" s="99"/>
      <c r="AS133" s="99"/>
      <c r="AT133" s="99"/>
      <c r="AU133" s="116"/>
      <c r="AV133" s="123">
        <v>75</v>
      </c>
      <c r="AW133" s="123"/>
      <c r="AX133" s="116"/>
      <c r="AY133" s="116"/>
      <c r="AZ133" s="116"/>
      <c r="BA133" s="116"/>
      <c r="BB133" s="116"/>
      <c r="BC133" s="116"/>
      <c r="BD133" s="116"/>
      <c r="BE133" s="116"/>
      <c r="BF133" s="177"/>
      <c r="BG133" s="185"/>
      <c r="BH133" s="116"/>
      <c r="BI133" s="99" t="s">
        <v>32</v>
      </c>
      <c r="BJ133" s="99"/>
      <c r="BK133" s="99"/>
      <c r="BL133" s="99"/>
      <c r="BM133" s="116"/>
      <c r="BN133" s="123">
        <v>95</v>
      </c>
      <c r="BO133" s="123"/>
      <c r="BP133" s="85"/>
      <c r="BQ133" s="85"/>
      <c r="BR133" s="85"/>
      <c r="BS133" s="85"/>
      <c r="BT133" s="85"/>
      <c r="BU133" s="85"/>
      <c r="BV133" s="85"/>
      <c r="BW133" s="85"/>
      <c r="BX133" s="220"/>
    </row>
    <row r="134" spans="1:76" s="29" customFormat="1" ht="18" customHeight="1">
      <c r="A134" s="33"/>
      <c r="B134" s="41"/>
      <c r="C134" s="51"/>
      <c r="D134" s="61"/>
      <c r="E134" s="71"/>
      <c r="F134" s="85" t="s">
        <v>22</v>
      </c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178"/>
      <c r="W134" s="74"/>
      <c r="X134" s="85" t="s">
        <v>22</v>
      </c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178"/>
      <c r="AO134" s="74"/>
      <c r="AP134" s="85" t="s">
        <v>22</v>
      </c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178"/>
      <c r="BG134" s="74"/>
      <c r="BH134" s="85" t="s">
        <v>22</v>
      </c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220"/>
    </row>
    <row r="135" spans="1:76" s="29" customFormat="1" ht="18" customHeight="1">
      <c r="A135" s="33"/>
      <c r="B135" s="41"/>
      <c r="C135" s="51"/>
      <c r="D135" s="61"/>
      <c r="E135" s="71"/>
      <c r="F135" s="86" t="s">
        <v>30</v>
      </c>
      <c r="G135" s="86"/>
      <c r="H135" s="86"/>
      <c r="I135" s="86"/>
      <c r="J135" s="86"/>
      <c r="K135" s="86"/>
      <c r="L135" s="124">
        <f>+BO109</f>
        <v>12</v>
      </c>
      <c r="M135" s="124"/>
      <c r="N135" s="85" t="s">
        <v>11</v>
      </c>
      <c r="O135" s="85"/>
      <c r="P135" s="85"/>
      <c r="Q135" s="85"/>
      <c r="R135" s="85"/>
      <c r="S135" s="85"/>
      <c r="T135" s="85"/>
      <c r="U135" s="85"/>
      <c r="V135" s="178"/>
      <c r="W135" s="74"/>
      <c r="X135" s="86" t="s">
        <v>30</v>
      </c>
      <c r="Y135" s="86"/>
      <c r="Z135" s="86"/>
      <c r="AA135" s="86"/>
      <c r="AB135" s="86"/>
      <c r="AC135" s="86"/>
      <c r="AD135" s="124">
        <f>+BO109</f>
        <v>12</v>
      </c>
      <c r="AE135" s="124"/>
      <c r="AF135" s="85" t="s">
        <v>11</v>
      </c>
      <c r="AG135" s="85"/>
      <c r="AH135" s="85"/>
      <c r="AI135" s="85"/>
      <c r="AJ135" s="85"/>
      <c r="AK135" s="85"/>
      <c r="AL135" s="85"/>
      <c r="AM135" s="85"/>
      <c r="AN135" s="178"/>
      <c r="AO135" s="74"/>
      <c r="AP135" s="86" t="s">
        <v>30</v>
      </c>
      <c r="AQ135" s="86"/>
      <c r="AR135" s="86"/>
      <c r="AS135" s="86"/>
      <c r="AT135" s="86"/>
      <c r="AU135" s="86"/>
      <c r="AV135" s="124">
        <f>+BO109</f>
        <v>12</v>
      </c>
      <c r="AW135" s="124"/>
      <c r="AX135" s="85" t="s">
        <v>11</v>
      </c>
      <c r="AY135" s="85"/>
      <c r="AZ135" s="85"/>
      <c r="BA135" s="85"/>
      <c r="BB135" s="85"/>
      <c r="BC135" s="85"/>
      <c r="BD135" s="85"/>
      <c r="BE135" s="85"/>
      <c r="BF135" s="178"/>
      <c r="BG135" s="74"/>
      <c r="BH135" s="86" t="s">
        <v>30</v>
      </c>
      <c r="BI135" s="86"/>
      <c r="BJ135" s="86"/>
      <c r="BK135" s="86"/>
      <c r="BL135" s="86"/>
      <c r="BM135" s="86"/>
      <c r="BN135" s="124">
        <f>+BO109</f>
        <v>12</v>
      </c>
      <c r="BO135" s="124"/>
      <c r="BP135" s="85" t="s">
        <v>11</v>
      </c>
      <c r="BQ135" s="85"/>
      <c r="BR135" s="85"/>
      <c r="BS135" s="85"/>
      <c r="BT135" s="85"/>
      <c r="BU135" s="85"/>
      <c r="BV135" s="85"/>
      <c r="BW135" s="85"/>
      <c r="BX135" s="220"/>
    </row>
    <row r="136" spans="1:76" s="29" customFormat="1" ht="18" customHeight="1">
      <c r="A136" s="33"/>
      <c r="B136" s="41"/>
      <c r="C136" s="51"/>
      <c r="D136" s="61"/>
      <c r="E136" s="71"/>
      <c r="F136" s="87" t="s">
        <v>12</v>
      </c>
      <c r="G136" s="87"/>
      <c r="H136" s="98" t="s">
        <v>8</v>
      </c>
      <c r="I136" s="111">
        <f>+R119</f>
        <v>20</v>
      </c>
      <c r="J136" s="113" t="s">
        <v>14</v>
      </c>
      <c r="K136" s="111">
        <f>+L135*1</f>
        <v>12</v>
      </c>
      <c r="L136" s="125">
        <v>0.33333333333333298</v>
      </c>
      <c r="M136" s="136" t="s">
        <v>0</v>
      </c>
      <c r="N136" s="145">
        <f>100-R119</f>
        <v>80</v>
      </c>
      <c r="O136" s="145"/>
      <c r="P136" s="111" t="s">
        <v>14</v>
      </c>
      <c r="Q136" s="159">
        <f>+L131*1</f>
        <v>2</v>
      </c>
      <c r="R136" s="159"/>
      <c r="S136" s="125">
        <v>0.33333333333333326</v>
      </c>
      <c r="T136" s="172" t="s">
        <v>53</v>
      </c>
      <c r="U136" s="172"/>
      <c r="V136" s="179"/>
      <c r="W136" s="186"/>
      <c r="X136" s="87" t="s">
        <v>12</v>
      </c>
      <c r="Y136" s="87"/>
      <c r="Z136" s="98" t="s">
        <v>8</v>
      </c>
      <c r="AA136" s="111">
        <f>+AJ120*1</f>
        <v>35</v>
      </c>
      <c r="AB136" s="113" t="s">
        <v>14</v>
      </c>
      <c r="AC136" s="111">
        <f>+AD135*1</f>
        <v>12</v>
      </c>
      <c r="AD136" s="125">
        <v>0.33333333333333298</v>
      </c>
      <c r="AE136" s="136" t="s">
        <v>0</v>
      </c>
      <c r="AF136" s="145">
        <f>100-AJ120</f>
        <v>65</v>
      </c>
      <c r="AG136" s="145"/>
      <c r="AH136" s="111" t="s">
        <v>14</v>
      </c>
      <c r="AI136" s="159">
        <f>+AD131*1</f>
        <v>2</v>
      </c>
      <c r="AJ136" s="159"/>
      <c r="AK136" s="125">
        <v>0.33333333333333326</v>
      </c>
      <c r="AL136" s="172" t="s">
        <v>53</v>
      </c>
      <c r="AM136" s="172"/>
      <c r="AN136" s="179"/>
      <c r="AO136" s="186"/>
      <c r="AP136" s="87" t="s">
        <v>12</v>
      </c>
      <c r="AQ136" s="87"/>
      <c r="AR136" s="98" t="s">
        <v>8</v>
      </c>
      <c r="AS136" s="111">
        <f>+BB120*1</f>
        <v>55</v>
      </c>
      <c r="AT136" s="113" t="s">
        <v>14</v>
      </c>
      <c r="AU136" s="111">
        <f>+AV135*1</f>
        <v>12</v>
      </c>
      <c r="AV136" s="125">
        <v>0.33333333333333298</v>
      </c>
      <c r="AW136" s="136" t="s">
        <v>0</v>
      </c>
      <c r="AX136" s="145">
        <f>100-BB120</f>
        <v>45</v>
      </c>
      <c r="AY136" s="145"/>
      <c r="AZ136" s="111" t="s">
        <v>14</v>
      </c>
      <c r="BA136" s="159">
        <f>+AV131*1</f>
        <v>2</v>
      </c>
      <c r="BB136" s="159"/>
      <c r="BC136" s="125">
        <v>0.33333333333333326</v>
      </c>
      <c r="BD136" s="172" t="s">
        <v>53</v>
      </c>
      <c r="BE136" s="172"/>
      <c r="BF136" s="179"/>
      <c r="BG136" s="186"/>
      <c r="BH136" s="87" t="s">
        <v>12</v>
      </c>
      <c r="BI136" s="87"/>
      <c r="BJ136" s="98" t="s">
        <v>8</v>
      </c>
      <c r="BK136" s="111">
        <f>+BT120*1</f>
        <v>75</v>
      </c>
      <c r="BL136" s="113" t="s">
        <v>14</v>
      </c>
      <c r="BM136" s="111">
        <f>+BN135*1</f>
        <v>12</v>
      </c>
      <c r="BN136" s="125">
        <v>0.33333333333333298</v>
      </c>
      <c r="BO136" s="136" t="s">
        <v>0</v>
      </c>
      <c r="BP136" s="145">
        <f>100-BT120</f>
        <v>25</v>
      </c>
      <c r="BQ136" s="145"/>
      <c r="BR136" s="111" t="s">
        <v>14</v>
      </c>
      <c r="BS136" s="159">
        <f>+BN131*1</f>
        <v>2</v>
      </c>
      <c r="BT136" s="159"/>
      <c r="BU136" s="125">
        <v>0.33333333333333326</v>
      </c>
      <c r="BV136" s="172" t="s">
        <v>53</v>
      </c>
      <c r="BW136" s="172"/>
      <c r="BX136" s="220"/>
    </row>
    <row r="137" spans="1:76" s="29" customFormat="1" ht="18" customHeight="1">
      <c r="A137" s="33"/>
      <c r="B137" s="41"/>
      <c r="C137" s="51"/>
      <c r="D137" s="61"/>
      <c r="E137" s="71"/>
      <c r="F137" s="87"/>
      <c r="G137" s="87"/>
      <c r="H137" s="98"/>
      <c r="I137" s="112">
        <v>100</v>
      </c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72"/>
      <c r="U137" s="172"/>
      <c r="V137" s="179"/>
      <c r="W137" s="186"/>
      <c r="X137" s="87"/>
      <c r="Y137" s="87"/>
      <c r="Z137" s="98"/>
      <c r="AA137" s="112">
        <v>100</v>
      </c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72"/>
      <c r="AM137" s="172"/>
      <c r="AN137" s="179"/>
      <c r="AO137" s="186"/>
      <c r="AP137" s="87"/>
      <c r="AQ137" s="87"/>
      <c r="AR137" s="98"/>
      <c r="AS137" s="112">
        <v>100</v>
      </c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72"/>
      <c r="BE137" s="172"/>
      <c r="BF137" s="179"/>
      <c r="BG137" s="186"/>
      <c r="BH137" s="87"/>
      <c r="BI137" s="87"/>
      <c r="BJ137" s="98"/>
      <c r="BK137" s="112">
        <v>100</v>
      </c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72"/>
      <c r="BW137" s="172"/>
      <c r="BX137" s="220"/>
    </row>
    <row r="138" spans="1:76" s="29" customFormat="1" ht="15" customHeight="1">
      <c r="A138" s="33"/>
      <c r="B138" s="41"/>
      <c r="C138" s="51"/>
      <c r="D138" s="61"/>
      <c r="E138" s="71"/>
      <c r="F138" s="87" t="s">
        <v>15</v>
      </c>
      <c r="G138" s="87"/>
      <c r="H138" s="104">
        <f>ROUND(((I136*K136^L136+N136*Q136^S136)/100)^3,2)</f>
        <v>3.15</v>
      </c>
      <c r="I138" s="104"/>
      <c r="J138" s="104"/>
      <c r="K138" s="98" t="str">
        <f>IF(H138&gt;L138,"&gt;","&lt;")</f>
        <v>&gt;</v>
      </c>
      <c r="L138" s="126">
        <f>+L132</f>
        <v>3</v>
      </c>
      <c r="M138" s="126"/>
      <c r="N138" s="116"/>
      <c r="O138" s="116"/>
      <c r="P138" s="116"/>
      <c r="Q138" s="116"/>
      <c r="R138" s="116"/>
      <c r="S138" s="116"/>
      <c r="T138" s="116"/>
      <c r="U138" s="116"/>
      <c r="V138" s="178"/>
      <c r="W138" s="74"/>
      <c r="X138" s="87" t="s">
        <v>15</v>
      </c>
      <c r="Y138" s="87"/>
      <c r="Z138" s="189">
        <f>ROUND(((AA136*AC136^AD136+AF136*AI136^AK136)/100)^3,2)</f>
        <v>4.25</v>
      </c>
      <c r="AA138" s="189"/>
      <c r="AB138" s="189"/>
      <c r="AC138" s="86" t="str">
        <f>IF(Z138&gt;AD138,"&gt;","&lt;")</f>
        <v>&gt;</v>
      </c>
      <c r="AD138" s="190">
        <f>+AD132</f>
        <v>4</v>
      </c>
      <c r="AE138" s="190"/>
      <c r="AF138" s="85"/>
      <c r="AG138" s="85"/>
      <c r="AH138" s="85"/>
      <c r="AI138" s="85"/>
      <c r="AJ138" s="85"/>
      <c r="AK138" s="85"/>
      <c r="AL138" s="85"/>
      <c r="AM138" s="85"/>
      <c r="AN138" s="178"/>
      <c r="AO138" s="74"/>
      <c r="AP138" s="87" t="s">
        <v>15</v>
      </c>
      <c r="AQ138" s="87"/>
      <c r="AR138" s="189">
        <f>ROUND(((AS136*AU136^AV136+AX136*BA136^BC136)/100)^3,2)</f>
        <v>6.09</v>
      </c>
      <c r="AS138" s="189"/>
      <c r="AT138" s="189"/>
      <c r="AU138" s="86" t="str">
        <f>IF(AR138&gt;AV138,"&gt;","&lt;")</f>
        <v>&gt;</v>
      </c>
      <c r="AV138" s="190">
        <f>+AV132</f>
        <v>6</v>
      </c>
      <c r="AW138" s="190"/>
      <c r="AX138" s="85"/>
      <c r="AY138" s="85"/>
      <c r="AZ138" s="85"/>
      <c r="BA138" s="85"/>
      <c r="BB138" s="85"/>
      <c r="BC138" s="85"/>
      <c r="BD138" s="85"/>
      <c r="BE138" s="85"/>
      <c r="BF138" s="178"/>
      <c r="BG138" s="74"/>
      <c r="BH138" s="87" t="s">
        <v>15</v>
      </c>
      <c r="BI138" s="87"/>
      <c r="BJ138" s="189">
        <f>ROUND(((BK136*BM136^BN136+BP136*BS136^BU136)/100)^3,2)</f>
        <v>8.39</v>
      </c>
      <c r="BK138" s="189"/>
      <c r="BL138" s="189"/>
      <c r="BM138" s="86" t="str">
        <f>IF(BJ138&gt;BN138,"&gt;","&lt;")</f>
        <v>&gt;</v>
      </c>
      <c r="BN138" s="190">
        <f>+BN132</f>
        <v>8</v>
      </c>
      <c r="BO138" s="190"/>
      <c r="BP138" s="85"/>
      <c r="BQ138" s="85"/>
      <c r="BR138" s="85"/>
      <c r="BS138" s="85"/>
      <c r="BT138" s="85"/>
      <c r="BU138" s="85"/>
      <c r="BV138" s="85"/>
      <c r="BW138" s="85"/>
      <c r="BX138" s="220"/>
    </row>
    <row r="139" spans="1:76" s="29" customFormat="1" ht="15" customHeight="1">
      <c r="A139" s="33"/>
      <c r="B139" s="41"/>
      <c r="C139" s="51"/>
      <c r="D139" s="61"/>
      <c r="E139" s="71"/>
      <c r="F139" s="87"/>
      <c r="G139" s="87"/>
      <c r="H139" s="104"/>
      <c r="I139" s="104"/>
      <c r="J139" s="104"/>
      <c r="K139" s="98"/>
      <c r="L139" s="126"/>
      <c r="M139" s="126"/>
      <c r="N139" s="116"/>
      <c r="O139" s="116"/>
      <c r="P139" s="116"/>
      <c r="Q139" s="116"/>
      <c r="R139" s="116"/>
      <c r="S139" s="116"/>
      <c r="T139" s="116"/>
      <c r="U139" s="116"/>
      <c r="V139" s="178"/>
      <c r="W139" s="74"/>
      <c r="X139" s="87"/>
      <c r="Y139" s="87"/>
      <c r="Z139" s="189"/>
      <c r="AA139" s="189"/>
      <c r="AB139" s="189"/>
      <c r="AC139" s="86"/>
      <c r="AD139" s="190"/>
      <c r="AE139" s="190"/>
      <c r="AF139" s="85"/>
      <c r="AG139" s="85"/>
      <c r="AH139" s="85"/>
      <c r="AI139" s="85"/>
      <c r="AJ139" s="85"/>
      <c r="AK139" s="85"/>
      <c r="AL139" s="85"/>
      <c r="AM139" s="85"/>
      <c r="AN139" s="178"/>
      <c r="AO139" s="74"/>
      <c r="AP139" s="87"/>
      <c r="AQ139" s="87"/>
      <c r="AR139" s="189"/>
      <c r="AS139" s="189"/>
      <c r="AT139" s="189"/>
      <c r="AU139" s="86"/>
      <c r="AV139" s="190"/>
      <c r="AW139" s="190"/>
      <c r="AX139" s="85"/>
      <c r="AY139" s="85"/>
      <c r="AZ139" s="85"/>
      <c r="BA139" s="85"/>
      <c r="BB139" s="85"/>
      <c r="BC139" s="85"/>
      <c r="BD139" s="85"/>
      <c r="BE139" s="85"/>
      <c r="BF139" s="178"/>
      <c r="BG139" s="74"/>
      <c r="BH139" s="87"/>
      <c r="BI139" s="87"/>
      <c r="BJ139" s="189"/>
      <c r="BK139" s="189"/>
      <c r="BL139" s="189"/>
      <c r="BM139" s="86"/>
      <c r="BN139" s="190"/>
      <c r="BO139" s="190"/>
      <c r="BP139" s="85"/>
      <c r="BQ139" s="85"/>
      <c r="BR139" s="85"/>
      <c r="BS139" s="85"/>
      <c r="BT139" s="85"/>
      <c r="BU139" s="85"/>
      <c r="BV139" s="85"/>
      <c r="BW139" s="85"/>
      <c r="BX139" s="220"/>
    </row>
    <row r="140" spans="1:76" s="29" customFormat="1" ht="18" customHeight="1">
      <c r="A140" s="33"/>
      <c r="B140" s="41"/>
      <c r="C140" s="51"/>
      <c r="D140" s="61"/>
      <c r="E140" s="71"/>
      <c r="F140" s="85"/>
      <c r="G140" s="100" t="str">
        <f>IF(H138&gt;L138,"OK,目標CBR"&amp;L132&amp;"%の場合置換層厚"&amp;L133&amp;"cmとなる。","NG,目標CBR"&amp;L132&amp;"%の場合置換層厚"&amp;L133&amp;"cmでは満足しない。")</f>
        <v>OK,目標CBR3%の場合置換層厚40cmとなる。</v>
      </c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178"/>
      <c r="W140" s="74"/>
      <c r="X140" s="85"/>
      <c r="Y140" s="100" t="str">
        <f>IF(Z138&gt;AD138,"OK,目標CBR"&amp;AD132&amp;"%の場合置換層厚"&amp;AD133&amp;"cmとなる。","NG,目標CBR"&amp;AD132&amp;"%の場合置換層厚"&amp;AD133&amp;"cmでは満足しない。")</f>
        <v>OK,目標CBR4%の場合置換層厚55cmとなる。</v>
      </c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178"/>
      <c r="AO140" s="74"/>
      <c r="AP140" s="85"/>
      <c r="AQ140" s="100" t="str">
        <f>IF(AR138&gt;AV138,"OK,目標CBR"&amp;AV132&amp;"%の場合置換層厚"&amp;AV133&amp;"cmとなる。","NG,目標CBR"&amp;AV132&amp;"%の場合置換層厚"&amp;AV133&amp;"cmでは満足しない。")</f>
        <v>OK,目標CBR6%の場合置換層厚75cmとなる。</v>
      </c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178"/>
      <c r="BG140" s="74"/>
      <c r="BH140" s="85"/>
      <c r="BI140" s="100" t="str">
        <f>IF(BJ138&gt;BN138,"OK,目標CBR"&amp;BN132&amp;"%の場合置換層厚"&amp;BN133&amp;"cmとなる。","NG,目標CBR"&amp;BN132&amp;"%の場合置換層厚"&amp;BN133&amp;"cmでは満足しない。")</f>
        <v>OK,目標CBR8%の場合置換層厚95cmとなる。</v>
      </c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220"/>
    </row>
    <row r="141" spans="1:76" s="29" customFormat="1" ht="9.9499999999999993" customHeight="1">
      <c r="A141" s="33"/>
      <c r="B141" s="41"/>
      <c r="C141" s="51"/>
      <c r="D141" s="61"/>
      <c r="E141" s="72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180"/>
      <c r="W141" s="72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180"/>
      <c r="AO141" s="72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180"/>
      <c r="BG141" s="72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221"/>
    </row>
    <row r="142" spans="1:76" s="29" customFormat="1" ht="15.95" customHeight="1">
      <c r="A142" s="33"/>
      <c r="B142" s="42" t="s">
        <v>20</v>
      </c>
      <c r="C142" s="52"/>
      <c r="D142" s="62"/>
      <c r="E142" s="73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51">
        <v>100</v>
      </c>
      <c r="Q142" s="151"/>
      <c r="R142" s="151"/>
      <c r="S142" s="151"/>
      <c r="T142" s="151"/>
      <c r="U142" s="151"/>
      <c r="V142" s="181"/>
      <c r="W142" s="187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151">
        <v>100</v>
      </c>
      <c r="AI142" s="151"/>
      <c r="AJ142" s="151"/>
      <c r="AK142" s="151"/>
      <c r="AL142" s="151"/>
      <c r="AM142" s="151"/>
      <c r="AN142" s="200"/>
      <c r="AO142" s="187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151">
        <v>100</v>
      </c>
      <c r="BA142" s="151"/>
      <c r="BB142" s="151"/>
      <c r="BC142" s="151"/>
      <c r="BD142" s="151"/>
      <c r="BE142" s="151"/>
      <c r="BF142" s="200"/>
      <c r="BG142" s="73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151">
        <v>100</v>
      </c>
      <c r="BS142" s="151"/>
      <c r="BT142" s="151"/>
      <c r="BU142" s="151"/>
      <c r="BV142" s="151"/>
      <c r="BW142" s="151"/>
      <c r="BX142" s="222"/>
    </row>
    <row r="143" spans="1:76" s="29" customFormat="1" ht="15.95" customHeight="1">
      <c r="A143" s="33"/>
      <c r="B143" s="43"/>
      <c r="C143" s="53"/>
      <c r="D143" s="63"/>
      <c r="E143" s="71"/>
      <c r="F143" s="90" t="s">
        <v>41</v>
      </c>
      <c r="G143" s="90"/>
      <c r="H143" s="90"/>
      <c r="I143" s="90"/>
      <c r="J143" s="90"/>
      <c r="K143" s="90"/>
      <c r="L143" s="90"/>
      <c r="M143" s="90" t="s">
        <v>36</v>
      </c>
      <c r="N143" s="90"/>
      <c r="O143" s="90"/>
      <c r="P143" s="94" t="s">
        <v>46</v>
      </c>
      <c r="Q143" s="94"/>
      <c r="R143" s="94"/>
      <c r="S143" s="94" t="s">
        <v>44</v>
      </c>
      <c r="T143" s="94"/>
      <c r="U143" s="94"/>
      <c r="V143" s="182"/>
      <c r="W143" s="188"/>
      <c r="X143" s="90" t="s">
        <v>41</v>
      </c>
      <c r="Y143" s="90"/>
      <c r="Z143" s="90"/>
      <c r="AA143" s="90"/>
      <c r="AB143" s="90"/>
      <c r="AC143" s="90"/>
      <c r="AD143" s="90"/>
      <c r="AE143" s="90" t="s">
        <v>36</v>
      </c>
      <c r="AF143" s="90"/>
      <c r="AG143" s="90"/>
      <c r="AH143" s="94" t="s">
        <v>46</v>
      </c>
      <c r="AI143" s="94"/>
      <c r="AJ143" s="94"/>
      <c r="AK143" s="94" t="s">
        <v>44</v>
      </c>
      <c r="AL143" s="94"/>
      <c r="AM143" s="94"/>
      <c r="AN143" s="201"/>
      <c r="AO143" s="188"/>
      <c r="AP143" s="90" t="s">
        <v>41</v>
      </c>
      <c r="AQ143" s="90"/>
      <c r="AR143" s="90"/>
      <c r="AS143" s="90"/>
      <c r="AT143" s="90"/>
      <c r="AU143" s="90"/>
      <c r="AV143" s="90"/>
      <c r="AW143" s="90" t="s">
        <v>36</v>
      </c>
      <c r="AX143" s="90"/>
      <c r="AY143" s="90"/>
      <c r="AZ143" s="94" t="s">
        <v>46</v>
      </c>
      <c r="BA143" s="94"/>
      <c r="BB143" s="94"/>
      <c r="BC143" s="94" t="s">
        <v>44</v>
      </c>
      <c r="BD143" s="94"/>
      <c r="BE143" s="94"/>
      <c r="BF143" s="201"/>
      <c r="BG143" s="210"/>
      <c r="BH143" s="90" t="s">
        <v>41</v>
      </c>
      <c r="BI143" s="90"/>
      <c r="BJ143" s="90"/>
      <c r="BK143" s="90"/>
      <c r="BL143" s="90"/>
      <c r="BM143" s="90"/>
      <c r="BN143" s="90"/>
      <c r="BO143" s="90" t="s">
        <v>36</v>
      </c>
      <c r="BP143" s="90"/>
      <c r="BQ143" s="90"/>
      <c r="BR143" s="94" t="s">
        <v>46</v>
      </c>
      <c r="BS143" s="94"/>
      <c r="BT143" s="94"/>
      <c r="BU143" s="94" t="s">
        <v>44</v>
      </c>
      <c r="BV143" s="94"/>
      <c r="BW143" s="94"/>
      <c r="BX143" s="223"/>
    </row>
    <row r="144" spans="1:76" s="29" customFormat="1" ht="15.95" customHeight="1">
      <c r="A144" s="33"/>
      <c r="B144" s="43"/>
      <c r="C144" s="53"/>
      <c r="D144" s="63"/>
      <c r="E144" s="71"/>
      <c r="F144" s="91" t="s">
        <v>34</v>
      </c>
      <c r="G144" s="101"/>
      <c r="H144" s="105" t="s">
        <v>50</v>
      </c>
      <c r="I144" s="105"/>
      <c r="J144" s="114"/>
      <c r="K144" s="119">
        <f>$K$38</f>
        <v>5</v>
      </c>
      <c r="L144" s="130"/>
      <c r="M144" s="137">
        <f>+P142</f>
        <v>100</v>
      </c>
      <c r="N144" s="146"/>
      <c r="O144" s="148"/>
      <c r="P144" s="152">
        <f>+'単価表(種子・屋久)'!$E$6</f>
        <v>2493</v>
      </c>
      <c r="Q144" s="160"/>
      <c r="R144" s="162"/>
      <c r="S144" s="165">
        <f>ROUND(P144*M144/1000,0)</f>
        <v>249</v>
      </c>
      <c r="T144" s="165"/>
      <c r="U144" s="165"/>
      <c r="V144" s="182"/>
      <c r="W144" s="188"/>
      <c r="X144" s="91" t="s">
        <v>34</v>
      </c>
      <c r="Y144" s="101"/>
      <c r="Z144" s="105" t="s">
        <v>50</v>
      </c>
      <c r="AA144" s="105"/>
      <c r="AB144" s="114"/>
      <c r="AC144" s="119">
        <f>$AC$38</f>
        <v>5</v>
      </c>
      <c r="AD144" s="130"/>
      <c r="AE144" s="137">
        <f>+AH142</f>
        <v>100</v>
      </c>
      <c r="AF144" s="146"/>
      <c r="AG144" s="148"/>
      <c r="AH144" s="152">
        <f>+'単価表(種子・屋久)'!$E$6</f>
        <v>2493</v>
      </c>
      <c r="AI144" s="160"/>
      <c r="AJ144" s="162"/>
      <c r="AK144" s="165">
        <f>ROUND(AH144*AE144/1000,0)</f>
        <v>249</v>
      </c>
      <c r="AL144" s="165"/>
      <c r="AM144" s="165"/>
      <c r="AN144" s="201"/>
      <c r="AO144" s="188"/>
      <c r="AP144" s="91" t="s">
        <v>34</v>
      </c>
      <c r="AQ144" s="101"/>
      <c r="AR144" s="105" t="s">
        <v>50</v>
      </c>
      <c r="AS144" s="105"/>
      <c r="AT144" s="114"/>
      <c r="AU144" s="119">
        <f>$AU$38</f>
        <v>5</v>
      </c>
      <c r="AV144" s="130"/>
      <c r="AW144" s="137">
        <f>+AZ142</f>
        <v>100</v>
      </c>
      <c r="AX144" s="146"/>
      <c r="AY144" s="148"/>
      <c r="AZ144" s="152">
        <f>+'単価表(種子・屋久)'!$E$6</f>
        <v>2493</v>
      </c>
      <c r="BA144" s="160"/>
      <c r="BB144" s="162"/>
      <c r="BC144" s="165">
        <f>ROUND(AZ144*AW144/1000,0)</f>
        <v>249</v>
      </c>
      <c r="BD144" s="165"/>
      <c r="BE144" s="165"/>
      <c r="BF144" s="201"/>
      <c r="BG144" s="210"/>
      <c r="BH144" s="91" t="s">
        <v>34</v>
      </c>
      <c r="BI144" s="101"/>
      <c r="BJ144" s="105" t="s">
        <v>50</v>
      </c>
      <c r="BK144" s="105"/>
      <c r="BL144" s="114"/>
      <c r="BM144" s="119">
        <f>$BM$38</f>
        <v>5</v>
      </c>
      <c r="BN144" s="130"/>
      <c r="BO144" s="137">
        <f>+BR142</f>
        <v>100</v>
      </c>
      <c r="BP144" s="146"/>
      <c r="BQ144" s="148"/>
      <c r="BR144" s="152">
        <f>+'単価表(種子・屋久)'!$E$6</f>
        <v>2493</v>
      </c>
      <c r="BS144" s="160"/>
      <c r="BT144" s="162"/>
      <c r="BU144" s="165">
        <f>ROUND(BR144*BO144/1000,0)</f>
        <v>249</v>
      </c>
      <c r="BV144" s="165"/>
      <c r="BW144" s="165"/>
      <c r="BX144" s="223"/>
    </row>
    <row r="145" spans="1:76" s="30" customFormat="1" ht="15.95" customHeight="1">
      <c r="A145" s="34"/>
      <c r="B145" s="43"/>
      <c r="C145" s="53"/>
      <c r="D145" s="63"/>
      <c r="E145" s="74"/>
      <c r="F145" s="92"/>
      <c r="G145" s="102"/>
      <c r="H145" s="105" t="s">
        <v>33</v>
      </c>
      <c r="I145" s="105"/>
      <c r="J145" s="114"/>
      <c r="K145" s="120">
        <f>$K$39</f>
        <v>15</v>
      </c>
      <c r="L145" s="131"/>
      <c r="M145" s="138">
        <f>+P142</f>
        <v>100</v>
      </c>
      <c r="N145" s="138"/>
      <c r="O145" s="138"/>
      <c r="P145" s="153">
        <f>LOOKUP(K145,'単価表(種子・屋久)'!$D$8:$D$16,'単価表(種子・屋久)'!$E$8:$E$16)</f>
        <v>953</v>
      </c>
      <c r="Q145" s="153"/>
      <c r="R145" s="153"/>
      <c r="S145" s="165">
        <f>ROUND(P145*M145/1000,0)</f>
        <v>95</v>
      </c>
      <c r="T145" s="165"/>
      <c r="U145" s="165"/>
      <c r="V145" s="182"/>
      <c r="W145" s="188"/>
      <c r="X145" s="92"/>
      <c r="Y145" s="102"/>
      <c r="Z145" s="105" t="s">
        <v>33</v>
      </c>
      <c r="AA145" s="105"/>
      <c r="AB145" s="114"/>
      <c r="AC145" s="120">
        <f>$AC$39</f>
        <v>15</v>
      </c>
      <c r="AD145" s="131"/>
      <c r="AE145" s="138">
        <f>+AH142</f>
        <v>100</v>
      </c>
      <c r="AF145" s="138"/>
      <c r="AG145" s="138"/>
      <c r="AH145" s="153">
        <f>LOOKUP(AC145,'単価表(種子・屋久)'!$D$8:$D$16,'単価表(種子・屋久)'!$E$8:$E$16)</f>
        <v>953</v>
      </c>
      <c r="AI145" s="153"/>
      <c r="AJ145" s="153"/>
      <c r="AK145" s="165">
        <f>ROUND(AH145*AE145/1000,0)</f>
        <v>95</v>
      </c>
      <c r="AL145" s="165"/>
      <c r="AM145" s="165"/>
      <c r="AN145" s="178"/>
      <c r="AO145" s="188"/>
      <c r="AP145" s="92"/>
      <c r="AQ145" s="102"/>
      <c r="AR145" s="105" t="s">
        <v>33</v>
      </c>
      <c r="AS145" s="105"/>
      <c r="AT145" s="114"/>
      <c r="AU145" s="120">
        <f>$AU$39</f>
        <v>10</v>
      </c>
      <c r="AV145" s="131"/>
      <c r="AW145" s="138">
        <f>+AZ142</f>
        <v>100</v>
      </c>
      <c r="AX145" s="138"/>
      <c r="AY145" s="138"/>
      <c r="AZ145" s="153">
        <f>LOOKUP(AU145,'単価表(種子・屋久)'!$D$8:$D$16,'単価表(種子・屋久)'!$E$8:$E$16)</f>
        <v>704</v>
      </c>
      <c r="BA145" s="153"/>
      <c r="BB145" s="153"/>
      <c r="BC145" s="165">
        <f>ROUND(AZ145*AW145/1000,0)</f>
        <v>70</v>
      </c>
      <c r="BD145" s="165"/>
      <c r="BE145" s="165"/>
      <c r="BF145" s="178"/>
      <c r="BG145" s="74"/>
      <c r="BH145" s="92"/>
      <c r="BI145" s="102"/>
      <c r="BJ145" s="105" t="s">
        <v>33</v>
      </c>
      <c r="BK145" s="105"/>
      <c r="BL145" s="114"/>
      <c r="BM145" s="120">
        <f>$BM$39</f>
        <v>10</v>
      </c>
      <c r="BN145" s="131"/>
      <c r="BO145" s="138">
        <f>+BR142</f>
        <v>100</v>
      </c>
      <c r="BP145" s="138"/>
      <c r="BQ145" s="138"/>
      <c r="BR145" s="153">
        <f>LOOKUP(BM145,'単価表(種子・屋久)'!$D$8:$D$16,'単価表(種子・屋久)'!$E$8:$E$16)</f>
        <v>704</v>
      </c>
      <c r="BS145" s="153"/>
      <c r="BT145" s="153"/>
      <c r="BU145" s="165">
        <f>ROUND(BR145*BO145/1000,0)</f>
        <v>70</v>
      </c>
      <c r="BV145" s="165"/>
      <c r="BW145" s="165"/>
      <c r="BX145" s="220"/>
    </row>
    <row r="146" spans="1:76" s="30" customFormat="1" ht="15.95" customHeight="1">
      <c r="A146" s="34"/>
      <c r="B146" s="43"/>
      <c r="C146" s="53"/>
      <c r="D146" s="63"/>
      <c r="E146" s="74"/>
      <c r="F146" s="92"/>
      <c r="G146" s="102"/>
      <c r="H146" s="106" t="s">
        <v>38</v>
      </c>
      <c r="I146" s="106"/>
      <c r="J146" s="115"/>
      <c r="K146" s="120"/>
      <c r="L146" s="131"/>
      <c r="M146" s="138"/>
      <c r="N146" s="138"/>
      <c r="O146" s="138"/>
      <c r="P146" s="153"/>
      <c r="Q146" s="153"/>
      <c r="R146" s="153"/>
      <c r="S146" s="165"/>
      <c r="T146" s="165"/>
      <c r="U146" s="165"/>
      <c r="V146" s="182"/>
      <c r="W146" s="188"/>
      <c r="X146" s="92"/>
      <c r="Y146" s="102"/>
      <c r="Z146" s="106" t="s">
        <v>38</v>
      </c>
      <c r="AA146" s="106"/>
      <c r="AB146" s="115"/>
      <c r="AC146" s="120"/>
      <c r="AD146" s="131"/>
      <c r="AE146" s="138"/>
      <c r="AF146" s="138"/>
      <c r="AG146" s="138"/>
      <c r="AH146" s="153"/>
      <c r="AI146" s="153"/>
      <c r="AJ146" s="153"/>
      <c r="AK146" s="165"/>
      <c r="AL146" s="165"/>
      <c r="AM146" s="165"/>
      <c r="AN146" s="178"/>
      <c r="AO146" s="188"/>
      <c r="AP146" s="92"/>
      <c r="AQ146" s="102"/>
      <c r="AR146" s="106" t="s">
        <v>38</v>
      </c>
      <c r="AS146" s="106"/>
      <c r="AT146" s="115"/>
      <c r="AU146" s="120"/>
      <c r="AV146" s="131"/>
      <c r="AW146" s="138"/>
      <c r="AX146" s="138"/>
      <c r="AY146" s="138"/>
      <c r="AZ146" s="153"/>
      <c r="BA146" s="153"/>
      <c r="BB146" s="153"/>
      <c r="BC146" s="165"/>
      <c r="BD146" s="165"/>
      <c r="BE146" s="165"/>
      <c r="BF146" s="178"/>
      <c r="BG146" s="74"/>
      <c r="BH146" s="92"/>
      <c r="BI146" s="102"/>
      <c r="BJ146" s="106" t="s">
        <v>38</v>
      </c>
      <c r="BK146" s="106"/>
      <c r="BL146" s="115"/>
      <c r="BM146" s="120"/>
      <c r="BN146" s="131"/>
      <c r="BO146" s="138"/>
      <c r="BP146" s="138"/>
      <c r="BQ146" s="138"/>
      <c r="BR146" s="153"/>
      <c r="BS146" s="153"/>
      <c r="BT146" s="153"/>
      <c r="BU146" s="165"/>
      <c r="BV146" s="165"/>
      <c r="BW146" s="165"/>
      <c r="BX146" s="220"/>
    </row>
    <row r="147" spans="1:76" s="30" customFormat="1" ht="15.95" customHeight="1">
      <c r="A147" s="34"/>
      <c r="B147" s="43"/>
      <c r="C147" s="53"/>
      <c r="D147" s="63"/>
      <c r="E147" s="74"/>
      <c r="F147" s="92"/>
      <c r="G147" s="102"/>
      <c r="H147" s="105" t="s">
        <v>13</v>
      </c>
      <c r="I147" s="105"/>
      <c r="J147" s="114"/>
      <c r="K147" s="120">
        <f>$K$41</f>
        <v>25</v>
      </c>
      <c r="L147" s="131"/>
      <c r="M147" s="138">
        <f>+P142</f>
        <v>100</v>
      </c>
      <c r="N147" s="138"/>
      <c r="O147" s="138"/>
      <c r="P147" s="153">
        <f>LOOKUP(K147,'単価表(種子・屋久)'!$D$17:$D$26,'単価表(種子・屋久)'!$E$17:$E$26)</f>
        <v>1554</v>
      </c>
      <c r="Q147" s="153"/>
      <c r="R147" s="153"/>
      <c r="S147" s="165">
        <f>ROUND(P147*M147/1000,0)</f>
        <v>155</v>
      </c>
      <c r="T147" s="165"/>
      <c r="U147" s="165"/>
      <c r="V147" s="182"/>
      <c r="W147" s="188"/>
      <c r="X147" s="92"/>
      <c r="Y147" s="102"/>
      <c r="Z147" s="105" t="s">
        <v>13</v>
      </c>
      <c r="AA147" s="105"/>
      <c r="AB147" s="114"/>
      <c r="AC147" s="120">
        <f>$AC$41</f>
        <v>20</v>
      </c>
      <c r="AD147" s="131"/>
      <c r="AE147" s="138">
        <f>+AH142</f>
        <v>100</v>
      </c>
      <c r="AF147" s="138"/>
      <c r="AG147" s="138"/>
      <c r="AH147" s="153">
        <f>LOOKUP(AC147,'単価表(種子・屋久)'!$D$17:$D$26,'単価表(種子・屋久)'!$E$17:$E$26)</f>
        <v>1130</v>
      </c>
      <c r="AI147" s="153"/>
      <c r="AJ147" s="153"/>
      <c r="AK147" s="165">
        <f>ROUND(AH147*AE147/1000,0)</f>
        <v>113</v>
      </c>
      <c r="AL147" s="165"/>
      <c r="AM147" s="165"/>
      <c r="AN147" s="178"/>
      <c r="AO147" s="188"/>
      <c r="AP147" s="92"/>
      <c r="AQ147" s="102"/>
      <c r="AR147" s="105" t="s">
        <v>13</v>
      </c>
      <c r="AS147" s="105"/>
      <c r="AT147" s="114"/>
      <c r="AU147" s="120">
        <f>$AU$41</f>
        <v>20</v>
      </c>
      <c r="AV147" s="131"/>
      <c r="AW147" s="138">
        <f>+AZ142</f>
        <v>100</v>
      </c>
      <c r="AX147" s="138"/>
      <c r="AY147" s="138"/>
      <c r="AZ147" s="153">
        <f>LOOKUP(AU147,'単価表(種子・屋久)'!$D$17:$D$26,'単価表(種子・屋久)'!$E$17:$E$26)</f>
        <v>1130</v>
      </c>
      <c r="BA147" s="153"/>
      <c r="BB147" s="153"/>
      <c r="BC147" s="165">
        <f>ROUND(AZ147*AW147/1000,0)</f>
        <v>113</v>
      </c>
      <c r="BD147" s="165"/>
      <c r="BE147" s="165"/>
      <c r="BF147" s="178"/>
      <c r="BG147" s="74"/>
      <c r="BH147" s="92"/>
      <c r="BI147" s="102"/>
      <c r="BJ147" s="105" t="s">
        <v>13</v>
      </c>
      <c r="BK147" s="105"/>
      <c r="BL147" s="114"/>
      <c r="BM147" s="120">
        <f>$BM$41</f>
        <v>15</v>
      </c>
      <c r="BN147" s="131"/>
      <c r="BO147" s="138">
        <f>+BR142</f>
        <v>100</v>
      </c>
      <c r="BP147" s="138"/>
      <c r="BQ147" s="138"/>
      <c r="BR147" s="153">
        <f>LOOKUP(BM147,'単価表(種子・屋久)'!$D$17:$D$26,'単価表(種子・屋久)'!$E$17:$E$26)</f>
        <v>894</v>
      </c>
      <c r="BS147" s="153"/>
      <c r="BT147" s="153"/>
      <c r="BU147" s="165">
        <f>ROUND(BR147*BO147/1000,0)</f>
        <v>89</v>
      </c>
      <c r="BV147" s="165"/>
      <c r="BW147" s="165"/>
      <c r="BX147" s="220"/>
    </row>
    <row r="148" spans="1:76" s="30" customFormat="1" ht="15.95" customHeight="1">
      <c r="A148" s="34"/>
      <c r="B148" s="43"/>
      <c r="C148" s="53"/>
      <c r="D148" s="63"/>
      <c r="E148" s="74"/>
      <c r="F148" s="92"/>
      <c r="G148" s="102"/>
      <c r="H148" s="106" t="s">
        <v>39</v>
      </c>
      <c r="I148" s="106"/>
      <c r="J148" s="115"/>
      <c r="K148" s="120"/>
      <c r="L148" s="131"/>
      <c r="M148" s="138"/>
      <c r="N148" s="138"/>
      <c r="O148" s="138"/>
      <c r="P148" s="153"/>
      <c r="Q148" s="153"/>
      <c r="R148" s="153"/>
      <c r="S148" s="165"/>
      <c r="T148" s="165"/>
      <c r="U148" s="165"/>
      <c r="V148" s="182"/>
      <c r="W148" s="188"/>
      <c r="X148" s="92"/>
      <c r="Y148" s="102"/>
      <c r="Z148" s="106" t="s">
        <v>39</v>
      </c>
      <c r="AA148" s="106"/>
      <c r="AB148" s="115"/>
      <c r="AC148" s="120"/>
      <c r="AD148" s="131"/>
      <c r="AE148" s="138"/>
      <c r="AF148" s="138"/>
      <c r="AG148" s="138"/>
      <c r="AH148" s="153"/>
      <c r="AI148" s="153"/>
      <c r="AJ148" s="153"/>
      <c r="AK148" s="165"/>
      <c r="AL148" s="165"/>
      <c r="AM148" s="165"/>
      <c r="AN148" s="178"/>
      <c r="AO148" s="188"/>
      <c r="AP148" s="92"/>
      <c r="AQ148" s="102"/>
      <c r="AR148" s="106" t="s">
        <v>39</v>
      </c>
      <c r="AS148" s="106"/>
      <c r="AT148" s="115"/>
      <c r="AU148" s="120"/>
      <c r="AV148" s="131"/>
      <c r="AW148" s="138"/>
      <c r="AX148" s="138"/>
      <c r="AY148" s="138"/>
      <c r="AZ148" s="153"/>
      <c r="BA148" s="153"/>
      <c r="BB148" s="153"/>
      <c r="BC148" s="165"/>
      <c r="BD148" s="165"/>
      <c r="BE148" s="165"/>
      <c r="BF148" s="178"/>
      <c r="BG148" s="74"/>
      <c r="BH148" s="92"/>
      <c r="BI148" s="102"/>
      <c r="BJ148" s="106" t="s">
        <v>39</v>
      </c>
      <c r="BK148" s="106"/>
      <c r="BL148" s="115"/>
      <c r="BM148" s="120"/>
      <c r="BN148" s="131"/>
      <c r="BO148" s="138"/>
      <c r="BP148" s="138"/>
      <c r="BQ148" s="138"/>
      <c r="BR148" s="153"/>
      <c r="BS148" s="153"/>
      <c r="BT148" s="153"/>
      <c r="BU148" s="165"/>
      <c r="BV148" s="165"/>
      <c r="BW148" s="165"/>
      <c r="BX148" s="220"/>
    </row>
    <row r="149" spans="1:76" s="30" customFormat="1" ht="15.95" customHeight="1">
      <c r="A149" s="34"/>
      <c r="B149" s="43"/>
      <c r="C149" s="53"/>
      <c r="D149" s="63"/>
      <c r="E149" s="74"/>
      <c r="F149" s="93"/>
      <c r="G149" s="103"/>
      <c r="H149" s="107" t="s">
        <v>47</v>
      </c>
      <c r="I149" s="107"/>
      <c r="J149" s="107"/>
      <c r="K149" s="107"/>
      <c r="L149" s="107"/>
      <c r="M149" s="138" t="s">
        <v>43</v>
      </c>
      <c r="N149" s="138"/>
      <c r="O149" s="138"/>
      <c r="P149" s="153" t="s">
        <v>43</v>
      </c>
      <c r="Q149" s="153"/>
      <c r="R149" s="153"/>
      <c r="S149" s="165">
        <f>SUM(S144:U148)</f>
        <v>499</v>
      </c>
      <c r="T149" s="165"/>
      <c r="U149" s="165"/>
      <c r="V149" s="182"/>
      <c r="W149" s="188"/>
      <c r="X149" s="93"/>
      <c r="Y149" s="103"/>
      <c r="Z149" s="107" t="s">
        <v>47</v>
      </c>
      <c r="AA149" s="107"/>
      <c r="AB149" s="107"/>
      <c r="AC149" s="107"/>
      <c r="AD149" s="107"/>
      <c r="AE149" s="138" t="s">
        <v>43</v>
      </c>
      <c r="AF149" s="138"/>
      <c r="AG149" s="138"/>
      <c r="AH149" s="153" t="s">
        <v>43</v>
      </c>
      <c r="AI149" s="153"/>
      <c r="AJ149" s="153"/>
      <c r="AK149" s="165">
        <f>SUM(AK144:AM148)</f>
        <v>457</v>
      </c>
      <c r="AL149" s="165"/>
      <c r="AM149" s="165"/>
      <c r="AN149" s="178"/>
      <c r="AO149" s="188"/>
      <c r="AP149" s="93"/>
      <c r="AQ149" s="103"/>
      <c r="AR149" s="107" t="s">
        <v>47</v>
      </c>
      <c r="AS149" s="107"/>
      <c r="AT149" s="107"/>
      <c r="AU149" s="107"/>
      <c r="AV149" s="107"/>
      <c r="AW149" s="138" t="s">
        <v>43</v>
      </c>
      <c r="AX149" s="138"/>
      <c r="AY149" s="138"/>
      <c r="AZ149" s="153" t="s">
        <v>43</v>
      </c>
      <c r="BA149" s="153"/>
      <c r="BB149" s="153"/>
      <c r="BC149" s="165">
        <f>SUM(BC144:BE148)</f>
        <v>432</v>
      </c>
      <c r="BD149" s="165"/>
      <c r="BE149" s="165"/>
      <c r="BF149" s="178"/>
      <c r="BG149" s="74"/>
      <c r="BH149" s="93"/>
      <c r="BI149" s="103"/>
      <c r="BJ149" s="107" t="s">
        <v>47</v>
      </c>
      <c r="BK149" s="107"/>
      <c r="BL149" s="107"/>
      <c r="BM149" s="107"/>
      <c r="BN149" s="107"/>
      <c r="BO149" s="138" t="s">
        <v>43</v>
      </c>
      <c r="BP149" s="138"/>
      <c r="BQ149" s="138"/>
      <c r="BR149" s="153" t="s">
        <v>43</v>
      </c>
      <c r="BS149" s="153"/>
      <c r="BT149" s="153"/>
      <c r="BU149" s="165">
        <f>SUM(BU144:BW148)</f>
        <v>408</v>
      </c>
      <c r="BV149" s="165"/>
      <c r="BW149" s="165"/>
      <c r="BX149" s="220"/>
    </row>
    <row r="150" spans="1:76" s="30" customFormat="1" ht="15.95" customHeight="1">
      <c r="A150" s="34"/>
      <c r="B150" s="43"/>
      <c r="C150" s="53"/>
      <c r="D150" s="63"/>
      <c r="E150" s="74"/>
      <c r="F150" s="94" t="s">
        <v>24</v>
      </c>
      <c r="G150" s="94"/>
      <c r="H150" s="108" t="s">
        <v>19</v>
      </c>
      <c r="I150" s="108"/>
      <c r="J150" s="108"/>
      <c r="K150" s="108"/>
      <c r="L150" s="108"/>
      <c r="M150" s="139">
        <f>T119*P142/100</f>
        <v>85</v>
      </c>
      <c r="N150" s="139"/>
      <c r="O150" s="139"/>
      <c r="P150" s="153">
        <f>+'単価表(種子・屋久)'!$E$29</f>
        <v>258</v>
      </c>
      <c r="Q150" s="153"/>
      <c r="R150" s="153"/>
      <c r="S150" s="165">
        <f>ROUND(P150*M150/1000,0)</f>
        <v>22</v>
      </c>
      <c r="T150" s="165"/>
      <c r="U150" s="165"/>
      <c r="V150" s="182"/>
      <c r="W150" s="188"/>
      <c r="X150" s="94" t="s">
        <v>24</v>
      </c>
      <c r="Y150" s="94"/>
      <c r="Z150" s="108" t="s">
        <v>19</v>
      </c>
      <c r="AA150" s="108"/>
      <c r="AB150" s="108"/>
      <c r="AC150" s="108"/>
      <c r="AD150" s="108"/>
      <c r="AE150" s="139">
        <f>AL119*AH142/100</f>
        <v>95</v>
      </c>
      <c r="AF150" s="139"/>
      <c r="AG150" s="139"/>
      <c r="AH150" s="153">
        <f>+'単価表(種子・屋久)'!$E$29</f>
        <v>258</v>
      </c>
      <c r="AI150" s="153"/>
      <c r="AJ150" s="153"/>
      <c r="AK150" s="165">
        <f>ROUND(AH150*AE150/1000,0)</f>
        <v>25</v>
      </c>
      <c r="AL150" s="165"/>
      <c r="AM150" s="165"/>
      <c r="AN150" s="178"/>
      <c r="AO150" s="188"/>
      <c r="AP150" s="94" t="s">
        <v>24</v>
      </c>
      <c r="AQ150" s="94"/>
      <c r="AR150" s="108" t="s">
        <v>19</v>
      </c>
      <c r="AS150" s="108"/>
      <c r="AT150" s="108"/>
      <c r="AU150" s="108"/>
      <c r="AV150" s="108"/>
      <c r="AW150" s="139">
        <f>BD119*AZ142/100</f>
        <v>110</v>
      </c>
      <c r="AX150" s="139"/>
      <c r="AY150" s="139"/>
      <c r="AZ150" s="153">
        <f>+'単価表(種子・屋久)'!$E$29</f>
        <v>258</v>
      </c>
      <c r="BA150" s="153"/>
      <c r="BB150" s="153"/>
      <c r="BC150" s="165">
        <f>ROUND(AZ150*AW150/1000,0)</f>
        <v>28</v>
      </c>
      <c r="BD150" s="165"/>
      <c r="BE150" s="165"/>
      <c r="BF150" s="178"/>
      <c r="BG150" s="74"/>
      <c r="BH150" s="94" t="s">
        <v>24</v>
      </c>
      <c r="BI150" s="94"/>
      <c r="BJ150" s="108" t="s">
        <v>19</v>
      </c>
      <c r="BK150" s="108"/>
      <c r="BL150" s="108"/>
      <c r="BM150" s="108"/>
      <c r="BN150" s="108"/>
      <c r="BO150" s="139">
        <f>BV119*BR142/100</f>
        <v>125</v>
      </c>
      <c r="BP150" s="139"/>
      <c r="BQ150" s="139"/>
      <c r="BR150" s="153">
        <f>+'単価表(種子・屋久)'!$E$29</f>
        <v>258</v>
      </c>
      <c r="BS150" s="153"/>
      <c r="BT150" s="153"/>
      <c r="BU150" s="165">
        <f>ROUND(BR150*BO150/1000,0)</f>
        <v>32</v>
      </c>
      <c r="BV150" s="165"/>
      <c r="BW150" s="165"/>
      <c r="BX150" s="220"/>
    </row>
    <row r="151" spans="1:76" s="30" customFormat="1" ht="15.95" customHeight="1">
      <c r="A151" s="34"/>
      <c r="B151" s="43"/>
      <c r="C151" s="53"/>
      <c r="D151" s="63"/>
      <c r="E151" s="74"/>
      <c r="F151" s="94"/>
      <c r="G151" s="94"/>
      <c r="H151" s="108" t="s">
        <v>35</v>
      </c>
      <c r="I151" s="108"/>
      <c r="J151" s="108"/>
      <c r="K151" s="108"/>
      <c r="L151" s="108"/>
      <c r="M151" s="139">
        <f>S120*P142/100</f>
        <v>40</v>
      </c>
      <c r="N151" s="139"/>
      <c r="O151" s="139"/>
      <c r="P151" s="153">
        <f>+'単価表(種子・屋久)'!$E$28</f>
        <v>258</v>
      </c>
      <c r="Q151" s="153"/>
      <c r="R151" s="153"/>
      <c r="S151" s="165">
        <f>ROUND(P151*M151/1000,0)</f>
        <v>10</v>
      </c>
      <c r="T151" s="165"/>
      <c r="U151" s="165"/>
      <c r="V151" s="182"/>
      <c r="W151" s="188"/>
      <c r="X151" s="94"/>
      <c r="Y151" s="94"/>
      <c r="Z151" s="108" t="s">
        <v>35</v>
      </c>
      <c r="AA151" s="108"/>
      <c r="AB151" s="108"/>
      <c r="AC151" s="108"/>
      <c r="AD151" s="108"/>
      <c r="AE151" s="139">
        <f>AK120*AH142/100</f>
        <v>55</v>
      </c>
      <c r="AF151" s="139"/>
      <c r="AG151" s="139"/>
      <c r="AH151" s="153">
        <f>+'単価表(種子・屋久)'!$E$28</f>
        <v>258</v>
      </c>
      <c r="AI151" s="153"/>
      <c r="AJ151" s="153"/>
      <c r="AK151" s="165">
        <f>ROUND(AH151*AE151/1000,0)</f>
        <v>14</v>
      </c>
      <c r="AL151" s="165"/>
      <c r="AM151" s="165"/>
      <c r="AN151" s="178"/>
      <c r="AO151" s="188"/>
      <c r="AP151" s="94"/>
      <c r="AQ151" s="94"/>
      <c r="AR151" s="108" t="s">
        <v>35</v>
      </c>
      <c r="AS151" s="108"/>
      <c r="AT151" s="108"/>
      <c r="AU151" s="108"/>
      <c r="AV151" s="108"/>
      <c r="AW151" s="139">
        <f>BC120*AZ142/100</f>
        <v>75</v>
      </c>
      <c r="AX151" s="139"/>
      <c r="AY151" s="139"/>
      <c r="AZ151" s="153">
        <f>+'単価表(種子・屋久)'!$E$28</f>
        <v>258</v>
      </c>
      <c r="BA151" s="153"/>
      <c r="BB151" s="153"/>
      <c r="BC151" s="165">
        <f>ROUND(AZ151*AW151/1000,0)</f>
        <v>19</v>
      </c>
      <c r="BD151" s="165"/>
      <c r="BE151" s="165"/>
      <c r="BF151" s="178"/>
      <c r="BG151" s="74"/>
      <c r="BH151" s="94"/>
      <c r="BI151" s="94"/>
      <c r="BJ151" s="108" t="s">
        <v>35</v>
      </c>
      <c r="BK151" s="108"/>
      <c r="BL151" s="108"/>
      <c r="BM151" s="108"/>
      <c r="BN151" s="108"/>
      <c r="BO151" s="139">
        <f>BU121*BR142/100</f>
        <v>95</v>
      </c>
      <c r="BP151" s="139"/>
      <c r="BQ151" s="139"/>
      <c r="BR151" s="153">
        <f>+'単価表(種子・屋久)'!$E$28</f>
        <v>258</v>
      </c>
      <c r="BS151" s="153"/>
      <c r="BT151" s="153"/>
      <c r="BU151" s="165">
        <f>ROUND(BR151*BO151/1000,0)</f>
        <v>25</v>
      </c>
      <c r="BV151" s="165"/>
      <c r="BW151" s="165"/>
      <c r="BX151" s="220"/>
    </row>
    <row r="152" spans="1:76" s="30" customFormat="1" ht="15.95" customHeight="1">
      <c r="A152" s="34"/>
      <c r="B152" s="43"/>
      <c r="C152" s="53"/>
      <c r="D152" s="63"/>
      <c r="E152" s="74"/>
      <c r="F152" s="94"/>
      <c r="G152" s="94"/>
      <c r="H152" s="108" t="s">
        <v>76</v>
      </c>
      <c r="I152" s="108"/>
      <c r="J152" s="108"/>
      <c r="K152" s="108"/>
      <c r="L152" s="108"/>
      <c r="M152" s="139">
        <f>+M151</f>
        <v>40</v>
      </c>
      <c r="N152" s="139"/>
      <c r="O152" s="139"/>
      <c r="P152" s="153">
        <f>+'単価表(種子・屋久)'!$E$27</f>
        <v>2200</v>
      </c>
      <c r="Q152" s="153"/>
      <c r="R152" s="153"/>
      <c r="S152" s="165">
        <f>ROUND(P152*M152/1000,0)</f>
        <v>88</v>
      </c>
      <c r="T152" s="165"/>
      <c r="U152" s="165"/>
      <c r="V152" s="182"/>
      <c r="W152" s="188"/>
      <c r="X152" s="94"/>
      <c r="Y152" s="94"/>
      <c r="Z152" s="108" t="s">
        <v>76</v>
      </c>
      <c r="AA152" s="108"/>
      <c r="AB152" s="108"/>
      <c r="AC152" s="108"/>
      <c r="AD152" s="108"/>
      <c r="AE152" s="139">
        <f>+AE151</f>
        <v>55</v>
      </c>
      <c r="AF152" s="139"/>
      <c r="AG152" s="139"/>
      <c r="AH152" s="153">
        <f>+'単価表(種子・屋久)'!$E$27</f>
        <v>2200</v>
      </c>
      <c r="AI152" s="153"/>
      <c r="AJ152" s="153"/>
      <c r="AK152" s="165">
        <f>ROUND(AH152*AE152/1000,0)</f>
        <v>121</v>
      </c>
      <c r="AL152" s="165"/>
      <c r="AM152" s="165"/>
      <c r="AN152" s="178"/>
      <c r="AO152" s="188"/>
      <c r="AP152" s="94"/>
      <c r="AQ152" s="94"/>
      <c r="AR152" s="108" t="s">
        <v>76</v>
      </c>
      <c r="AS152" s="108"/>
      <c r="AT152" s="108"/>
      <c r="AU152" s="108"/>
      <c r="AV152" s="108"/>
      <c r="AW152" s="139">
        <f>+AW151</f>
        <v>75</v>
      </c>
      <c r="AX152" s="139"/>
      <c r="AY152" s="139"/>
      <c r="AZ152" s="153">
        <f>+'単価表(種子・屋久)'!$E$27</f>
        <v>2200</v>
      </c>
      <c r="BA152" s="153"/>
      <c r="BB152" s="153"/>
      <c r="BC152" s="165">
        <f>ROUND(AZ152*AW152/1000,0)</f>
        <v>165</v>
      </c>
      <c r="BD152" s="165"/>
      <c r="BE152" s="165"/>
      <c r="BF152" s="178"/>
      <c r="BG152" s="74"/>
      <c r="BH152" s="94"/>
      <c r="BI152" s="94"/>
      <c r="BJ152" s="108" t="s">
        <v>76</v>
      </c>
      <c r="BK152" s="108"/>
      <c r="BL152" s="108"/>
      <c r="BM152" s="108"/>
      <c r="BN152" s="108"/>
      <c r="BO152" s="139">
        <f>+BO151</f>
        <v>95</v>
      </c>
      <c r="BP152" s="139"/>
      <c r="BQ152" s="139"/>
      <c r="BR152" s="153">
        <f>+'単価表(種子・屋久)'!$E$27</f>
        <v>2200</v>
      </c>
      <c r="BS152" s="153"/>
      <c r="BT152" s="153"/>
      <c r="BU152" s="165">
        <f>ROUND(BR152*BO152/1000,0)</f>
        <v>209</v>
      </c>
      <c r="BV152" s="165"/>
      <c r="BW152" s="165"/>
      <c r="BX152" s="220"/>
    </row>
    <row r="153" spans="1:76" s="30" customFormat="1" ht="15.95" customHeight="1">
      <c r="A153" s="34"/>
      <c r="B153" s="43"/>
      <c r="C153" s="53"/>
      <c r="D153" s="63"/>
      <c r="E153" s="74"/>
      <c r="F153" s="94"/>
      <c r="G153" s="94"/>
      <c r="H153" s="108" t="s">
        <v>16</v>
      </c>
      <c r="I153" s="108"/>
      <c r="J153" s="108"/>
      <c r="K153" s="108"/>
      <c r="L153" s="108"/>
      <c r="M153" s="139">
        <f>+M150</f>
        <v>85</v>
      </c>
      <c r="N153" s="139"/>
      <c r="O153" s="139"/>
      <c r="P153" s="153">
        <f>+'単価表(種子・屋久)'!$E$33</f>
        <v>922</v>
      </c>
      <c r="Q153" s="153"/>
      <c r="R153" s="153"/>
      <c r="S153" s="165">
        <f>ROUND(P153*M153/1000,0)</f>
        <v>78</v>
      </c>
      <c r="T153" s="165"/>
      <c r="U153" s="165"/>
      <c r="V153" s="182"/>
      <c r="W153" s="188"/>
      <c r="X153" s="94"/>
      <c r="Y153" s="94"/>
      <c r="Z153" s="108" t="s">
        <v>16</v>
      </c>
      <c r="AA153" s="108"/>
      <c r="AB153" s="108"/>
      <c r="AC153" s="108"/>
      <c r="AD153" s="108"/>
      <c r="AE153" s="139">
        <f>+AE150</f>
        <v>95</v>
      </c>
      <c r="AF153" s="139"/>
      <c r="AG153" s="139"/>
      <c r="AH153" s="153">
        <f>+'単価表(種子・屋久)'!$E$33</f>
        <v>922</v>
      </c>
      <c r="AI153" s="153"/>
      <c r="AJ153" s="153"/>
      <c r="AK153" s="165">
        <f>ROUND(AH153*AE153/1000,0)</f>
        <v>88</v>
      </c>
      <c r="AL153" s="165"/>
      <c r="AM153" s="165"/>
      <c r="AN153" s="178"/>
      <c r="AO153" s="188"/>
      <c r="AP153" s="94"/>
      <c r="AQ153" s="94"/>
      <c r="AR153" s="108" t="s">
        <v>16</v>
      </c>
      <c r="AS153" s="108"/>
      <c r="AT153" s="108"/>
      <c r="AU153" s="108"/>
      <c r="AV153" s="108"/>
      <c r="AW153" s="139">
        <f>+AW150</f>
        <v>110</v>
      </c>
      <c r="AX153" s="139"/>
      <c r="AY153" s="139"/>
      <c r="AZ153" s="153">
        <f>+'単価表(種子・屋久)'!$E$33</f>
        <v>922</v>
      </c>
      <c r="BA153" s="153"/>
      <c r="BB153" s="153"/>
      <c r="BC153" s="165">
        <f>ROUND(AZ153*AW153/1000,0)</f>
        <v>101</v>
      </c>
      <c r="BD153" s="165"/>
      <c r="BE153" s="165"/>
      <c r="BF153" s="178"/>
      <c r="BG153" s="74"/>
      <c r="BH153" s="94"/>
      <c r="BI153" s="94"/>
      <c r="BJ153" s="108" t="s">
        <v>16</v>
      </c>
      <c r="BK153" s="108"/>
      <c r="BL153" s="108"/>
      <c r="BM153" s="108"/>
      <c r="BN153" s="108"/>
      <c r="BO153" s="139">
        <f>+BO150</f>
        <v>125</v>
      </c>
      <c r="BP153" s="139"/>
      <c r="BQ153" s="139"/>
      <c r="BR153" s="153">
        <f>+'単価表(種子・屋久)'!$E$33</f>
        <v>922</v>
      </c>
      <c r="BS153" s="153"/>
      <c r="BT153" s="153"/>
      <c r="BU153" s="165">
        <f>ROUND(BR153*BO153/1000,0)</f>
        <v>115</v>
      </c>
      <c r="BV153" s="165"/>
      <c r="BW153" s="165"/>
      <c r="BX153" s="220"/>
    </row>
    <row r="154" spans="1:76" s="30" customFormat="1" ht="15.95" customHeight="1">
      <c r="A154" s="34"/>
      <c r="B154" s="43"/>
      <c r="C154" s="53"/>
      <c r="D154" s="63"/>
      <c r="E154" s="74"/>
      <c r="F154" s="94"/>
      <c r="G154" s="94"/>
      <c r="H154" s="107" t="s">
        <v>47</v>
      </c>
      <c r="I154" s="107"/>
      <c r="J154" s="107"/>
      <c r="K154" s="107"/>
      <c r="L154" s="107"/>
      <c r="M154" s="138" t="s">
        <v>43</v>
      </c>
      <c r="N154" s="138"/>
      <c r="O154" s="138"/>
      <c r="P154" s="153" t="s">
        <v>43</v>
      </c>
      <c r="Q154" s="153"/>
      <c r="R154" s="153"/>
      <c r="S154" s="165">
        <f>SUM(S150:U153)</f>
        <v>198</v>
      </c>
      <c r="T154" s="165"/>
      <c r="U154" s="165"/>
      <c r="V154" s="182"/>
      <c r="W154" s="188"/>
      <c r="X154" s="94"/>
      <c r="Y154" s="94"/>
      <c r="Z154" s="107" t="s">
        <v>47</v>
      </c>
      <c r="AA154" s="107"/>
      <c r="AB154" s="107"/>
      <c r="AC154" s="107"/>
      <c r="AD154" s="107"/>
      <c r="AE154" s="138" t="s">
        <v>43</v>
      </c>
      <c r="AF154" s="138"/>
      <c r="AG154" s="138"/>
      <c r="AH154" s="153" t="s">
        <v>43</v>
      </c>
      <c r="AI154" s="153"/>
      <c r="AJ154" s="153"/>
      <c r="AK154" s="165">
        <f>SUM(AK150:AM153)</f>
        <v>248</v>
      </c>
      <c r="AL154" s="165"/>
      <c r="AM154" s="165"/>
      <c r="AN154" s="178"/>
      <c r="AO154" s="188"/>
      <c r="AP154" s="94"/>
      <c r="AQ154" s="94"/>
      <c r="AR154" s="107" t="s">
        <v>47</v>
      </c>
      <c r="AS154" s="107"/>
      <c r="AT154" s="107"/>
      <c r="AU154" s="107"/>
      <c r="AV154" s="107"/>
      <c r="AW154" s="138" t="s">
        <v>43</v>
      </c>
      <c r="AX154" s="138"/>
      <c r="AY154" s="138"/>
      <c r="AZ154" s="153" t="s">
        <v>43</v>
      </c>
      <c r="BA154" s="153"/>
      <c r="BB154" s="153"/>
      <c r="BC154" s="165">
        <f>SUM(BC150:BE153)</f>
        <v>313</v>
      </c>
      <c r="BD154" s="165"/>
      <c r="BE154" s="165"/>
      <c r="BF154" s="178"/>
      <c r="BG154" s="74"/>
      <c r="BH154" s="94"/>
      <c r="BI154" s="94"/>
      <c r="BJ154" s="107" t="s">
        <v>47</v>
      </c>
      <c r="BK154" s="107"/>
      <c r="BL154" s="107"/>
      <c r="BM154" s="107"/>
      <c r="BN154" s="107"/>
      <c r="BO154" s="138" t="s">
        <v>43</v>
      </c>
      <c r="BP154" s="138"/>
      <c r="BQ154" s="138"/>
      <c r="BR154" s="153" t="s">
        <v>43</v>
      </c>
      <c r="BS154" s="153"/>
      <c r="BT154" s="153"/>
      <c r="BU154" s="165">
        <f>SUM(BU150:BW153)</f>
        <v>381</v>
      </c>
      <c r="BV154" s="165"/>
      <c r="BW154" s="165"/>
      <c r="BX154" s="220"/>
    </row>
    <row r="155" spans="1:76" s="30" customFormat="1" ht="15.95" customHeight="1">
      <c r="A155" s="34"/>
      <c r="B155" s="43"/>
      <c r="C155" s="53"/>
      <c r="D155" s="63"/>
      <c r="E155" s="74"/>
      <c r="F155" s="95" t="s">
        <v>17</v>
      </c>
      <c r="G155" s="95"/>
      <c r="H155" s="95"/>
      <c r="I155" s="95"/>
      <c r="J155" s="95"/>
      <c r="K155" s="95"/>
      <c r="L155" s="95"/>
      <c r="M155" s="140" t="s">
        <v>43</v>
      </c>
      <c r="N155" s="140"/>
      <c r="O155" s="140"/>
      <c r="P155" s="154" t="s">
        <v>43</v>
      </c>
      <c r="Q155" s="154"/>
      <c r="R155" s="154"/>
      <c r="S155" s="166">
        <f>+S154+S149</f>
        <v>697</v>
      </c>
      <c r="T155" s="166"/>
      <c r="U155" s="166"/>
      <c r="V155" s="182"/>
      <c r="W155" s="188"/>
      <c r="X155" s="95" t="s">
        <v>17</v>
      </c>
      <c r="Y155" s="95"/>
      <c r="Z155" s="95"/>
      <c r="AA155" s="95"/>
      <c r="AB155" s="95"/>
      <c r="AC155" s="95"/>
      <c r="AD155" s="95"/>
      <c r="AE155" s="140" t="s">
        <v>43</v>
      </c>
      <c r="AF155" s="140"/>
      <c r="AG155" s="140"/>
      <c r="AH155" s="154" t="s">
        <v>43</v>
      </c>
      <c r="AI155" s="154"/>
      <c r="AJ155" s="154"/>
      <c r="AK155" s="166">
        <f>+AK154+AK149</f>
        <v>705</v>
      </c>
      <c r="AL155" s="166"/>
      <c r="AM155" s="166"/>
      <c r="AN155" s="178"/>
      <c r="AO155" s="188"/>
      <c r="AP155" s="95" t="s">
        <v>17</v>
      </c>
      <c r="AQ155" s="95"/>
      <c r="AR155" s="95"/>
      <c r="AS155" s="95"/>
      <c r="AT155" s="95"/>
      <c r="AU155" s="95"/>
      <c r="AV155" s="95"/>
      <c r="AW155" s="140" t="s">
        <v>43</v>
      </c>
      <c r="AX155" s="140"/>
      <c r="AY155" s="140"/>
      <c r="AZ155" s="154" t="s">
        <v>43</v>
      </c>
      <c r="BA155" s="154"/>
      <c r="BB155" s="154"/>
      <c r="BC155" s="166">
        <f>+BC154+BC149</f>
        <v>745</v>
      </c>
      <c r="BD155" s="166"/>
      <c r="BE155" s="166"/>
      <c r="BF155" s="178"/>
      <c r="BG155" s="74"/>
      <c r="BH155" s="95" t="s">
        <v>17</v>
      </c>
      <c r="BI155" s="95"/>
      <c r="BJ155" s="95"/>
      <c r="BK155" s="95"/>
      <c r="BL155" s="95"/>
      <c r="BM155" s="95"/>
      <c r="BN155" s="95"/>
      <c r="BO155" s="140" t="s">
        <v>43</v>
      </c>
      <c r="BP155" s="140"/>
      <c r="BQ155" s="140"/>
      <c r="BR155" s="154" t="s">
        <v>43</v>
      </c>
      <c r="BS155" s="154"/>
      <c r="BT155" s="154"/>
      <c r="BU155" s="166">
        <f>+BU154+BU149</f>
        <v>789</v>
      </c>
      <c r="BV155" s="166"/>
      <c r="BW155" s="166"/>
      <c r="BX155" s="220"/>
    </row>
    <row r="156" spans="1:76" s="30" customFormat="1" ht="15.95" customHeight="1">
      <c r="A156" s="34"/>
      <c r="B156" s="44"/>
      <c r="C156" s="54"/>
      <c r="D156" s="64"/>
      <c r="E156" s="75"/>
      <c r="F156" s="96"/>
      <c r="G156" s="96"/>
      <c r="H156" s="96"/>
      <c r="I156" s="96"/>
      <c r="J156" s="96"/>
      <c r="K156" s="96"/>
      <c r="L156" s="96"/>
      <c r="M156" s="141"/>
      <c r="N156" s="141"/>
      <c r="O156" s="141"/>
      <c r="P156" s="155"/>
      <c r="Q156" s="155"/>
      <c r="R156" s="155"/>
      <c r="S156" s="167"/>
      <c r="T156" s="167"/>
      <c r="U156" s="167"/>
      <c r="V156" s="183"/>
      <c r="W156" s="115"/>
      <c r="X156" s="96"/>
      <c r="Y156" s="96"/>
      <c r="Z156" s="96"/>
      <c r="AA156" s="96"/>
      <c r="AB156" s="96"/>
      <c r="AC156" s="96"/>
      <c r="AD156" s="96"/>
      <c r="AE156" s="193"/>
      <c r="AF156" s="193"/>
      <c r="AG156" s="193"/>
      <c r="AH156" s="194"/>
      <c r="AI156" s="194"/>
      <c r="AJ156" s="194"/>
      <c r="AK156" s="167"/>
      <c r="AL156" s="167"/>
      <c r="AM156" s="167"/>
      <c r="AN156" s="202"/>
      <c r="AO156" s="115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2"/>
      <c r="BG156" s="75"/>
      <c r="BH156" s="96"/>
      <c r="BI156" s="96"/>
      <c r="BJ156" s="96"/>
      <c r="BK156" s="96"/>
      <c r="BL156" s="96"/>
      <c r="BM156" s="96"/>
      <c r="BN156" s="96"/>
      <c r="BO156" s="193"/>
      <c r="BP156" s="193"/>
      <c r="BQ156" s="193"/>
      <c r="BR156" s="194"/>
      <c r="BS156" s="194"/>
      <c r="BT156" s="194"/>
      <c r="BU156" s="167"/>
      <c r="BV156" s="167"/>
      <c r="BW156" s="167"/>
      <c r="BX156" s="224"/>
    </row>
    <row r="157" spans="1:76" ht="20.100000000000001" customHeight="1">
      <c r="A157" s="31"/>
      <c r="B157" s="45" t="s">
        <v>48</v>
      </c>
      <c r="C157" s="55"/>
      <c r="D157" s="55"/>
      <c r="E157" s="76" t="str">
        <f>IF(S155=MIN(S155,AK155,BC155,BU155),"○","▲")</f>
        <v>○</v>
      </c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 t="str">
        <f>IF(AK155=MIN(S155,AK155,BC155,BU155),"○","▲")</f>
        <v>▲</v>
      </c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 t="str">
        <f>IF(BC155=MIN(S155,AK155,BC155,BU155),"○","▲")</f>
        <v>▲</v>
      </c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 t="str">
        <f>IF(BU155=MIN(S155,AK155,BC155,BU155),"○","▲")</f>
        <v>▲</v>
      </c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225"/>
    </row>
    <row r="158" spans="1:76" ht="24.95" customHeight="1">
      <c r="A158" s="31"/>
      <c r="B158" s="46"/>
      <c r="C158" s="56"/>
      <c r="D158" s="56"/>
      <c r="E158" s="77">
        <f>IF(E157="○",M110,IF(W157="○",AE110,IF(AO157="○",AW110,BO110)))</f>
        <v>3</v>
      </c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226"/>
    </row>
    <row r="159" spans="1:76" ht="15.95" customHeight="1"/>
  </sheetData>
  <mergeCells count="1263">
    <mergeCell ref="B1:V1"/>
    <mergeCell ref="E2:K2"/>
    <mergeCell ref="L2:V2"/>
    <mergeCell ref="W2:AD2"/>
    <mergeCell ref="AE2:AN2"/>
    <mergeCell ref="AO2:AV2"/>
    <mergeCell ref="AW2:BF2"/>
    <mergeCell ref="BG2:BX2"/>
    <mergeCell ref="E3:K3"/>
    <mergeCell ref="L3:M3"/>
    <mergeCell ref="N3:O3"/>
    <mergeCell ref="P3:V3"/>
    <mergeCell ref="W3:AD3"/>
    <mergeCell ref="AE3:AN3"/>
    <mergeCell ref="AO3:AV3"/>
    <mergeCell ref="AW3:BF3"/>
    <mergeCell ref="BG3:BN3"/>
    <mergeCell ref="BO3:BX3"/>
    <mergeCell ref="B4:D4"/>
    <mergeCell ref="E4:L4"/>
    <mergeCell ref="M4:V4"/>
    <mergeCell ref="W4:AD4"/>
    <mergeCell ref="AE4:AN4"/>
    <mergeCell ref="AO4:AV4"/>
    <mergeCell ref="AW4:BF4"/>
    <mergeCell ref="BG4:BN4"/>
    <mergeCell ref="BO4:BX4"/>
    <mergeCell ref="I7:L7"/>
    <mergeCell ref="M7:P7"/>
    <mergeCell ref="AA7:AD7"/>
    <mergeCell ref="AE7:AH7"/>
    <mergeCell ref="AS7:AV7"/>
    <mergeCell ref="AW7:AZ7"/>
    <mergeCell ref="BK7:BN7"/>
    <mergeCell ref="BO7:BR7"/>
    <mergeCell ref="I12:L12"/>
    <mergeCell ref="M12:P12"/>
    <mergeCell ref="AA12:AD12"/>
    <mergeCell ref="AE12:AH12"/>
    <mergeCell ref="AS12:AV12"/>
    <mergeCell ref="AW12:AZ12"/>
    <mergeCell ref="BK12:BN12"/>
    <mergeCell ref="BO12:BR12"/>
    <mergeCell ref="M13:P13"/>
    <mergeCell ref="AE13:AH13"/>
    <mergeCell ref="AW13:AZ13"/>
    <mergeCell ref="BO13:BR13"/>
    <mergeCell ref="M14:P14"/>
    <mergeCell ref="AE14:AH14"/>
    <mergeCell ref="AW14:AZ14"/>
    <mergeCell ref="BO14:BR14"/>
    <mergeCell ref="M15:P15"/>
    <mergeCell ref="AE15:AH15"/>
    <mergeCell ref="AW15:AZ15"/>
    <mergeCell ref="BO15:BR15"/>
    <mergeCell ref="M16:P16"/>
    <mergeCell ref="AE16:AH16"/>
    <mergeCell ref="AW16:AZ16"/>
    <mergeCell ref="BO16:BR16"/>
    <mergeCell ref="M17:P17"/>
    <mergeCell ref="AE17:AH17"/>
    <mergeCell ref="AW17:AZ17"/>
    <mergeCell ref="BO17:BR17"/>
    <mergeCell ref="M18:P18"/>
    <mergeCell ref="AE18:AH18"/>
    <mergeCell ref="AW18:AZ18"/>
    <mergeCell ref="BO18:BR18"/>
    <mergeCell ref="M19:P19"/>
    <mergeCell ref="AE19:AH19"/>
    <mergeCell ref="AW19:AZ19"/>
    <mergeCell ref="BO19:BR19"/>
    <mergeCell ref="M20:P20"/>
    <mergeCell ref="AE20:AH20"/>
    <mergeCell ref="AW20:AZ20"/>
    <mergeCell ref="BO20:BR20"/>
    <mergeCell ref="M21:P21"/>
    <mergeCell ref="AE21:AH21"/>
    <mergeCell ref="AW21:AZ21"/>
    <mergeCell ref="BO21:BR21"/>
    <mergeCell ref="M22:P22"/>
    <mergeCell ref="AE22:AH22"/>
    <mergeCell ref="AW22:AZ22"/>
    <mergeCell ref="BO22:BR22"/>
    <mergeCell ref="G25:J25"/>
    <mergeCell ref="L25:M25"/>
    <mergeCell ref="Y25:AB25"/>
    <mergeCell ref="AD25:AE25"/>
    <mergeCell ref="AQ25:AT25"/>
    <mergeCell ref="AV25:AW25"/>
    <mergeCell ref="BI25:BL25"/>
    <mergeCell ref="BN25:BO25"/>
    <mergeCell ref="G26:J26"/>
    <mergeCell ref="L26:M26"/>
    <mergeCell ref="Y26:AB26"/>
    <mergeCell ref="AD26:AE26"/>
    <mergeCell ref="AQ26:AT26"/>
    <mergeCell ref="AV26:AW26"/>
    <mergeCell ref="BI26:BL26"/>
    <mergeCell ref="BN26:BO26"/>
    <mergeCell ref="G27:J27"/>
    <mergeCell ref="L27:M27"/>
    <mergeCell ref="Y27:AB27"/>
    <mergeCell ref="AD27:AE27"/>
    <mergeCell ref="AQ27:AT27"/>
    <mergeCell ref="AV27:AW27"/>
    <mergeCell ref="BI27:BL27"/>
    <mergeCell ref="BN27:BO27"/>
    <mergeCell ref="F29:K29"/>
    <mergeCell ref="L29:M29"/>
    <mergeCell ref="X29:AC29"/>
    <mergeCell ref="AD29:AE29"/>
    <mergeCell ref="AP29:AU29"/>
    <mergeCell ref="AV29:AW29"/>
    <mergeCell ref="BH29:BM29"/>
    <mergeCell ref="BN29:BO29"/>
    <mergeCell ref="N30:O30"/>
    <mergeCell ref="Q30:R30"/>
    <mergeCell ref="AF30:AG30"/>
    <mergeCell ref="AI30:AJ30"/>
    <mergeCell ref="AX30:AY30"/>
    <mergeCell ref="BA30:BB30"/>
    <mergeCell ref="BP30:BQ30"/>
    <mergeCell ref="BS30:BT30"/>
    <mergeCell ref="I31:S31"/>
    <mergeCell ref="AA31:AK31"/>
    <mergeCell ref="AS31:BC31"/>
    <mergeCell ref="BK31:BU31"/>
    <mergeCell ref="P36:U36"/>
    <mergeCell ref="AH36:AM36"/>
    <mergeCell ref="AZ36:BE36"/>
    <mergeCell ref="BR36:BW36"/>
    <mergeCell ref="F37:L37"/>
    <mergeCell ref="M37:O37"/>
    <mergeCell ref="P37:R37"/>
    <mergeCell ref="S37:U37"/>
    <mergeCell ref="X37:AD37"/>
    <mergeCell ref="AE37:AG37"/>
    <mergeCell ref="AH37:AJ37"/>
    <mergeCell ref="AK37:AM37"/>
    <mergeCell ref="AP37:AV37"/>
    <mergeCell ref="AW37:AY37"/>
    <mergeCell ref="AZ37:BB37"/>
    <mergeCell ref="BC37:BE37"/>
    <mergeCell ref="BH37:BN37"/>
    <mergeCell ref="BO37:BQ37"/>
    <mergeCell ref="BR37:BT37"/>
    <mergeCell ref="BU37:BW37"/>
    <mergeCell ref="H38:J38"/>
    <mergeCell ref="K38:L38"/>
    <mergeCell ref="M38:O38"/>
    <mergeCell ref="P38:R38"/>
    <mergeCell ref="S38:U38"/>
    <mergeCell ref="Z38:AB38"/>
    <mergeCell ref="AC38:AD38"/>
    <mergeCell ref="AE38:AG38"/>
    <mergeCell ref="AH38:AJ38"/>
    <mergeCell ref="AK38:AM38"/>
    <mergeCell ref="AR38:AT38"/>
    <mergeCell ref="AU38:AV38"/>
    <mergeCell ref="AW38:AY38"/>
    <mergeCell ref="AZ38:BB38"/>
    <mergeCell ref="BC38:BE38"/>
    <mergeCell ref="BJ38:BL38"/>
    <mergeCell ref="BM38:BN38"/>
    <mergeCell ref="BO38:BQ38"/>
    <mergeCell ref="BR38:BT38"/>
    <mergeCell ref="BU38:BW38"/>
    <mergeCell ref="H39:J39"/>
    <mergeCell ref="Z39:AB39"/>
    <mergeCell ref="AR39:AT39"/>
    <mergeCell ref="BJ39:BL39"/>
    <mergeCell ref="H40:J40"/>
    <mergeCell ref="Z40:AB40"/>
    <mergeCell ref="AR40:AT40"/>
    <mergeCell ref="BJ40:BL40"/>
    <mergeCell ref="H41:J41"/>
    <mergeCell ref="Z41:AB41"/>
    <mergeCell ref="AR41:AT41"/>
    <mergeCell ref="BJ41:BL41"/>
    <mergeCell ref="H42:J42"/>
    <mergeCell ref="Z42:AB42"/>
    <mergeCell ref="AR42:AT42"/>
    <mergeCell ref="BJ42:BL42"/>
    <mergeCell ref="H43:L43"/>
    <mergeCell ref="M43:O43"/>
    <mergeCell ref="P43:R43"/>
    <mergeCell ref="S43:U43"/>
    <mergeCell ref="Z43:AD43"/>
    <mergeCell ref="AE43:AG43"/>
    <mergeCell ref="AH43:AJ43"/>
    <mergeCell ref="AK43:AM43"/>
    <mergeCell ref="AR43:AV43"/>
    <mergeCell ref="AW43:AY43"/>
    <mergeCell ref="AZ43:BB43"/>
    <mergeCell ref="BC43:BE43"/>
    <mergeCell ref="BJ43:BN43"/>
    <mergeCell ref="BO43:BQ43"/>
    <mergeCell ref="BR43:BT43"/>
    <mergeCell ref="BU43:BW43"/>
    <mergeCell ref="H44:L44"/>
    <mergeCell ref="M44:O44"/>
    <mergeCell ref="P44:R44"/>
    <mergeCell ref="S44:U44"/>
    <mergeCell ref="Z44:AD44"/>
    <mergeCell ref="AE44:AG44"/>
    <mergeCell ref="AH44:AJ44"/>
    <mergeCell ref="AK44:AM44"/>
    <mergeCell ref="AR44:AV44"/>
    <mergeCell ref="AW44:AY44"/>
    <mergeCell ref="AZ44:BB44"/>
    <mergeCell ref="BC44:BE44"/>
    <mergeCell ref="BJ44:BN44"/>
    <mergeCell ref="BO44:BQ44"/>
    <mergeCell ref="BR44:BT44"/>
    <mergeCell ref="BU44:BW44"/>
    <mergeCell ref="H45:L45"/>
    <mergeCell ref="M45:O45"/>
    <mergeCell ref="P45:R45"/>
    <mergeCell ref="S45:U45"/>
    <mergeCell ref="Z45:AD45"/>
    <mergeCell ref="AE45:AG45"/>
    <mergeCell ref="AH45:AJ45"/>
    <mergeCell ref="AK45:AM45"/>
    <mergeCell ref="AR45:AV45"/>
    <mergeCell ref="AW45:AY45"/>
    <mergeCell ref="AZ45:BB45"/>
    <mergeCell ref="BC45:BE45"/>
    <mergeCell ref="BJ45:BN45"/>
    <mergeCell ref="BO45:BQ45"/>
    <mergeCell ref="BR45:BT45"/>
    <mergeCell ref="BU45:BW45"/>
    <mergeCell ref="H46:L46"/>
    <mergeCell ref="M46:O46"/>
    <mergeCell ref="P46:R46"/>
    <mergeCell ref="S46:U46"/>
    <mergeCell ref="Z46:AD46"/>
    <mergeCell ref="AE46:AG46"/>
    <mergeCell ref="AH46:AJ46"/>
    <mergeCell ref="AK46:AM46"/>
    <mergeCell ref="AR46:AV46"/>
    <mergeCell ref="AW46:AY46"/>
    <mergeCell ref="AZ46:BB46"/>
    <mergeCell ref="BC46:BE46"/>
    <mergeCell ref="BJ46:BN46"/>
    <mergeCell ref="BO46:BQ46"/>
    <mergeCell ref="BR46:BT46"/>
    <mergeCell ref="BU46:BW46"/>
    <mergeCell ref="H47:L47"/>
    <mergeCell ref="M47:O47"/>
    <mergeCell ref="P47:R47"/>
    <mergeCell ref="S47:U47"/>
    <mergeCell ref="Z47:AD47"/>
    <mergeCell ref="AE47:AG47"/>
    <mergeCell ref="AH47:AJ47"/>
    <mergeCell ref="AK47:AM47"/>
    <mergeCell ref="AR47:AV47"/>
    <mergeCell ref="AW47:AY47"/>
    <mergeCell ref="AZ47:BB47"/>
    <mergeCell ref="BC47:BE47"/>
    <mergeCell ref="BJ47:BN47"/>
    <mergeCell ref="BO47:BQ47"/>
    <mergeCell ref="BR47:BT47"/>
    <mergeCell ref="BU47:BW47"/>
    <mergeCell ref="H48:L48"/>
    <mergeCell ref="M48:O48"/>
    <mergeCell ref="P48:R48"/>
    <mergeCell ref="S48:U48"/>
    <mergeCell ref="Z48:AD48"/>
    <mergeCell ref="AE48:AG48"/>
    <mergeCell ref="AH48:AJ48"/>
    <mergeCell ref="AK48:AM48"/>
    <mergeCell ref="AR48:AV48"/>
    <mergeCell ref="AW48:AY48"/>
    <mergeCell ref="AZ48:BB48"/>
    <mergeCell ref="BC48:BE48"/>
    <mergeCell ref="BJ48:BN48"/>
    <mergeCell ref="BO48:BQ48"/>
    <mergeCell ref="BR48:BT48"/>
    <mergeCell ref="BU48:BW48"/>
    <mergeCell ref="F49:L49"/>
    <mergeCell ref="M49:O49"/>
    <mergeCell ref="P49:R49"/>
    <mergeCell ref="S49:U49"/>
    <mergeCell ref="X49:AD49"/>
    <mergeCell ref="AE49:AG49"/>
    <mergeCell ref="AH49:AJ49"/>
    <mergeCell ref="AK49:AM49"/>
    <mergeCell ref="AP49:AV49"/>
    <mergeCell ref="AW49:AY49"/>
    <mergeCell ref="AZ49:BB49"/>
    <mergeCell ref="BC49:BE49"/>
    <mergeCell ref="BH49:BN49"/>
    <mergeCell ref="BO49:BQ49"/>
    <mergeCell ref="BR49:BT49"/>
    <mergeCell ref="BU49:BW49"/>
    <mergeCell ref="E51:V51"/>
    <mergeCell ref="W51:AN51"/>
    <mergeCell ref="AO51:BF51"/>
    <mergeCell ref="BG51:BX51"/>
    <mergeCell ref="E52:BX52"/>
    <mergeCell ref="B54:V54"/>
    <mergeCell ref="E55:K55"/>
    <mergeCell ref="L55:V55"/>
    <mergeCell ref="W55:AD55"/>
    <mergeCell ref="AE55:AN55"/>
    <mergeCell ref="AO55:AV55"/>
    <mergeCell ref="AW55:BF55"/>
    <mergeCell ref="BG55:BX55"/>
    <mergeCell ref="E56:K56"/>
    <mergeCell ref="L56:M56"/>
    <mergeCell ref="N56:O56"/>
    <mergeCell ref="P56:V56"/>
    <mergeCell ref="W56:AD56"/>
    <mergeCell ref="AE56:AN56"/>
    <mergeCell ref="AO56:AV56"/>
    <mergeCell ref="AW56:BF56"/>
    <mergeCell ref="BG56:BN56"/>
    <mergeCell ref="BO56:BX56"/>
    <mergeCell ref="B57:D57"/>
    <mergeCell ref="E57:L57"/>
    <mergeCell ref="M57:V57"/>
    <mergeCell ref="W57:AD57"/>
    <mergeCell ref="AE57:AN57"/>
    <mergeCell ref="AO57:AV57"/>
    <mergeCell ref="AW57:BF57"/>
    <mergeCell ref="BG57:BN57"/>
    <mergeCell ref="BO57:BX57"/>
    <mergeCell ref="I60:L60"/>
    <mergeCell ref="M60:P60"/>
    <mergeCell ref="AA60:AD60"/>
    <mergeCell ref="AE60:AH60"/>
    <mergeCell ref="AS60:AV60"/>
    <mergeCell ref="AW60:AZ60"/>
    <mergeCell ref="BK60:BN60"/>
    <mergeCell ref="BO60:BR60"/>
    <mergeCell ref="I65:L65"/>
    <mergeCell ref="M65:P65"/>
    <mergeCell ref="AA65:AD65"/>
    <mergeCell ref="AE65:AH65"/>
    <mergeCell ref="AS65:AV65"/>
    <mergeCell ref="AW65:AZ65"/>
    <mergeCell ref="BK65:BN65"/>
    <mergeCell ref="BO65:BR65"/>
    <mergeCell ref="M66:P66"/>
    <mergeCell ref="AE66:AH66"/>
    <mergeCell ref="AW66:AZ66"/>
    <mergeCell ref="BO66:BR66"/>
    <mergeCell ref="M67:P67"/>
    <mergeCell ref="AE67:AH67"/>
    <mergeCell ref="AW67:AZ67"/>
    <mergeCell ref="BO67:BR67"/>
    <mergeCell ref="M68:P68"/>
    <mergeCell ref="AE68:AH68"/>
    <mergeCell ref="AW68:AZ68"/>
    <mergeCell ref="BO68:BR68"/>
    <mergeCell ref="M69:P69"/>
    <mergeCell ref="AE69:AH69"/>
    <mergeCell ref="AW69:AZ69"/>
    <mergeCell ref="BO69:BR69"/>
    <mergeCell ref="M70:P70"/>
    <mergeCell ref="AE70:AH70"/>
    <mergeCell ref="AW70:AZ70"/>
    <mergeCell ref="BO70:BR70"/>
    <mergeCell ref="M71:P71"/>
    <mergeCell ref="AE71:AH71"/>
    <mergeCell ref="AW71:AZ71"/>
    <mergeCell ref="BO71:BR71"/>
    <mergeCell ref="M72:P72"/>
    <mergeCell ref="AE72:AH72"/>
    <mergeCell ref="AW72:AZ72"/>
    <mergeCell ref="BO72:BR72"/>
    <mergeCell ref="M73:P73"/>
    <mergeCell ref="AE73:AH73"/>
    <mergeCell ref="AW73:AZ73"/>
    <mergeCell ref="BO73:BR73"/>
    <mergeCell ref="M74:P74"/>
    <mergeCell ref="AE74:AH74"/>
    <mergeCell ref="AW74:AZ74"/>
    <mergeCell ref="BO74:BR74"/>
    <mergeCell ref="M75:P75"/>
    <mergeCell ref="AE75:AH75"/>
    <mergeCell ref="AW75:AZ75"/>
    <mergeCell ref="BO75:BR75"/>
    <mergeCell ref="G78:J78"/>
    <mergeCell ref="L78:M78"/>
    <mergeCell ref="Y78:AB78"/>
    <mergeCell ref="AD78:AE78"/>
    <mergeCell ref="AQ78:AT78"/>
    <mergeCell ref="AV78:AW78"/>
    <mergeCell ref="BI78:BL78"/>
    <mergeCell ref="BN78:BO78"/>
    <mergeCell ref="G79:J79"/>
    <mergeCell ref="L79:M79"/>
    <mergeCell ref="Y79:AB79"/>
    <mergeCell ref="AD79:AE79"/>
    <mergeCell ref="AQ79:AT79"/>
    <mergeCell ref="AV79:AW79"/>
    <mergeCell ref="BI79:BL79"/>
    <mergeCell ref="BN79:BO79"/>
    <mergeCell ref="G80:J80"/>
    <mergeCell ref="L80:M80"/>
    <mergeCell ref="Y80:AB80"/>
    <mergeCell ref="AD80:AE80"/>
    <mergeCell ref="AQ80:AT80"/>
    <mergeCell ref="AV80:AW80"/>
    <mergeCell ref="BI80:BL80"/>
    <mergeCell ref="BN80:BO80"/>
    <mergeCell ref="F82:K82"/>
    <mergeCell ref="L82:M82"/>
    <mergeCell ref="X82:AC82"/>
    <mergeCell ref="AD82:AE82"/>
    <mergeCell ref="AP82:AU82"/>
    <mergeCell ref="AV82:AW82"/>
    <mergeCell ref="BH82:BM82"/>
    <mergeCell ref="BN82:BO82"/>
    <mergeCell ref="N83:O83"/>
    <mergeCell ref="Q83:R83"/>
    <mergeCell ref="AF83:AG83"/>
    <mergeCell ref="AI83:AJ83"/>
    <mergeCell ref="AX83:AY83"/>
    <mergeCell ref="BA83:BB83"/>
    <mergeCell ref="BP83:BQ83"/>
    <mergeCell ref="BS83:BT83"/>
    <mergeCell ref="I84:S84"/>
    <mergeCell ref="AA84:AK84"/>
    <mergeCell ref="AS84:BC84"/>
    <mergeCell ref="BK84:BU84"/>
    <mergeCell ref="P89:U89"/>
    <mergeCell ref="AH89:AM89"/>
    <mergeCell ref="AZ89:BE89"/>
    <mergeCell ref="BR89:BW89"/>
    <mergeCell ref="F90:L90"/>
    <mergeCell ref="M90:O90"/>
    <mergeCell ref="P90:R90"/>
    <mergeCell ref="S90:U90"/>
    <mergeCell ref="X90:AD90"/>
    <mergeCell ref="AE90:AG90"/>
    <mergeCell ref="AH90:AJ90"/>
    <mergeCell ref="AK90:AM90"/>
    <mergeCell ref="AP90:AV90"/>
    <mergeCell ref="AW90:AY90"/>
    <mergeCell ref="AZ90:BB90"/>
    <mergeCell ref="BC90:BE90"/>
    <mergeCell ref="BH90:BN90"/>
    <mergeCell ref="BO90:BQ90"/>
    <mergeCell ref="BR90:BT90"/>
    <mergeCell ref="BU90:BW90"/>
    <mergeCell ref="H91:J91"/>
    <mergeCell ref="K91:L91"/>
    <mergeCell ref="M91:O91"/>
    <mergeCell ref="P91:R91"/>
    <mergeCell ref="S91:U91"/>
    <mergeCell ref="Z91:AB91"/>
    <mergeCell ref="AC91:AD91"/>
    <mergeCell ref="AE91:AG91"/>
    <mergeCell ref="AH91:AJ91"/>
    <mergeCell ref="AK91:AM91"/>
    <mergeCell ref="AR91:AT91"/>
    <mergeCell ref="AU91:AV91"/>
    <mergeCell ref="AW91:AY91"/>
    <mergeCell ref="AZ91:BB91"/>
    <mergeCell ref="BC91:BE91"/>
    <mergeCell ref="BJ91:BL91"/>
    <mergeCell ref="BM91:BN91"/>
    <mergeCell ref="BO91:BQ91"/>
    <mergeCell ref="BR91:BT91"/>
    <mergeCell ref="BU91:BW91"/>
    <mergeCell ref="H92:J92"/>
    <mergeCell ref="Z92:AB92"/>
    <mergeCell ref="AR92:AT92"/>
    <mergeCell ref="BJ92:BL92"/>
    <mergeCell ref="H93:J93"/>
    <mergeCell ref="Z93:AB93"/>
    <mergeCell ref="AR93:AT93"/>
    <mergeCell ref="BJ93:BL93"/>
    <mergeCell ref="H94:J94"/>
    <mergeCell ref="Z94:AB94"/>
    <mergeCell ref="AR94:AT94"/>
    <mergeCell ref="BJ94:BL94"/>
    <mergeCell ref="H95:J95"/>
    <mergeCell ref="Z95:AB95"/>
    <mergeCell ref="AR95:AT95"/>
    <mergeCell ref="BJ95:BL95"/>
    <mergeCell ref="H96:L96"/>
    <mergeCell ref="M96:O96"/>
    <mergeCell ref="P96:R96"/>
    <mergeCell ref="S96:U96"/>
    <mergeCell ref="Z96:AD96"/>
    <mergeCell ref="AE96:AG96"/>
    <mergeCell ref="AH96:AJ96"/>
    <mergeCell ref="AK96:AM96"/>
    <mergeCell ref="AR96:AV96"/>
    <mergeCell ref="AW96:AY96"/>
    <mergeCell ref="AZ96:BB96"/>
    <mergeCell ref="BC96:BE96"/>
    <mergeCell ref="BJ96:BN96"/>
    <mergeCell ref="BO96:BQ96"/>
    <mergeCell ref="BR96:BT96"/>
    <mergeCell ref="BU96:BW96"/>
    <mergeCell ref="H97:L97"/>
    <mergeCell ref="M97:O97"/>
    <mergeCell ref="P97:R97"/>
    <mergeCell ref="S97:U97"/>
    <mergeCell ref="Z97:AD97"/>
    <mergeCell ref="AE97:AG97"/>
    <mergeCell ref="AH97:AJ97"/>
    <mergeCell ref="AK97:AM97"/>
    <mergeCell ref="AR97:AV97"/>
    <mergeCell ref="AW97:AY97"/>
    <mergeCell ref="AZ97:BB97"/>
    <mergeCell ref="BC97:BE97"/>
    <mergeCell ref="BJ97:BN97"/>
    <mergeCell ref="BO97:BQ97"/>
    <mergeCell ref="BR97:BT97"/>
    <mergeCell ref="BU97:BW97"/>
    <mergeCell ref="H98:L98"/>
    <mergeCell ref="M98:O98"/>
    <mergeCell ref="P98:R98"/>
    <mergeCell ref="S98:U98"/>
    <mergeCell ref="Z98:AD98"/>
    <mergeCell ref="AE98:AG98"/>
    <mergeCell ref="AH98:AJ98"/>
    <mergeCell ref="AK98:AM98"/>
    <mergeCell ref="AR98:AV98"/>
    <mergeCell ref="AW98:AY98"/>
    <mergeCell ref="AZ98:BB98"/>
    <mergeCell ref="BC98:BE98"/>
    <mergeCell ref="BJ98:BN98"/>
    <mergeCell ref="BO98:BQ98"/>
    <mergeCell ref="BR98:BT98"/>
    <mergeCell ref="BU98:BW98"/>
    <mergeCell ref="H99:L99"/>
    <mergeCell ref="M99:O99"/>
    <mergeCell ref="P99:R99"/>
    <mergeCell ref="S99:U99"/>
    <mergeCell ref="Z99:AD99"/>
    <mergeCell ref="AE99:AG99"/>
    <mergeCell ref="AH99:AJ99"/>
    <mergeCell ref="AK99:AM99"/>
    <mergeCell ref="AR99:AV99"/>
    <mergeCell ref="AW99:AY99"/>
    <mergeCell ref="AZ99:BB99"/>
    <mergeCell ref="BC99:BE99"/>
    <mergeCell ref="BJ99:BN99"/>
    <mergeCell ref="BO99:BQ99"/>
    <mergeCell ref="BR99:BT99"/>
    <mergeCell ref="BU99:BW99"/>
    <mergeCell ref="H100:L100"/>
    <mergeCell ref="M100:O100"/>
    <mergeCell ref="P100:R100"/>
    <mergeCell ref="S100:U100"/>
    <mergeCell ref="Z100:AD100"/>
    <mergeCell ref="AE100:AG100"/>
    <mergeCell ref="AH100:AJ100"/>
    <mergeCell ref="AK100:AM100"/>
    <mergeCell ref="AR100:AV100"/>
    <mergeCell ref="AW100:AY100"/>
    <mergeCell ref="AZ100:BB100"/>
    <mergeCell ref="BC100:BE100"/>
    <mergeCell ref="BJ100:BN100"/>
    <mergeCell ref="BO100:BQ100"/>
    <mergeCell ref="BR100:BT100"/>
    <mergeCell ref="BU100:BW100"/>
    <mergeCell ref="H101:L101"/>
    <mergeCell ref="M101:O101"/>
    <mergeCell ref="P101:R101"/>
    <mergeCell ref="S101:U101"/>
    <mergeCell ref="Z101:AD101"/>
    <mergeCell ref="AE101:AG101"/>
    <mergeCell ref="AH101:AJ101"/>
    <mergeCell ref="AK101:AM101"/>
    <mergeCell ref="AR101:AV101"/>
    <mergeCell ref="AW101:AY101"/>
    <mergeCell ref="AZ101:BB101"/>
    <mergeCell ref="BC101:BE101"/>
    <mergeCell ref="BJ101:BN101"/>
    <mergeCell ref="BO101:BQ101"/>
    <mergeCell ref="BR101:BT101"/>
    <mergeCell ref="BU101:BW101"/>
    <mergeCell ref="F102:L102"/>
    <mergeCell ref="M102:O102"/>
    <mergeCell ref="P102:R102"/>
    <mergeCell ref="S102:U102"/>
    <mergeCell ref="X102:AD102"/>
    <mergeCell ref="AE102:AG102"/>
    <mergeCell ref="AH102:AJ102"/>
    <mergeCell ref="AK102:AM102"/>
    <mergeCell ref="AP102:AV102"/>
    <mergeCell ref="AW102:AY102"/>
    <mergeCell ref="AZ102:BB102"/>
    <mergeCell ref="BC102:BE102"/>
    <mergeCell ref="BH102:BN102"/>
    <mergeCell ref="BO102:BQ102"/>
    <mergeCell ref="BR102:BT102"/>
    <mergeCell ref="BU102:BW102"/>
    <mergeCell ref="E104:V104"/>
    <mergeCell ref="W104:AN104"/>
    <mergeCell ref="AO104:BF104"/>
    <mergeCell ref="BG104:BX104"/>
    <mergeCell ref="E105:BX105"/>
    <mergeCell ref="B107:V107"/>
    <mergeCell ref="E108:K108"/>
    <mergeCell ref="L108:V108"/>
    <mergeCell ref="W108:AD108"/>
    <mergeCell ref="AE108:AN108"/>
    <mergeCell ref="AO108:AV108"/>
    <mergeCell ref="AW108:BF108"/>
    <mergeCell ref="BG108:BX108"/>
    <mergeCell ref="E109:K109"/>
    <mergeCell ref="L109:M109"/>
    <mergeCell ref="N109:O109"/>
    <mergeCell ref="P109:V109"/>
    <mergeCell ref="W109:AD109"/>
    <mergeCell ref="AE109:AN109"/>
    <mergeCell ref="AO109:AV109"/>
    <mergeCell ref="AW109:BF109"/>
    <mergeCell ref="BG109:BN109"/>
    <mergeCell ref="BO109:BX109"/>
    <mergeCell ref="B110:D110"/>
    <mergeCell ref="E110:L110"/>
    <mergeCell ref="M110:V110"/>
    <mergeCell ref="W110:AD110"/>
    <mergeCell ref="AE110:AN110"/>
    <mergeCell ref="AO110:AV110"/>
    <mergeCell ref="AW110:BF110"/>
    <mergeCell ref="BG110:BN110"/>
    <mergeCell ref="BO110:BX110"/>
    <mergeCell ref="I113:L113"/>
    <mergeCell ref="M113:P113"/>
    <mergeCell ref="AA113:AD113"/>
    <mergeCell ref="AE113:AH113"/>
    <mergeCell ref="AS113:AV113"/>
    <mergeCell ref="AW113:AZ113"/>
    <mergeCell ref="BK113:BN113"/>
    <mergeCell ref="BO113:BR113"/>
    <mergeCell ref="I118:L118"/>
    <mergeCell ref="M118:P118"/>
    <mergeCell ref="AA118:AD118"/>
    <mergeCell ref="AE118:AH118"/>
    <mergeCell ref="AS118:AV118"/>
    <mergeCell ref="AW118:AZ118"/>
    <mergeCell ref="BK118:BN118"/>
    <mergeCell ref="BO118:BR118"/>
    <mergeCell ref="M119:P119"/>
    <mergeCell ref="AE119:AH119"/>
    <mergeCell ref="AW119:AZ119"/>
    <mergeCell ref="BO119:BR119"/>
    <mergeCell ref="M120:P120"/>
    <mergeCell ref="AE120:AH120"/>
    <mergeCell ref="AW120:AZ120"/>
    <mergeCell ref="BO120:BR120"/>
    <mergeCell ref="M121:P121"/>
    <mergeCell ref="AE121:AH121"/>
    <mergeCell ref="AW121:AZ121"/>
    <mergeCell ref="BO121:BR121"/>
    <mergeCell ref="M122:P122"/>
    <mergeCell ref="AE122:AH122"/>
    <mergeCell ref="AW122:AZ122"/>
    <mergeCell ref="BO122:BR122"/>
    <mergeCell ref="M123:P123"/>
    <mergeCell ref="AE123:AH123"/>
    <mergeCell ref="AW123:AZ123"/>
    <mergeCell ref="BO123:BR123"/>
    <mergeCell ref="M124:P124"/>
    <mergeCell ref="AE124:AH124"/>
    <mergeCell ref="AW124:AZ124"/>
    <mergeCell ref="BO124:BR124"/>
    <mergeCell ref="M125:P125"/>
    <mergeCell ref="AE125:AH125"/>
    <mergeCell ref="AW125:AZ125"/>
    <mergeCell ref="BO125:BR125"/>
    <mergeCell ref="M126:P126"/>
    <mergeCell ref="AE126:AH126"/>
    <mergeCell ref="AW126:AZ126"/>
    <mergeCell ref="BO126:BR126"/>
    <mergeCell ref="M127:P127"/>
    <mergeCell ref="AE127:AH127"/>
    <mergeCell ref="AW127:AZ127"/>
    <mergeCell ref="BO127:BR127"/>
    <mergeCell ref="M128:P128"/>
    <mergeCell ref="AE128:AH128"/>
    <mergeCell ref="AW128:AZ128"/>
    <mergeCell ref="BO128:BR128"/>
    <mergeCell ref="G131:J131"/>
    <mergeCell ref="L131:M131"/>
    <mergeCell ref="Y131:AB131"/>
    <mergeCell ref="AD131:AE131"/>
    <mergeCell ref="AQ131:AT131"/>
    <mergeCell ref="AV131:AW131"/>
    <mergeCell ref="BI131:BL131"/>
    <mergeCell ref="BN131:BO131"/>
    <mergeCell ref="G132:J132"/>
    <mergeCell ref="L132:M132"/>
    <mergeCell ref="Y132:AB132"/>
    <mergeCell ref="AD132:AE132"/>
    <mergeCell ref="AQ132:AT132"/>
    <mergeCell ref="AV132:AW132"/>
    <mergeCell ref="BI132:BL132"/>
    <mergeCell ref="BN132:BO132"/>
    <mergeCell ref="G133:J133"/>
    <mergeCell ref="L133:M133"/>
    <mergeCell ref="Y133:AB133"/>
    <mergeCell ref="AD133:AE133"/>
    <mergeCell ref="AQ133:AT133"/>
    <mergeCell ref="AV133:AW133"/>
    <mergeCell ref="BI133:BL133"/>
    <mergeCell ref="BN133:BO133"/>
    <mergeCell ref="F135:K135"/>
    <mergeCell ref="L135:M135"/>
    <mergeCell ref="X135:AC135"/>
    <mergeCell ref="AD135:AE135"/>
    <mergeCell ref="AP135:AU135"/>
    <mergeCell ref="AV135:AW135"/>
    <mergeCell ref="BH135:BM135"/>
    <mergeCell ref="BN135:BO135"/>
    <mergeCell ref="N136:O136"/>
    <mergeCell ref="Q136:R136"/>
    <mergeCell ref="AF136:AG136"/>
    <mergeCell ref="AI136:AJ136"/>
    <mergeCell ref="AX136:AY136"/>
    <mergeCell ref="BA136:BB136"/>
    <mergeCell ref="BP136:BQ136"/>
    <mergeCell ref="BS136:BT136"/>
    <mergeCell ref="I137:S137"/>
    <mergeCell ref="AA137:AK137"/>
    <mergeCell ref="AS137:BC137"/>
    <mergeCell ref="BK137:BU137"/>
    <mergeCell ref="P142:U142"/>
    <mergeCell ref="AH142:AM142"/>
    <mergeCell ref="AZ142:BE142"/>
    <mergeCell ref="BR142:BW142"/>
    <mergeCell ref="F143:L143"/>
    <mergeCell ref="M143:O143"/>
    <mergeCell ref="P143:R143"/>
    <mergeCell ref="S143:U143"/>
    <mergeCell ref="X143:AD143"/>
    <mergeCell ref="AE143:AG143"/>
    <mergeCell ref="AH143:AJ143"/>
    <mergeCell ref="AK143:AM143"/>
    <mergeCell ref="AP143:AV143"/>
    <mergeCell ref="AW143:AY143"/>
    <mergeCell ref="AZ143:BB143"/>
    <mergeCell ref="BC143:BE143"/>
    <mergeCell ref="BH143:BN143"/>
    <mergeCell ref="BO143:BQ143"/>
    <mergeCell ref="BR143:BT143"/>
    <mergeCell ref="BU143:BW143"/>
    <mergeCell ref="H144:J144"/>
    <mergeCell ref="K144:L144"/>
    <mergeCell ref="M144:O144"/>
    <mergeCell ref="P144:R144"/>
    <mergeCell ref="S144:U144"/>
    <mergeCell ref="Z144:AB144"/>
    <mergeCell ref="AC144:AD144"/>
    <mergeCell ref="AE144:AG144"/>
    <mergeCell ref="AH144:AJ144"/>
    <mergeCell ref="AK144:AM144"/>
    <mergeCell ref="AR144:AT144"/>
    <mergeCell ref="AU144:AV144"/>
    <mergeCell ref="AW144:AY144"/>
    <mergeCell ref="AZ144:BB144"/>
    <mergeCell ref="BC144:BE144"/>
    <mergeCell ref="BJ144:BL144"/>
    <mergeCell ref="BM144:BN144"/>
    <mergeCell ref="BO144:BQ144"/>
    <mergeCell ref="BR144:BT144"/>
    <mergeCell ref="BU144:BW144"/>
    <mergeCell ref="H145:J145"/>
    <mergeCell ref="Z145:AB145"/>
    <mergeCell ref="AR145:AT145"/>
    <mergeCell ref="BJ145:BL145"/>
    <mergeCell ref="H146:J146"/>
    <mergeCell ref="Z146:AB146"/>
    <mergeCell ref="AR146:AT146"/>
    <mergeCell ref="BJ146:BL146"/>
    <mergeCell ref="H147:J147"/>
    <mergeCell ref="Z147:AB147"/>
    <mergeCell ref="AR147:AT147"/>
    <mergeCell ref="BJ147:BL147"/>
    <mergeCell ref="H148:J148"/>
    <mergeCell ref="Z148:AB148"/>
    <mergeCell ref="AR148:AT148"/>
    <mergeCell ref="BJ148:BL148"/>
    <mergeCell ref="H149:L149"/>
    <mergeCell ref="M149:O149"/>
    <mergeCell ref="P149:R149"/>
    <mergeCell ref="S149:U149"/>
    <mergeCell ref="Z149:AD149"/>
    <mergeCell ref="AE149:AG149"/>
    <mergeCell ref="AH149:AJ149"/>
    <mergeCell ref="AK149:AM149"/>
    <mergeCell ref="AR149:AV149"/>
    <mergeCell ref="AW149:AY149"/>
    <mergeCell ref="AZ149:BB149"/>
    <mergeCell ref="BC149:BE149"/>
    <mergeCell ref="BJ149:BN149"/>
    <mergeCell ref="BO149:BQ149"/>
    <mergeCell ref="BR149:BT149"/>
    <mergeCell ref="BU149:BW149"/>
    <mergeCell ref="H150:L150"/>
    <mergeCell ref="M150:O150"/>
    <mergeCell ref="P150:R150"/>
    <mergeCell ref="S150:U150"/>
    <mergeCell ref="Z150:AD150"/>
    <mergeCell ref="AE150:AG150"/>
    <mergeCell ref="AH150:AJ150"/>
    <mergeCell ref="AK150:AM150"/>
    <mergeCell ref="AR150:AV150"/>
    <mergeCell ref="AW150:AY150"/>
    <mergeCell ref="AZ150:BB150"/>
    <mergeCell ref="BC150:BE150"/>
    <mergeCell ref="BJ150:BN150"/>
    <mergeCell ref="BO150:BQ150"/>
    <mergeCell ref="BR150:BT150"/>
    <mergeCell ref="BU150:BW150"/>
    <mergeCell ref="H151:L151"/>
    <mergeCell ref="M151:O151"/>
    <mergeCell ref="P151:R151"/>
    <mergeCell ref="S151:U151"/>
    <mergeCell ref="Z151:AD151"/>
    <mergeCell ref="AE151:AG151"/>
    <mergeCell ref="AH151:AJ151"/>
    <mergeCell ref="AK151:AM151"/>
    <mergeCell ref="AR151:AV151"/>
    <mergeCell ref="AW151:AY151"/>
    <mergeCell ref="AZ151:BB151"/>
    <mergeCell ref="BC151:BE151"/>
    <mergeCell ref="BJ151:BN151"/>
    <mergeCell ref="BO151:BQ151"/>
    <mergeCell ref="BR151:BT151"/>
    <mergeCell ref="BU151:BW151"/>
    <mergeCell ref="H152:L152"/>
    <mergeCell ref="M152:O152"/>
    <mergeCell ref="P152:R152"/>
    <mergeCell ref="S152:U152"/>
    <mergeCell ref="Z152:AD152"/>
    <mergeCell ref="AE152:AG152"/>
    <mergeCell ref="AH152:AJ152"/>
    <mergeCell ref="AK152:AM152"/>
    <mergeCell ref="AR152:AV152"/>
    <mergeCell ref="AW152:AY152"/>
    <mergeCell ref="AZ152:BB152"/>
    <mergeCell ref="BC152:BE152"/>
    <mergeCell ref="BJ152:BN152"/>
    <mergeCell ref="BO152:BQ152"/>
    <mergeCell ref="BR152:BT152"/>
    <mergeCell ref="BU152:BW152"/>
    <mergeCell ref="H153:L153"/>
    <mergeCell ref="M153:O153"/>
    <mergeCell ref="P153:R153"/>
    <mergeCell ref="S153:U153"/>
    <mergeCell ref="Z153:AD153"/>
    <mergeCell ref="AE153:AG153"/>
    <mergeCell ref="AH153:AJ153"/>
    <mergeCell ref="AK153:AM153"/>
    <mergeCell ref="AR153:AV153"/>
    <mergeCell ref="AW153:AY153"/>
    <mergeCell ref="AZ153:BB153"/>
    <mergeCell ref="BC153:BE153"/>
    <mergeCell ref="BJ153:BN153"/>
    <mergeCell ref="BO153:BQ153"/>
    <mergeCell ref="BR153:BT153"/>
    <mergeCell ref="BU153:BW153"/>
    <mergeCell ref="H154:L154"/>
    <mergeCell ref="M154:O154"/>
    <mergeCell ref="P154:R154"/>
    <mergeCell ref="S154:U154"/>
    <mergeCell ref="Z154:AD154"/>
    <mergeCell ref="AE154:AG154"/>
    <mergeCell ref="AH154:AJ154"/>
    <mergeCell ref="AK154:AM154"/>
    <mergeCell ref="AR154:AV154"/>
    <mergeCell ref="AW154:AY154"/>
    <mergeCell ref="AZ154:BB154"/>
    <mergeCell ref="BC154:BE154"/>
    <mergeCell ref="BJ154:BN154"/>
    <mergeCell ref="BO154:BQ154"/>
    <mergeCell ref="BR154:BT154"/>
    <mergeCell ref="BU154:BW154"/>
    <mergeCell ref="F155:L155"/>
    <mergeCell ref="M155:O155"/>
    <mergeCell ref="P155:R155"/>
    <mergeCell ref="S155:U155"/>
    <mergeCell ref="X155:AD155"/>
    <mergeCell ref="AE155:AG155"/>
    <mergeCell ref="AH155:AJ155"/>
    <mergeCell ref="AK155:AM155"/>
    <mergeCell ref="AP155:AV155"/>
    <mergeCell ref="AW155:AY155"/>
    <mergeCell ref="AZ155:BB155"/>
    <mergeCell ref="BC155:BE155"/>
    <mergeCell ref="BH155:BN155"/>
    <mergeCell ref="BO155:BQ155"/>
    <mergeCell ref="BR155:BT155"/>
    <mergeCell ref="BU155:BW155"/>
    <mergeCell ref="E157:V157"/>
    <mergeCell ref="W157:AN157"/>
    <mergeCell ref="AO157:BF157"/>
    <mergeCell ref="BG157:BX157"/>
    <mergeCell ref="E158:BX158"/>
    <mergeCell ref="B2:D3"/>
    <mergeCell ref="S8:S12"/>
    <mergeCell ref="T8:T12"/>
    <mergeCell ref="AK8:AK12"/>
    <mergeCell ref="AL8:AL12"/>
    <mergeCell ref="BC8:BC12"/>
    <mergeCell ref="BD8:BD12"/>
    <mergeCell ref="BU8:BU12"/>
    <mergeCell ref="BV8:BV12"/>
    <mergeCell ref="I13:L17"/>
    <mergeCell ref="R13:R16"/>
    <mergeCell ref="T13:T18"/>
    <mergeCell ref="U13:U18"/>
    <mergeCell ref="AA13:AD17"/>
    <mergeCell ref="AL13:AL18"/>
    <mergeCell ref="AM13:AM18"/>
    <mergeCell ref="AS13:AV17"/>
    <mergeCell ref="BD13:BD18"/>
    <mergeCell ref="BE13:BE18"/>
    <mergeCell ref="BK13:BN17"/>
    <mergeCell ref="S14:S17"/>
    <mergeCell ref="AJ14:AJ17"/>
    <mergeCell ref="AK14:AK17"/>
    <mergeCell ref="BB14:BB17"/>
    <mergeCell ref="BC14:BC17"/>
    <mergeCell ref="BT14:BT17"/>
    <mergeCell ref="BW14:BW19"/>
    <mergeCell ref="BU15:BU18"/>
    <mergeCell ref="Q16:Q18"/>
    <mergeCell ref="R17:R18"/>
    <mergeCell ref="AI17:AI19"/>
    <mergeCell ref="BA17:BA19"/>
    <mergeCell ref="I18:L22"/>
    <mergeCell ref="AA18:AD22"/>
    <mergeCell ref="AJ18:AJ19"/>
    <mergeCell ref="AS18:AV22"/>
    <mergeCell ref="BB18:BB19"/>
    <mergeCell ref="BK18:BN22"/>
    <mergeCell ref="BS18:BS20"/>
    <mergeCell ref="BT19:BT20"/>
    <mergeCell ref="S20:S21"/>
    <mergeCell ref="AK20:AK22"/>
    <mergeCell ref="BC20:BC22"/>
    <mergeCell ref="BU21:BU22"/>
    <mergeCell ref="F30:G31"/>
    <mergeCell ref="H30:H31"/>
    <mergeCell ref="T30:U31"/>
    <mergeCell ref="X30:Y31"/>
    <mergeCell ref="Z30:Z31"/>
    <mergeCell ref="AL30:AM31"/>
    <mergeCell ref="AP30:AQ31"/>
    <mergeCell ref="AR30:AR31"/>
    <mergeCell ref="BD30:BE31"/>
    <mergeCell ref="BH30:BI31"/>
    <mergeCell ref="BJ30:BJ31"/>
    <mergeCell ref="BV30:BW31"/>
    <mergeCell ref="F32:G33"/>
    <mergeCell ref="H32:J33"/>
    <mergeCell ref="K32:K33"/>
    <mergeCell ref="L32:M33"/>
    <mergeCell ref="X32:Y33"/>
    <mergeCell ref="Z32:AB33"/>
    <mergeCell ref="AC32:AC33"/>
    <mergeCell ref="AD32:AE33"/>
    <mergeCell ref="AP32:AQ33"/>
    <mergeCell ref="AR32:AT33"/>
    <mergeCell ref="AU32:AU33"/>
    <mergeCell ref="AV32:AW33"/>
    <mergeCell ref="BH32:BI33"/>
    <mergeCell ref="BJ32:BL33"/>
    <mergeCell ref="BM32:BM33"/>
    <mergeCell ref="BN32:BO33"/>
    <mergeCell ref="F38:G43"/>
    <mergeCell ref="X38:Y43"/>
    <mergeCell ref="AP38:AQ43"/>
    <mergeCell ref="BH38:BI43"/>
    <mergeCell ref="K39:L40"/>
    <mergeCell ref="M39:O40"/>
    <mergeCell ref="P39:R40"/>
    <mergeCell ref="S39:U40"/>
    <mergeCell ref="AC39:AD40"/>
    <mergeCell ref="AE39:AG40"/>
    <mergeCell ref="AH39:AJ40"/>
    <mergeCell ref="AK39:AM40"/>
    <mergeCell ref="AU39:AV40"/>
    <mergeCell ref="AW39:AY40"/>
    <mergeCell ref="AZ39:BB40"/>
    <mergeCell ref="BC39:BE40"/>
    <mergeCell ref="BM39:BN40"/>
    <mergeCell ref="BO39:BQ40"/>
    <mergeCell ref="BR39:BT40"/>
    <mergeCell ref="BU39:BW40"/>
    <mergeCell ref="K41:L42"/>
    <mergeCell ref="M41:O42"/>
    <mergeCell ref="P41:R42"/>
    <mergeCell ref="S41:U42"/>
    <mergeCell ref="AC41:AD42"/>
    <mergeCell ref="AE41:AG42"/>
    <mergeCell ref="AH41:AJ42"/>
    <mergeCell ref="AK41:AM42"/>
    <mergeCell ref="AU41:AV42"/>
    <mergeCell ref="AW41:AY42"/>
    <mergeCell ref="AZ41:BB42"/>
    <mergeCell ref="BC41:BE42"/>
    <mergeCell ref="BM41:BN42"/>
    <mergeCell ref="BO41:BQ42"/>
    <mergeCell ref="BR41:BT42"/>
    <mergeCell ref="BU41:BW42"/>
    <mergeCell ref="F44:G48"/>
    <mergeCell ref="X44:Y48"/>
    <mergeCell ref="AP44:AQ48"/>
    <mergeCell ref="BH44:BI48"/>
    <mergeCell ref="B51:D52"/>
    <mergeCell ref="B55:D56"/>
    <mergeCell ref="S61:S65"/>
    <mergeCell ref="T61:T65"/>
    <mergeCell ref="AK61:AK65"/>
    <mergeCell ref="AL61:AL65"/>
    <mergeCell ref="BC61:BC65"/>
    <mergeCell ref="BD61:BD65"/>
    <mergeCell ref="BU61:BU65"/>
    <mergeCell ref="BV61:BV65"/>
    <mergeCell ref="I66:L70"/>
    <mergeCell ref="R66:R69"/>
    <mergeCell ref="T66:T71"/>
    <mergeCell ref="U66:U71"/>
    <mergeCell ref="AA66:AD70"/>
    <mergeCell ref="AL66:AL71"/>
    <mergeCell ref="AM66:AM71"/>
    <mergeCell ref="AS66:AV70"/>
    <mergeCell ref="BD66:BD71"/>
    <mergeCell ref="BE66:BE71"/>
    <mergeCell ref="BK66:BN70"/>
    <mergeCell ref="S67:S70"/>
    <mergeCell ref="AJ67:AJ70"/>
    <mergeCell ref="AK67:AK70"/>
    <mergeCell ref="BB67:BB70"/>
    <mergeCell ref="BC67:BC70"/>
    <mergeCell ref="BT67:BT70"/>
    <mergeCell ref="BW67:BW72"/>
    <mergeCell ref="BU68:BU71"/>
    <mergeCell ref="Q69:Q71"/>
    <mergeCell ref="R70:R71"/>
    <mergeCell ref="AI70:AI72"/>
    <mergeCell ref="BA70:BA72"/>
    <mergeCell ref="I71:L75"/>
    <mergeCell ref="AA71:AD75"/>
    <mergeCell ref="AJ71:AJ72"/>
    <mergeCell ref="AS71:AV75"/>
    <mergeCell ref="BB71:BB72"/>
    <mergeCell ref="BK71:BN75"/>
    <mergeCell ref="BS71:BS73"/>
    <mergeCell ref="BT72:BT73"/>
    <mergeCell ref="S73:S74"/>
    <mergeCell ref="AK73:AK75"/>
    <mergeCell ref="BC73:BC75"/>
    <mergeCell ref="BU74:BU75"/>
    <mergeCell ref="F83:G84"/>
    <mergeCell ref="H83:H84"/>
    <mergeCell ref="T83:U84"/>
    <mergeCell ref="X83:Y84"/>
    <mergeCell ref="Z83:Z84"/>
    <mergeCell ref="AL83:AM84"/>
    <mergeCell ref="AP83:AQ84"/>
    <mergeCell ref="AR83:AR84"/>
    <mergeCell ref="BD83:BE84"/>
    <mergeCell ref="BH83:BI84"/>
    <mergeCell ref="BJ83:BJ84"/>
    <mergeCell ref="BV83:BW84"/>
    <mergeCell ref="F85:G86"/>
    <mergeCell ref="H85:J86"/>
    <mergeCell ref="K85:K86"/>
    <mergeCell ref="L85:M86"/>
    <mergeCell ref="X85:Y86"/>
    <mergeCell ref="Z85:AB86"/>
    <mergeCell ref="AC85:AC86"/>
    <mergeCell ref="AD85:AE86"/>
    <mergeCell ref="AP85:AQ86"/>
    <mergeCell ref="AR85:AT86"/>
    <mergeCell ref="AU85:AU86"/>
    <mergeCell ref="AV85:AW86"/>
    <mergeCell ref="BH85:BI86"/>
    <mergeCell ref="BJ85:BL86"/>
    <mergeCell ref="BM85:BM86"/>
    <mergeCell ref="BN85:BO86"/>
    <mergeCell ref="F91:G96"/>
    <mergeCell ref="X91:Y96"/>
    <mergeCell ref="AP91:AQ96"/>
    <mergeCell ref="BH91:BI96"/>
    <mergeCell ref="K92:L93"/>
    <mergeCell ref="M92:O93"/>
    <mergeCell ref="P92:R93"/>
    <mergeCell ref="S92:U93"/>
    <mergeCell ref="AC92:AD93"/>
    <mergeCell ref="AE92:AG93"/>
    <mergeCell ref="AH92:AJ93"/>
    <mergeCell ref="AK92:AM93"/>
    <mergeCell ref="AU92:AV93"/>
    <mergeCell ref="AW92:AY93"/>
    <mergeCell ref="AZ92:BB93"/>
    <mergeCell ref="BC92:BE93"/>
    <mergeCell ref="BM92:BN93"/>
    <mergeCell ref="BO92:BQ93"/>
    <mergeCell ref="BR92:BT93"/>
    <mergeCell ref="BU92:BW93"/>
    <mergeCell ref="K94:L95"/>
    <mergeCell ref="M94:O95"/>
    <mergeCell ref="P94:R95"/>
    <mergeCell ref="S94:U95"/>
    <mergeCell ref="AC94:AD95"/>
    <mergeCell ref="AE94:AG95"/>
    <mergeCell ref="AH94:AJ95"/>
    <mergeCell ref="AK94:AM95"/>
    <mergeCell ref="AU94:AV95"/>
    <mergeCell ref="AW94:AY95"/>
    <mergeCell ref="AZ94:BB95"/>
    <mergeCell ref="BC94:BE95"/>
    <mergeCell ref="BM94:BN95"/>
    <mergeCell ref="BO94:BQ95"/>
    <mergeCell ref="BR94:BT95"/>
    <mergeCell ref="BU94:BW95"/>
    <mergeCell ref="F97:G101"/>
    <mergeCell ref="X97:Y101"/>
    <mergeCell ref="AP97:AQ101"/>
    <mergeCell ref="BH97:BI101"/>
    <mergeCell ref="B104:D105"/>
    <mergeCell ref="B108:D109"/>
    <mergeCell ref="S114:S118"/>
    <mergeCell ref="T114:T118"/>
    <mergeCell ref="AK114:AK118"/>
    <mergeCell ref="AL114:AL118"/>
    <mergeCell ref="BC114:BC118"/>
    <mergeCell ref="BD114:BD118"/>
    <mergeCell ref="BU114:BU118"/>
    <mergeCell ref="BV114:BV118"/>
    <mergeCell ref="I119:L123"/>
    <mergeCell ref="R119:R122"/>
    <mergeCell ref="T119:T124"/>
    <mergeCell ref="U119:U124"/>
    <mergeCell ref="AA119:AD123"/>
    <mergeCell ref="AL119:AL124"/>
    <mergeCell ref="AM119:AM124"/>
    <mergeCell ref="AS119:AV123"/>
    <mergeCell ref="BD119:BD124"/>
    <mergeCell ref="BE119:BE124"/>
    <mergeCell ref="BK119:BN123"/>
    <mergeCell ref="S120:S123"/>
    <mergeCell ref="AJ120:AJ123"/>
    <mergeCell ref="AK120:AK123"/>
    <mergeCell ref="BB120:BB123"/>
    <mergeCell ref="BC120:BC123"/>
    <mergeCell ref="BT120:BT123"/>
    <mergeCell ref="BW120:BW125"/>
    <mergeCell ref="BU121:BU124"/>
    <mergeCell ref="Q122:Q124"/>
    <mergeCell ref="R123:R124"/>
    <mergeCell ref="AI123:AI125"/>
    <mergeCell ref="BA123:BA125"/>
    <mergeCell ref="I124:L128"/>
    <mergeCell ref="AA124:AD128"/>
    <mergeCell ref="AJ124:AJ125"/>
    <mergeCell ref="AS124:AV128"/>
    <mergeCell ref="BB124:BB125"/>
    <mergeCell ref="BK124:BN128"/>
    <mergeCell ref="BS124:BS126"/>
    <mergeCell ref="BT125:BT126"/>
    <mergeCell ref="S126:S127"/>
    <mergeCell ref="AK126:AK128"/>
    <mergeCell ref="BC126:BC128"/>
    <mergeCell ref="BU127:BU128"/>
    <mergeCell ref="F136:G137"/>
    <mergeCell ref="H136:H137"/>
    <mergeCell ref="T136:U137"/>
    <mergeCell ref="X136:Y137"/>
    <mergeCell ref="Z136:Z137"/>
    <mergeCell ref="AL136:AM137"/>
    <mergeCell ref="AP136:AQ137"/>
    <mergeCell ref="AR136:AR137"/>
    <mergeCell ref="BD136:BE137"/>
    <mergeCell ref="BH136:BI137"/>
    <mergeCell ref="BJ136:BJ137"/>
    <mergeCell ref="BV136:BW137"/>
    <mergeCell ref="F138:G139"/>
    <mergeCell ref="H138:J139"/>
    <mergeCell ref="K138:K139"/>
    <mergeCell ref="L138:M139"/>
    <mergeCell ref="X138:Y139"/>
    <mergeCell ref="Z138:AB139"/>
    <mergeCell ref="AC138:AC139"/>
    <mergeCell ref="AD138:AE139"/>
    <mergeCell ref="AP138:AQ139"/>
    <mergeCell ref="AR138:AT139"/>
    <mergeCell ref="AU138:AU139"/>
    <mergeCell ref="AV138:AW139"/>
    <mergeCell ref="BH138:BI139"/>
    <mergeCell ref="BJ138:BL139"/>
    <mergeCell ref="BM138:BM139"/>
    <mergeCell ref="BN138:BO139"/>
    <mergeCell ref="F144:G149"/>
    <mergeCell ref="X144:Y149"/>
    <mergeCell ref="AP144:AQ149"/>
    <mergeCell ref="BH144:BI149"/>
    <mergeCell ref="K145:L146"/>
    <mergeCell ref="M145:O146"/>
    <mergeCell ref="P145:R146"/>
    <mergeCell ref="S145:U146"/>
    <mergeCell ref="AC145:AD146"/>
    <mergeCell ref="AE145:AG146"/>
    <mergeCell ref="AH145:AJ146"/>
    <mergeCell ref="AK145:AM146"/>
    <mergeCell ref="AU145:AV146"/>
    <mergeCell ref="AW145:AY146"/>
    <mergeCell ref="AZ145:BB146"/>
    <mergeCell ref="BC145:BE146"/>
    <mergeCell ref="BM145:BN146"/>
    <mergeCell ref="BO145:BQ146"/>
    <mergeCell ref="BR145:BT146"/>
    <mergeCell ref="BU145:BW146"/>
    <mergeCell ref="K147:L148"/>
    <mergeCell ref="M147:O148"/>
    <mergeCell ref="P147:R148"/>
    <mergeCell ref="S147:U148"/>
    <mergeCell ref="AC147:AD148"/>
    <mergeCell ref="AE147:AG148"/>
    <mergeCell ref="AH147:AJ148"/>
    <mergeCell ref="AK147:AM148"/>
    <mergeCell ref="AU147:AV148"/>
    <mergeCell ref="AW147:AY148"/>
    <mergeCell ref="AZ147:BB148"/>
    <mergeCell ref="BC147:BE148"/>
    <mergeCell ref="BM147:BN148"/>
    <mergeCell ref="BO147:BQ148"/>
    <mergeCell ref="BR147:BT148"/>
    <mergeCell ref="BU147:BW148"/>
    <mergeCell ref="F150:G154"/>
    <mergeCell ref="X150:Y154"/>
    <mergeCell ref="AP150:AQ154"/>
    <mergeCell ref="BH150:BI154"/>
    <mergeCell ref="B157:D158"/>
    <mergeCell ref="B5:D23"/>
    <mergeCell ref="G13:G22"/>
    <mergeCell ref="Y13:Y22"/>
    <mergeCell ref="AQ13:AQ22"/>
    <mergeCell ref="BI13:BI22"/>
    <mergeCell ref="BV13:BV19"/>
    <mergeCell ref="B24:D35"/>
    <mergeCell ref="B36:D50"/>
    <mergeCell ref="B58:D76"/>
    <mergeCell ref="G66:G75"/>
    <mergeCell ref="Y66:Y75"/>
    <mergeCell ref="AQ66:AQ75"/>
    <mergeCell ref="BI66:BI75"/>
    <mergeCell ref="BV66:BV72"/>
    <mergeCell ref="B77:D88"/>
    <mergeCell ref="B89:D103"/>
    <mergeCell ref="B111:D129"/>
    <mergeCell ref="G119:G128"/>
    <mergeCell ref="Y119:Y128"/>
    <mergeCell ref="AQ119:AQ128"/>
    <mergeCell ref="BI119:BI128"/>
    <mergeCell ref="BV119:BV125"/>
    <mergeCell ref="B130:D141"/>
    <mergeCell ref="B142:D156"/>
  </mergeCells>
  <phoneticPr fontId="1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70" fitToWidth="1" fitToHeight="1" orientation="landscape" usePrinterDefaults="1" r:id="rId1"/>
  <headerFooter alignWithMargins="0"/>
  <rowBreaks count="2" manualBreakCount="2">
    <brk id="53" max="16383" man="1"/>
    <brk id="10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8"/>
  </sheetPr>
  <dimension ref="A1:BX158"/>
  <sheetViews>
    <sheetView topLeftCell="A27" zoomScale="85" zoomScaleNormal="85" workbookViewId="0">
      <selection activeCell="P39" sqref="P39:R48"/>
    </sheetView>
  </sheetViews>
  <sheetFormatPr defaultColWidth="3.125" defaultRowHeight="18" customHeight="1"/>
  <cols>
    <col min="1" max="1" width="1.625" style="1" customWidth="1"/>
    <col min="2" max="4" width="2.625" style="1" customWidth="1"/>
    <col min="5" max="5" width="0.875" style="1" customWidth="1"/>
    <col min="6" max="21" width="2.625" style="1" customWidth="1"/>
    <col min="22" max="23" width="0.875" style="1" customWidth="1"/>
    <col min="24" max="39" width="2.625" style="1" customWidth="1"/>
    <col min="40" max="41" width="0.875" style="1" customWidth="1"/>
    <col min="42" max="57" width="2.625" style="1" customWidth="1"/>
    <col min="58" max="59" width="0.875" style="1" customWidth="1"/>
    <col min="60" max="75" width="2.625" style="1" customWidth="1"/>
    <col min="76" max="76" width="0.875" style="1" customWidth="1"/>
    <col min="77" max="77" width="1.625" style="1" customWidth="1"/>
    <col min="78" max="80" width="2.625" style="1" customWidth="1"/>
    <col min="81" max="81" width="0.875" style="1" customWidth="1"/>
    <col min="82" max="96" width="2.625" style="1" customWidth="1"/>
    <col min="97" max="98" width="0.875" style="1" customWidth="1"/>
    <col min="99" max="114" width="2.625" style="1" customWidth="1"/>
    <col min="115" max="116" width="0.875" style="1" customWidth="1"/>
    <col min="117" max="132" width="2.625" style="1" customWidth="1"/>
    <col min="133" max="133" width="0.875" style="1" customWidth="1"/>
    <col min="134" max="16384" width="3.125" style="1"/>
  </cols>
  <sheetData>
    <row r="1" spans="1:76" ht="30" customHeight="1">
      <c r="A1" s="3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213"/>
    </row>
    <row r="2" spans="1:76" ht="24.95" customHeight="1">
      <c r="A2" s="31"/>
      <c r="B2" s="37" t="s">
        <v>70</v>
      </c>
      <c r="C2" s="47"/>
      <c r="D2" s="57"/>
      <c r="E2" s="65" t="s">
        <v>69</v>
      </c>
      <c r="F2" s="78"/>
      <c r="G2" s="78"/>
      <c r="H2" s="78"/>
      <c r="I2" s="78"/>
      <c r="J2" s="78"/>
      <c r="K2" s="78"/>
      <c r="L2" s="129" t="s">
        <v>97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78" t="s">
        <v>54</v>
      </c>
      <c r="X2" s="78"/>
      <c r="Y2" s="78"/>
      <c r="Z2" s="78"/>
      <c r="AA2" s="78"/>
      <c r="AB2" s="78"/>
      <c r="AC2" s="78"/>
      <c r="AD2" s="78"/>
      <c r="AE2" s="191">
        <v>20</v>
      </c>
      <c r="AF2" s="191"/>
      <c r="AG2" s="191"/>
      <c r="AH2" s="191"/>
      <c r="AI2" s="191"/>
      <c r="AJ2" s="191"/>
      <c r="AK2" s="191"/>
      <c r="AL2" s="191"/>
      <c r="AM2" s="191"/>
      <c r="AN2" s="191"/>
      <c r="AO2" s="203" t="s">
        <v>68</v>
      </c>
      <c r="AP2" s="203"/>
      <c r="AQ2" s="203"/>
      <c r="AR2" s="203"/>
      <c r="AS2" s="203"/>
      <c r="AT2" s="203"/>
      <c r="AU2" s="203"/>
      <c r="AV2" s="203"/>
      <c r="AW2" s="206">
        <v>0.9</v>
      </c>
      <c r="AX2" s="208"/>
      <c r="AY2" s="208"/>
      <c r="AZ2" s="208"/>
      <c r="BA2" s="208"/>
      <c r="BB2" s="208"/>
      <c r="BC2" s="208"/>
      <c r="BD2" s="208"/>
      <c r="BE2" s="208"/>
      <c r="BF2" s="208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14"/>
    </row>
    <row r="3" spans="1:76" ht="24.95" customHeight="1">
      <c r="A3" s="31"/>
      <c r="B3" s="38"/>
      <c r="C3" s="48"/>
      <c r="D3" s="58"/>
      <c r="E3" s="66" t="s">
        <v>66</v>
      </c>
      <c r="F3" s="79"/>
      <c r="G3" s="79"/>
      <c r="H3" s="79"/>
      <c r="I3" s="79"/>
      <c r="J3" s="79"/>
      <c r="K3" s="79"/>
      <c r="L3" s="79" t="s">
        <v>67</v>
      </c>
      <c r="M3" s="79"/>
      <c r="N3" s="144">
        <v>4</v>
      </c>
      <c r="O3" s="144"/>
      <c r="P3" s="150" t="str">
        <f>IF(N3=3,"(旧区分:L交通)",IF(N3=4,"(旧区分:A交通)",IF(N3=5,"(旧区分:B交通)","(旧区分:C交通)")))</f>
        <v>(旧区分:A交通)</v>
      </c>
      <c r="Q3" s="150"/>
      <c r="R3" s="150"/>
      <c r="S3" s="150"/>
      <c r="T3" s="150"/>
      <c r="U3" s="150"/>
      <c r="V3" s="150"/>
      <c r="W3" s="79" t="s">
        <v>64</v>
      </c>
      <c r="X3" s="79"/>
      <c r="Y3" s="79"/>
      <c r="Z3" s="79"/>
      <c r="AA3" s="79"/>
      <c r="AB3" s="79"/>
      <c r="AC3" s="79"/>
      <c r="AD3" s="79"/>
      <c r="AE3" s="192" t="s">
        <v>65</v>
      </c>
      <c r="AF3" s="192"/>
      <c r="AG3" s="192"/>
      <c r="AH3" s="192"/>
      <c r="AI3" s="192"/>
      <c r="AJ3" s="192"/>
      <c r="AK3" s="192"/>
      <c r="AL3" s="192"/>
      <c r="AM3" s="192"/>
      <c r="AN3" s="192"/>
      <c r="AO3" s="79" t="s">
        <v>71</v>
      </c>
      <c r="AP3" s="79"/>
      <c r="AQ3" s="79"/>
      <c r="AR3" s="79"/>
      <c r="AS3" s="79"/>
      <c r="AT3" s="79"/>
      <c r="AU3" s="79"/>
      <c r="AV3" s="79"/>
      <c r="AW3" s="207">
        <v>0.1</v>
      </c>
      <c r="AX3" s="207"/>
      <c r="AY3" s="207"/>
      <c r="AZ3" s="207"/>
      <c r="BA3" s="207"/>
      <c r="BB3" s="207"/>
      <c r="BC3" s="207"/>
      <c r="BD3" s="207"/>
      <c r="BE3" s="207"/>
      <c r="BF3" s="207"/>
      <c r="BG3" s="79" t="s">
        <v>72</v>
      </c>
      <c r="BH3" s="79"/>
      <c r="BI3" s="79"/>
      <c r="BJ3" s="79"/>
      <c r="BK3" s="79"/>
      <c r="BL3" s="79"/>
      <c r="BM3" s="79"/>
      <c r="BN3" s="79"/>
      <c r="BO3" s="211">
        <v>12</v>
      </c>
      <c r="BP3" s="211"/>
      <c r="BQ3" s="211"/>
      <c r="BR3" s="211"/>
      <c r="BS3" s="211"/>
      <c r="BT3" s="211"/>
      <c r="BU3" s="211"/>
      <c r="BV3" s="211"/>
      <c r="BW3" s="211"/>
      <c r="BX3" s="215"/>
    </row>
    <row r="4" spans="1:76" ht="20.100000000000001" customHeight="1">
      <c r="A4" s="31"/>
      <c r="B4" s="39"/>
      <c r="C4" s="49"/>
      <c r="D4" s="59"/>
      <c r="E4" s="67">
        <v>1</v>
      </c>
      <c r="F4" s="80"/>
      <c r="G4" s="80"/>
      <c r="H4" s="80"/>
      <c r="I4" s="80"/>
      <c r="J4" s="80"/>
      <c r="K4" s="80"/>
      <c r="L4" s="80"/>
      <c r="M4" s="132">
        <f>+L26</f>
        <v>3</v>
      </c>
      <c r="N4" s="132"/>
      <c r="O4" s="132"/>
      <c r="P4" s="132"/>
      <c r="Q4" s="132"/>
      <c r="R4" s="132"/>
      <c r="S4" s="132"/>
      <c r="T4" s="132"/>
      <c r="U4" s="132"/>
      <c r="V4" s="175"/>
      <c r="W4" s="67">
        <v>2</v>
      </c>
      <c r="X4" s="80"/>
      <c r="Y4" s="80"/>
      <c r="Z4" s="80"/>
      <c r="AA4" s="80"/>
      <c r="AB4" s="80"/>
      <c r="AC4" s="80"/>
      <c r="AD4" s="80"/>
      <c r="AE4" s="132">
        <f>+AD26</f>
        <v>4</v>
      </c>
      <c r="AF4" s="132"/>
      <c r="AG4" s="132"/>
      <c r="AH4" s="132"/>
      <c r="AI4" s="132"/>
      <c r="AJ4" s="132"/>
      <c r="AK4" s="132"/>
      <c r="AL4" s="132"/>
      <c r="AM4" s="132"/>
      <c r="AN4" s="175"/>
      <c r="AO4" s="67">
        <v>2</v>
      </c>
      <c r="AP4" s="80"/>
      <c r="AQ4" s="80"/>
      <c r="AR4" s="80"/>
      <c r="AS4" s="80"/>
      <c r="AT4" s="80"/>
      <c r="AU4" s="80"/>
      <c r="AV4" s="80"/>
      <c r="AW4" s="132">
        <f>+AV26</f>
        <v>6</v>
      </c>
      <c r="AX4" s="132"/>
      <c r="AY4" s="132"/>
      <c r="AZ4" s="132"/>
      <c r="BA4" s="132"/>
      <c r="BB4" s="132"/>
      <c r="BC4" s="132"/>
      <c r="BD4" s="132"/>
      <c r="BE4" s="132"/>
      <c r="BF4" s="175"/>
      <c r="BG4" s="67">
        <v>3</v>
      </c>
      <c r="BH4" s="80"/>
      <c r="BI4" s="80"/>
      <c r="BJ4" s="80"/>
      <c r="BK4" s="80"/>
      <c r="BL4" s="80"/>
      <c r="BM4" s="80"/>
      <c r="BN4" s="80"/>
      <c r="BO4" s="132">
        <f>+BN26</f>
        <v>8</v>
      </c>
      <c r="BP4" s="132"/>
      <c r="BQ4" s="132"/>
      <c r="BR4" s="132"/>
      <c r="BS4" s="132"/>
      <c r="BT4" s="132"/>
      <c r="BU4" s="132"/>
      <c r="BV4" s="132"/>
      <c r="BW4" s="132"/>
      <c r="BX4" s="216"/>
    </row>
    <row r="5" spans="1:76" ht="5.0999999999999996" customHeight="1">
      <c r="A5" s="31"/>
      <c r="B5" s="40" t="s">
        <v>3</v>
      </c>
      <c r="C5" s="50"/>
      <c r="D5" s="60"/>
      <c r="E5" s="6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76"/>
      <c r="W5" s="68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176"/>
      <c r="AO5" s="68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176"/>
      <c r="BG5" s="68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17"/>
    </row>
    <row r="6" spans="1:76" s="28" customFormat="1" ht="12" customHeight="1">
      <c r="A6" s="32"/>
      <c r="B6" s="40"/>
      <c r="C6" s="50"/>
      <c r="D6" s="60"/>
      <c r="E6" s="69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"/>
      <c r="S6" s="82"/>
      <c r="T6" s="168"/>
      <c r="U6" s="168"/>
      <c r="V6" s="32"/>
      <c r="W6" s="69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2"/>
      <c r="AK6" s="82"/>
      <c r="AL6" s="168"/>
      <c r="AM6" s="168"/>
      <c r="AN6" s="198"/>
      <c r="AO6" s="69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32"/>
      <c r="BC6" s="82"/>
      <c r="BD6" s="168"/>
      <c r="BE6" s="168"/>
      <c r="BF6" s="198"/>
      <c r="BG6" s="69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32"/>
      <c r="BU6" s="82"/>
      <c r="BV6" s="168"/>
      <c r="BW6" s="168"/>
      <c r="BX6" s="218"/>
    </row>
    <row r="7" spans="1:76" s="28" customFormat="1" ht="12" customHeight="1">
      <c r="A7" s="32"/>
      <c r="B7" s="40"/>
      <c r="C7" s="50"/>
      <c r="D7" s="60"/>
      <c r="E7" s="69"/>
      <c r="F7" s="82"/>
      <c r="G7" s="82"/>
      <c r="H7" s="82"/>
      <c r="I7" s="109" t="s">
        <v>2</v>
      </c>
      <c r="J7" s="109"/>
      <c r="K7" s="109"/>
      <c r="L7" s="109"/>
      <c r="M7" s="109" t="s">
        <v>24</v>
      </c>
      <c r="N7" s="109"/>
      <c r="O7" s="109"/>
      <c r="P7" s="109"/>
      <c r="Q7" s="82"/>
      <c r="R7" s="32"/>
      <c r="S7" s="163"/>
      <c r="T7" s="168"/>
      <c r="U7" s="168"/>
      <c r="V7" s="32"/>
      <c r="W7" s="69"/>
      <c r="X7" s="82"/>
      <c r="Y7" s="82"/>
      <c r="Z7" s="82"/>
      <c r="AA7" s="109" t="s">
        <v>2</v>
      </c>
      <c r="AB7" s="109"/>
      <c r="AC7" s="109"/>
      <c r="AD7" s="109"/>
      <c r="AE7" s="109" t="s">
        <v>24</v>
      </c>
      <c r="AF7" s="109"/>
      <c r="AG7" s="109"/>
      <c r="AH7" s="109"/>
      <c r="AI7" s="82"/>
      <c r="AJ7" s="32"/>
      <c r="AK7" s="163"/>
      <c r="AL7" s="168"/>
      <c r="AM7" s="168"/>
      <c r="AN7" s="198"/>
      <c r="AO7" s="69"/>
      <c r="AP7" s="82"/>
      <c r="AQ7" s="82"/>
      <c r="AR7" s="82"/>
      <c r="AS7" s="109" t="s">
        <v>2</v>
      </c>
      <c r="AT7" s="109"/>
      <c r="AU7" s="109"/>
      <c r="AV7" s="109"/>
      <c r="AW7" s="109" t="s">
        <v>24</v>
      </c>
      <c r="AX7" s="109"/>
      <c r="AY7" s="109"/>
      <c r="AZ7" s="109"/>
      <c r="BA7" s="82"/>
      <c r="BB7" s="32"/>
      <c r="BC7" s="163"/>
      <c r="BD7" s="168"/>
      <c r="BE7" s="168"/>
      <c r="BF7" s="198"/>
      <c r="BG7" s="69"/>
      <c r="BH7" s="82"/>
      <c r="BI7" s="82"/>
      <c r="BJ7" s="82"/>
      <c r="BK7" s="109" t="s">
        <v>2</v>
      </c>
      <c r="BL7" s="109"/>
      <c r="BM7" s="109"/>
      <c r="BN7" s="109"/>
      <c r="BO7" s="109" t="s">
        <v>24</v>
      </c>
      <c r="BP7" s="109"/>
      <c r="BQ7" s="109"/>
      <c r="BR7" s="109"/>
      <c r="BS7" s="82"/>
      <c r="BT7" s="32"/>
      <c r="BU7" s="163"/>
      <c r="BV7" s="168"/>
      <c r="BW7" s="168"/>
      <c r="BX7" s="218"/>
    </row>
    <row r="8" spans="1:76" s="28" customFormat="1" ht="9.9499999999999993" customHeight="1">
      <c r="A8" s="32"/>
      <c r="B8" s="40"/>
      <c r="C8" s="50"/>
      <c r="D8" s="60"/>
      <c r="E8" s="6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2"/>
      <c r="S8" s="164">
        <f>+K38+K39+K41</f>
        <v>65</v>
      </c>
      <c r="T8" s="169" t="s">
        <v>62</v>
      </c>
      <c r="U8" s="168"/>
      <c r="V8" s="32"/>
      <c r="W8" s="69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32"/>
      <c r="AK8" s="164">
        <f>+AC38+AC39+AC41</f>
        <v>60</v>
      </c>
      <c r="AL8" s="169" t="s">
        <v>62</v>
      </c>
      <c r="AM8" s="168"/>
      <c r="AN8" s="198"/>
      <c r="AO8" s="69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32"/>
      <c r="BC8" s="164">
        <f>+AU38+AU39+AU41</f>
        <v>45</v>
      </c>
      <c r="BD8" s="169" t="s">
        <v>62</v>
      </c>
      <c r="BE8" s="168"/>
      <c r="BF8" s="198"/>
      <c r="BG8" s="69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32"/>
      <c r="BU8" s="164">
        <f>+BM38+BM39+BM41</f>
        <v>45</v>
      </c>
      <c r="BV8" s="169" t="s">
        <v>62</v>
      </c>
      <c r="BW8" s="168"/>
      <c r="BX8" s="218"/>
    </row>
    <row r="9" spans="1:76" s="28" customFormat="1" ht="9.9499999999999993" customHeight="1">
      <c r="A9" s="32"/>
      <c r="B9" s="40"/>
      <c r="C9" s="50"/>
      <c r="D9" s="60"/>
      <c r="E9" s="69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32"/>
      <c r="S9" s="164"/>
      <c r="T9" s="169"/>
      <c r="U9" s="168"/>
      <c r="V9" s="32"/>
      <c r="W9" s="69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32"/>
      <c r="AK9" s="164"/>
      <c r="AL9" s="169"/>
      <c r="AM9" s="168"/>
      <c r="AN9" s="198"/>
      <c r="AO9" s="6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32"/>
      <c r="BC9" s="164"/>
      <c r="BD9" s="169"/>
      <c r="BE9" s="168"/>
      <c r="BF9" s="198"/>
      <c r="BG9" s="69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32"/>
      <c r="BU9" s="164"/>
      <c r="BV9" s="169"/>
      <c r="BW9" s="168"/>
      <c r="BX9" s="218"/>
    </row>
    <row r="10" spans="1:76" s="28" customFormat="1" ht="9.9499999999999993" customHeight="1">
      <c r="A10" s="32"/>
      <c r="B10" s="40"/>
      <c r="C10" s="50"/>
      <c r="D10" s="60"/>
      <c r="E10" s="6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32"/>
      <c r="S10" s="164"/>
      <c r="T10" s="169"/>
      <c r="U10" s="168"/>
      <c r="V10" s="32"/>
      <c r="W10" s="6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32"/>
      <c r="AK10" s="164"/>
      <c r="AL10" s="169"/>
      <c r="AM10" s="168"/>
      <c r="AN10" s="198"/>
      <c r="AO10" s="69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32"/>
      <c r="BC10" s="164"/>
      <c r="BD10" s="169"/>
      <c r="BE10" s="168"/>
      <c r="BF10" s="198"/>
      <c r="BG10" s="69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32"/>
      <c r="BU10" s="164"/>
      <c r="BV10" s="169"/>
      <c r="BW10" s="168"/>
      <c r="BX10" s="218"/>
    </row>
    <row r="11" spans="1:76" s="28" customFormat="1" ht="9.9499999999999993" customHeight="1">
      <c r="A11" s="32"/>
      <c r="B11" s="40"/>
      <c r="C11" s="50"/>
      <c r="D11" s="60"/>
      <c r="E11" s="6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32"/>
      <c r="S11" s="164"/>
      <c r="T11" s="169"/>
      <c r="U11" s="168"/>
      <c r="V11" s="32"/>
      <c r="W11" s="6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32"/>
      <c r="AK11" s="164"/>
      <c r="AL11" s="169"/>
      <c r="AM11" s="168"/>
      <c r="AN11" s="198"/>
      <c r="AO11" s="69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2"/>
      <c r="BC11" s="164"/>
      <c r="BD11" s="169"/>
      <c r="BE11" s="168"/>
      <c r="BF11" s="198"/>
      <c r="BG11" s="69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32"/>
      <c r="BU11" s="164"/>
      <c r="BV11" s="169"/>
      <c r="BW11" s="168"/>
      <c r="BX11" s="218"/>
    </row>
    <row r="12" spans="1:76" s="28" customFormat="1" ht="9.9499999999999993" customHeight="1">
      <c r="A12" s="32"/>
      <c r="B12" s="40"/>
      <c r="C12" s="50"/>
      <c r="D12" s="60"/>
      <c r="E12" s="69"/>
      <c r="F12" s="82"/>
      <c r="G12" s="82"/>
      <c r="H12" s="82"/>
      <c r="I12" s="109"/>
      <c r="J12" s="109"/>
      <c r="K12" s="109"/>
      <c r="L12" s="109"/>
      <c r="M12" s="109"/>
      <c r="N12" s="109"/>
      <c r="O12" s="109"/>
      <c r="P12" s="109"/>
      <c r="Q12" s="82"/>
      <c r="R12" s="32"/>
      <c r="S12" s="164"/>
      <c r="T12" s="169"/>
      <c r="U12" s="168"/>
      <c r="V12" s="32"/>
      <c r="W12" s="69"/>
      <c r="X12" s="82"/>
      <c r="Y12" s="82"/>
      <c r="Z12" s="82"/>
      <c r="AA12" s="109"/>
      <c r="AB12" s="109"/>
      <c r="AC12" s="109"/>
      <c r="AD12" s="109"/>
      <c r="AE12" s="109"/>
      <c r="AF12" s="109"/>
      <c r="AG12" s="109"/>
      <c r="AH12" s="109"/>
      <c r="AI12" s="82"/>
      <c r="AJ12" s="32"/>
      <c r="AK12" s="164"/>
      <c r="AL12" s="169"/>
      <c r="AM12" s="168"/>
      <c r="AN12" s="198"/>
      <c r="AO12" s="69"/>
      <c r="AP12" s="82"/>
      <c r="AQ12" s="82"/>
      <c r="AR12" s="82"/>
      <c r="AS12" s="109"/>
      <c r="AT12" s="109"/>
      <c r="AU12" s="109"/>
      <c r="AV12" s="109"/>
      <c r="AW12" s="109"/>
      <c r="AX12" s="109"/>
      <c r="AY12" s="109"/>
      <c r="AZ12" s="109"/>
      <c r="BA12" s="82"/>
      <c r="BB12" s="32"/>
      <c r="BC12" s="164"/>
      <c r="BD12" s="169"/>
      <c r="BE12" s="168"/>
      <c r="BF12" s="198"/>
      <c r="BG12" s="69"/>
      <c r="BH12" s="82"/>
      <c r="BI12" s="82"/>
      <c r="BJ12" s="82"/>
      <c r="BK12" s="109"/>
      <c r="BL12" s="109"/>
      <c r="BM12" s="109"/>
      <c r="BN12" s="109"/>
      <c r="BO12" s="109"/>
      <c r="BP12" s="109"/>
      <c r="BQ12" s="109"/>
      <c r="BR12" s="109"/>
      <c r="BS12" s="82"/>
      <c r="BT12" s="32"/>
      <c r="BU12" s="164"/>
      <c r="BV12" s="169"/>
      <c r="BW12" s="168"/>
      <c r="BX12" s="218"/>
    </row>
    <row r="13" spans="1:76" s="28" customFormat="1" ht="12" customHeight="1">
      <c r="A13" s="32"/>
      <c r="B13" s="40"/>
      <c r="C13" s="50"/>
      <c r="D13" s="60"/>
      <c r="E13" s="69"/>
      <c r="F13" s="82"/>
      <c r="G13" s="97">
        <v>100</v>
      </c>
      <c r="H13" s="82"/>
      <c r="I13" s="109" t="s">
        <v>1</v>
      </c>
      <c r="J13" s="109"/>
      <c r="K13" s="109"/>
      <c r="L13" s="109"/>
      <c r="M13" s="133"/>
      <c r="N13" s="133"/>
      <c r="O13" s="133"/>
      <c r="P13" s="133"/>
      <c r="Q13" s="156"/>
      <c r="R13" s="161">
        <f>+S14-R17</f>
        <v>55</v>
      </c>
      <c r="S13" s="156"/>
      <c r="T13" s="170">
        <f>+S14+S8</f>
        <v>140</v>
      </c>
      <c r="U13" s="173" t="s">
        <v>63</v>
      </c>
      <c r="V13" s="32"/>
      <c r="W13" s="69"/>
      <c r="X13" s="82"/>
      <c r="Y13" s="97">
        <v>100</v>
      </c>
      <c r="Z13" s="82"/>
      <c r="AA13" s="109" t="s">
        <v>1</v>
      </c>
      <c r="AB13" s="109"/>
      <c r="AC13" s="109"/>
      <c r="AD13" s="109"/>
      <c r="AE13" s="133"/>
      <c r="AF13" s="133"/>
      <c r="AG13" s="133"/>
      <c r="AH13" s="133"/>
      <c r="AI13" s="156"/>
      <c r="AJ13" s="32"/>
      <c r="AK13" s="32"/>
      <c r="AL13" s="170">
        <f>+AK14+AK8</f>
        <v>145</v>
      </c>
      <c r="AM13" s="173" t="s">
        <v>63</v>
      </c>
      <c r="AN13" s="198"/>
      <c r="AO13" s="69"/>
      <c r="AP13" s="82"/>
      <c r="AQ13" s="97">
        <v>100</v>
      </c>
      <c r="AR13" s="82"/>
      <c r="AS13" s="109" t="s">
        <v>1</v>
      </c>
      <c r="AT13" s="109"/>
      <c r="AU13" s="109"/>
      <c r="AV13" s="109"/>
      <c r="AW13" s="133"/>
      <c r="AX13" s="133"/>
      <c r="AY13" s="133"/>
      <c r="AZ13" s="133"/>
      <c r="BA13" s="156"/>
      <c r="BB13" s="32"/>
      <c r="BC13" s="32"/>
      <c r="BD13" s="170">
        <f>+BC14+BC8</f>
        <v>140</v>
      </c>
      <c r="BE13" s="173" t="s">
        <v>63</v>
      </c>
      <c r="BF13" s="198"/>
      <c r="BG13" s="69"/>
      <c r="BH13" s="82"/>
      <c r="BI13" s="97">
        <v>100</v>
      </c>
      <c r="BJ13" s="82"/>
      <c r="BK13" s="109" t="s">
        <v>1</v>
      </c>
      <c r="BL13" s="109"/>
      <c r="BM13" s="109"/>
      <c r="BN13" s="109"/>
      <c r="BO13" s="133"/>
      <c r="BP13" s="133"/>
      <c r="BQ13" s="133"/>
      <c r="BR13" s="133"/>
      <c r="BS13" s="156"/>
      <c r="BT13" s="32"/>
      <c r="BU13" s="32"/>
      <c r="BV13" s="212">
        <f>BU15+BU8</f>
        <v>150</v>
      </c>
      <c r="BW13" s="168"/>
      <c r="BX13" s="218"/>
    </row>
    <row r="14" spans="1:76" s="28" customFormat="1" ht="12" customHeight="1">
      <c r="A14" s="32"/>
      <c r="B14" s="40"/>
      <c r="C14" s="50"/>
      <c r="D14" s="60"/>
      <c r="E14" s="69"/>
      <c r="F14" s="82"/>
      <c r="G14" s="97"/>
      <c r="H14" s="82"/>
      <c r="I14" s="109"/>
      <c r="J14" s="109"/>
      <c r="K14" s="109"/>
      <c r="L14" s="109"/>
      <c r="M14" s="133"/>
      <c r="N14" s="133"/>
      <c r="O14" s="133"/>
      <c r="P14" s="133"/>
      <c r="Q14" s="156"/>
      <c r="R14" s="161"/>
      <c r="S14" s="161">
        <f>+L27</f>
        <v>75</v>
      </c>
      <c r="T14" s="170"/>
      <c r="U14" s="173"/>
      <c r="V14" s="32"/>
      <c r="W14" s="69"/>
      <c r="X14" s="82"/>
      <c r="Y14" s="97"/>
      <c r="Z14" s="82"/>
      <c r="AA14" s="109"/>
      <c r="AB14" s="109"/>
      <c r="AC14" s="109"/>
      <c r="AD14" s="109"/>
      <c r="AE14" s="133"/>
      <c r="AF14" s="133"/>
      <c r="AG14" s="133"/>
      <c r="AH14" s="133"/>
      <c r="AI14" s="156"/>
      <c r="AJ14" s="196">
        <f>+AK14-AJ18</f>
        <v>65</v>
      </c>
      <c r="AK14" s="196">
        <f>+AD27</f>
        <v>85</v>
      </c>
      <c r="AL14" s="170"/>
      <c r="AM14" s="173"/>
      <c r="AN14" s="198"/>
      <c r="AO14" s="69"/>
      <c r="AP14" s="82"/>
      <c r="AQ14" s="97"/>
      <c r="AR14" s="82"/>
      <c r="AS14" s="109"/>
      <c r="AT14" s="109"/>
      <c r="AU14" s="109"/>
      <c r="AV14" s="109"/>
      <c r="AW14" s="133"/>
      <c r="AX14" s="133"/>
      <c r="AY14" s="133"/>
      <c r="AZ14" s="133"/>
      <c r="BA14" s="156"/>
      <c r="BB14" s="196">
        <f>+BC14-BB18</f>
        <v>75</v>
      </c>
      <c r="BC14" s="196">
        <f>+AV27</f>
        <v>95</v>
      </c>
      <c r="BD14" s="170"/>
      <c r="BE14" s="173"/>
      <c r="BF14" s="198"/>
      <c r="BG14" s="69"/>
      <c r="BH14" s="82"/>
      <c r="BI14" s="97"/>
      <c r="BJ14" s="82"/>
      <c r="BK14" s="109"/>
      <c r="BL14" s="109"/>
      <c r="BM14" s="109"/>
      <c r="BN14" s="109"/>
      <c r="BO14" s="133"/>
      <c r="BP14" s="133"/>
      <c r="BQ14" s="133"/>
      <c r="BR14" s="133"/>
      <c r="BS14" s="156"/>
      <c r="BT14" s="196">
        <f>+BU15-BT19</f>
        <v>85</v>
      </c>
      <c r="BU14" s="32"/>
      <c r="BV14" s="212"/>
      <c r="BW14" s="173" t="s">
        <v>63</v>
      </c>
      <c r="BX14" s="218"/>
    </row>
    <row r="15" spans="1:76" s="28" customFormat="1" ht="12" customHeight="1">
      <c r="A15" s="32"/>
      <c r="B15" s="40"/>
      <c r="C15" s="50"/>
      <c r="D15" s="60"/>
      <c r="E15" s="69"/>
      <c r="F15" s="82"/>
      <c r="G15" s="97"/>
      <c r="H15" s="82"/>
      <c r="I15" s="109"/>
      <c r="J15" s="109"/>
      <c r="K15" s="109"/>
      <c r="L15" s="109"/>
      <c r="M15" s="109" t="s">
        <v>5</v>
      </c>
      <c r="N15" s="109"/>
      <c r="O15" s="109"/>
      <c r="P15" s="109"/>
      <c r="Q15" s="156"/>
      <c r="R15" s="161"/>
      <c r="S15" s="161"/>
      <c r="T15" s="170"/>
      <c r="U15" s="173"/>
      <c r="V15" s="32"/>
      <c r="W15" s="69"/>
      <c r="X15" s="82"/>
      <c r="Y15" s="97"/>
      <c r="Z15" s="82"/>
      <c r="AA15" s="109"/>
      <c r="AB15" s="109"/>
      <c r="AC15" s="109"/>
      <c r="AD15" s="109"/>
      <c r="AE15" s="109" t="s">
        <v>5</v>
      </c>
      <c r="AF15" s="109"/>
      <c r="AG15" s="109"/>
      <c r="AH15" s="109"/>
      <c r="AI15" s="156"/>
      <c r="AJ15" s="196"/>
      <c r="AK15" s="196"/>
      <c r="AL15" s="170"/>
      <c r="AM15" s="173"/>
      <c r="AN15" s="198"/>
      <c r="AO15" s="69"/>
      <c r="AP15" s="82"/>
      <c r="AQ15" s="97"/>
      <c r="AR15" s="82"/>
      <c r="AS15" s="109"/>
      <c r="AT15" s="109"/>
      <c r="AU15" s="109"/>
      <c r="AV15" s="109"/>
      <c r="AW15" s="109" t="s">
        <v>5</v>
      </c>
      <c r="AX15" s="109"/>
      <c r="AY15" s="109"/>
      <c r="AZ15" s="109"/>
      <c r="BA15" s="156"/>
      <c r="BB15" s="196"/>
      <c r="BC15" s="196"/>
      <c r="BD15" s="170"/>
      <c r="BE15" s="173"/>
      <c r="BF15" s="198"/>
      <c r="BG15" s="69"/>
      <c r="BH15" s="82"/>
      <c r="BI15" s="97"/>
      <c r="BJ15" s="82"/>
      <c r="BK15" s="109"/>
      <c r="BL15" s="109"/>
      <c r="BM15" s="109"/>
      <c r="BN15" s="109"/>
      <c r="BO15" s="109" t="s">
        <v>5</v>
      </c>
      <c r="BP15" s="109"/>
      <c r="BQ15" s="109"/>
      <c r="BR15" s="109"/>
      <c r="BS15" s="156"/>
      <c r="BT15" s="196"/>
      <c r="BU15" s="196">
        <f>+BN27</f>
        <v>105</v>
      </c>
      <c r="BV15" s="212"/>
      <c r="BW15" s="173"/>
      <c r="BX15" s="218"/>
    </row>
    <row r="16" spans="1:76" s="28" customFormat="1" ht="12" customHeight="1">
      <c r="A16" s="32"/>
      <c r="B16" s="40"/>
      <c r="C16" s="50"/>
      <c r="D16" s="60"/>
      <c r="E16" s="69"/>
      <c r="F16" s="82"/>
      <c r="G16" s="97"/>
      <c r="H16" s="82"/>
      <c r="I16" s="109"/>
      <c r="J16" s="109"/>
      <c r="K16" s="109"/>
      <c r="L16" s="109"/>
      <c r="M16" s="109" t="s">
        <v>26</v>
      </c>
      <c r="N16" s="109"/>
      <c r="O16" s="109"/>
      <c r="P16" s="109"/>
      <c r="Q16" s="157" t="s">
        <v>28</v>
      </c>
      <c r="R16" s="161"/>
      <c r="S16" s="161"/>
      <c r="T16" s="170"/>
      <c r="U16" s="173"/>
      <c r="V16" s="32"/>
      <c r="W16" s="69"/>
      <c r="X16" s="82"/>
      <c r="Y16" s="97"/>
      <c r="Z16" s="82"/>
      <c r="AA16" s="109"/>
      <c r="AB16" s="109"/>
      <c r="AC16" s="109"/>
      <c r="AD16" s="109"/>
      <c r="AE16" s="109" t="s">
        <v>26</v>
      </c>
      <c r="AF16" s="109"/>
      <c r="AG16" s="109"/>
      <c r="AH16" s="109"/>
      <c r="AI16" s="158"/>
      <c r="AJ16" s="196"/>
      <c r="AK16" s="196"/>
      <c r="AL16" s="170"/>
      <c r="AM16" s="173"/>
      <c r="AN16" s="198"/>
      <c r="AO16" s="69"/>
      <c r="AP16" s="82"/>
      <c r="AQ16" s="97"/>
      <c r="AR16" s="82"/>
      <c r="AS16" s="109"/>
      <c r="AT16" s="109"/>
      <c r="AU16" s="109"/>
      <c r="AV16" s="109"/>
      <c r="AW16" s="109" t="s">
        <v>26</v>
      </c>
      <c r="AX16" s="109"/>
      <c r="AY16" s="109"/>
      <c r="AZ16" s="109"/>
      <c r="BA16" s="158"/>
      <c r="BB16" s="196"/>
      <c r="BC16" s="196"/>
      <c r="BD16" s="170"/>
      <c r="BE16" s="173"/>
      <c r="BF16" s="198"/>
      <c r="BG16" s="69"/>
      <c r="BH16" s="82"/>
      <c r="BI16" s="97"/>
      <c r="BJ16" s="82"/>
      <c r="BK16" s="109"/>
      <c r="BL16" s="109"/>
      <c r="BM16" s="109"/>
      <c r="BN16" s="109"/>
      <c r="BO16" s="109" t="s">
        <v>26</v>
      </c>
      <c r="BP16" s="109"/>
      <c r="BQ16" s="109"/>
      <c r="BR16" s="109"/>
      <c r="BS16" s="158"/>
      <c r="BT16" s="196"/>
      <c r="BU16" s="196"/>
      <c r="BV16" s="212"/>
      <c r="BW16" s="173"/>
      <c r="BX16" s="218"/>
    </row>
    <row r="17" spans="1:76" s="28" customFormat="1" ht="12" customHeight="1">
      <c r="A17" s="32"/>
      <c r="B17" s="40"/>
      <c r="C17" s="50"/>
      <c r="D17" s="60"/>
      <c r="E17" s="69"/>
      <c r="F17" s="82"/>
      <c r="G17" s="97"/>
      <c r="H17" s="82"/>
      <c r="I17" s="109"/>
      <c r="J17" s="109"/>
      <c r="K17" s="109"/>
      <c r="L17" s="109"/>
      <c r="M17" s="134">
        <f>+L29</f>
        <v>12</v>
      </c>
      <c r="N17" s="134"/>
      <c r="O17" s="134"/>
      <c r="P17" s="134"/>
      <c r="Q17" s="157"/>
      <c r="R17" s="161">
        <v>20</v>
      </c>
      <c r="S17" s="161"/>
      <c r="T17" s="170"/>
      <c r="U17" s="173"/>
      <c r="V17" s="32"/>
      <c r="W17" s="69"/>
      <c r="X17" s="82"/>
      <c r="Y17" s="97"/>
      <c r="Z17" s="82"/>
      <c r="AA17" s="109"/>
      <c r="AB17" s="109"/>
      <c r="AC17" s="109"/>
      <c r="AD17" s="109"/>
      <c r="AE17" s="134">
        <f>+AD29</f>
        <v>12</v>
      </c>
      <c r="AF17" s="134"/>
      <c r="AG17" s="134"/>
      <c r="AH17" s="134"/>
      <c r="AI17" s="157" t="s">
        <v>28</v>
      </c>
      <c r="AJ17" s="196"/>
      <c r="AK17" s="196"/>
      <c r="AL17" s="170"/>
      <c r="AM17" s="173"/>
      <c r="AN17" s="198"/>
      <c r="AO17" s="69"/>
      <c r="AP17" s="82"/>
      <c r="AQ17" s="97"/>
      <c r="AR17" s="82"/>
      <c r="AS17" s="109"/>
      <c r="AT17" s="109"/>
      <c r="AU17" s="109"/>
      <c r="AV17" s="109"/>
      <c r="AW17" s="134">
        <f>+AV29</f>
        <v>12</v>
      </c>
      <c r="AX17" s="134"/>
      <c r="AY17" s="134"/>
      <c r="AZ17" s="134"/>
      <c r="BA17" s="157" t="s">
        <v>28</v>
      </c>
      <c r="BB17" s="196"/>
      <c r="BC17" s="196"/>
      <c r="BD17" s="170"/>
      <c r="BE17" s="173"/>
      <c r="BF17" s="198"/>
      <c r="BG17" s="69"/>
      <c r="BH17" s="82"/>
      <c r="BI17" s="97"/>
      <c r="BJ17" s="82"/>
      <c r="BK17" s="109"/>
      <c r="BL17" s="109"/>
      <c r="BM17" s="109"/>
      <c r="BN17" s="109"/>
      <c r="BO17" s="134">
        <f>+BN29</f>
        <v>12</v>
      </c>
      <c r="BP17" s="134"/>
      <c r="BQ17" s="134"/>
      <c r="BR17" s="134"/>
      <c r="BS17" s="158"/>
      <c r="BT17" s="196"/>
      <c r="BU17" s="196"/>
      <c r="BV17" s="212"/>
      <c r="BW17" s="173"/>
      <c r="BX17" s="218"/>
    </row>
    <row r="18" spans="1:76" s="28" customFormat="1" ht="12" customHeight="1">
      <c r="A18" s="32"/>
      <c r="B18" s="40"/>
      <c r="C18" s="50"/>
      <c r="D18" s="60"/>
      <c r="E18" s="69"/>
      <c r="F18" s="82"/>
      <c r="G18" s="97"/>
      <c r="H18" s="82"/>
      <c r="I18" s="110">
        <f>+L25</f>
        <v>0.1</v>
      </c>
      <c r="J18" s="110"/>
      <c r="K18" s="110"/>
      <c r="L18" s="110"/>
      <c r="M18" s="133"/>
      <c r="N18" s="133"/>
      <c r="O18" s="133"/>
      <c r="P18" s="133"/>
      <c r="Q18" s="157"/>
      <c r="R18" s="161"/>
      <c r="S18" s="156"/>
      <c r="T18" s="170"/>
      <c r="U18" s="173"/>
      <c r="V18" s="32"/>
      <c r="W18" s="69"/>
      <c r="X18" s="82"/>
      <c r="Y18" s="97"/>
      <c r="Z18" s="82"/>
      <c r="AA18" s="110">
        <f>+AD25</f>
        <v>0.1</v>
      </c>
      <c r="AB18" s="110"/>
      <c r="AC18" s="110"/>
      <c r="AD18" s="110"/>
      <c r="AE18" s="133"/>
      <c r="AF18" s="133"/>
      <c r="AG18" s="133"/>
      <c r="AH18" s="133"/>
      <c r="AI18" s="157"/>
      <c r="AJ18" s="161">
        <v>20</v>
      </c>
      <c r="AK18" s="32"/>
      <c r="AL18" s="170"/>
      <c r="AM18" s="173"/>
      <c r="AN18" s="198"/>
      <c r="AO18" s="69"/>
      <c r="AP18" s="82"/>
      <c r="AQ18" s="97"/>
      <c r="AR18" s="82"/>
      <c r="AS18" s="110">
        <f>+AV25</f>
        <v>0.1</v>
      </c>
      <c r="AT18" s="110"/>
      <c r="AU18" s="110"/>
      <c r="AV18" s="110"/>
      <c r="AW18" s="133"/>
      <c r="AX18" s="133"/>
      <c r="AY18" s="133"/>
      <c r="AZ18" s="133"/>
      <c r="BA18" s="157"/>
      <c r="BB18" s="161">
        <v>20</v>
      </c>
      <c r="BC18" s="32"/>
      <c r="BD18" s="170"/>
      <c r="BE18" s="173"/>
      <c r="BF18" s="198"/>
      <c r="BG18" s="69"/>
      <c r="BH18" s="82"/>
      <c r="BI18" s="97"/>
      <c r="BJ18" s="82"/>
      <c r="BK18" s="110">
        <f>+BN25</f>
        <v>0.1</v>
      </c>
      <c r="BL18" s="110"/>
      <c r="BM18" s="110"/>
      <c r="BN18" s="110"/>
      <c r="BO18" s="133"/>
      <c r="BP18" s="133"/>
      <c r="BQ18" s="133"/>
      <c r="BR18" s="133"/>
      <c r="BS18" s="157" t="s">
        <v>28</v>
      </c>
      <c r="BT18" s="197"/>
      <c r="BU18" s="196"/>
      <c r="BV18" s="212"/>
      <c r="BW18" s="173"/>
      <c r="BX18" s="218"/>
    </row>
    <row r="19" spans="1:76" s="28" customFormat="1" ht="12" customHeight="1">
      <c r="A19" s="32"/>
      <c r="B19" s="40"/>
      <c r="C19" s="50"/>
      <c r="D19" s="60"/>
      <c r="E19" s="69"/>
      <c r="F19" s="82"/>
      <c r="G19" s="97"/>
      <c r="H19" s="82"/>
      <c r="I19" s="110"/>
      <c r="J19" s="110"/>
      <c r="K19" s="110"/>
      <c r="L19" s="110"/>
      <c r="M19" s="133"/>
      <c r="N19" s="133"/>
      <c r="O19" s="133"/>
      <c r="P19" s="133"/>
      <c r="Q19" s="157"/>
      <c r="R19" s="156"/>
      <c r="S19" s="161"/>
      <c r="T19" s="171"/>
      <c r="U19" s="174"/>
      <c r="V19" s="32"/>
      <c r="W19" s="69"/>
      <c r="X19" s="82"/>
      <c r="Y19" s="97"/>
      <c r="Z19" s="82"/>
      <c r="AA19" s="110"/>
      <c r="AB19" s="110"/>
      <c r="AC19" s="110"/>
      <c r="AD19" s="110"/>
      <c r="AE19" s="133"/>
      <c r="AF19" s="133"/>
      <c r="AG19" s="133"/>
      <c r="AH19" s="133"/>
      <c r="AI19" s="157"/>
      <c r="AJ19" s="161"/>
      <c r="AK19" s="197"/>
      <c r="AL19" s="171"/>
      <c r="AM19" s="174"/>
      <c r="AN19" s="198"/>
      <c r="AO19" s="69"/>
      <c r="AP19" s="82"/>
      <c r="AQ19" s="97"/>
      <c r="AR19" s="82"/>
      <c r="AS19" s="110"/>
      <c r="AT19" s="110"/>
      <c r="AU19" s="110"/>
      <c r="AV19" s="110"/>
      <c r="AW19" s="133"/>
      <c r="AX19" s="133"/>
      <c r="AY19" s="133"/>
      <c r="AZ19" s="133"/>
      <c r="BA19" s="157"/>
      <c r="BB19" s="161"/>
      <c r="BC19" s="197"/>
      <c r="BD19" s="171"/>
      <c r="BE19" s="174"/>
      <c r="BF19" s="198"/>
      <c r="BG19" s="69"/>
      <c r="BH19" s="82"/>
      <c r="BI19" s="97"/>
      <c r="BJ19" s="82"/>
      <c r="BK19" s="110"/>
      <c r="BL19" s="110"/>
      <c r="BM19" s="110"/>
      <c r="BN19" s="110"/>
      <c r="BO19" s="133"/>
      <c r="BP19" s="133"/>
      <c r="BQ19" s="133"/>
      <c r="BR19" s="133"/>
      <c r="BS19" s="157"/>
      <c r="BT19" s="161">
        <v>20</v>
      </c>
      <c r="BU19" s="197"/>
      <c r="BV19" s="212"/>
      <c r="BW19" s="173"/>
      <c r="BX19" s="218"/>
    </row>
    <row r="20" spans="1:76" s="28" customFormat="1" ht="12" customHeight="1">
      <c r="A20" s="32"/>
      <c r="B20" s="40"/>
      <c r="C20" s="50"/>
      <c r="D20" s="60"/>
      <c r="E20" s="69"/>
      <c r="F20" s="82"/>
      <c r="G20" s="97"/>
      <c r="H20" s="82"/>
      <c r="I20" s="110"/>
      <c r="J20" s="110"/>
      <c r="K20" s="110"/>
      <c r="L20" s="110"/>
      <c r="M20" s="135" t="s">
        <v>6</v>
      </c>
      <c r="N20" s="135"/>
      <c r="O20" s="135"/>
      <c r="P20" s="135"/>
      <c r="Q20" s="156"/>
      <c r="R20" s="156"/>
      <c r="S20" s="161">
        <f>+G13-S14</f>
        <v>25</v>
      </c>
      <c r="T20" s="32"/>
      <c r="U20" s="32"/>
      <c r="V20" s="32"/>
      <c r="W20" s="69"/>
      <c r="X20" s="82"/>
      <c r="Y20" s="97"/>
      <c r="Z20" s="82"/>
      <c r="AA20" s="110"/>
      <c r="AB20" s="110"/>
      <c r="AC20" s="110"/>
      <c r="AD20" s="110"/>
      <c r="AE20" s="133"/>
      <c r="AF20" s="133"/>
      <c r="AG20" s="133"/>
      <c r="AH20" s="133"/>
      <c r="AI20" s="195"/>
      <c r="AJ20" s="32"/>
      <c r="AK20" s="161">
        <f>+Y13-AK14</f>
        <v>15</v>
      </c>
      <c r="AL20" s="168"/>
      <c r="AM20" s="32"/>
      <c r="AN20" s="198"/>
      <c r="AO20" s="69"/>
      <c r="AP20" s="82"/>
      <c r="AQ20" s="97"/>
      <c r="AR20" s="82"/>
      <c r="AS20" s="110"/>
      <c r="AT20" s="110"/>
      <c r="AU20" s="110"/>
      <c r="AV20" s="110"/>
      <c r="AW20" s="133"/>
      <c r="AX20" s="133"/>
      <c r="AY20" s="133"/>
      <c r="AZ20" s="133"/>
      <c r="BA20" s="195"/>
      <c r="BB20" s="32"/>
      <c r="BC20" s="161">
        <f>+AQ13-BC14</f>
        <v>5</v>
      </c>
      <c r="BD20" s="168"/>
      <c r="BE20" s="32"/>
      <c r="BF20" s="198"/>
      <c r="BG20" s="69"/>
      <c r="BH20" s="82"/>
      <c r="BI20" s="97"/>
      <c r="BJ20" s="82"/>
      <c r="BK20" s="110"/>
      <c r="BL20" s="110"/>
      <c r="BM20" s="110"/>
      <c r="BN20" s="110"/>
      <c r="BO20" s="133"/>
      <c r="BP20" s="133"/>
      <c r="BQ20" s="133"/>
      <c r="BR20" s="133"/>
      <c r="BS20" s="157"/>
      <c r="BT20" s="161"/>
      <c r="BU20" s="197"/>
      <c r="BV20" s="168"/>
      <c r="BW20" s="168"/>
      <c r="BX20" s="218"/>
    </row>
    <row r="21" spans="1:76" s="28" customFormat="1" ht="12" customHeight="1">
      <c r="A21" s="32"/>
      <c r="B21" s="40"/>
      <c r="C21" s="50"/>
      <c r="D21" s="60"/>
      <c r="E21" s="69"/>
      <c r="F21" s="82"/>
      <c r="G21" s="97"/>
      <c r="H21" s="82"/>
      <c r="I21" s="110"/>
      <c r="J21" s="110"/>
      <c r="K21" s="110"/>
      <c r="L21" s="110"/>
      <c r="M21" s="110">
        <f>+I18</f>
        <v>0.1</v>
      </c>
      <c r="N21" s="110"/>
      <c r="O21" s="110"/>
      <c r="P21" s="110"/>
      <c r="Q21" s="158"/>
      <c r="R21" s="156"/>
      <c r="S21" s="161"/>
      <c r="T21" s="168"/>
      <c r="U21" s="168"/>
      <c r="V21" s="32"/>
      <c r="W21" s="69"/>
      <c r="X21" s="82"/>
      <c r="Y21" s="97"/>
      <c r="Z21" s="82"/>
      <c r="AA21" s="110"/>
      <c r="AB21" s="110"/>
      <c r="AC21" s="110"/>
      <c r="AD21" s="110"/>
      <c r="AE21" s="135" t="s">
        <v>6</v>
      </c>
      <c r="AF21" s="135"/>
      <c r="AG21" s="135"/>
      <c r="AH21" s="135"/>
      <c r="AI21" s="158"/>
      <c r="AJ21" s="158"/>
      <c r="AK21" s="161"/>
      <c r="AL21" s="168"/>
      <c r="AM21" s="168"/>
      <c r="AN21" s="198"/>
      <c r="AO21" s="69"/>
      <c r="AP21" s="82"/>
      <c r="AQ21" s="97"/>
      <c r="AR21" s="82"/>
      <c r="AS21" s="110"/>
      <c r="AT21" s="110"/>
      <c r="AU21" s="110"/>
      <c r="AV21" s="110"/>
      <c r="AW21" s="135" t="s">
        <v>6</v>
      </c>
      <c r="AX21" s="135"/>
      <c r="AY21" s="135"/>
      <c r="AZ21" s="135"/>
      <c r="BA21" s="158"/>
      <c r="BB21" s="158"/>
      <c r="BC21" s="161"/>
      <c r="BD21" s="168"/>
      <c r="BE21" s="168"/>
      <c r="BF21" s="198"/>
      <c r="BG21" s="69"/>
      <c r="BH21" s="82"/>
      <c r="BI21" s="97"/>
      <c r="BJ21" s="82"/>
      <c r="BK21" s="110"/>
      <c r="BL21" s="110"/>
      <c r="BM21" s="110"/>
      <c r="BN21" s="110"/>
      <c r="BO21" s="135" t="s">
        <v>6</v>
      </c>
      <c r="BP21" s="135"/>
      <c r="BQ21" s="135"/>
      <c r="BR21" s="135"/>
      <c r="BS21" s="158"/>
      <c r="BT21" s="158"/>
      <c r="BU21" s="161">
        <f>+BI13-BU15</f>
        <v>-5</v>
      </c>
      <c r="BV21" s="168"/>
      <c r="BW21" s="168"/>
      <c r="BX21" s="218"/>
    </row>
    <row r="22" spans="1:76" s="28" customFormat="1" ht="12" customHeight="1">
      <c r="A22" s="32"/>
      <c r="B22" s="40"/>
      <c r="C22" s="50"/>
      <c r="D22" s="60"/>
      <c r="E22" s="69"/>
      <c r="F22" s="82"/>
      <c r="G22" s="97"/>
      <c r="H22" s="82"/>
      <c r="I22" s="110"/>
      <c r="J22" s="110"/>
      <c r="K22" s="110"/>
      <c r="L22" s="110"/>
      <c r="M22" s="133"/>
      <c r="N22" s="133"/>
      <c r="O22" s="133"/>
      <c r="P22" s="133"/>
      <c r="Q22" s="158"/>
      <c r="R22" s="158"/>
      <c r="S22" s="32"/>
      <c r="T22" s="168"/>
      <c r="U22" s="168"/>
      <c r="V22" s="32"/>
      <c r="W22" s="69"/>
      <c r="X22" s="82"/>
      <c r="Y22" s="97"/>
      <c r="Z22" s="82"/>
      <c r="AA22" s="110"/>
      <c r="AB22" s="110"/>
      <c r="AC22" s="110"/>
      <c r="AD22" s="110"/>
      <c r="AE22" s="110">
        <f>+AA18</f>
        <v>0.1</v>
      </c>
      <c r="AF22" s="110"/>
      <c r="AG22" s="110"/>
      <c r="AH22" s="110"/>
      <c r="AI22" s="158"/>
      <c r="AJ22" s="158"/>
      <c r="AK22" s="161"/>
      <c r="AL22" s="168"/>
      <c r="AM22" s="168"/>
      <c r="AN22" s="198"/>
      <c r="AO22" s="69"/>
      <c r="AP22" s="82"/>
      <c r="AQ22" s="97"/>
      <c r="AR22" s="82"/>
      <c r="AS22" s="110"/>
      <c r="AT22" s="110"/>
      <c r="AU22" s="110"/>
      <c r="AV22" s="110"/>
      <c r="AW22" s="110">
        <f>+AS18</f>
        <v>0.1</v>
      </c>
      <c r="AX22" s="110"/>
      <c r="AY22" s="110"/>
      <c r="AZ22" s="110"/>
      <c r="BA22" s="158"/>
      <c r="BB22" s="158"/>
      <c r="BC22" s="161"/>
      <c r="BD22" s="168"/>
      <c r="BE22" s="168"/>
      <c r="BF22" s="198"/>
      <c r="BG22" s="69"/>
      <c r="BH22" s="82"/>
      <c r="BI22" s="97"/>
      <c r="BJ22" s="82"/>
      <c r="BK22" s="110"/>
      <c r="BL22" s="110"/>
      <c r="BM22" s="110"/>
      <c r="BN22" s="110"/>
      <c r="BO22" s="110">
        <f>+BK18</f>
        <v>0.1</v>
      </c>
      <c r="BP22" s="110"/>
      <c r="BQ22" s="110"/>
      <c r="BR22" s="110"/>
      <c r="BS22" s="158"/>
      <c r="BT22" s="158"/>
      <c r="BU22" s="161"/>
      <c r="BV22" s="168"/>
      <c r="BW22" s="168"/>
      <c r="BX22" s="218"/>
    </row>
    <row r="23" spans="1:76" ht="9" customHeight="1">
      <c r="A23" s="31"/>
      <c r="B23" s="40"/>
      <c r="C23" s="50"/>
      <c r="D23" s="60"/>
      <c r="E23" s="70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31"/>
      <c r="W23" s="70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99"/>
      <c r="AO23" s="70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199"/>
      <c r="BG23" s="70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219"/>
    </row>
    <row r="24" spans="1:76" ht="9.9499999999999993" customHeight="1">
      <c r="A24" s="31"/>
      <c r="B24" s="41" t="s">
        <v>42</v>
      </c>
      <c r="C24" s="51"/>
      <c r="D24" s="61"/>
      <c r="E24" s="6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6"/>
      <c r="W24" s="68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176"/>
      <c r="AO24" s="68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176"/>
      <c r="BG24" s="68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217"/>
    </row>
    <row r="25" spans="1:76" s="29" customFormat="1" ht="18" customHeight="1">
      <c r="A25" s="33"/>
      <c r="B25" s="41"/>
      <c r="C25" s="51"/>
      <c r="D25" s="61"/>
      <c r="E25" s="71"/>
      <c r="F25" s="84"/>
      <c r="G25" s="98" t="s">
        <v>6</v>
      </c>
      <c r="H25" s="98"/>
      <c r="I25" s="98"/>
      <c r="J25" s="98"/>
      <c r="K25" s="116"/>
      <c r="L25" s="104">
        <f>+AW3</f>
        <v>0.1</v>
      </c>
      <c r="M25" s="104"/>
      <c r="N25" s="116"/>
      <c r="O25" s="116"/>
      <c r="P25" s="116"/>
      <c r="Q25" s="116"/>
      <c r="R25" s="116"/>
      <c r="S25" s="116"/>
      <c r="T25" s="116"/>
      <c r="U25" s="116"/>
      <c r="V25" s="177"/>
      <c r="W25" s="185"/>
      <c r="X25" s="116"/>
      <c r="Y25" s="98" t="s">
        <v>6</v>
      </c>
      <c r="Z25" s="98"/>
      <c r="AA25" s="98"/>
      <c r="AB25" s="98"/>
      <c r="AC25" s="116"/>
      <c r="AD25" s="104">
        <f>+AW3</f>
        <v>0.1</v>
      </c>
      <c r="AE25" s="104"/>
      <c r="AF25" s="116"/>
      <c r="AG25" s="116"/>
      <c r="AH25" s="116"/>
      <c r="AI25" s="116"/>
      <c r="AJ25" s="116"/>
      <c r="AK25" s="116"/>
      <c r="AL25" s="116"/>
      <c r="AM25" s="116"/>
      <c r="AN25" s="177"/>
      <c r="AO25" s="185"/>
      <c r="AP25" s="116"/>
      <c r="AQ25" s="98" t="s">
        <v>6</v>
      </c>
      <c r="AR25" s="98"/>
      <c r="AS25" s="98"/>
      <c r="AT25" s="98"/>
      <c r="AU25" s="116"/>
      <c r="AV25" s="104">
        <f>+AW3</f>
        <v>0.1</v>
      </c>
      <c r="AW25" s="104"/>
      <c r="AX25" s="116"/>
      <c r="AY25" s="116"/>
      <c r="AZ25" s="116"/>
      <c r="BA25" s="116"/>
      <c r="BB25" s="116"/>
      <c r="BC25" s="116"/>
      <c r="BD25" s="116"/>
      <c r="BE25" s="116"/>
      <c r="BF25" s="177"/>
      <c r="BG25" s="185"/>
      <c r="BH25" s="116"/>
      <c r="BI25" s="98" t="s">
        <v>6</v>
      </c>
      <c r="BJ25" s="98"/>
      <c r="BK25" s="98"/>
      <c r="BL25" s="98"/>
      <c r="BM25" s="116"/>
      <c r="BN25" s="104">
        <f>+AW3</f>
        <v>0.1</v>
      </c>
      <c r="BO25" s="104"/>
      <c r="BP25" s="85"/>
      <c r="BQ25" s="85"/>
      <c r="BR25" s="85"/>
      <c r="BS25" s="85"/>
      <c r="BT25" s="85"/>
      <c r="BU25" s="85"/>
      <c r="BV25" s="85"/>
      <c r="BW25" s="85"/>
      <c r="BX25" s="220"/>
    </row>
    <row r="26" spans="1:76" s="29" customFormat="1" ht="18" customHeight="1">
      <c r="A26" s="33"/>
      <c r="B26" s="41"/>
      <c r="C26" s="51"/>
      <c r="D26" s="61"/>
      <c r="E26" s="71"/>
      <c r="F26" s="84"/>
      <c r="G26" s="99" t="s">
        <v>9</v>
      </c>
      <c r="H26" s="99"/>
      <c r="I26" s="99"/>
      <c r="J26" s="99"/>
      <c r="K26" s="116"/>
      <c r="L26" s="122">
        <v>3</v>
      </c>
      <c r="M26" s="122"/>
      <c r="N26" s="116"/>
      <c r="O26" s="116"/>
      <c r="P26" s="116"/>
      <c r="Q26" s="116"/>
      <c r="R26" s="116"/>
      <c r="S26" s="116"/>
      <c r="T26" s="116"/>
      <c r="U26" s="116"/>
      <c r="V26" s="177"/>
      <c r="W26" s="185"/>
      <c r="X26" s="116"/>
      <c r="Y26" s="99" t="s">
        <v>9</v>
      </c>
      <c r="Z26" s="99"/>
      <c r="AA26" s="99"/>
      <c r="AB26" s="99"/>
      <c r="AC26" s="116"/>
      <c r="AD26" s="122">
        <v>4</v>
      </c>
      <c r="AE26" s="122"/>
      <c r="AF26" s="116"/>
      <c r="AG26" s="116"/>
      <c r="AH26" s="116"/>
      <c r="AI26" s="116"/>
      <c r="AJ26" s="116"/>
      <c r="AK26" s="116"/>
      <c r="AL26" s="116"/>
      <c r="AM26" s="116"/>
      <c r="AN26" s="177"/>
      <c r="AO26" s="185"/>
      <c r="AP26" s="116"/>
      <c r="AQ26" s="99" t="s">
        <v>9</v>
      </c>
      <c r="AR26" s="99"/>
      <c r="AS26" s="99"/>
      <c r="AT26" s="99"/>
      <c r="AU26" s="116"/>
      <c r="AV26" s="122">
        <v>6</v>
      </c>
      <c r="AW26" s="122"/>
      <c r="AX26" s="116"/>
      <c r="AY26" s="116"/>
      <c r="AZ26" s="116"/>
      <c r="BA26" s="116"/>
      <c r="BB26" s="116"/>
      <c r="BC26" s="116"/>
      <c r="BD26" s="116"/>
      <c r="BE26" s="116"/>
      <c r="BF26" s="177"/>
      <c r="BG26" s="185"/>
      <c r="BH26" s="116"/>
      <c r="BI26" s="99" t="s">
        <v>9</v>
      </c>
      <c r="BJ26" s="99"/>
      <c r="BK26" s="99"/>
      <c r="BL26" s="99"/>
      <c r="BM26" s="116"/>
      <c r="BN26" s="122">
        <v>8</v>
      </c>
      <c r="BO26" s="122"/>
      <c r="BP26" s="85"/>
      <c r="BQ26" s="85"/>
      <c r="BR26" s="85"/>
      <c r="BS26" s="85"/>
      <c r="BT26" s="85"/>
      <c r="BU26" s="85"/>
      <c r="BV26" s="85"/>
      <c r="BW26" s="85"/>
      <c r="BX26" s="220"/>
    </row>
    <row r="27" spans="1:76" s="29" customFormat="1" ht="18" customHeight="1">
      <c r="A27" s="33"/>
      <c r="B27" s="41"/>
      <c r="C27" s="51"/>
      <c r="D27" s="61"/>
      <c r="E27" s="71"/>
      <c r="F27" s="84"/>
      <c r="G27" s="99" t="s">
        <v>32</v>
      </c>
      <c r="H27" s="99"/>
      <c r="I27" s="99"/>
      <c r="J27" s="99"/>
      <c r="K27" s="116"/>
      <c r="L27" s="123">
        <v>75</v>
      </c>
      <c r="M27" s="123"/>
      <c r="N27" s="116"/>
      <c r="O27" s="116"/>
      <c r="P27" s="116"/>
      <c r="Q27" s="116"/>
      <c r="R27" s="116"/>
      <c r="S27" s="116"/>
      <c r="T27" s="116"/>
      <c r="U27" s="116"/>
      <c r="V27" s="177"/>
      <c r="W27" s="185"/>
      <c r="X27" s="116"/>
      <c r="Y27" s="99" t="s">
        <v>32</v>
      </c>
      <c r="Z27" s="99"/>
      <c r="AA27" s="99"/>
      <c r="AB27" s="99"/>
      <c r="AC27" s="116"/>
      <c r="AD27" s="123">
        <v>85</v>
      </c>
      <c r="AE27" s="123"/>
      <c r="AF27" s="116"/>
      <c r="AG27" s="116"/>
      <c r="AH27" s="116"/>
      <c r="AI27" s="116"/>
      <c r="AJ27" s="116"/>
      <c r="AK27" s="116"/>
      <c r="AL27" s="116"/>
      <c r="AM27" s="116"/>
      <c r="AN27" s="177"/>
      <c r="AO27" s="185"/>
      <c r="AP27" s="116"/>
      <c r="AQ27" s="99" t="s">
        <v>32</v>
      </c>
      <c r="AR27" s="99"/>
      <c r="AS27" s="99"/>
      <c r="AT27" s="99"/>
      <c r="AU27" s="116"/>
      <c r="AV27" s="123">
        <v>95</v>
      </c>
      <c r="AW27" s="123"/>
      <c r="AX27" s="116"/>
      <c r="AY27" s="116"/>
      <c r="AZ27" s="116"/>
      <c r="BA27" s="116"/>
      <c r="BB27" s="116"/>
      <c r="BC27" s="116"/>
      <c r="BD27" s="116"/>
      <c r="BE27" s="116"/>
      <c r="BF27" s="177"/>
      <c r="BG27" s="185"/>
      <c r="BH27" s="116"/>
      <c r="BI27" s="99" t="s">
        <v>32</v>
      </c>
      <c r="BJ27" s="99"/>
      <c r="BK27" s="99"/>
      <c r="BL27" s="99"/>
      <c r="BM27" s="116"/>
      <c r="BN27" s="123">
        <v>105</v>
      </c>
      <c r="BO27" s="123"/>
      <c r="BP27" s="85"/>
      <c r="BQ27" s="85"/>
      <c r="BR27" s="85"/>
      <c r="BS27" s="85"/>
      <c r="BT27" s="85"/>
      <c r="BU27" s="85"/>
      <c r="BV27" s="85"/>
      <c r="BW27" s="85"/>
      <c r="BX27" s="220"/>
    </row>
    <row r="28" spans="1:76" s="29" customFormat="1" ht="18" customHeight="1">
      <c r="A28" s="33"/>
      <c r="B28" s="41"/>
      <c r="C28" s="51"/>
      <c r="D28" s="61"/>
      <c r="E28" s="71"/>
      <c r="F28" s="85" t="s">
        <v>22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78"/>
      <c r="W28" s="74"/>
      <c r="X28" s="85" t="s">
        <v>22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178"/>
      <c r="AO28" s="74"/>
      <c r="AP28" s="85" t="s">
        <v>22</v>
      </c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178"/>
      <c r="BG28" s="74"/>
      <c r="BH28" s="85" t="s">
        <v>22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220"/>
    </row>
    <row r="29" spans="1:76" s="29" customFormat="1" ht="18" customHeight="1">
      <c r="A29" s="33"/>
      <c r="B29" s="41"/>
      <c r="C29" s="51"/>
      <c r="D29" s="61"/>
      <c r="E29" s="71"/>
      <c r="F29" s="86" t="s">
        <v>30</v>
      </c>
      <c r="G29" s="86"/>
      <c r="H29" s="86"/>
      <c r="I29" s="86"/>
      <c r="J29" s="86"/>
      <c r="K29" s="86"/>
      <c r="L29" s="124">
        <f>+BO3</f>
        <v>12</v>
      </c>
      <c r="M29" s="124"/>
      <c r="N29" s="85" t="s">
        <v>11</v>
      </c>
      <c r="O29" s="85"/>
      <c r="P29" s="85"/>
      <c r="Q29" s="85"/>
      <c r="R29" s="85"/>
      <c r="S29" s="85"/>
      <c r="T29" s="85"/>
      <c r="U29" s="85"/>
      <c r="V29" s="178"/>
      <c r="W29" s="74"/>
      <c r="X29" s="86" t="s">
        <v>30</v>
      </c>
      <c r="Y29" s="86"/>
      <c r="Z29" s="86"/>
      <c r="AA29" s="86"/>
      <c r="AB29" s="86"/>
      <c r="AC29" s="86"/>
      <c r="AD29" s="124">
        <f>+BO3</f>
        <v>12</v>
      </c>
      <c r="AE29" s="124"/>
      <c r="AF29" s="85" t="s">
        <v>11</v>
      </c>
      <c r="AG29" s="85"/>
      <c r="AH29" s="85"/>
      <c r="AI29" s="85"/>
      <c r="AJ29" s="85"/>
      <c r="AK29" s="85"/>
      <c r="AL29" s="85"/>
      <c r="AM29" s="85"/>
      <c r="AN29" s="178"/>
      <c r="AO29" s="74"/>
      <c r="AP29" s="86" t="s">
        <v>30</v>
      </c>
      <c r="AQ29" s="86"/>
      <c r="AR29" s="86"/>
      <c r="AS29" s="86"/>
      <c r="AT29" s="86"/>
      <c r="AU29" s="86"/>
      <c r="AV29" s="124">
        <f>+BO3</f>
        <v>12</v>
      </c>
      <c r="AW29" s="124"/>
      <c r="AX29" s="85" t="s">
        <v>11</v>
      </c>
      <c r="AY29" s="85"/>
      <c r="AZ29" s="85"/>
      <c r="BA29" s="85"/>
      <c r="BB29" s="85"/>
      <c r="BC29" s="85"/>
      <c r="BD29" s="85"/>
      <c r="BE29" s="85"/>
      <c r="BF29" s="178"/>
      <c r="BG29" s="74"/>
      <c r="BH29" s="86" t="s">
        <v>30</v>
      </c>
      <c r="BI29" s="86"/>
      <c r="BJ29" s="86"/>
      <c r="BK29" s="86"/>
      <c r="BL29" s="86"/>
      <c r="BM29" s="86"/>
      <c r="BN29" s="124">
        <f>+BO3</f>
        <v>12</v>
      </c>
      <c r="BO29" s="124"/>
      <c r="BP29" s="85" t="s">
        <v>11</v>
      </c>
      <c r="BQ29" s="85"/>
      <c r="BR29" s="85"/>
      <c r="BS29" s="85"/>
      <c r="BT29" s="85"/>
      <c r="BU29" s="85"/>
      <c r="BV29" s="85"/>
      <c r="BW29" s="85"/>
      <c r="BX29" s="220"/>
    </row>
    <row r="30" spans="1:76" s="29" customFormat="1" ht="18" customHeight="1">
      <c r="A30" s="33"/>
      <c r="B30" s="41"/>
      <c r="C30" s="51"/>
      <c r="D30" s="61"/>
      <c r="E30" s="71"/>
      <c r="F30" s="87" t="s">
        <v>12</v>
      </c>
      <c r="G30" s="87"/>
      <c r="H30" s="98" t="s">
        <v>8</v>
      </c>
      <c r="I30" s="111">
        <f>+R13</f>
        <v>55</v>
      </c>
      <c r="J30" s="113" t="s">
        <v>14</v>
      </c>
      <c r="K30" s="111">
        <f>+L29*1</f>
        <v>12</v>
      </c>
      <c r="L30" s="125">
        <v>0.33333333333333298</v>
      </c>
      <c r="M30" s="136" t="s">
        <v>0</v>
      </c>
      <c r="N30" s="145">
        <f>100-R13</f>
        <v>45</v>
      </c>
      <c r="O30" s="145"/>
      <c r="P30" s="111" t="s">
        <v>14</v>
      </c>
      <c r="Q30" s="159">
        <f>+L25*1</f>
        <v>0.1</v>
      </c>
      <c r="R30" s="159"/>
      <c r="S30" s="125">
        <v>0.33333333333333326</v>
      </c>
      <c r="T30" s="172" t="s">
        <v>53</v>
      </c>
      <c r="U30" s="172"/>
      <c r="V30" s="179"/>
      <c r="W30" s="186"/>
      <c r="X30" s="87" t="s">
        <v>12</v>
      </c>
      <c r="Y30" s="87"/>
      <c r="Z30" s="98" t="s">
        <v>8</v>
      </c>
      <c r="AA30" s="111">
        <f>+AJ14*1</f>
        <v>65</v>
      </c>
      <c r="AB30" s="113" t="s">
        <v>14</v>
      </c>
      <c r="AC30" s="111">
        <f>+AD29*1</f>
        <v>12</v>
      </c>
      <c r="AD30" s="125">
        <v>0.33333333333333298</v>
      </c>
      <c r="AE30" s="136" t="s">
        <v>0</v>
      </c>
      <c r="AF30" s="145">
        <f>100-AJ14</f>
        <v>35</v>
      </c>
      <c r="AG30" s="145"/>
      <c r="AH30" s="111" t="s">
        <v>14</v>
      </c>
      <c r="AI30" s="159">
        <f>+AD25*1</f>
        <v>0.1</v>
      </c>
      <c r="AJ30" s="159"/>
      <c r="AK30" s="125">
        <v>0.33333333333333326</v>
      </c>
      <c r="AL30" s="172" t="s">
        <v>53</v>
      </c>
      <c r="AM30" s="172"/>
      <c r="AN30" s="179"/>
      <c r="AO30" s="186"/>
      <c r="AP30" s="87" t="s">
        <v>12</v>
      </c>
      <c r="AQ30" s="87"/>
      <c r="AR30" s="98" t="s">
        <v>8</v>
      </c>
      <c r="AS30" s="111">
        <f>+BB14*1</f>
        <v>75</v>
      </c>
      <c r="AT30" s="113" t="s">
        <v>14</v>
      </c>
      <c r="AU30" s="111">
        <f>+AV29*1</f>
        <v>12</v>
      </c>
      <c r="AV30" s="125">
        <v>0.33333333333333298</v>
      </c>
      <c r="AW30" s="136" t="s">
        <v>0</v>
      </c>
      <c r="AX30" s="145">
        <f>100-BB14</f>
        <v>25</v>
      </c>
      <c r="AY30" s="145"/>
      <c r="AZ30" s="111" t="s">
        <v>14</v>
      </c>
      <c r="BA30" s="159">
        <f>+AV25*1</f>
        <v>0.1</v>
      </c>
      <c r="BB30" s="159"/>
      <c r="BC30" s="125">
        <v>0.33333333333333326</v>
      </c>
      <c r="BD30" s="172" t="s">
        <v>53</v>
      </c>
      <c r="BE30" s="172"/>
      <c r="BF30" s="179"/>
      <c r="BG30" s="186"/>
      <c r="BH30" s="87" t="s">
        <v>12</v>
      </c>
      <c r="BI30" s="87"/>
      <c r="BJ30" s="98" t="s">
        <v>8</v>
      </c>
      <c r="BK30" s="111">
        <f>+BT14*1</f>
        <v>85</v>
      </c>
      <c r="BL30" s="113" t="s">
        <v>14</v>
      </c>
      <c r="BM30" s="111">
        <f>+BN29*1</f>
        <v>12</v>
      </c>
      <c r="BN30" s="125">
        <v>0.33333333333333298</v>
      </c>
      <c r="BO30" s="136" t="s">
        <v>0</v>
      </c>
      <c r="BP30" s="145">
        <f>100-BT14</f>
        <v>15</v>
      </c>
      <c r="BQ30" s="145"/>
      <c r="BR30" s="111" t="s">
        <v>14</v>
      </c>
      <c r="BS30" s="159">
        <f>+BN25*1</f>
        <v>0.1</v>
      </c>
      <c r="BT30" s="159"/>
      <c r="BU30" s="125">
        <v>0.33333333333333326</v>
      </c>
      <c r="BV30" s="172" t="s">
        <v>53</v>
      </c>
      <c r="BW30" s="172"/>
      <c r="BX30" s="220"/>
    </row>
    <row r="31" spans="1:76" s="29" customFormat="1" ht="18" customHeight="1">
      <c r="A31" s="33"/>
      <c r="B31" s="41"/>
      <c r="C31" s="51"/>
      <c r="D31" s="61"/>
      <c r="E31" s="71"/>
      <c r="F31" s="87"/>
      <c r="G31" s="87"/>
      <c r="H31" s="98"/>
      <c r="I31" s="112">
        <v>100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72"/>
      <c r="U31" s="172"/>
      <c r="V31" s="179"/>
      <c r="W31" s="186"/>
      <c r="X31" s="87"/>
      <c r="Y31" s="87"/>
      <c r="Z31" s="98"/>
      <c r="AA31" s="112">
        <v>100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72"/>
      <c r="AM31" s="172"/>
      <c r="AN31" s="179"/>
      <c r="AO31" s="186"/>
      <c r="AP31" s="87"/>
      <c r="AQ31" s="87"/>
      <c r="AR31" s="98"/>
      <c r="AS31" s="112">
        <v>100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72"/>
      <c r="BE31" s="172"/>
      <c r="BF31" s="179"/>
      <c r="BG31" s="186"/>
      <c r="BH31" s="87"/>
      <c r="BI31" s="87"/>
      <c r="BJ31" s="98"/>
      <c r="BK31" s="112">
        <v>100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72"/>
      <c r="BW31" s="172"/>
      <c r="BX31" s="220"/>
    </row>
    <row r="32" spans="1:76" s="29" customFormat="1" ht="15" customHeight="1">
      <c r="A32" s="33"/>
      <c r="B32" s="41"/>
      <c r="C32" s="51"/>
      <c r="D32" s="61"/>
      <c r="E32" s="71"/>
      <c r="F32" s="87" t="s">
        <v>15</v>
      </c>
      <c r="G32" s="87"/>
      <c r="H32" s="104">
        <f>ROUND(((I30*K30^L30+N30*Q30^S30)/100)^3,2)</f>
        <v>3.16</v>
      </c>
      <c r="I32" s="104"/>
      <c r="J32" s="104"/>
      <c r="K32" s="98" t="str">
        <f>IF(H32&gt;L32,"&gt;","&lt;")</f>
        <v>&gt;</v>
      </c>
      <c r="L32" s="126">
        <f>+L26</f>
        <v>3</v>
      </c>
      <c r="M32" s="126"/>
      <c r="N32" s="116"/>
      <c r="O32" s="116"/>
      <c r="P32" s="116"/>
      <c r="Q32" s="116"/>
      <c r="R32" s="116"/>
      <c r="S32" s="116"/>
      <c r="T32" s="116"/>
      <c r="U32" s="116"/>
      <c r="V32" s="178"/>
      <c r="W32" s="74"/>
      <c r="X32" s="87" t="s">
        <v>15</v>
      </c>
      <c r="Y32" s="87"/>
      <c r="Z32" s="189">
        <f>ROUND(((AA30*AC30^AD30+AF30*AI30^AK30)/100)^3,2)</f>
        <v>4.5</v>
      </c>
      <c r="AA32" s="189"/>
      <c r="AB32" s="189"/>
      <c r="AC32" s="86" t="str">
        <f>IF(Z32&gt;AD32,"&gt;","&lt;")</f>
        <v>&gt;</v>
      </c>
      <c r="AD32" s="190">
        <f>+AD26</f>
        <v>4</v>
      </c>
      <c r="AE32" s="190"/>
      <c r="AF32" s="85"/>
      <c r="AG32" s="85"/>
      <c r="AH32" s="85"/>
      <c r="AI32" s="85"/>
      <c r="AJ32" s="85"/>
      <c r="AK32" s="85"/>
      <c r="AL32" s="85"/>
      <c r="AM32" s="85"/>
      <c r="AN32" s="178"/>
      <c r="AO32" s="74"/>
      <c r="AP32" s="87" t="s">
        <v>15</v>
      </c>
      <c r="AQ32" s="87"/>
      <c r="AR32" s="189">
        <f>ROUND(((AS30*AU30^AV30+AX30*BA30^BC30)/100)^3,2)</f>
        <v>6.16</v>
      </c>
      <c r="AS32" s="189"/>
      <c r="AT32" s="189"/>
      <c r="AU32" s="86" t="str">
        <f>IF(AR32&gt;AV32,"&gt;","&lt;")</f>
        <v>&gt;</v>
      </c>
      <c r="AV32" s="190">
        <f>+AV26</f>
        <v>6</v>
      </c>
      <c r="AW32" s="190"/>
      <c r="AX32" s="85"/>
      <c r="AY32" s="85"/>
      <c r="AZ32" s="85"/>
      <c r="BA32" s="85"/>
      <c r="BB32" s="85"/>
      <c r="BC32" s="85"/>
      <c r="BD32" s="85"/>
      <c r="BE32" s="85"/>
      <c r="BF32" s="178"/>
      <c r="BG32" s="74"/>
      <c r="BH32" s="87" t="s">
        <v>15</v>
      </c>
      <c r="BI32" s="87"/>
      <c r="BJ32" s="189">
        <f>ROUND(((BK30*BM30^BN30+BP30*BS30^BU30)/100)^3,2)</f>
        <v>8.19</v>
      </c>
      <c r="BK32" s="189"/>
      <c r="BL32" s="189"/>
      <c r="BM32" s="86" t="str">
        <f>IF(BJ32&gt;BN32,"&gt;","&lt;")</f>
        <v>&gt;</v>
      </c>
      <c r="BN32" s="190">
        <f>+BN26</f>
        <v>8</v>
      </c>
      <c r="BO32" s="190"/>
      <c r="BP32" s="85"/>
      <c r="BQ32" s="85"/>
      <c r="BR32" s="85"/>
      <c r="BS32" s="85"/>
      <c r="BT32" s="85"/>
      <c r="BU32" s="85"/>
      <c r="BV32" s="85"/>
      <c r="BW32" s="85"/>
      <c r="BX32" s="220"/>
    </row>
    <row r="33" spans="1:76" s="29" customFormat="1" ht="15" customHeight="1">
      <c r="A33" s="33"/>
      <c r="B33" s="41"/>
      <c r="C33" s="51"/>
      <c r="D33" s="61"/>
      <c r="E33" s="71"/>
      <c r="F33" s="87"/>
      <c r="G33" s="87"/>
      <c r="H33" s="104"/>
      <c r="I33" s="104"/>
      <c r="J33" s="104"/>
      <c r="K33" s="98"/>
      <c r="L33" s="126"/>
      <c r="M33" s="126"/>
      <c r="N33" s="116"/>
      <c r="O33" s="116"/>
      <c r="P33" s="116"/>
      <c r="Q33" s="116"/>
      <c r="R33" s="116"/>
      <c r="S33" s="116"/>
      <c r="T33" s="116"/>
      <c r="U33" s="116"/>
      <c r="V33" s="178"/>
      <c r="W33" s="74"/>
      <c r="X33" s="87"/>
      <c r="Y33" s="87"/>
      <c r="Z33" s="189"/>
      <c r="AA33" s="189"/>
      <c r="AB33" s="189"/>
      <c r="AC33" s="86"/>
      <c r="AD33" s="190"/>
      <c r="AE33" s="190"/>
      <c r="AF33" s="85"/>
      <c r="AG33" s="85"/>
      <c r="AH33" s="85"/>
      <c r="AI33" s="85"/>
      <c r="AJ33" s="85"/>
      <c r="AK33" s="85"/>
      <c r="AL33" s="85"/>
      <c r="AM33" s="85"/>
      <c r="AN33" s="178"/>
      <c r="AO33" s="74"/>
      <c r="AP33" s="87"/>
      <c r="AQ33" s="87"/>
      <c r="AR33" s="189"/>
      <c r="AS33" s="189"/>
      <c r="AT33" s="189"/>
      <c r="AU33" s="86"/>
      <c r="AV33" s="190"/>
      <c r="AW33" s="190"/>
      <c r="AX33" s="85"/>
      <c r="AY33" s="85"/>
      <c r="AZ33" s="85"/>
      <c r="BA33" s="85"/>
      <c r="BB33" s="85"/>
      <c r="BC33" s="85"/>
      <c r="BD33" s="85"/>
      <c r="BE33" s="85"/>
      <c r="BF33" s="178"/>
      <c r="BG33" s="74"/>
      <c r="BH33" s="87"/>
      <c r="BI33" s="87"/>
      <c r="BJ33" s="189"/>
      <c r="BK33" s="189"/>
      <c r="BL33" s="189"/>
      <c r="BM33" s="86"/>
      <c r="BN33" s="190"/>
      <c r="BO33" s="190"/>
      <c r="BP33" s="85"/>
      <c r="BQ33" s="85"/>
      <c r="BR33" s="85"/>
      <c r="BS33" s="85"/>
      <c r="BT33" s="85"/>
      <c r="BU33" s="85"/>
      <c r="BV33" s="85"/>
      <c r="BW33" s="85"/>
      <c r="BX33" s="220"/>
    </row>
    <row r="34" spans="1:76" s="29" customFormat="1" ht="18" customHeight="1">
      <c r="A34" s="33"/>
      <c r="B34" s="41"/>
      <c r="C34" s="51"/>
      <c r="D34" s="61"/>
      <c r="E34" s="71"/>
      <c r="F34" s="85"/>
      <c r="G34" s="100" t="str">
        <f>IF(H32&gt;L32,"OK,目標CBR"&amp;L26&amp;"%の場合置換層厚"&amp;L27&amp;"cmとなる。","NG,目標CBR"&amp;L26&amp;"%の場合置換層厚"&amp;L27&amp;"cmでは満足しない。")</f>
        <v>OK,目標CBR3%の場合置換層厚75cmとなる。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78"/>
      <c r="W34" s="74"/>
      <c r="X34" s="85"/>
      <c r="Y34" s="100" t="str">
        <f>IF(Z32&gt;AD32,"OK,目標CBR"&amp;AD26&amp;"%の場合置換層厚"&amp;AD27&amp;"cmとなる。","NG,目標CBR"&amp;AD26&amp;"%の場合置換層厚"&amp;AD27&amp;"cmでは満足しない。")</f>
        <v>OK,目標CBR4%の場合置換層厚85cmとなる。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178"/>
      <c r="AO34" s="74"/>
      <c r="AP34" s="85"/>
      <c r="AQ34" s="100" t="str">
        <f>IF(AR32&gt;AV32,"OK,目標CBR"&amp;AV26&amp;"%の場合置換層厚"&amp;AV27&amp;"cmとなる。","NG,目標CBR"&amp;AV26&amp;"%の場合置換層厚"&amp;AV27&amp;"cmでは満足しない。")</f>
        <v>OK,目標CBR6%の場合置換層厚95cmとなる。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178"/>
      <c r="BG34" s="74"/>
      <c r="BH34" s="85"/>
      <c r="BI34" s="100" t="str">
        <f>IF(BJ32&gt;BN32,"OK,目標CBR"&amp;BN26&amp;"%の場合置換層厚"&amp;BN27&amp;"cmとなる。","NG,目標CBR"&amp;BN26&amp;"%の場合置換層厚"&amp;BN27&amp;"cmでは満足しない。")</f>
        <v>OK,目標CBR8%の場合置換層厚105cmとなる。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220"/>
    </row>
    <row r="35" spans="1:76" s="29" customFormat="1" ht="9.9499999999999993" customHeight="1">
      <c r="A35" s="33"/>
      <c r="B35" s="41"/>
      <c r="C35" s="51"/>
      <c r="D35" s="61"/>
      <c r="E35" s="72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80"/>
      <c r="W35" s="72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180"/>
      <c r="AO35" s="72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80"/>
      <c r="BG35" s="72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221"/>
    </row>
    <row r="36" spans="1:76" s="29" customFormat="1" ht="15.95" customHeight="1">
      <c r="A36" s="33"/>
      <c r="B36" s="42" t="s">
        <v>20</v>
      </c>
      <c r="C36" s="52"/>
      <c r="D36" s="62"/>
      <c r="E36" s="73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51">
        <v>100</v>
      </c>
      <c r="Q36" s="151"/>
      <c r="R36" s="151"/>
      <c r="S36" s="151"/>
      <c r="T36" s="151"/>
      <c r="U36" s="151"/>
      <c r="V36" s="181"/>
      <c r="W36" s="187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51">
        <v>100</v>
      </c>
      <c r="AI36" s="151"/>
      <c r="AJ36" s="151"/>
      <c r="AK36" s="151"/>
      <c r="AL36" s="151"/>
      <c r="AM36" s="151"/>
      <c r="AN36" s="200"/>
      <c r="AO36" s="187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51">
        <v>100</v>
      </c>
      <c r="BA36" s="151"/>
      <c r="BB36" s="151"/>
      <c r="BC36" s="151"/>
      <c r="BD36" s="151"/>
      <c r="BE36" s="151"/>
      <c r="BF36" s="200"/>
      <c r="BG36" s="73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151">
        <v>100</v>
      </c>
      <c r="BS36" s="151"/>
      <c r="BT36" s="151"/>
      <c r="BU36" s="151"/>
      <c r="BV36" s="151"/>
      <c r="BW36" s="151"/>
      <c r="BX36" s="222"/>
    </row>
    <row r="37" spans="1:76" s="29" customFormat="1" ht="15.95" customHeight="1">
      <c r="A37" s="33"/>
      <c r="B37" s="43"/>
      <c r="C37" s="53"/>
      <c r="D37" s="63"/>
      <c r="E37" s="71"/>
      <c r="F37" s="90" t="s">
        <v>41</v>
      </c>
      <c r="G37" s="90"/>
      <c r="H37" s="90"/>
      <c r="I37" s="90"/>
      <c r="J37" s="90"/>
      <c r="K37" s="90"/>
      <c r="L37" s="90"/>
      <c r="M37" s="90" t="s">
        <v>36</v>
      </c>
      <c r="N37" s="90"/>
      <c r="O37" s="90"/>
      <c r="P37" s="94" t="s">
        <v>46</v>
      </c>
      <c r="Q37" s="94"/>
      <c r="R37" s="94"/>
      <c r="S37" s="94" t="s">
        <v>44</v>
      </c>
      <c r="T37" s="94"/>
      <c r="U37" s="94"/>
      <c r="V37" s="182"/>
      <c r="W37" s="188"/>
      <c r="X37" s="90" t="s">
        <v>41</v>
      </c>
      <c r="Y37" s="90"/>
      <c r="Z37" s="90"/>
      <c r="AA37" s="90"/>
      <c r="AB37" s="90"/>
      <c r="AC37" s="90"/>
      <c r="AD37" s="90"/>
      <c r="AE37" s="90" t="s">
        <v>36</v>
      </c>
      <c r="AF37" s="90"/>
      <c r="AG37" s="90"/>
      <c r="AH37" s="94" t="s">
        <v>46</v>
      </c>
      <c r="AI37" s="94"/>
      <c r="AJ37" s="94"/>
      <c r="AK37" s="94" t="s">
        <v>44</v>
      </c>
      <c r="AL37" s="94"/>
      <c r="AM37" s="94"/>
      <c r="AN37" s="201"/>
      <c r="AO37" s="188"/>
      <c r="AP37" s="90" t="s">
        <v>41</v>
      </c>
      <c r="AQ37" s="90"/>
      <c r="AR37" s="90"/>
      <c r="AS37" s="90"/>
      <c r="AT37" s="90"/>
      <c r="AU37" s="90"/>
      <c r="AV37" s="90"/>
      <c r="AW37" s="90" t="s">
        <v>36</v>
      </c>
      <c r="AX37" s="90"/>
      <c r="AY37" s="90"/>
      <c r="AZ37" s="94" t="s">
        <v>46</v>
      </c>
      <c r="BA37" s="94"/>
      <c r="BB37" s="94"/>
      <c r="BC37" s="94" t="s">
        <v>44</v>
      </c>
      <c r="BD37" s="94"/>
      <c r="BE37" s="94"/>
      <c r="BF37" s="201"/>
      <c r="BG37" s="210"/>
      <c r="BH37" s="90" t="s">
        <v>41</v>
      </c>
      <c r="BI37" s="90"/>
      <c r="BJ37" s="90"/>
      <c r="BK37" s="90"/>
      <c r="BL37" s="90"/>
      <c r="BM37" s="90"/>
      <c r="BN37" s="90"/>
      <c r="BO37" s="90" t="s">
        <v>36</v>
      </c>
      <c r="BP37" s="90"/>
      <c r="BQ37" s="90"/>
      <c r="BR37" s="94" t="s">
        <v>46</v>
      </c>
      <c r="BS37" s="94"/>
      <c r="BT37" s="94"/>
      <c r="BU37" s="94" t="s">
        <v>44</v>
      </c>
      <c r="BV37" s="94"/>
      <c r="BW37" s="94"/>
      <c r="BX37" s="223"/>
    </row>
    <row r="38" spans="1:76" s="29" customFormat="1" ht="15.95" customHeight="1">
      <c r="A38" s="33"/>
      <c r="B38" s="43"/>
      <c r="C38" s="53"/>
      <c r="D38" s="63"/>
      <c r="E38" s="71"/>
      <c r="F38" s="91" t="s">
        <v>34</v>
      </c>
      <c r="G38" s="101"/>
      <c r="H38" s="105" t="s">
        <v>50</v>
      </c>
      <c r="I38" s="105"/>
      <c r="J38" s="114"/>
      <c r="K38" s="119">
        <v>5</v>
      </c>
      <c r="L38" s="130"/>
      <c r="M38" s="137">
        <f>+P36</f>
        <v>100</v>
      </c>
      <c r="N38" s="146"/>
      <c r="O38" s="148"/>
      <c r="P38" s="152">
        <f>+'単価表(種子・屋久)'!$E$6</f>
        <v>2493</v>
      </c>
      <c r="Q38" s="160"/>
      <c r="R38" s="162"/>
      <c r="S38" s="165">
        <f>ROUND(P38*M38/1000,0)</f>
        <v>249</v>
      </c>
      <c r="T38" s="165"/>
      <c r="U38" s="165"/>
      <c r="V38" s="182"/>
      <c r="W38" s="188"/>
      <c r="X38" s="91" t="s">
        <v>34</v>
      </c>
      <c r="Y38" s="101"/>
      <c r="Z38" s="105" t="s">
        <v>50</v>
      </c>
      <c r="AA38" s="105"/>
      <c r="AB38" s="114"/>
      <c r="AC38" s="119">
        <v>5</v>
      </c>
      <c r="AD38" s="130"/>
      <c r="AE38" s="137">
        <f>+AH36</f>
        <v>100</v>
      </c>
      <c r="AF38" s="146"/>
      <c r="AG38" s="148"/>
      <c r="AH38" s="152">
        <f>+'単価表(種子・屋久)'!$E$6</f>
        <v>2493</v>
      </c>
      <c r="AI38" s="160"/>
      <c r="AJ38" s="162"/>
      <c r="AK38" s="165">
        <f>ROUND(AH38*AE38/1000,0)</f>
        <v>249</v>
      </c>
      <c r="AL38" s="165"/>
      <c r="AM38" s="165"/>
      <c r="AN38" s="201"/>
      <c r="AO38" s="188"/>
      <c r="AP38" s="91" t="s">
        <v>34</v>
      </c>
      <c r="AQ38" s="101"/>
      <c r="AR38" s="105" t="s">
        <v>50</v>
      </c>
      <c r="AS38" s="105"/>
      <c r="AT38" s="114"/>
      <c r="AU38" s="119">
        <v>5</v>
      </c>
      <c r="AV38" s="130"/>
      <c r="AW38" s="137">
        <f>+AZ36</f>
        <v>100</v>
      </c>
      <c r="AX38" s="146"/>
      <c r="AY38" s="148"/>
      <c r="AZ38" s="152">
        <f>+'単価表(種子・屋久)'!$E$6</f>
        <v>2493</v>
      </c>
      <c r="BA38" s="160"/>
      <c r="BB38" s="162"/>
      <c r="BC38" s="165">
        <f>ROUND(AZ38*AW38/1000,0)</f>
        <v>249</v>
      </c>
      <c r="BD38" s="165"/>
      <c r="BE38" s="165"/>
      <c r="BF38" s="201"/>
      <c r="BG38" s="210"/>
      <c r="BH38" s="91" t="s">
        <v>34</v>
      </c>
      <c r="BI38" s="101"/>
      <c r="BJ38" s="105" t="s">
        <v>50</v>
      </c>
      <c r="BK38" s="105"/>
      <c r="BL38" s="114"/>
      <c r="BM38" s="119">
        <v>5</v>
      </c>
      <c r="BN38" s="130"/>
      <c r="BO38" s="137">
        <f>+BR36</f>
        <v>100</v>
      </c>
      <c r="BP38" s="146"/>
      <c r="BQ38" s="148"/>
      <c r="BR38" s="152">
        <f>+'単価表(種子・屋久)'!$E$6</f>
        <v>2493</v>
      </c>
      <c r="BS38" s="160"/>
      <c r="BT38" s="162"/>
      <c r="BU38" s="165">
        <f>ROUND(BR38*BO38/1000,0)</f>
        <v>249</v>
      </c>
      <c r="BV38" s="165"/>
      <c r="BW38" s="165"/>
      <c r="BX38" s="223"/>
    </row>
    <row r="39" spans="1:76" s="30" customFormat="1" ht="15.95" customHeight="1">
      <c r="A39" s="34"/>
      <c r="B39" s="43"/>
      <c r="C39" s="53"/>
      <c r="D39" s="63"/>
      <c r="E39" s="74"/>
      <c r="F39" s="92"/>
      <c r="G39" s="102"/>
      <c r="H39" s="105" t="s">
        <v>33</v>
      </c>
      <c r="I39" s="105"/>
      <c r="J39" s="114"/>
      <c r="K39" s="130">
        <v>10</v>
      </c>
      <c r="L39" s="233"/>
      <c r="M39" s="138">
        <f>+P36</f>
        <v>100</v>
      </c>
      <c r="N39" s="138"/>
      <c r="O39" s="138"/>
      <c r="P39" s="153">
        <f>LOOKUP(K39,'単価表(種子・屋久)'!$D$8:$D$16,'単価表(種子・屋久)'!$E$8:$E$16)</f>
        <v>704</v>
      </c>
      <c r="Q39" s="153"/>
      <c r="R39" s="153"/>
      <c r="S39" s="165">
        <f>ROUND(P39*M39/1000,0)</f>
        <v>70</v>
      </c>
      <c r="T39" s="165"/>
      <c r="U39" s="165"/>
      <c r="V39" s="182"/>
      <c r="W39" s="188"/>
      <c r="X39" s="92"/>
      <c r="Y39" s="102"/>
      <c r="Z39" s="105" t="s">
        <v>33</v>
      </c>
      <c r="AA39" s="105"/>
      <c r="AB39" s="114"/>
      <c r="AC39" s="120">
        <v>15</v>
      </c>
      <c r="AD39" s="131"/>
      <c r="AE39" s="138">
        <f>+AH36</f>
        <v>100</v>
      </c>
      <c r="AF39" s="138"/>
      <c r="AG39" s="138"/>
      <c r="AH39" s="153">
        <f>LOOKUP(AC39,'単価表(種子・屋久)'!$D$8:$D$16,'単価表(種子・屋久)'!$E$8:$E$16)</f>
        <v>953</v>
      </c>
      <c r="AI39" s="153"/>
      <c r="AJ39" s="153"/>
      <c r="AK39" s="165">
        <f>ROUND(AH39*AE39/1000,0)</f>
        <v>95</v>
      </c>
      <c r="AL39" s="165"/>
      <c r="AM39" s="165"/>
      <c r="AN39" s="178"/>
      <c r="AO39" s="188"/>
      <c r="AP39" s="92"/>
      <c r="AQ39" s="102"/>
      <c r="AR39" s="105" t="s">
        <v>33</v>
      </c>
      <c r="AS39" s="105"/>
      <c r="AT39" s="114"/>
      <c r="AU39" s="120">
        <v>20</v>
      </c>
      <c r="AV39" s="131"/>
      <c r="AW39" s="138">
        <f>+AZ36</f>
        <v>100</v>
      </c>
      <c r="AX39" s="138"/>
      <c r="AY39" s="138"/>
      <c r="AZ39" s="153">
        <f>LOOKUP(AU39,'単価表(種子・屋久)'!$D$8:$D$16,'単価表(種子・屋久)'!$E$8:$E$16)</f>
        <v>1399</v>
      </c>
      <c r="BA39" s="153"/>
      <c r="BB39" s="153"/>
      <c r="BC39" s="165">
        <f>ROUND(AZ39*AW39/1000,0)</f>
        <v>140</v>
      </c>
      <c r="BD39" s="165"/>
      <c r="BE39" s="165"/>
      <c r="BF39" s="178"/>
      <c r="BG39" s="74"/>
      <c r="BH39" s="92"/>
      <c r="BI39" s="102"/>
      <c r="BJ39" s="105" t="s">
        <v>33</v>
      </c>
      <c r="BK39" s="105"/>
      <c r="BL39" s="114"/>
      <c r="BM39" s="120">
        <v>15</v>
      </c>
      <c r="BN39" s="131"/>
      <c r="BO39" s="138">
        <f>+BR36</f>
        <v>100</v>
      </c>
      <c r="BP39" s="138"/>
      <c r="BQ39" s="138"/>
      <c r="BR39" s="153">
        <f>LOOKUP(BM39,'単価表(種子・屋久)'!$D$8:$D$16,'単価表(種子・屋久)'!$E$8:$E$16)</f>
        <v>953</v>
      </c>
      <c r="BS39" s="153"/>
      <c r="BT39" s="153"/>
      <c r="BU39" s="165">
        <f>ROUND(BR39*BO39/1000,0)</f>
        <v>95</v>
      </c>
      <c r="BV39" s="165"/>
      <c r="BW39" s="165"/>
      <c r="BX39" s="220"/>
    </row>
    <row r="40" spans="1:76" s="30" customFormat="1" ht="15.95" customHeight="1">
      <c r="A40" s="34"/>
      <c r="B40" s="43"/>
      <c r="C40" s="53"/>
      <c r="D40" s="63"/>
      <c r="E40" s="74"/>
      <c r="F40" s="92"/>
      <c r="G40" s="102"/>
      <c r="H40" s="106" t="s">
        <v>38</v>
      </c>
      <c r="I40" s="106"/>
      <c r="J40" s="115"/>
      <c r="K40" s="130"/>
      <c r="L40" s="233"/>
      <c r="M40" s="138"/>
      <c r="N40" s="138"/>
      <c r="O40" s="138"/>
      <c r="P40" s="153"/>
      <c r="Q40" s="153"/>
      <c r="R40" s="153"/>
      <c r="S40" s="165"/>
      <c r="T40" s="165"/>
      <c r="U40" s="165"/>
      <c r="V40" s="182"/>
      <c r="W40" s="188"/>
      <c r="X40" s="92"/>
      <c r="Y40" s="102"/>
      <c r="Z40" s="106" t="s">
        <v>38</v>
      </c>
      <c r="AA40" s="106"/>
      <c r="AB40" s="115"/>
      <c r="AC40" s="120"/>
      <c r="AD40" s="131"/>
      <c r="AE40" s="138"/>
      <c r="AF40" s="138"/>
      <c r="AG40" s="138"/>
      <c r="AH40" s="153"/>
      <c r="AI40" s="153"/>
      <c r="AJ40" s="153"/>
      <c r="AK40" s="165"/>
      <c r="AL40" s="165"/>
      <c r="AM40" s="165"/>
      <c r="AN40" s="178"/>
      <c r="AO40" s="188"/>
      <c r="AP40" s="92"/>
      <c r="AQ40" s="102"/>
      <c r="AR40" s="106" t="s">
        <v>38</v>
      </c>
      <c r="AS40" s="106"/>
      <c r="AT40" s="115"/>
      <c r="AU40" s="120"/>
      <c r="AV40" s="131"/>
      <c r="AW40" s="138"/>
      <c r="AX40" s="138"/>
      <c r="AY40" s="138"/>
      <c r="AZ40" s="153"/>
      <c r="BA40" s="153"/>
      <c r="BB40" s="153"/>
      <c r="BC40" s="165"/>
      <c r="BD40" s="165"/>
      <c r="BE40" s="165"/>
      <c r="BF40" s="178"/>
      <c r="BG40" s="74"/>
      <c r="BH40" s="92"/>
      <c r="BI40" s="102"/>
      <c r="BJ40" s="106" t="s">
        <v>38</v>
      </c>
      <c r="BK40" s="106"/>
      <c r="BL40" s="115"/>
      <c r="BM40" s="120"/>
      <c r="BN40" s="131"/>
      <c r="BO40" s="138"/>
      <c r="BP40" s="138"/>
      <c r="BQ40" s="138"/>
      <c r="BR40" s="153"/>
      <c r="BS40" s="153"/>
      <c r="BT40" s="153"/>
      <c r="BU40" s="165"/>
      <c r="BV40" s="165"/>
      <c r="BW40" s="165"/>
      <c r="BX40" s="220"/>
    </row>
    <row r="41" spans="1:76" s="30" customFormat="1" ht="15.95" customHeight="1">
      <c r="A41" s="34"/>
      <c r="B41" s="43"/>
      <c r="C41" s="53"/>
      <c r="D41" s="63"/>
      <c r="E41" s="74"/>
      <c r="F41" s="92"/>
      <c r="G41" s="102"/>
      <c r="H41" s="105" t="s">
        <v>13</v>
      </c>
      <c r="I41" s="105"/>
      <c r="J41" s="114"/>
      <c r="K41" s="130">
        <v>50</v>
      </c>
      <c r="L41" s="233"/>
      <c r="M41" s="138">
        <f>+P36</f>
        <v>100</v>
      </c>
      <c r="N41" s="138"/>
      <c r="O41" s="138"/>
      <c r="P41" s="153">
        <f>LOOKUP(K41,'単価表(種子・屋久)'!$D$17:$D$26,'単価表(種子・屋久)'!$E$17:$E$26)</f>
        <v>2918</v>
      </c>
      <c r="Q41" s="153"/>
      <c r="R41" s="153"/>
      <c r="S41" s="165">
        <f>ROUND(P41*M41/1000,0)</f>
        <v>292</v>
      </c>
      <c r="T41" s="165"/>
      <c r="U41" s="165"/>
      <c r="V41" s="182"/>
      <c r="W41" s="188"/>
      <c r="X41" s="92"/>
      <c r="Y41" s="102"/>
      <c r="Z41" s="105" t="s">
        <v>13</v>
      </c>
      <c r="AA41" s="105"/>
      <c r="AB41" s="114"/>
      <c r="AC41" s="120">
        <v>40</v>
      </c>
      <c r="AD41" s="131"/>
      <c r="AE41" s="138">
        <f>+AH36</f>
        <v>100</v>
      </c>
      <c r="AF41" s="138"/>
      <c r="AG41" s="138"/>
      <c r="AH41" s="153">
        <f>LOOKUP(AC41,'単価表(種子・屋久)'!$D$17:$D$26,'単価表(種子・屋久)'!$E$17:$E$26)</f>
        <v>2260</v>
      </c>
      <c r="AI41" s="153"/>
      <c r="AJ41" s="153"/>
      <c r="AK41" s="165">
        <f>ROUND(AH41*AE41/1000,0)</f>
        <v>226</v>
      </c>
      <c r="AL41" s="165"/>
      <c r="AM41" s="165"/>
      <c r="AN41" s="178"/>
      <c r="AO41" s="188"/>
      <c r="AP41" s="92"/>
      <c r="AQ41" s="102"/>
      <c r="AR41" s="105" t="s">
        <v>13</v>
      </c>
      <c r="AS41" s="105"/>
      <c r="AT41" s="114"/>
      <c r="AU41" s="120">
        <v>20</v>
      </c>
      <c r="AV41" s="131"/>
      <c r="AW41" s="138">
        <f>+AZ36</f>
        <v>100</v>
      </c>
      <c r="AX41" s="138"/>
      <c r="AY41" s="138"/>
      <c r="AZ41" s="153">
        <f>LOOKUP(AU41,'単価表(種子・屋久)'!$D$17:$D$26,'単価表(種子・屋久)'!$E$17:$E$26)</f>
        <v>1130</v>
      </c>
      <c r="BA41" s="153"/>
      <c r="BB41" s="153"/>
      <c r="BC41" s="165">
        <f>ROUND(AZ41*AW41/1000,0)</f>
        <v>113</v>
      </c>
      <c r="BD41" s="165"/>
      <c r="BE41" s="165"/>
      <c r="BF41" s="178"/>
      <c r="BG41" s="74"/>
      <c r="BH41" s="92"/>
      <c r="BI41" s="102"/>
      <c r="BJ41" s="105" t="s">
        <v>13</v>
      </c>
      <c r="BK41" s="105"/>
      <c r="BL41" s="114"/>
      <c r="BM41" s="120">
        <v>25</v>
      </c>
      <c r="BN41" s="131"/>
      <c r="BO41" s="138">
        <f>+BR36</f>
        <v>100</v>
      </c>
      <c r="BP41" s="138"/>
      <c r="BQ41" s="138"/>
      <c r="BR41" s="153">
        <f>LOOKUP(BM41,'単価表(種子・屋久)'!$D$17:$D$26,'単価表(種子・屋久)'!$E$17:$E$26)</f>
        <v>1554</v>
      </c>
      <c r="BS41" s="153"/>
      <c r="BT41" s="153"/>
      <c r="BU41" s="165">
        <f>ROUND(BR41*BO41/1000,0)</f>
        <v>155</v>
      </c>
      <c r="BV41" s="165"/>
      <c r="BW41" s="165"/>
      <c r="BX41" s="220"/>
    </row>
    <row r="42" spans="1:76" s="30" customFormat="1" ht="15.95" customHeight="1">
      <c r="A42" s="34"/>
      <c r="B42" s="43"/>
      <c r="C42" s="53"/>
      <c r="D42" s="63"/>
      <c r="E42" s="74"/>
      <c r="F42" s="92"/>
      <c r="G42" s="102"/>
      <c r="H42" s="106" t="s">
        <v>39</v>
      </c>
      <c r="I42" s="106"/>
      <c r="J42" s="115"/>
      <c r="K42" s="130"/>
      <c r="L42" s="233"/>
      <c r="M42" s="138"/>
      <c r="N42" s="138"/>
      <c r="O42" s="138"/>
      <c r="P42" s="153"/>
      <c r="Q42" s="153"/>
      <c r="R42" s="153"/>
      <c r="S42" s="165"/>
      <c r="T42" s="165"/>
      <c r="U42" s="165"/>
      <c r="V42" s="182"/>
      <c r="W42" s="188"/>
      <c r="X42" s="92"/>
      <c r="Y42" s="102"/>
      <c r="Z42" s="106" t="s">
        <v>39</v>
      </c>
      <c r="AA42" s="106"/>
      <c r="AB42" s="115"/>
      <c r="AC42" s="120"/>
      <c r="AD42" s="131"/>
      <c r="AE42" s="138"/>
      <c r="AF42" s="138"/>
      <c r="AG42" s="138"/>
      <c r="AH42" s="153"/>
      <c r="AI42" s="153"/>
      <c r="AJ42" s="153"/>
      <c r="AK42" s="165"/>
      <c r="AL42" s="165"/>
      <c r="AM42" s="165"/>
      <c r="AN42" s="178"/>
      <c r="AO42" s="188"/>
      <c r="AP42" s="92"/>
      <c r="AQ42" s="102"/>
      <c r="AR42" s="106" t="s">
        <v>39</v>
      </c>
      <c r="AS42" s="106"/>
      <c r="AT42" s="115"/>
      <c r="AU42" s="120"/>
      <c r="AV42" s="131"/>
      <c r="AW42" s="138"/>
      <c r="AX42" s="138"/>
      <c r="AY42" s="138"/>
      <c r="AZ42" s="153"/>
      <c r="BA42" s="153"/>
      <c r="BB42" s="153"/>
      <c r="BC42" s="165"/>
      <c r="BD42" s="165"/>
      <c r="BE42" s="165"/>
      <c r="BF42" s="178"/>
      <c r="BG42" s="74"/>
      <c r="BH42" s="92"/>
      <c r="BI42" s="102"/>
      <c r="BJ42" s="106" t="s">
        <v>39</v>
      </c>
      <c r="BK42" s="106"/>
      <c r="BL42" s="115"/>
      <c r="BM42" s="120"/>
      <c r="BN42" s="131"/>
      <c r="BO42" s="138"/>
      <c r="BP42" s="138"/>
      <c r="BQ42" s="138"/>
      <c r="BR42" s="153"/>
      <c r="BS42" s="153"/>
      <c r="BT42" s="153"/>
      <c r="BU42" s="165"/>
      <c r="BV42" s="165"/>
      <c r="BW42" s="165"/>
      <c r="BX42" s="220"/>
    </row>
    <row r="43" spans="1:76" s="30" customFormat="1" ht="15.95" customHeight="1">
      <c r="A43" s="34"/>
      <c r="B43" s="43"/>
      <c r="C43" s="53"/>
      <c r="D43" s="63"/>
      <c r="E43" s="74"/>
      <c r="F43" s="93"/>
      <c r="G43" s="103"/>
      <c r="H43" s="107" t="s">
        <v>47</v>
      </c>
      <c r="I43" s="107"/>
      <c r="J43" s="107"/>
      <c r="K43" s="107"/>
      <c r="L43" s="107"/>
      <c r="M43" s="138" t="s">
        <v>43</v>
      </c>
      <c r="N43" s="138"/>
      <c r="O43" s="138"/>
      <c r="P43" s="153" t="s">
        <v>43</v>
      </c>
      <c r="Q43" s="153"/>
      <c r="R43" s="153"/>
      <c r="S43" s="165">
        <f>SUM(S38:U42)</f>
        <v>611</v>
      </c>
      <c r="T43" s="165"/>
      <c r="U43" s="165"/>
      <c r="V43" s="182"/>
      <c r="W43" s="188"/>
      <c r="X43" s="93"/>
      <c r="Y43" s="103"/>
      <c r="Z43" s="107" t="s">
        <v>47</v>
      </c>
      <c r="AA43" s="107"/>
      <c r="AB43" s="107"/>
      <c r="AC43" s="107"/>
      <c r="AD43" s="107"/>
      <c r="AE43" s="138" t="s">
        <v>43</v>
      </c>
      <c r="AF43" s="138"/>
      <c r="AG43" s="138"/>
      <c r="AH43" s="153" t="s">
        <v>43</v>
      </c>
      <c r="AI43" s="153"/>
      <c r="AJ43" s="153"/>
      <c r="AK43" s="165">
        <f>SUM(AK38:AM42)</f>
        <v>570</v>
      </c>
      <c r="AL43" s="165"/>
      <c r="AM43" s="165"/>
      <c r="AN43" s="178"/>
      <c r="AO43" s="188"/>
      <c r="AP43" s="93"/>
      <c r="AQ43" s="103"/>
      <c r="AR43" s="107" t="s">
        <v>47</v>
      </c>
      <c r="AS43" s="107"/>
      <c r="AT43" s="107"/>
      <c r="AU43" s="107"/>
      <c r="AV43" s="107"/>
      <c r="AW43" s="138" t="s">
        <v>43</v>
      </c>
      <c r="AX43" s="138"/>
      <c r="AY43" s="138"/>
      <c r="AZ43" s="153" t="s">
        <v>43</v>
      </c>
      <c r="BA43" s="153"/>
      <c r="BB43" s="153"/>
      <c r="BC43" s="165">
        <f>SUM(BC38:BE42)</f>
        <v>502</v>
      </c>
      <c r="BD43" s="165"/>
      <c r="BE43" s="165"/>
      <c r="BF43" s="178"/>
      <c r="BG43" s="74"/>
      <c r="BH43" s="93"/>
      <c r="BI43" s="103"/>
      <c r="BJ43" s="107" t="s">
        <v>47</v>
      </c>
      <c r="BK43" s="107"/>
      <c r="BL43" s="107"/>
      <c r="BM43" s="107"/>
      <c r="BN43" s="107"/>
      <c r="BO43" s="138" t="s">
        <v>43</v>
      </c>
      <c r="BP43" s="138"/>
      <c r="BQ43" s="138"/>
      <c r="BR43" s="153" t="s">
        <v>43</v>
      </c>
      <c r="BS43" s="153"/>
      <c r="BT43" s="153"/>
      <c r="BU43" s="165">
        <f>SUM(BU38:BW42)</f>
        <v>499</v>
      </c>
      <c r="BV43" s="165"/>
      <c r="BW43" s="165"/>
      <c r="BX43" s="220"/>
    </row>
    <row r="44" spans="1:76" s="30" customFormat="1" ht="15.95" customHeight="1">
      <c r="A44" s="34"/>
      <c r="B44" s="43"/>
      <c r="C44" s="53"/>
      <c r="D44" s="63"/>
      <c r="E44" s="74"/>
      <c r="F44" s="94" t="s">
        <v>24</v>
      </c>
      <c r="G44" s="94"/>
      <c r="H44" s="108" t="s">
        <v>19</v>
      </c>
      <c r="I44" s="108"/>
      <c r="J44" s="108"/>
      <c r="K44" s="108"/>
      <c r="L44" s="108"/>
      <c r="M44" s="139">
        <f>T13*P36/100</f>
        <v>140</v>
      </c>
      <c r="N44" s="139"/>
      <c r="O44" s="139"/>
      <c r="P44" s="153">
        <f>+'単価表(種子・屋久)'!$E$29</f>
        <v>258</v>
      </c>
      <c r="Q44" s="153"/>
      <c r="R44" s="153"/>
      <c r="S44" s="165">
        <f>ROUND(P44*M44/1000,0)</f>
        <v>36</v>
      </c>
      <c r="T44" s="165"/>
      <c r="U44" s="165"/>
      <c r="V44" s="182"/>
      <c r="W44" s="188"/>
      <c r="X44" s="94" t="s">
        <v>24</v>
      </c>
      <c r="Y44" s="94"/>
      <c r="Z44" s="108" t="s">
        <v>19</v>
      </c>
      <c r="AA44" s="108"/>
      <c r="AB44" s="108"/>
      <c r="AC44" s="108"/>
      <c r="AD44" s="108"/>
      <c r="AE44" s="139">
        <f>AL13*AH36/100</f>
        <v>145</v>
      </c>
      <c r="AF44" s="139"/>
      <c r="AG44" s="139"/>
      <c r="AH44" s="153">
        <f>+'単価表(種子・屋久)'!$E$29</f>
        <v>258</v>
      </c>
      <c r="AI44" s="153"/>
      <c r="AJ44" s="153"/>
      <c r="AK44" s="165">
        <f>ROUND(AH44*AE44/1000,0)</f>
        <v>37</v>
      </c>
      <c r="AL44" s="165"/>
      <c r="AM44" s="165"/>
      <c r="AN44" s="178"/>
      <c r="AO44" s="188"/>
      <c r="AP44" s="94" t="s">
        <v>24</v>
      </c>
      <c r="AQ44" s="94"/>
      <c r="AR44" s="108" t="s">
        <v>19</v>
      </c>
      <c r="AS44" s="108"/>
      <c r="AT44" s="108"/>
      <c r="AU44" s="108"/>
      <c r="AV44" s="108"/>
      <c r="AW44" s="139">
        <f>BD13*AZ36/100</f>
        <v>140</v>
      </c>
      <c r="AX44" s="139"/>
      <c r="AY44" s="139"/>
      <c r="AZ44" s="153">
        <f>+'単価表(種子・屋久)'!$E$29</f>
        <v>258</v>
      </c>
      <c r="BA44" s="153"/>
      <c r="BB44" s="153"/>
      <c r="BC44" s="165">
        <f>ROUND(AZ44*AW44/1000,0)</f>
        <v>36</v>
      </c>
      <c r="BD44" s="165"/>
      <c r="BE44" s="165"/>
      <c r="BF44" s="178"/>
      <c r="BG44" s="74"/>
      <c r="BH44" s="94" t="s">
        <v>24</v>
      </c>
      <c r="BI44" s="94"/>
      <c r="BJ44" s="108" t="s">
        <v>19</v>
      </c>
      <c r="BK44" s="108"/>
      <c r="BL44" s="108"/>
      <c r="BM44" s="108"/>
      <c r="BN44" s="108"/>
      <c r="BO44" s="139">
        <f>BV13*BR36/100</f>
        <v>150</v>
      </c>
      <c r="BP44" s="139"/>
      <c r="BQ44" s="139"/>
      <c r="BR44" s="153">
        <f>+'単価表(種子・屋久)'!$E$29</f>
        <v>258</v>
      </c>
      <c r="BS44" s="153"/>
      <c r="BT44" s="153"/>
      <c r="BU44" s="165">
        <f>ROUND(BR44*BO44/1000,0)</f>
        <v>39</v>
      </c>
      <c r="BV44" s="165"/>
      <c r="BW44" s="165"/>
      <c r="BX44" s="220"/>
    </row>
    <row r="45" spans="1:76" s="30" customFormat="1" ht="15.95" customHeight="1">
      <c r="A45" s="34"/>
      <c r="B45" s="43"/>
      <c r="C45" s="53"/>
      <c r="D45" s="63"/>
      <c r="E45" s="74"/>
      <c r="F45" s="94"/>
      <c r="G45" s="94"/>
      <c r="H45" s="108" t="s">
        <v>35</v>
      </c>
      <c r="I45" s="108"/>
      <c r="J45" s="108"/>
      <c r="K45" s="108"/>
      <c r="L45" s="108"/>
      <c r="M45" s="139">
        <f>S14*P36/100</f>
        <v>75</v>
      </c>
      <c r="N45" s="139"/>
      <c r="O45" s="139"/>
      <c r="P45" s="153">
        <f>+'単価表(種子・屋久)'!$E$28</f>
        <v>258</v>
      </c>
      <c r="Q45" s="153"/>
      <c r="R45" s="153"/>
      <c r="S45" s="165">
        <f>ROUND(P45*M45/1000,0)</f>
        <v>19</v>
      </c>
      <c r="T45" s="165"/>
      <c r="U45" s="165"/>
      <c r="V45" s="182"/>
      <c r="W45" s="188"/>
      <c r="X45" s="94"/>
      <c r="Y45" s="94"/>
      <c r="Z45" s="108" t="s">
        <v>35</v>
      </c>
      <c r="AA45" s="108"/>
      <c r="AB45" s="108"/>
      <c r="AC45" s="108"/>
      <c r="AD45" s="108"/>
      <c r="AE45" s="139">
        <f>AK14*AH36/100</f>
        <v>85</v>
      </c>
      <c r="AF45" s="139"/>
      <c r="AG45" s="139"/>
      <c r="AH45" s="153">
        <f>+'単価表(種子・屋久)'!$E$28</f>
        <v>258</v>
      </c>
      <c r="AI45" s="153"/>
      <c r="AJ45" s="153"/>
      <c r="AK45" s="165">
        <f>ROUND(AH45*AE45/1000,0)</f>
        <v>22</v>
      </c>
      <c r="AL45" s="165"/>
      <c r="AM45" s="165"/>
      <c r="AN45" s="178"/>
      <c r="AO45" s="188"/>
      <c r="AP45" s="94"/>
      <c r="AQ45" s="94"/>
      <c r="AR45" s="108" t="s">
        <v>35</v>
      </c>
      <c r="AS45" s="108"/>
      <c r="AT45" s="108"/>
      <c r="AU45" s="108"/>
      <c r="AV45" s="108"/>
      <c r="AW45" s="139">
        <f>BC14*AZ36/100</f>
        <v>95</v>
      </c>
      <c r="AX45" s="139"/>
      <c r="AY45" s="139"/>
      <c r="AZ45" s="153">
        <f>+'単価表(種子・屋久)'!$E$28</f>
        <v>258</v>
      </c>
      <c r="BA45" s="153"/>
      <c r="BB45" s="153"/>
      <c r="BC45" s="165">
        <f>ROUND(AZ45*AW45/1000,0)</f>
        <v>25</v>
      </c>
      <c r="BD45" s="165"/>
      <c r="BE45" s="165"/>
      <c r="BF45" s="178"/>
      <c r="BG45" s="74"/>
      <c r="BH45" s="94"/>
      <c r="BI45" s="94"/>
      <c r="BJ45" s="108" t="s">
        <v>35</v>
      </c>
      <c r="BK45" s="108"/>
      <c r="BL45" s="108"/>
      <c r="BM45" s="108"/>
      <c r="BN45" s="108"/>
      <c r="BO45" s="139">
        <f>BU15*BR36/100</f>
        <v>105</v>
      </c>
      <c r="BP45" s="139"/>
      <c r="BQ45" s="139"/>
      <c r="BR45" s="153">
        <f>+'単価表(種子・屋久)'!$E$28</f>
        <v>258</v>
      </c>
      <c r="BS45" s="153"/>
      <c r="BT45" s="153"/>
      <c r="BU45" s="165">
        <f>ROUND(BR45*BO45/1000,0)</f>
        <v>27</v>
      </c>
      <c r="BV45" s="165"/>
      <c r="BW45" s="165"/>
      <c r="BX45" s="220"/>
    </row>
    <row r="46" spans="1:76" s="30" customFormat="1" ht="15.95" customHeight="1">
      <c r="A46" s="34"/>
      <c r="B46" s="43"/>
      <c r="C46" s="53"/>
      <c r="D46" s="63"/>
      <c r="E46" s="74"/>
      <c r="F46" s="94"/>
      <c r="G46" s="94"/>
      <c r="H46" s="108" t="s">
        <v>76</v>
      </c>
      <c r="I46" s="108"/>
      <c r="J46" s="108"/>
      <c r="K46" s="108"/>
      <c r="L46" s="108"/>
      <c r="M46" s="139">
        <f>+M45</f>
        <v>75</v>
      </c>
      <c r="N46" s="139"/>
      <c r="O46" s="139"/>
      <c r="P46" s="153">
        <f>+'単価表(種子・屋久)'!$E$27</f>
        <v>2200</v>
      </c>
      <c r="Q46" s="153"/>
      <c r="R46" s="153"/>
      <c r="S46" s="165">
        <f>ROUND(P46*M46/1000,0)</f>
        <v>165</v>
      </c>
      <c r="T46" s="165"/>
      <c r="U46" s="165"/>
      <c r="V46" s="182"/>
      <c r="W46" s="188"/>
      <c r="X46" s="94"/>
      <c r="Y46" s="94"/>
      <c r="Z46" s="108" t="s">
        <v>76</v>
      </c>
      <c r="AA46" s="108"/>
      <c r="AB46" s="108"/>
      <c r="AC46" s="108"/>
      <c r="AD46" s="108"/>
      <c r="AE46" s="139">
        <f>+AE45</f>
        <v>85</v>
      </c>
      <c r="AF46" s="139"/>
      <c r="AG46" s="139"/>
      <c r="AH46" s="153">
        <f>+'単価表(種子・屋久)'!$E$27</f>
        <v>2200</v>
      </c>
      <c r="AI46" s="153"/>
      <c r="AJ46" s="153"/>
      <c r="AK46" s="165">
        <f>ROUND(AH46*AE46/1000,0)</f>
        <v>187</v>
      </c>
      <c r="AL46" s="165"/>
      <c r="AM46" s="165"/>
      <c r="AN46" s="178"/>
      <c r="AO46" s="188"/>
      <c r="AP46" s="94"/>
      <c r="AQ46" s="94"/>
      <c r="AR46" s="108" t="s">
        <v>76</v>
      </c>
      <c r="AS46" s="108"/>
      <c r="AT46" s="108"/>
      <c r="AU46" s="108"/>
      <c r="AV46" s="108"/>
      <c r="AW46" s="139">
        <f>+AW45</f>
        <v>95</v>
      </c>
      <c r="AX46" s="139"/>
      <c r="AY46" s="139"/>
      <c r="AZ46" s="153">
        <f>+'単価表(種子・屋久)'!$E$27</f>
        <v>2200</v>
      </c>
      <c r="BA46" s="153"/>
      <c r="BB46" s="153"/>
      <c r="BC46" s="165">
        <f>ROUND(AZ46*AW46/1000,0)</f>
        <v>209</v>
      </c>
      <c r="BD46" s="165"/>
      <c r="BE46" s="165"/>
      <c r="BF46" s="178"/>
      <c r="BG46" s="74"/>
      <c r="BH46" s="94"/>
      <c r="BI46" s="94"/>
      <c r="BJ46" s="108" t="s">
        <v>76</v>
      </c>
      <c r="BK46" s="108"/>
      <c r="BL46" s="108"/>
      <c r="BM46" s="108"/>
      <c r="BN46" s="108"/>
      <c r="BO46" s="139">
        <f>+BO45</f>
        <v>105</v>
      </c>
      <c r="BP46" s="139"/>
      <c r="BQ46" s="139"/>
      <c r="BR46" s="153">
        <f>+'単価表(種子・屋久)'!$E$27</f>
        <v>2200</v>
      </c>
      <c r="BS46" s="153"/>
      <c r="BT46" s="153"/>
      <c r="BU46" s="165">
        <f>ROUND(BR46*BO46/1000,0)</f>
        <v>231</v>
      </c>
      <c r="BV46" s="165"/>
      <c r="BW46" s="165"/>
      <c r="BX46" s="220"/>
    </row>
    <row r="47" spans="1:76" s="30" customFormat="1" ht="15.95" customHeight="1">
      <c r="A47" s="34"/>
      <c r="B47" s="43"/>
      <c r="C47" s="53"/>
      <c r="D47" s="63"/>
      <c r="E47" s="74"/>
      <c r="F47" s="94"/>
      <c r="G47" s="94"/>
      <c r="H47" s="108" t="s">
        <v>16</v>
      </c>
      <c r="I47" s="108"/>
      <c r="J47" s="108"/>
      <c r="K47" s="108"/>
      <c r="L47" s="108"/>
      <c r="M47" s="139">
        <f>+M44</f>
        <v>140</v>
      </c>
      <c r="N47" s="139"/>
      <c r="O47" s="139"/>
      <c r="P47" s="153">
        <f>+'単価表(種子・屋久)'!$E$33</f>
        <v>922</v>
      </c>
      <c r="Q47" s="153"/>
      <c r="R47" s="153"/>
      <c r="S47" s="165">
        <f>ROUND(P47*M47/1000,0)</f>
        <v>129</v>
      </c>
      <c r="T47" s="165"/>
      <c r="U47" s="165"/>
      <c r="V47" s="182"/>
      <c r="W47" s="188"/>
      <c r="X47" s="94"/>
      <c r="Y47" s="94"/>
      <c r="Z47" s="108" t="s">
        <v>16</v>
      </c>
      <c r="AA47" s="108"/>
      <c r="AB47" s="108"/>
      <c r="AC47" s="108"/>
      <c r="AD47" s="108"/>
      <c r="AE47" s="139">
        <f>+AE44</f>
        <v>145</v>
      </c>
      <c r="AF47" s="139"/>
      <c r="AG47" s="139"/>
      <c r="AH47" s="153">
        <f>+'単価表(種子・屋久)'!$E$33</f>
        <v>922</v>
      </c>
      <c r="AI47" s="153"/>
      <c r="AJ47" s="153"/>
      <c r="AK47" s="165">
        <f>ROUND(AH47*AE47/1000,0)</f>
        <v>134</v>
      </c>
      <c r="AL47" s="165"/>
      <c r="AM47" s="165"/>
      <c r="AN47" s="178"/>
      <c r="AO47" s="188"/>
      <c r="AP47" s="94"/>
      <c r="AQ47" s="94"/>
      <c r="AR47" s="108" t="s">
        <v>16</v>
      </c>
      <c r="AS47" s="108"/>
      <c r="AT47" s="108"/>
      <c r="AU47" s="108"/>
      <c r="AV47" s="108"/>
      <c r="AW47" s="139">
        <f>+AW44</f>
        <v>140</v>
      </c>
      <c r="AX47" s="139"/>
      <c r="AY47" s="139"/>
      <c r="AZ47" s="153">
        <f>+'単価表(種子・屋久)'!$E$33</f>
        <v>922</v>
      </c>
      <c r="BA47" s="153"/>
      <c r="BB47" s="153"/>
      <c r="BC47" s="165">
        <f>ROUND(AZ47*AW47/1000,0)</f>
        <v>129</v>
      </c>
      <c r="BD47" s="165"/>
      <c r="BE47" s="165"/>
      <c r="BF47" s="178"/>
      <c r="BG47" s="74"/>
      <c r="BH47" s="94"/>
      <c r="BI47" s="94"/>
      <c r="BJ47" s="108" t="s">
        <v>16</v>
      </c>
      <c r="BK47" s="108"/>
      <c r="BL47" s="108"/>
      <c r="BM47" s="108"/>
      <c r="BN47" s="108"/>
      <c r="BO47" s="139">
        <f>+BO44</f>
        <v>150</v>
      </c>
      <c r="BP47" s="139"/>
      <c r="BQ47" s="139"/>
      <c r="BR47" s="153">
        <f>+'単価表(種子・屋久)'!$E$33</f>
        <v>922</v>
      </c>
      <c r="BS47" s="153"/>
      <c r="BT47" s="153"/>
      <c r="BU47" s="165">
        <f>ROUND(BR47*BO47/1000,0)</f>
        <v>138</v>
      </c>
      <c r="BV47" s="165"/>
      <c r="BW47" s="165"/>
      <c r="BX47" s="220"/>
    </row>
    <row r="48" spans="1:76" s="30" customFormat="1" ht="15.95" customHeight="1">
      <c r="A48" s="34"/>
      <c r="B48" s="43"/>
      <c r="C48" s="53"/>
      <c r="D48" s="63"/>
      <c r="E48" s="74"/>
      <c r="F48" s="94"/>
      <c r="G48" s="94"/>
      <c r="H48" s="107" t="s">
        <v>47</v>
      </c>
      <c r="I48" s="107"/>
      <c r="J48" s="107"/>
      <c r="K48" s="107"/>
      <c r="L48" s="107"/>
      <c r="M48" s="138" t="s">
        <v>43</v>
      </c>
      <c r="N48" s="138"/>
      <c r="O48" s="138"/>
      <c r="P48" s="153" t="s">
        <v>43</v>
      </c>
      <c r="Q48" s="153"/>
      <c r="R48" s="153"/>
      <c r="S48" s="165">
        <f>SUM(S44:U47)</f>
        <v>349</v>
      </c>
      <c r="T48" s="165"/>
      <c r="U48" s="165"/>
      <c r="V48" s="182"/>
      <c r="W48" s="188"/>
      <c r="X48" s="94"/>
      <c r="Y48" s="94"/>
      <c r="Z48" s="107" t="s">
        <v>47</v>
      </c>
      <c r="AA48" s="107"/>
      <c r="AB48" s="107"/>
      <c r="AC48" s="107"/>
      <c r="AD48" s="107"/>
      <c r="AE48" s="138" t="s">
        <v>43</v>
      </c>
      <c r="AF48" s="138"/>
      <c r="AG48" s="138"/>
      <c r="AH48" s="153" t="s">
        <v>43</v>
      </c>
      <c r="AI48" s="153"/>
      <c r="AJ48" s="153"/>
      <c r="AK48" s="165">
        <f>SUM(AK44:AM47)</f>
        <v>380</v>
      </c>
      <c r="AL48" s="165"/>
      <c r="AM48" s="165"/>
      <c r="AN48" s="178"/>
      <c r="AO48" s="188"/>
      <c r="AP48" s="94"/>
      <c r="AQ48" s="94"/>
      <c r="AR48" s="107" t="s">
        <v>47</v>
      </c>
      <c r="AS48" s="107"/>
      <c r="AT48" s="107"/>
      <c r="AU48" s="107"/>
      <c r="AV48" s="107"/>
      <c r="AW48" s="138" t="s">
        <v>43</v>
      </c>
      <c r="AX48" s="138"/>
      <c r="AY48" s="138"/>
      <c r="AZ48" s="153" t="s">
        <v>43</v>
      </c>
      <c r="BA48" s="153"/>
      <c r="BB48" s="153"/>
      <c r="BC48" s="165">
        <f>SUM(BC44:BE47)</f>
        <v>399</v>
      </c>
      <c r="BD48" s="165"/>
      <c r="BE48" s="165"/>
      <c r="BF48" s="178"/>
      <c r="BG48" s="74"/>
      <c r="BH48" s="94"/>
      <c r="BI48" s="94"/>
      <c r="BJ48" s="107" t="s">
        <v>47</v>
      </c>
      <c r="BK48" s="107"/>
      <c r="BL48" s="107"/>
      <c r="BM48" s="107"/>
      <c r="BN48" s="107"/>
      <c r="BO48" s="138" t="s">
        <v>43</v>
      </c>
      <c r="BP48" s="138"/>
      <c r="BQ48" s="138"/>
      <c r="BR48" s="153" t="s">
        <v>43</v>
      </c>
      <c r="BS48" s="153"/>
      <c r="BT48" s="153"/>
      <c r="BU48" s="165">
        <f>SUM(BU44:BW47)</f>
        <v>435</v>
      </c>
      <c r="BV48" s="165"/>
      <c r="BW48" s="165"/>
      <c r="BX48" s="220"/>
    </row>
    <row r="49" spans="1:76" s="30" customFormat="1" ht="15.95" customHeight="1">
      <c r="A49" s="34"/>
      <c r="B49" s="43"/>
      <c r="C49" s="53"/>
      <c r="D49" s="63"/>
      <c r="E49" s="74"/>
      <c r="F49" s="95" t="s">
        <v>17</v>
      </c>
      <c r="G49" s="95"/>
      <c r="H49" s="95"/>
      <c r="I49" s="95"/>
      <c r="J49" s="95"/>
      <c r="K49" s="95"/>
      <c r="L49" s="95"/>
      <c r="M49" s="140" t="s">
        <v>43</v>
      </c>
      <c r="N49" s="140"/>
      <c r="O49" s="140"/>
      <c r="P49" s="154" t="s">
        <v>43</v>
      </c>
      <c r="Q49" s="154"/>
      <c r="R49" s="154"/>
      <c r="S49" s="166">
        <f>+S48+S43</f>
        <v>960</v>
      </c>
      <c r="T49" s="166"/>
      <c r="U49" s="166"/>
      <c r="V49" s="182"/>
      <c r="W49" s="188"/>
      <c r="X49" s="95" t="s">
        <v>17</v>
      </c>
      <c r="Y49" s="95"/>
      <c r="Z49" s="95"/>
      <c r="AA49" s="95"/>
      <c r="AB49" s="95"/>
      <c r="AC49" s="95"/>
      <c r="AD49" s="95"/>
      <c r="AE49" s="140" t="s">
        <v>43</v>
      </c>
      <c r="AF49" s="140"/>
      <c r="AG49" s="140"/>
      <c r="AH49" s="154" t="s">
        <v>43</v>
      </c>
      <c r="AI49" s="154"/>
      <c r="AJ49" s="154"/>
      <c r="AK49" s="166">
        <f>+AK48+AK43</f>
        <v>950</v>
      </c>
      <c r="AL49" s="166"/>
      <c r="AM49" s="166"/>
      <c r="AN49" s="178"/>
      <c r="AO49" s="188"/>
      <c r="AP49" s="95" t="s">
        <v>17</v>
      </c>
      <c r="AQ49" s="95"/>
      <c r="AR49" s="95"/>
      <c r="AS49" s="95"/>
      <c r="AT49" s="95"/>
      <c r="AU49" s="95"/>
      <c r="AV49" s="95"/>
      <c r="AW49" s="140" t="s">
        <v>43</v>
      </c>
      <c r="AX49" s="140"/>
      <c r="AY49" s="140"/>
      <c r="AZ49" s="154" t="s">
        <v>43</v>
      </c>
      <c r="BA49" s="154"/>
      <c r="BB49" s="154"/>
      <c r="BC49" s="166">
        <f>+BC48+BC43</f>
        <v>901</v>
      </c>
      <c r="BD49" s="166"/>
      <c r="BE49" s="166"/>
      <c r="BF49" s="178"/>
      <c r="BG49" s="74"/>
      <c r="BH49" s="95" t="s">
        <v>17</v>
      </c>
      <c r="BI49" s="95"/>
      <c r="BJ49" s="95"/>
      <c r="BK49" s="95"/>
      <c r="BL49" s="95"/>
      <c r="BM49" s="95"/>
      <c r="BN49" s="95"/>
      <c r="BO49" s="140" t="s">
        <v>43</v>
      </c>
      <c r="BP49" s="140"/>
      <c r="BQ49" s="140"/>
      <c r="BR49" s="154" t="s">
        <v>43</v>
      </c>
      <c r="BS49" s="154"/>
      <c r="BT49" s="154"/>
      <c r="BU49" s="166">
        <f>+BU48+BU43</f>
        <v>934</v>
      </c>
      <c r="BV49" s="166"/>
      <c r="BW49" s="166"/>
      <c r="BX49" s="220"/>
    </row>
    <row r="50" spans="1:76" s="30" customFormat="1" ht="15.95" customHeight="1">
      <c r="A50" s="34"/>
      <c r="B50" s="44"/>
      <c r="C50" s="54"/>
      <c r="D50" s="64"/>
      <c r="E50" s="75"/>
      <c r="F50" s="96"/>
      <c r="G50" s="96"/>
      <c r="H50" s="96"/>
      <c r="I50" s="96"/>
      <c r="J50" s="96"/>
      <c r="K50" s="96"/>
      <c r="L50" s="96"/>
      <c r="M50" s="141"/>
      <c r="N50" s="141"/>
      <c r="O50" s="141"/>
      <c r="P50" s="155"/>
      <c r="Q50" s="155"/>
      <c r="R50" s="155"/>
      <c r="S50" s="167"/>
      <c r="T50" s="167"/>
      <c r="U50" s="167"/>
      <c r="V50" s="183"/>
      <c r="W50" s="115"/>
      <c r="X50" s="96"/>
      <c r="Y50" s="96"/>
      <c r="Z50" s="96"/>
      <c r="AA50" s="96"/>
      <c r="AB50" s="96"/>
      <c r="AC50" s="96"/>
      <c r="AD50" s="96"/>
      <c r="AE50" s="193"/>
      <c r="AF50" s="193"/>
      <c r="AG50" s="193"/>
      <c r="AH50" s="194"/>
      <c r="AI50" s="194"/>
      <c r="AJ50" s="194"/>
      <c r="AK50" s="167"/>
      <c r="AL50" s="167"/>
      <c r="AM50" s="167"/>
      <c r="AN50" s="202"/>
      <c r="AO50" s="115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2"/>
      <c r="BG50" s="75"/>
      <c r="BH50" s="96"/>
      <c r="BI50" s="96"/>
      <c r="BJ50" s="96"/>
      <c r="BK50" s="96"/>
      <c r="BL50" s="96"/>
      <c r="BM50" s="96"/>
      <c r="BN50" s="96"/>
      <c r="BO50" s="193"/>
      <c r="BP50" s="193"/>
      <c r="BQ50" s="193"/>
      <c r="BR50" s="194"/>
      <c r="BS50" s="194"/>
      <c r="BT50" s="194"/>
      <c r="BU50" s="167"/>
      <c r="BV50" s="167"/>
      <c r="BW50" s="167"/>
      <c r="BX50" s="224"/>
    </row>
    <row r="51" spans="1:76" ht="20.100000000000001" customHeight="1">
      <c r="A51" s="31"/>
      <c r="B51" s="45" t="s">
        <v>48</v>
      </c>
      <c r="C51" s="55"/>
      <c r="D51" s="55"/>
      <c r="E51" s="76" t="str">
        <f>IF(S49=MIN(S49,AK49,BC49,BU49),"○","▲")</f>
        <v>▲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 t="str">
        <f>IF(AK49=MIN(S49,AK49,BC49,BU49),"○","▲")</f>
        <v>▲</v>
      </c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 t="str">
        <f>IF(BC49=MIN(S49,AK49,BC49,BU49),"○","▲")</f>
        <v>○</v>
      </c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 t="str">
        <f>IF(BU49=MIN(S49,AK49,BC49,BU49),"○","▲")</f>
        <v>▲</v>
      </c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225"/>
    </row>
    <row r="52" spans="1:76" ht="24.95" customHeight="1">
      <c r="A52" s="31"/>
      <c r="B52" s="46"/>
      <c r="C52" s="56"/>
      <c r="D52" s="56"/>
      <c r="E52" s="77">
        <f>IF(E51="○",M4,IF(W51="○",AE4,IF(AO51="○",AW4,BO4)))</f>
        <v>6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226"/>
    </row>
    <row r="53" spans="1:76" ht="15.95" customHeight="1"/>
    <row r="54" spans="1:76" ht="30" customHeight="1">
      <c r="A54" s="31"/>
      <c r="B54" s="36" t="s">
        <v>21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213"/>
    </row>
    <row r="55" spans="1:76" ht="24.95" customHeight="1">
      <c r="A55" s="31"/>
      <c r="B55" s="37" t="s">
        <v>70</v>
      </c>
      <c r="C55" s="47"/>
      <c r="D55" s="57"/>
      <c r="E55" s="65" t="s">
        <v>69</v>
      </c>
      <c r="F55" s="78"/>
      <c r="G55" s="78"/>
      <c r="H55" s="78"/>
      <c r="I55" s="78"/>
      <c r="J55" s="78"/>
      <c r="K55" s="78"/>
      <c r="L55" s="129" t="str">
        <f>+L2</f>
        <v>種子島・屋久島・十島・三島</v>
      </c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78" t="s">
        <v>54</v>
      </c>
      <c r="X55" s="78"/>
      <c r="Y55" s="78"/>
      <c r="Z55" s="78"/>
      <c r="AA55" s="78"/>
      <c r="AB55" s="78"/>
      <c r="AC55" s="78"/>
      <c r="AD55" s="78"/>
      <c r="AE55" s="191">
        <v>20</v>
      </c>
      <c r="AF55" s="191"/>
      <c r="AG55" s="191"/>
      <c r="AH55" s="191"/>
      <c r="AI55" s="191"/>
      <c r="AJ55" s="191"/>
      <c r="AK55" s="191"/>
      <c r="AL55" s="191"/>
      <c r="AM55" s="191"/>
      <c r="AN55" s="191"/>
      <c r="AO55" s="203" t="s">
        <v>68</v>
      </c>
      <c r="AP55" s="203"/>
      <c r="AQ55" s="203"/>
      <c r="AR55" s="203"/>
      <c r="AS55" s="203"/>
      <c r="AT55" s="203"/>
      <c r="AU55" s="203"/>
      <c r="AV55" s="203"/>
      <c r="AW55" s="206">
        <v>0.9</v>
      </c>
      <c r="AX55" s="208"/>
      <c r="AY55" s="208"/>
      <c r="AZ55" s="208"/>
      <c r="BA55" s="208"/>
      <c r="BB55" s="208"/>
      <c r="BC55" s="208"/>
      <c r="BD55" s="208"/>
      <c r="BE55" s="208"/>
      <c r="BF55" s="208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14"/>
    </row>
    <row r="56" spans="1:76" ht="24.95" customHeight="1">
      <c r="A56" s="31"/>
      <c r="B56" s="38"/>
      <c r="C56" s="48"/>
      <c r="D56" s="58"/>
      <c r="E56" s="66" t="s">
        <v>66</v>
      </c>
      <c r="F56" s="79"/>
      <c r="G56" s="79"/>
      <c r="H56" s="79"/>
      <c r="I56" s="79"/>
      <c r="J56" s="79"/>
      <c r="K56" s="79"/>
      <c r="L56" s="79" t="s">
        <v>67</v>
      </c>
      <c r="M56" s="79"/>
      <c r="N56" s="144">
        <f>+N3</f>
        <v>4</v>
      </c>
      <c r="O56" s="144"/>
      <c r="P56" s="150" t="str">
        <f>IF(N56=3,"(旧区分:L交通)",IF(N56=4,"(旧区分:A交通)",IF(N56=5,"(旧区分:B交通)","(旧区分:C交通)")))</f>
        <v>(旧区分:A交通)</v>
      </c>
      <c r="Q56" s="150"/>
      <c r="R56" s="150"/>
      <c r="S56" s="150"/>
      <c r="T56" s="150"/>
      <c r="U56" s="150"/>
      <c r="V56" s="150"/>
      <c r="W56" s="79" t="s">
        <v>64</v>
      </c>
      <c r="X56" s="79"/>
      <c r="Y56" s="79"/>
      <c r="Z56" s="79"/>
      <c r="AA56" s="79"/>
      <c r="AB56" s="79"/>
      <c r="AC56" s="79"/>
      <c r="AD56" s="79"/>
      <c r="AE56" s="192" t="s">
        <v>73</v>
      </c>
      <c r="AF56" s="192"/>
      <c r="AG56" s="192"/>
      <c r="AH56" s="192"/>
      <c r="AI56" s="192"/>
      <c r="AJ56" s="192"/>
      <c r="AK56" s="192"/>
      <c r="AL56" s="192"/>
      <c r="AM56" s="192"/>
      <c r="AN56" s="192"/>
      <c r="AO56" s="79" t="s">
        <v>71</v>
      </c>
      <c r="AP56" s="79"/>
      <c r="AQ56" s="79"/>
      <c r="AR56" s="79"/>
      <c r="AS56" s="79"/>
      <c r="AT56" s="79"/>
      <c r="AU56" s="79"/>
      <c r="AV56" s="79"/>
      <c r="AW56" s="207">
        <v>1</v>
      </c>
      <c r="AX56" s="207"/>
      <c r="AY56" s="207"/>
      <c r="AZ56" s="207"/>
      <c r="BA56" s="207"/>
      <c r="BB56" s="207"/>
      <c r="BC56" s="207"/>
      <c r="BD56" s="207"/>
      <c r="BE56" s="207"/>
      <c r="BF56" s="207"/>
      <c r="BG56" s="79" t="s">
        <v>72</v>
      </c>
      <c r="BH56" s="79"/>
      <c r="BI56" s="79"/>
      <c r="BJ56" s="79"/>
      <c r="BK56" s="79"/>
      <c r="BL56" s="79"/>
      <c r="BM56" s="79"/>
      <c r="BN56" s="79"/>
      <c r="BO56" s="211">
        <f>+BO3</f>
        <v>12</v>
      </c>
      <c r="BP56" s="211"/>
      <c r="BQ56" s="211"/>
      <c r="BR56" s="211"/>
      <c r="BS56" s="211"/>
      <c r="BT56" s="211"/>
      <c r="BU56" s="211"/>
      <c r="BV56" s="211"/>
      <c r="BW56" s="211"/>
      <c r="BX56" s="215"/>
    </row>
    <row r="57" spans="1:76" ht="20.100000000000001" customHeight="1">
      <c r="A57" s="31"/>
      <c r="B57" s="39"/>
      <c r="C57" s="49"/>
      <c r="D57" s="59"/>
      <c r="E57" s="67">
        <v>1</v>
      </c>
      <c r="F57" s="80"/>
      <c r="G57" s="80"/>
      <c r="H57" s="80"/>
      <c r="I57" s="80"/>
      <c r="J57" s="80"/>
      <c r="K57" s="80"/>
      <c r="L57" s="80"/>
      <c r="M57" s="132">
        <f>+L79</f>
        <v>3</v>
      </c>
      <c r="N57" s="132"/>
      <c r="O57" s="132"/>
      <c r="P57" s="132"/>
      <c r="Q57" s="132"/>
      <c r="R57" s="132"/>
      <c r="S57" s="132"/>
      <c r="T57" s="132"/>
      <c r="U57" s="132"/>
      <c r="V57" s="175"/>
      <c r="W57" s="67">
        <v>2</v>
      </c>
      <c r="X57" s="80"/>
      <c r="Y57" s="80"/>
      <c r="Z57" s="80"/>
      <c r="AA57" s="80"/>
      <c r="AB57" s="80"/>
      <c r="AC57" s="80"/>
      <c r="AD57" s="80"/>
      <c r="AE57" s="132">
        <f>+AD79</f>
        <v>4</v>
      </c>
      <c r="AF57" s="132"/>
      <c r="AG57" s="132"/>
      <c r="AH57" s="132"/>
      <c r="AI57" s="132"/>
      <c r="AJ57" s="132"/>
      <c r="AK57" s="132"/>
      <c r="AL57" s="132"/>
      <c r="AM57" s="132"/>
      <c r="AN57" s="175"/>
      <c r="AO57" s="67">
        <v>2</v>
      </c>
      <c r="AP57" s="80"/>
      <c r="AQ57" s="80"/>
      <c r="AR57" s="80"/>
      <c r="AS57" s="80"/>
      <c r="AT57" s="80"/>
      <c r="AU57" s="80"/>
      <c r="AV57" s="80"/>
      <c r="AW57" s="132">
        <f>+AV79</f>
        <v>6</v>
      </c>
      <c r="AX57" s="132"/>
      <c r="AY57" s="132"/>
      <c r="AZ57" s="132"/>
      <c r="BA57" s="132"/>
      <c r="BB57" s="132"/>
      <c r="BC57" s="132"/>
      <c r="BD57" s="132"/>
      <c r="BE57" s="132"/>
      <c r="BF57" s="175"/>
      <c r="BG57" s="67">
        <v>3</v>
      </c>
      <c r="BH57" s="80"/>
      <c r="BI57" s="80"/>
      <c r="BJ57" s="80"/>
      <c r="BK57" s="80"/>
      <c r="BL57" s="80"/>
      <c r="BM57" s="80"/>
      <c r="BN57" s="80"/>
      <c r="BO57" s="132">
        <f>+BN79</f>
        <v>8</v>
      </c>
      <c r="BP57" s="132"/>
      <c r="BQ57" s="132"/>
      <c r="BR57" s="132"/>
      <c r="BS57" s="132"/>
      <c r="BT57" s="132"/>
      <c r="BU57" s="132"/>
      <c r="BV57" s="132"/>
      <c r="BW57" s="132"/>
      <c r="BX57" s="216"/>
    </row>
    <row r="58" spans="1:76" ht="5.0999999999999996" customHeight="1">
      <c r="A58" s="31"/>
      <c r="B58" s="40" t="s">
        <v>3</v>
      </c>
      <c r="C58" s="50"/>
      <c r="D58" s="60"/>
      <c r="E58" s="68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176"/>
      <c r="W58" s="68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176"/>
      <c r="AO58" s="68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176"/>
      <c r="BG58" s="68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217"/>
    </row>
    <row r="59" spans="1:76" s="28" customFormat="1" ht="12" customHeight="1">
      <c r="A59" s="32"/>
      <c r="B59" s="40"/>
      <c r="C59" s="50"/>
      <c r="D59" s="60"/>
      <c r="E59" s="69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32"/>
      <c r="S59" s="82"/>
      <c r="T59" s="168"/>
      <c r="U59" s="168"/>
      <c r="V59" s="32"/>
      <c r="W59" s="69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32"/>
      <c r="AK59" s="82"/>
      <c r="AL59" s="168"/>
      <c r="AM59" s="168"/>
      <c r="AN59" s="198"/>
      <c r="AO59" s="69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32"/>
      <c r="BC59" s="82"/>
      <c r="BD59" s="168"/>
      <c r="BE59" s="168"/>
      <c r="BF59" s="198"/>
      <c r="BG59" s="69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32"/>
      <c r="BU59" s="82"/>
      <c r="BV59" s="168"/>
      <c r="BW59" s="168"/>
      <c r="BX59" s="218"/>
    </row>
    <row r="60" spans="1:76" s="28" customFormat="1" ht="12" customHeight="1">
      <c r="A60" s="32"/>
      <c r="B60" s="40"/>
      <c r="C60" s="50"/>
      <c r="D60" s="60"/>
      <c r="E60" s="69"/>
      <c r="F60" s="82"/>
      <c r="G60" s="82"/>
      <c r="H60" s="82"/>
      <c r="I60" s="109" t="s">
        <v>2</v>
      </c>
      <c r="J60" s="109"/>
      <c r="K60" s="109"/>
      <c r="L60" s="109"/>
      <c r="M60" s="109" t="s">
        <v>24</v>
      </c>
      <c r="N60" s="109"/>
      <c r="O60" s="109"/>
      <c r="P60" s="109"/>
      <c r="Q60" s="82"/>
      <c r="R60" s="32"/>
      <c r="S60" s="163"/>
      <c r="T60" s="168"/>
      <c r="U60" s="168"/>
      <c r="V60" s="32"/>
      <c r="W60" s="69"/>
      <c r="X60" s="82"/>
      <c r="Y60" s="82"/>
      <c r="Z60" s="82"/>
      <c r="AA60" s="109" t="s">
        <v>2</v>
      </c>
      <c r="AB60" s="109"/>
      <c r="AC60" s="109"/>
      <c r="AD60" s="109"/>
      <c r="AE60" s="109" t="s">
        <v>24</v>
      </c>
      <c r="AF60" s="109"/>
      <c r="AG60" s="109"/>
      <c r="AH60" s="109"/>
      <c r="AI60" s="82"/>
      <c r="AJ60" s="32"/>
      <c r="AK60" s="163"/>
      <c r="AL60" s="168"/>
      <c r="AM60" s="168"/>
      <c r="AN60" s="198"/>
      <c r="AO60" s="69"/>
      <c r="AP60" s="82"/>
      <c r="AQ60" s="82"/>
      <c r="AR60" s="82"/>
      <c r="AS60" s="109" t="s">
        <v>2</v>
      </c>
      <c r="AT60" s="109"/>
      <c r="AU60" s="109"/>
      <c r="AV60" s="109"/>
      <c r="AW60" s="109" t="s">
        <v>24</v>
      </c>
      <c r="AX60" s="109"/>
      <c r="AY60" s="109"/>
      <c r="AZ60" s="109"/>
      <c r="BA60" s="82"/>
      <c r="BB60" s="32"/>
      <c r="BC60" s="163"/>
      <c r="BD60" s="168"/>
      <c r="BE60" s="168"/>
      <c r="BF60" s="198"/>
      <c r="BG60" s="69"/>
      <c r="BH60" s="82"/>
      <c r="BI60" s="82"/>
      <c r="BJ60" s="82"/>
      <c r="BK60" s="109" t="s">
        <v>2</v>
      </c>
      <c r="BL60" s="109"/>
      <c r="BM60" s="109"/>
      <c r="BN60" s="109"/>
      <c r="BO60" s="109" t="s">
        <v>24</v>
      </c>
      <c r="BP60" s="109"/>
      <c r="BQ60" s="109"/>
      <c r="BR60" s="109"/>
      <c r="BS60" s="82"/>
      <c r="BT60" s="32"/>
      <c r="BU60" s="163"/>
      <c r="BV60" s="168"/>
      <c r="BW60" s="168"/>
      <c r="BX60" s="218"/>
    </row>
    <row r="61" spans="1:76" s="28" customFormat="1" ht="9.9499999999999993" customHeight="1">
      <c r="A61" s="32"/>
      <c r="B61" s="40"/>
      <c r="C61" s="50"/>
      <c r="D61" s="60"/>
      <c r="E61" s="69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32"/>
      <c r="S61" s="164">
        <f>+K91+K92+K94</f>
        <v>65</v>
      </c>
      <c r="T61" s="169" t="s">
        <v>62</v>
      </c>
      <c r="U61" s="168"/>
      <c r="V61" s="32"/>
      <c r="W61" s="69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32"/>
      <c r="AK61" s="164">
        <f>+AC91+AC92+AC94</f>
        <v>60</v>
      </c>
      <c r="AL61" s="169" t="s">
        <v>62</v>
      </c>
      <c r="AM61" s="168"/>
      <c r="AN61" s="198"/>
      <c r="AO61" s="69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32"/>
      <c r="BC61" s="164">
        <f>+AU91+AU92+AU94</f>
        <v>45</v>
      </c>
      <c r="BD61" s="169" t="s">
        <v>62</v>
      </c>
      <c r="BE61" s="168"/>
      <c r="BF61" s="198"/>
      <c r="BG61" s="69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32"/>
      <c r="BU61" s="164">
        <f>+BM91+BM92+BM94</f>
        <v>45</v>
      </c>
      <c r="BV61" s="169" t="s">
        <v>62</v>
      </c>
      <c r="BW61" s="168"/>
      <c r="BX61" s="218"/>
    </row>
    <row r="62" spans="1:76" s="28" customFormat="1" ht="9.9499999999999993" customHeight="1">
      <c r="A62" s="32"/>
      <c r="B62" s="40"/>
      <c r="C62" s="50"/>
      <c r="D62" s="60"/>
      <c r="E62" s="69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32"/>
      <c r="S62" s="164"/>
      <c r="T62" s="169"/>
      <c r="U62" s="168"/>
      <c r="V62" s="32"/>
      <c r="W62" s="69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32"/>
      <c r="AK62" s="164"/>
      <c r="AL62" s="169"/>
      <c r="AM62" s="168"/>
      <c r="AN62" s="198"/>
      <c r="AO62" s="69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32"/>
      <c r="BC62" s="164"/>
      <c r="BD62" s="169"/>
      <c r="BE62" s="168"/>
      <c r="BF62" s="198"/>
      <c r="BG62" s="69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32"/>
      <c r="BU62" s="164"/>
      <c r="BV62" s="169"/>
      <c r="BW62" s="168"/>
      <c r="BX62" s="218"/>
    </row>
    <row r="63" spans="1:76" s="28" customFormat="1" ht="9.9499999999999993" customHeight="1">
      <c r="A63" s="32"/>
      <c r="B63" s="40"/>
      <c r="C63" s="50"/>
      <c r="D63" s="60"/>
      <c r="E63" s="69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2"/>
      <c r="S63" s="164"/>
      <c r="T63" s="169"/>
      <c r="U63" s="168"/>
      <c r="V63" s="32"/>
      <c r="W63" s="69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32"/>
      <c r="AK63" s="164"/>
      <c r="AL63" s="169"/>
      <c r="AM63" s="168"/>
      <c r="AN63" s="198"/>
      <c r="AO63" s="69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32"/>
      <c r="BC63" s="164"/>
      <c r="BD63" s="169"/>
      <c r="BE63" s="168"/>
      <c r="BF63" s="198"/>
      <c r="BG63" s="69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32"/>
      <c r="BU63" s="164"/>
      <c r="BV63" s="169"/>
      <c r="BW63" s="168"/>
      <c r="BX63" s="218"/>
    </row>
    <row r="64" spans="1:76" s="28" customFormat="1" ht="9.9499999999999993" customHeight="1">
      <c r="A64" s="32"/>
      <c r="B64" s="40"/>
      <c r="C64" s="50"/>
      <c r="D64" s="60"/>
      <c r="E64" s="69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32"/>
      <c r="S64" s="164"/>
      <c r="T64" s="169"/>
      <c r="U64" s="168"/>
      <c r="V64" s="32"/>
      <c r="W64" s="69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32"/>
      <c r="AK64" s="164"/>
      <c r="AL64" s="169"/>
      <c r="AM64" s="168"/>
      <c r="AN64" s="198"/>
      <c r="AO64" s="69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32"/>
      <c r="BC64" s="164"/>
      <c r="BD64" s="169"/>
      <c r="BE64" s="168"/>
      <c r="BF64" s="198"/>
      <c r="BG64" s="69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32"/>
      <c r="BU64" s="164"/>
      <c r="BV64" s="169"/>
      <c r="BW64" s="168"/>
      <c r="BX64" s="218"/>
    </row>
    <row r="65" spans="1:76" s="28" customFormat="1" ht="9.9499999999999993" customHeight="1">
      <c r="A65" s="32"/>
      <c r="B65" s="40"/>
      <c r="C65" s="50"/>
      <c r="D65" s="60"/>
      <c r="E65" s="69"/>
      <c r="F65" s="82"/>
      <c r="G65" s="82"/>
      <c r="H65" s="82"/>
      <c r="I65" s="109"/>
      <c r="J65" s="109"/>
      <c r="K65" s="109"/>
      <c r="L65" s="109"/>
      <c r="M65" s="109"/>
      <c r="N65" s="109"/>
      <c r="O65" s="109"/>
      <c r="P65" s="109"/>
      <c r="Q65" s="82"/>
      <c r="R65" s="32"/>
      <c r="S65" s="164"/>
      <c r="T65" s="169"/>
      <c r="U65" s="168"/>
      <c r="V65" s="32"/>
      <c r="W65" s="69"/>
      <c r="X65" s="82"/>
      <c r="Y65" s="82"/>
      <c r="Z65" s="82"/>
      <c r="AA65" s="109"/>
      <c r="AB65" s="109"/>
      <c r="AC65" s="109"/>
      <c r="AD65" s="109"/>
      <c r="AE65" s="109"/>
      <c r="AF65" s="109"/>
      <c r="AG65" s="109"/>
      <c r="AH65" s="109"/>
      <c r="AI65" s="82"/>
      <c r="AJ65" s="32"/>
      <c r="AK65" s="164"/>
      <c r="AL65" s="169"/>
      <c r="AM65" s="168"/>
      <c r="AN65" s="198"/>
      <c r="AO65" s="69"/>
      <c r="AP65" s="82"/>
      <c r="AQ65" s="82"/>
      <c r="AR65" s="82"/>
      <c r="AS65" s="109"/>
      <c r="AT65" s="109"/>
      <c r="AU65" s="109"/>
      <c r="AV65" s="109"/>
      <c r="AW65" s="109"/>
      <c r="AX65" s="109"/>
      <c r="AY65" s="109"/>
      <c r="AZ65" s="109"/>
      <c r="BA65" s="82"/>
      <c r="BB65" s="32"/>
      <c r="BC65" s="164"/>
      <c r="BD65" s="169"/>
      <c r="BE65" s="168"/>
      <c r="BF65" s="198"/>
      <c r="BG65" s="69"/>
      <c r="BH65" s="82"/>
      <c r="BI65" s="82"/>
      <c r="BJ65" s="82"/>
      <c r="BK65" s="109"/>
      <c r="BL65" s="109"/>
      <c r="BM65" s="109"/>
      <c r="BN65" s="109"/>
      <c r="BO65" s="109"/>
      <c r="BP65" s="109"/>
      <c r="BQ65" s="109"/>
      <c r="BR65" s="109"/>
      <c r="BS65" s="82"/>
      <c r="BT65" s="32"/>
      <c r="BU65" s="164"/>
      <c r="BV65" s="169"/>
      <c r="BW65" s="168"/>
      <c r="BX65" s="218"/>
    </row>
    <row r="66" spans="1:76" s="28" customFormat="1" ht="12" customHeight="1">
      <c r="A66" s="32"/>
      <c r="B66" s="40"/>
      <c r="C66" s="50"/>
      <c r="D66" s="60"/>
      <c r="E66" s="69"/>
      <c r="F66" s="82"/>
      <c r="G66" s="97">
        <v>100</v>
      </c>
      <c r="H66" s="82"/>
      <c r="I66" s="109" t="s">
        <v>1</v>
      </c>
      <c r="J66" s="109"/>
      <c r="K66" s="109"/>
      <c r="L66" s="109"/>
      <c r="M66" s="133"/>
      <c r="N66" s="133"/>
      <c r="O66" s="133"/>
      <c r="P66" s="133"/>
      <c r="Q66" s="156"/>
      <c r="R66" s="161">
        <f>+S67-R70</f>
        <v>35</v>
      </c>
      <c r="S66" s="156"/>
      <c r="T66" s="170">
        <f>+S67+S61</f>
        <v>120</v>
      </c>
      <c r="U66" s="173" t="s">
        <v>63</v>
      </c>
      <c r="V66" s="32"/>
      <c r="W66" s="69"/>
      <c r="X66" s="82"/>
      <c r="Y66" s="97">
        <v>100</v>
      </c>
      <c r="Z66" s="82"/>
      <c r="AA66" s="109" t="s">
        <v>1</v>
      </c>
      <c r="AB66" s="109"/>
      <c r="AC66" s="109"/>
      <c r="AD66" s="109"/>
      <c r="AE66" s="133"/>
      <c r="AF66" s="133"/>
      <c r="AG66" s="133"/>
      <c r="AH66" s="133"/>
      <c r="AI66" s="156"/>
      <c r="AJ66" s="32"/>
      <c r="AK66" s="32"/>
      <c r="AL66" s="170">
        <f>+AK67+AK61</f>
        <v>130</v>
      </c>
      <c r="AM66" s="173" t="s">
        <v>63</v>
      </c>
      <c r="AN66" s="198"/>
      <c r="AO66" s="69"/>
      <c r="AP66" s="82"/>
      <c r="AQ66" s="97">
        <v>100</v>
      </c>
      <c r="AR66" s="82"/>
      <c r="AS66" s="109" t="s">
        <v>1</v>
      </c>
      <c r="AT66" s="109"/>
      <c r="AU66" s="109"/>
      <c r="AV66" s="109"/>
      <c r="AW66" s="133"/>
      <c r="AX66" s="133"/>
      <c r="AY66" s="133"/>
      <c r="AZ66" s="133"/>
      <c r="BA66" s="156"/>
      <c r="BB66" s="32"/>
      <c r="BC66" s="32"/>
      <c r="BD66" s="170">
        <f>+BC67+BC61</f>
        <v>130</v>
      </c>
      <c r="BE66" s="173" t="s">
        <v>63</v>
      </c>
      <c r="BF66" s="198"/>
      <c r="BG66" s="69"/>
      <c r="BH66" s="82"/>
      <c r="BI66" s="97">
        <v>100</v>
      </c>
      <c r="BJ66" s="82"/>
      <c r="BK66" s="109" t="s">
        <v>1</v>
      </c>
      <c r="BL66" s="109"/>
      <c r="BM66" s="109"/>
      <c r="BN66" s="109"/>
      <c r="BO66" s="133"/>
      <c r="BP66" s="133"/>
      <c r="BQ66" s="133"/>
      <c r="BR66" s="133"/>
      <c r="BS66" s="156"/>
      <c r="BT66" s="32"/>
      <c r="BU66" s="32"/>
      <c r="BV66" s="212">
        <f>BU68+BU61</f>
        <v>145</v>
      </c>
      <c r="BW66" s="168"/>
      <c r="BX66" s="218"/>
    </row>
    <row r="67" spans="1:76" s="28" customFormat="1" ht="12" customHeight="1">
      <c r="A67" s="32"/>
      <c r="B67" s="40"/>
      <c r="C67" s="50"/>
      <c r="D67" s="60"/>
      <c r="E67" s="69"/>
      <c r="F67" s="82"/>
      <c r="G67" s="97"/>
      <c r="H67" s="82"/>
      <c r="I67" s="109"/>
      <c r="J67" s="109"/>
      <c r="K67" s="109"/>
      <c r="L67" s="109"/>
      <c r="M67" s="133"/>
      <c r="N67" s="133"/>
      <c r="O67" s="133"/>
      <c r="P67" s="133"/>
      <c r="Q67" s="156"/>
      <c r="R67" s="161"/>
      <c r="S67" s="161">
        <f>+L80</f>
        <v>55</v>
      </c>
      <c r="T67" s="170"/>
      <c r="U67" s="173"/>
      <c r="V67" s="32"/>
      <c r="W67" s="69"/>
      <c r="X67" s="82"/>
      <c r="Y67" s="97"/>
      <c r="Z67" s="82"/>
      <c r="AA67" s="109"/>
      <c r="AB67" s="109"/>
      <c r="AC67" s="109"/>
      <c r="AD67" s="109"/>
      <c r="AE67" s="133"/>
      <c r="AF67" s="133"/>
      <c r="AG67" s="133"/>
      <c r="AH67" s="133"/>
      <c r="AI67" s="156"/>
      <c r="AJ67" s="196">
        <f>+AK67-AJ71</f>
        <v>50</v>
      </c>
      <c r="AK67" s="196">
        <f>+AD80</f>
        <v>70</v>
      </c>
      <c r="AL67" s="170"/>
      <c r="AM67" s="173"/>
      <c r="AN67" s="198"/>
      <c r="AO67" s="69"/>
      <c r="AP67" s="82"/>
      <c r="AQ67" s="97"/>
      <c r="AR67" s="82"/>
      <c r="AS67" s="109"/>
      <c r="AT67" s="109"/>
      <c r="AU67" s="109"/>
      <c r="AV67" s="109"/>
      <c r="AW67" s="133"/>
      <c r="AX67" s="133"/>
      <c r="AY67" s="133"/>
      <c r="AZ67" s="133"/>
      <c r="BA67" s="156"/>
      <c r="BB67" s="196">
        <f>+BC67-BB71</f>
        <v>65</v>
      </c>
      <c r="BC67" s="196">
        <f>+AV80</f>
        <v>85</v>
      </c>
      <c r="BD67" s="170"/>
      <c r="BE67" s="173"/>
      <c r="BF67" s="198"/>
      <c r="BG67" s="69"/>
      <c r="BH67" s="82"/>
      <c r="BI67" s="97"/>
      <c r="BJ67" s="82"/>
      <c r="BK67" s="109"/>
      <c r="BL67" s="109"/>
      <c r="BM67" s="109"/>
      <c r="BN67" s="109"/>
      <c r="BO67" s="133"/>
      <c r="BP67" s="133"/>
      <c r="BQ67" s="133"/>
      <c r="BR67" s="133"/>
      <c r="BS67" s="156"/>
      <c r="BT67" s="196">
        <f>+BU68-BT72</f>
        <v>80</v>
      </c>
      <c r="BU67" s="32"/>
      <c r="BV67" s="212"/>
      <c r="BW67" s="173" t="s">
        <v>63</v>
      </c>
      <c r="BX67" s="218"/>
    </row>
    <row r="68" spans="1:76" s="28" customFormat="1" ht="12" customHeight="1">
      <c r="A68" s="32"/>
      <c r="B68" s="40"/>
      <c r="C68" s="50"/>
      <c r="D68" s="60"/>
      <c r="E68" s="69"/>
      <c r="F68" s="82"/>
      <c r="G68" s="97"/>
      <c r="H68" s="82"/>
      <c r="I68" s="109"/>
      <c r="J68" s="109"/>
      <c r="K68" s="109"/>
      <c r="L68" s="109"/>
      <c r="M68" s="109" t="s">
        <v>5</v>
      </c>
      <c r="N68" s="109"/>
      <c r="O68" s="109"/>
      <c r="P68" s="109"/>
      <c r="Q68" s="156"/>
      <c r="R68" s="161"/>
      <c r="S68" s="161"/>
      <c r="T68" s="170"/>
      <c r="U68" s="173"/>
      <c r="V68" s="32"/>
      <c r="W68" s="69"/>
      <c r="X68" s="82"/>
      <c r="Y68" s="97"/>
      <c r="Z68" s="82"/>
      <c r="AA68" s="109"/>
      <c r="AB68" s="109"/>
      <c r="AC68" s="109"/>
      <c r="AD68" s="109"/>
      <c r="AE68" s="109" t="s">
        <v>5</v>
      </c>
      <c r="AF68" s="109"/>
      <c r="AG68" s="109"/>
      <c r="AH68" s="109"/>
      <c r="AI68" s="156"/>
      <c r="AJ68" s="196"/>
      <c r="AK68" s="196"/>
      <c r="AL68" s="170"/>
      <c r="AM68" s="173"/>
      <c r="AN68" s="198"/>
      <c r="AO68" s="69"/>
      <c r="AP68" s="82"/>
      <c r="AQ68" s="97"/>
      <c r="AR68" s="82"/>
      <c r="AS68" s="109"/>
      <c r="AT68" s="109"/>
      <c r="AU68" s="109"/>
      <c r="AV68" s="109"/>
      <c r="AW68" s="109" t="s">
        <v>5</v>
      </c>
      <c r="AX68" s="109"/>
      <c r="AY68" s="109"/>
      <c r="AZ68" s="109"/>
      <c r="BA68" s="156"/>
      <c r="BB68" s="196"/>
      <c r="BC68" s="196"/>
      <c r="BD68" s="170"/>
      <c r="BE68" s="173"/>
      <c r="BF68" s="198"/>
      <c r="BG68" s="69"/>
      <c r="BH68" s="82"/>
      <c r="BI68" s="97"/>
      <c r="BJ68" s="82"/>
      <c r="BK68" s="109"/>
      <c r="BL68" s="109"/>
      <c r="BM68" s="109"/>
      <c r="BN68" s="109"/>
      <c r="BO68" s="109" t="s">
        <v>5</v>
      </c>
      <c r="BP68" s="109"/>
      <c r="BQ68" s="109"/>
      <c r="BR68" s="109"/>
      <c r="BS68" s="156"/>
      <c r="BT68" s="196"/>
      <c r="BU68" s="196">
        <f>+BN80</f>
        <v>100</v>
      </c>
      <c r="BV68" s="212"/>
      <c r="BW68" s="173"/>
      <c r="BX68" s="218"/>
    </row>
    <row r="69" spans="1:76" s="28" customFormat="1" ht="12" customHeight="1">
      <c r="A69" s="32"/>
      <c r="B69" s="40"/>
      <c r="C69" s="50"/>
      <c r="D69" s="60"/>
      <c r="E69" s="69"/>
      <c r="F69" s="82"/>
      <c r="G69" s="97"/>
      <c r="H69" s="82"/>
      <c r="I69" s="109"/>
      <c r="J69" s="109"/>
      <c r="K69" s="109"/>
      <c r="L69" s="109"/>
      <c r="M69" s="109" t="s">
        <v>26</v>
      </c>
      <c r="N69" s="109"/>
      <c r="O69" s="109"/>
      <c r="P69" s="109"/>
      <c r="Q69" s="157" t="s">
        <v>28</v>
      </c>
      <c r="R69" s="161"/>
      <c r="S69" s="161"/>
      <c r="T69" s="170"/>
      <c r="U69" s="173"/>
      <c r="V69" s="32"/>
      <c r="W69" s="69"/>
      <c r="X69" s="82"/>
      <c r="Y69" s="97"/>
      <c r="Z69" s="82"/>
      <c r="AA69" s="109"/>
      <c r="AB69" s="109"/>
      <c r="AC69" s="109"/>
      <c r="AD69" s="109"/>
      <c r="AE69" s="109" t="s">
        <v>26</v>
      </c>
      <c r="AF69" s="109"/>
      <c r="AG69" s="109"/>
      <c r="AH69" s="109"/>
      <c r="AI69" s="158"/>
      <c r="AJ69" s="196"/>
      <c r="AK69" s="196"/>
      <c r="AL69" s="170"/>
      <c r="AM69" s="173"/>
      <c r="AN69" s="198"/>
      <c r="AO69" s="69"/>
      <c r="AP69" s="82"/>
      <c r="AQ69" s="97"/>
      <c r="AR69" s="82"/>
      <c r="AS69" s="109"/>
      <c r="AT69" s="109"/>
      <c r="AU69" s="109"/>
      <c r="AV69" s="109"/>
      <c r="AW69" s="109" t="s">
        <v>26</v>
      </c>
      <c r="AX69" s="109"/>
      <c r="AY69" s="109"/>
      <c r="AZ69" s="109"/>
      <c r="BA69" s="158"/>
      <c r="BB69" s="196"/>
      <c r="BC69" s="196"/>
      <c r="BD69" s="170"/>
      <c r="BE69" s="173"/>
      <c r="BF69" s="198"/>
      <c r="BG69" s="69"/>
      <c r="BH69" s="82"/>
      <c r="BI69" s="97"/>
      <c r="BJ69" s="82"/>
      <c r="BK69" s="109"/>
      <c r="BL69" s="109"/>
      <c r="BM69" s="109"/>
      <c r="BN69" s="109"/>
      <c r="BO69" s="109" t="s">
        <v>26</v>
      </c>
      <c r="BP69" s="109"/>
      <c r="BQ69" s="109"/>
      <c r="BR69" s="109"/>
      <c r="BS69" s="158"/>
      <c r="BT69" s="196"/>
      <c r="BU69" s="196"/>
      <c r="BV69" s="212"/>
      <c r="BW69" s="173"/>
      <c r="BX69" s="218"/>
    </row>
    <row r="70" spans="1:76" s="28" customFormat="1" ht="12" customHeight="1">
      <c r="A70" s="32"/>
      <c r="B70" s="40"/>
      <c r="C70" s="50"/>
      <c r="D70" s="60"/>
      <c r="E70" s="69"/>
      <c r="F70" s="82"/>
      <c r="G70" s="97"/>
      <c r="H70" s="82"/>
      <c r="I70" s="109"/>
      <c r="J70" s="109"/>
      <c r="K70" s="109"/>
      <c r="L70" s="109"/>
      <c r="M70" s="134">
        <f>+L82</f>
        <v>12</v>
      </c>
      <c r="N70" s="134"/>
      <c r="O70" s="134"/>
      <c r="P70" s="134"/>
      <c r="Q70" s="157"/>
      <c r="R70" s="161">
        <v>20</v>
      </c>
      <c r="S70" s="161"/>
      <c r="T70" s="170"/>
      <c r="U70" s="173"/>
      <c r="V70" s="32"/>
      <c r="W70" s="69"/>
      <c r="X70" s="82"/>
      <c r="Y70" s="97"/>
      <c r="Z70" s="82"/>
      <c r="AA70" s="109"/>
      <c r="AB70" s="109"/>
      <c r="AC70" s="109"/>
      <c r="AD70" s="109"/>
      <c r="AE70" s="134">
        <f>+AD82</f>
        <v>12</v>
      </c>
      <c r="AF70" s="134"/>
      <c r="AG70" s="134"/>
      <c r="AH70" s="134"/>
      <c r="AI70" s="157" t="s">
        <v>28</v>
      </c>
      <c r="AJ70" s="196"/>
      <c r="AK70" s="196"/>
      <c r="AL70" s="170"/>
      <c r="AM70" s="173"/>
      <c r="AN70" s="198"/>
      <c r="AO70" s="69"/>
      <c r="AP70" s="82"/>
      <c r="AQ70" s="97"/>
      <c r="AR70" s="82"/>
      <c r="AS70" s="109"/>
      <c r="AT70" s="109"/>
      <c r="AU70" s="109"/>
      <c r="AV70" s="109"/>
      <c r="AW70" s="134">
        <f>+AV82</f>
        <v>12</v>
      </c>
      <c r="AX70" s="134"/>
      <c r="AY70" s="134"/>
      <c r="AZ70" s="134"/>
      <c r="BA70" s="157" t="s">
        <v>28</v>
      </c>
      <c r="BB70" s="196"/>
      <c r="BC70" s="196"/>
      <c r="BD70" s="170"/>
      <c r="BE70" s="173"/>
      <c r="BF70" s="198"/>
      <c r="BG70" s="69"/>
      <c r="BH70" s="82"/>
      <c r="BI70" s="97"/>
      <c r="BJ70" s="82"/>
      <c r="BK70" s="109"/>
      <c r="BL70" s="109"/>
      <c r="BM70" s="109"/>
      <c r="BN70" s="109"/>
      <c r="BO70" s="134">
        <f>+BN82</f>
        <v>12</v>
      </c>
      <c r="BP70" s="134"/>
      <c r="BQ70" s="134"/>
      <c r="BR70" s="134"/>
      <c r="BS70" s="158"/>
      <c r="BT70" s="196"/>
      <c r="BU70" s="196"/>
      <c r="BV70" s="212"/>
      <c r="BW70" s="173"/>
      <c r="BX70" s="218"/>
    </row>
    <row r="71" spans="1:76" s="28" customFormat="1" ht="12" customHeight="1">
      <c r="A71" s="32"/>
      <c r="B71" s="40"/>
      <c r="C71" s="50"/>
      <c r="D71" s="60"/>
      <c r="E71" s="69"/>
      <c r="F71" s="82"/>
      <c r="G71" s="97"/>
      <c r="H71" s="82"/>
      <c r="I71" s="110">
        <f>+L78</f>
        <v>1</v>
      </c>
      <c r="J71" s="110"/>
      <c r="K71" s="110"/>
      <c r="L71" s="110"/>
      <c r="M71" s="133"/>
      <c r="N71" s="133"/>
      <c r="O71" s="133"/>
      <c r="P71" s="133"/>
      <c r="Q71" s="157"/>
      <c r="R71" s="161"/>
      <c r="S71" s="156"/>
      <c r="T71" s="170"/>
      <c r="U71" s="173"/>
      <c r="V71" s="32"/>
      <c r="W71" s="69"/>
      <c r="X71" s="82"/>
      <c r="Y71" s="97"/>
      <c r="Z71" s="82"/>
      <c r="AA71" s="110">
        <f>+AD78</f>
        <v>1</v>
      </c>
      <c r="AB71" s="110"/>
      <c r="AC71" s="110"/>
      <c r="AD71" s="110"/>
      <c r="AE71" s="133"/>
      <c r="AF71" s="133"/>
      <c r="AG71" s="133"/>
      <c r="AH71" s="133"/>
      <c r="AI71" s="157"/>
      <c r="AJ71" s="161">
        <v>20</v>
      </c>
      <c r="AK71" s="32"/>
      <c r="AL71" s="170"/>
      <c r="AM71" s="173"/>
      <c r="AN71" s="198"/>
      <c r="AO71" s="69"/>
      <c r="AP71" s="82"/>
      <c r="AQ71" s="97"/>
      <c r="AR71" s="82"/>
      <c r="AS71" s="110">
        <f>+AV78</f>
        <v>1</v>
      </c>
      <c r="AT71" s="110"/>
      <c r="AU71" s="110"/>
      <c r="AV71" s="110"/>
      <c r="AW71" s="133"/>
      <c r="AX71" s="133"/>
      <c r="AY71" s="133"/>
      <c r="AZ71" s="133"/>
      <c r="BA71" s="157"/>
      <c r="BB71" s="161">
        <v>20</v>
      </c>
      <c r="BC71" s="32"/>
      <c r="BD71" s="170"/>
      <c r="BE71" s="173"/>
      <c r="BF71" s="198"/>
      <c r="BG71" s="69"/>
      <c r="BH71" s="82"/>
      <c r="BI71" s="97"/>
      <c r="BJ71" s="82"/>
      <c r="BK71" s="110">
        <f>+BN78</f>
        <v>1</v>
      </c>
      <c r="BL71" s="110"/>
      <c r="BM71" s="110"/>
      <c r="BN71" s="110"/>
      <c r="BO71" s="133"/>
      <c r="BP71" s="133"/>
      <c r="BQ71" s="133"/>
      <c r="BR71" s="133"/>
      <c r="BS71" s="157" t="s">
        <v>28</v>
      </c>
      <c r="BT71" s="197"/>
      <c r="BU71" s="196"/>
      <c r="BV71" s="212"/>
      <c r="BW71" s="173"/>
      <c r="BX71" s="218"/>
    </row>
    <row r="72" spans="1:76" s="28" customFormat="1" ht="12" customHeight="1">
      <c r="A72" s="32"/>
      <c r="B72" s="40"/>
      <c r="C72" s="50"/>
      <c r="D72" s="60"/>
      <c r="E72" s="69"/>
      <c r="F72" s="82"/>
      <c r="G72" s="97"/>
      <c r="H72" s="82"/>
      <c r="I72" s="110"/>
      <c r="J72" s="110"/>
      <c r="K72" s="110"/>
      <c r="L72" s="110"/>
      <c r="M72" s="133"/>
      <c r="N72" s="133"/>
      <c r="O72" s="133"/>
      <c r="P72" s="133"/>
      <c r="Q72" s="157"/>
      <c r="R72" s="156"/>
      <c r="S72" s="161"/>
      <c r="T72" s="171"/>
      <c r="U72" s="174"/>
      <c r="V72" s="32"/>
      <c r="W72" s="69"/>
      <c r="X72" s="82"/>
      <c r="Y72" s="97"/>
      <c r="Z72" s="82"/>
      <c r="AA72" s="110"/>
      <c r="AB72" s="110"/>
      <c r="AC72" s="110"/>
      <c r="AD72" s="110"/>
      <c r="AE72" s="133"/>
      <c r="AF72" s="133"/>
      <c r="AG72" s="133"/>
      <c r="AH72" s="133"/>
      <c r="AI72" s="157"/>
      <c r="AJ72" s="161"/>
      <c r="AK72" s="197"/>
      <c r="AL72" s="171"/>
      <c r="AM72" s="174"/>
      <c r="AN72" s="198"/>
      <c r="AO72" s="69"/>
      <c r="AP72" s="82"/>
      <c r="AQ72" s="97"/>
      <c r="AR72" s="82"/>
      <c r="AS72" s="110"/>
      <c r="AT72" s="110"/>
      <c r="AU72" s="110"/>
      <c r="AV72" s="110"/>
      <c r="AW72" s="133"/>
      <c r="AX72" s="133"/>
      <c r="AY72" s="133"/>
      <c r="AZ72" s="133"/>
      <c r="BA72" s="157"/>
      <c r="BB72" s="161"/>
      <c r="BC72" s="197"/>
      <c r="BD72" s="171"/>
      <c r="BE72" s="174"/>
      <c r="BF72" s="198"/>
      <c r="BG72" s="69"/>
      <c r="BH72" s="82"/>
      <c r="BI72" s="97"/>
      <c r="BJ72" s="82"/>
      <c r="BK72" s="110"/>
      <c r="BL72" s="110"/>
      <c r="BM72" s="110"/>
      <c r="BN72" s="110"/>
      <c r="BO72" s="133"/>
      <c r="BP72" s="133"/>
      <c r="BQ72" s="133"/>
      <c r="BR72" s="133"/>
      <c r="BS72" s="157"/>
      <c r="BT72" s="161">
        <v>20</v>
      </c>
      <c r="BU72" s="197"/>
      <c r="BV72" s="212"/>
      <c r="BW72" s="173"/>
      <c r="BX72" s="218"/>
    </row>
    <row r="73" spans="1:76" s="28" customFormat="1" ht="12" customHeight="1">
      <c r="A73" s="32"/>
      <c r="B73" s="40"/>
      <c r="C73" s="50"/>
      <c r="D73" s="60"/>
      <c r="E73" s="69"/>
      <c r="F73" s="82"/>
      <c r="G73" s="97"/>
      <c r="H73" s="82"/>
      <c r="I73" s="110"/>
      <c r="J73" s="110"/>
      <c r="K73" s="110"/>
      <c r="L73" s="110"/>
      <c r="M73" s="135" t="s">
        <v>6</v>
      </c>
      <c r="N73" s="135"/>
      <c r="O73" s="135"/>
      <c r="P73" s="135"/>
      <c r="Q73" s="156"/>
      <c r="R73" s="156"/>
      <c r="S73" s="161">
        <f>+G66-S67</f>
        <v>45</v>
      </c>
      <c r="T73" s="32"/>
      <c r="U73" s="32"/>
      <c r="V73" s="32"/>
      <c r="W73" s="69"/>
      <c r="X73" s="82"/>
      <c r="Y73" s="97"/>
      <c r="Z73" s="82"/>
      <c r="AA73" s="110"/>
      <c r="AB73" s="110"/>
      <c r="AC73" s="110"/>
      <c r="AD73" s="110"/>
      <c r="AE73" s="133"/>
      <c r="AF73" s="133"/>
      <c r="AG73" s="133"/>
      <c r="AH73" s="133"/>
      <c r="AI73" s="195"/>
      <c r="AJ73" s="32"/>
      <c r="AK73" s="161">
        <f>+Y66-AK67</f>
        <v>30</v>
      </c>
      <c r="AL73" s="168"/>
      <c r="AM73" s="32"/>
      <c r="AN73" s="198"/>
      <c r="AO73" s="69"/>
      <c r="AP73" s="82"/>
      <c r="AQ73" s="97"/>
      <c r="AR73" s="82"/>
      <c r="AS73" s="110"/>
      <c r="AT73" s="110"/>
      <c r="AU73" s="110"/>
      <c r="AV73" s="110"/>
      <c r="AW73" s="133"/>
      <c r="AX73" s="133"/>
      <c r="AY73" s="133"/>
      <c r="AZ73" s="133"/>
      <c r="BA73" s="195"/>
      <c r="BB73" s="32"/>
      <c r="BC73" s="161">
        <f>+AQ66-BC67</f>
        <v>15</v>
      </c>
      <c r="BD73" s="168"/>
      <c r="BE73" s="32"/>
      <c r="BF73" s="198"/>
      <c r="BG73" s="69"/>
      <c r="BH73" s="82"/>
      <c r="BI73" s="97"/>
      <c r="BJ73" s="82"/>
      <c r="BK73" s="110"/>
      <c r="BL73" s="110"/>
      <c r="BM73" s="110"/>
      <c r="BN73" s="110"/>
      <c r="BO73" s="133"/>
      <c r="BP73" s="133"/>
      <c r="BQ73" s="133"/>
      <c r="BR73" s="133"/>
      <c r="BS73" s="157"/>
      <c r="BT73" s="161"/>
      <c r="BU73" s="197"/>
      <c r="BV73" s="168"/>
      <c r="BW73" s="168"/>
      <c r="BX73" s="218"/>
    </row>
    <row r="74" spans="1:76" s="28" customFormat="1" ht="12" customHeight="1">
      <c r="A74" s="32"/>
      <c r="B74" s="40"/>
      <c r="C74" s="50"/>
      <c r="D74" s="60"/>
      <c r="E74" s="69"/>
      <c r="F74" s="82"/>
      <c r="G74" s="97"/>
      <c r="H74" s="82"/>
      <c r="I74" s="110"/>
      <c r="J74" s="110"/>
      <c r="K74" s="110"/>
      <c r="L74" s="110"/>
      <c r="M74" s="110">
        <f>+I71</f>
        <v>1</v>
      </c>
      <c r="N74" s="110"/>
      <c r="O74" s="110"/>
      <c r="P74" s="110"/>
      <c r="Q74" s="158"/>
      <c r="R74" s="156"/>
      <c r="S74" s="161"/>
      <c r="T74" s="168"/>
      <c r="U74" s="168"/>
      <c r="V74" s="32"/>
      <c r="W74" s="69"/>
      <c r="X74" s="82"/>
      <c r="Y74" s="97"/>
      <c r="Z74" s="82"/>
      <c r="AA74" s="110"/>
      <c r="AB74" s="110"/>
      <c r="AC74" s="110"/>
      <c r="AD74" s="110"/>
      <c r="AE74" s="135" t="s">
        <v>6</v>
      </c>
      <c r="AF74" s="135"/>
      <c r="AG74" s="135"/>
      <c r="AH74" s="135"/>
      <c r="AI74" s="158"/>
      <c r="AJ74" s="158"/>
      <c r="AK74" s="161"/>
      <c r="AL74" s="168"/>
      <c r="AM74" s="168"/>
      <c r="AN74" s="198"/>
      <c r="AO74" s="69"/>
      <c r="AP74" s="82"/>
      <c r="AQ74" s="97"/>
      <c r="AR74" s="82"/>
      <c r="AS74" s="110"/>
      <c r="AT74" s="110"/>
      <c r="AU74" s="110"/>
      <c r="AV74" s="110"/>
      <c r="AW74" s="135" t="s">
        <v>6</v>
      </c>
      <c r="AX74" s="135"/>
      <c r="AY74" s="135"/>
      <c r="AZ74" s="135"/>
      <c r="BA74" s="158"/>
      <c r="BB74" s="158"/>
      <c r="BC74" s="161"/>
      <c r="BD74" s="168"/>
      <c r="BE74" s="168"/>
      <c r="BF74" s="198"/>
      <c r="BG74" s="69"/>
      <c r="BH74" s="82"/>
      <c r="BI74" s="97"/>
      <c r="BJ74" s="82"/>
      <c r="BK74" s="110"/>
      <c r="BL74" s="110"/>
      <c r="BM74" s="110"/>
      <c r="BN74" s="110"/>
      <c r="BO74" s="135" t="s">
        <v>6</v>
      </c>
      <c r="BP74" s="135"/>
      <c r="BQ74" s="135"/>
      <c r="BR74" s="135"/>
      <c r="BS74" s="158"/>
      <c r="BT74" s="158"/>
      <c r="BU74" s="161">
        <f>+BI66-BU68</f>
        <v>0</v>
      </c>
      <c r="BV74" s="168"/>
      <c r="BW74" s="168"/>
      <c r="BX74" s="218"/>
    </row>
    <row r="75" spans="1:76" s="28" customFormat="1" ht="12" customHeight="1">
      <c r="A75" s="32"/>
      <c r="B75" s="40"/>
      <c r="C75" s="50"/>
      <c r="D75" s="60"/>
      <c r="E75" s="69"/>
      <c r="F75" s="82"/>
      <c r="G75" s="97"/>
      <c r="H75" s="82"/>
      <c r="I75" s="110"/>
      <c r="J75" s="110"/>
      <c r="K75" s="110"/>
      <c r="L75" s="110"/>
      <c r="M75" s="133"/>
      <c r="N75" s="133"/>
      <c r="O75" s="133"/>
      <c r="P75" s="133"/>
      <c r="Q75" s="158"/>
      <c r="R75" s="158"/>
      <c r="S75" s="32"/>
      <c r="T75" s="168"/>
      <c r="U75" s="168"/>
      <c r="V75" s="32"/>
      <c r="W75" s="69"/>
      <c r="X75" s="82"/>
      <c r="Y75" s="97"/>
      <c r="Z75" s="82"/>
      <c r="AA75" s="110"/>
      <c r="AB75" s="110"/>
      <c r="AC75" s="110"/>
      <c r="AD75" s="110"/>
      <c r="AE75" s="110">
        <f>+AA71</f>
        <v>1</v>
      </c>
      <c r="AF75" s="110"/>
      <c r="AG75" s="110"/>
      <c r="AH75" s="110"/>
      <c r="AI75" s="158"/>
      <c r="AJ75" s="158"/>
      <c r="AK75" s="161"/>
      <c r="AL75" s="168"/>
      <c r="AM75" s="168"/>
      <c r="AN75" s="198"/>
      <c r="AO75" s="69"/>
      <c r="AP75" s="82"/>
      <c r="AQ75" s="97"/>
      <c r="AR75" s="82"/>
      <c r="AS75" s="110"/>
      <c r="AT75" s="110"/>
      <c r="AU75" s="110"/>
      <c r="AV75" s="110"/>
      <c r="AW75" s="110">
        <f>+AS71</f>
        <v>1</v>
      </c>
      <c r="AX75" s="110"/>
      <c r="AY75" s="110"/>
      <c r="AZ75" s="110"/>
      <c r="BA75" s="158"/>
      <c r="BB75" s="158"/>
      <c r="BC75" s="161"/>
      <c r="BD75" s="168"/>
      <c r="BE75" s="168"/>
      <c r="BF75" s="198"/>
      <c r="BG75" s="69"/>
      <c r="BH75" s="82"/>
      <c r="BI75" s="97"/>
      <c r="BJ75" s="82"/>
      <c r="BK75" s="110"/>
      <c r="BL75" s="110"/>
      <c r="BM75" s="110"/>
      <c r="BN75" s="110"/>
      <c r="BO75" s="110">
        <f>+BK71</f>
        <v>1</v>
      </c>
      <c r="BP75" s="110"/>
      <c r="BQ75" s="110"/>
      <c r="BR75" s="110"/>
      <c r="BS75" s="158"/>
      <c r="BT75" s="158"/>
      <c r="BU75" s="161"/>
      <c r="BV75" s="168"/>
      <c r="BW75" s="168"/>
      <c r="BX75" s="218"/>
    </row>
    <row r="76" spans="1:76" ht="9" customHeight="1">
      <c r="A76" s="31"/>
      <c r="B76" s="40"/>
      <c r="C76" s="50"/>
      <c r="D76" s="60"/>
      <c r="E76" s="70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31"/>
      <c r="W76" s="70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199"/>
      <c r="AO76" s="70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199"/>
      <c r="BG76" s="70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219"/>
    </row>
    <row r="77" spans="1:76" ht="9.9499999999999993" customHeight="1">
      <c r="A77" s="31"/>
      <c r="B77" s="41" t="s">
        <v>42</v>
      </c>
      <c r="C77" s="51"/>
      <c r="D77" s="61"/>
      <c r="E77" s="6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176"/>
      <c r="W77" s="68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176"/>
      <c r="AO77" s="68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176"/>
      <c r="BG77" s="68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217"/>
    </row>
    <row r="78" spans="1:76" s="29" customFormat="1" ht="18" customHeight="1">
      <c r="A78" s="33"/>
      <c r="B78" s="41"/>
      <c r="C78" s="51"/>
      <c r="D78" s="61"/>
      <c r="E78" s="71"/>
      <c r="F78" s="84"/>
      <c r="G78" s="98" t="s">
        <v>6</v>
      </c>
      <c r="H78" s="98"/>
      <c r="I78" s="98"/>
      <c r="J78" s="98"/>
      <c r="K78" s="116"/>
      <c r="L78" s="104">
        <f>+AW56</f>
        <v>1</v>
      </c>
      <c r="M78" s="104"/>
      <c r="N78" s="116"/>
      <c r="O78" s="116"/>
      <c r="P78" s="116"/>
      <c r="Q78" s="116"/>
      <c r="R78" s="116"/>
      <c r="S78" s="116"/>
      <c r="T78" s="116"/>
      <c r="U78" s="116"/>
      <c r="V78" s="177"/>
      <c r="W78" s="185"/>
      <c r="X78" s="116"/>
      <c r="Y78" s="98" t="s">
        <v>6</v>
      </c>
      <c r="Z78" s="98"/>
      <c r="AA78" s="98"/>
      <c r="AB78" s="98"/>
      <c r="AC78" s="116"/>
      <c r="AD78" s="104">
        <f>+AW56</f>
        <v>1</v>
      </c>
      <c r="AE78" s="104"/>
      <c r="AF78" s="116"/>
      <c r="AG78" s="116"/>
      <c r="AH78" s="116"/>
      <c r="AI78" s="116"/>
      <c r="AJ78" s="116"/>
      <c r="AK78" s="116"/>
      <c r="AL78" s="116"/>
      <c r="AM78" s="116"/>
      <c r="AN78" s="177"/>
      <c r="AO78" s="185"/>
      <c r="AP78" s="116"/>
      <c r="AQ78" s="98" t="s">
        <v>6</v>
      </c>
      <c r="AR78" s="98"/>
      <c r="AS78" s="98"/>
      <c r="AT78" s="98"/>
      <c r="AU78" s="116"/>
      <c r="AV78" s="104">
        <f>+AW56</f>
        <v>1</v>
      </c>
      <c r="AW78" s="104"/>
      <c r="AX78" s="116"/>
      <c r="AY78" s="116"/>
      <c r="AZ78" s="116"/>
      <c r="BA78" s="116"/>
      <c r="BB78" s="116"/>
      <c r="BC78" s="116"/>
      <c r="BD78" s="116"/>
      <c r="BE78" s="116"/>
      <c r="BF78" s="177"/>
      <c r="BG78" s="185"/>
      <c r="BH78" s="116"/>
      <c r="BI78" s="98" t="s">
        <v>6</v>
      </c>
      <c r="BJ78" s="98"/>
      <c r="BK78" s="98"/>
      <c r="BL78" s="98"/>
      <c r="BM78" s="116"/>
      <c r="BN78" s="104">
        <f>+AW56</f>
        <v>1</v>
      </c>
      <c r="BO78" s="104"/>
      <c r="BP78" s="85"/>
      <c r="BQ78" s="85"/>
      <c r="BR78" s="85"/>
      <c r="BS78" s="85"/>
      <c r="BT78" s="85"/>
      <c r="BU78" s="85"/>
      <c r="BV78" s="85"/>
      <c r="BW78" s="85"/>
      <c r="BX78" s="220"/>
    </row>
    <row r="79" spans="1:76" s="29" customFormat="1" ht="18" customHeight="1">
      <c r="A79" s="33"/>
      <c r="B79" s="41"/>
      <c r="C79" s="51"/>
      <c r="D79" s="61"/>
      <c r="E79" s="71"/>
      <c r="F79" s="84"/>
      <c r="G79" s="99" t="s">
        <v>9</v>
      </c>
      <c r="H79" s="99"/>
      <c r="I79" s="99"/>
      <c r="J79" s="99"/>
      <c r="K79" s="116"/>
      <c r="L79" s="122">
        <v>3</v>
      </c>
      <c r="M79" s="122"/>
      <c r="N79" s="116"/>
      <c r="O79" s="116"/>
      <c r="P79" s="116"/>
      <c r="Q79" s="116"/>
      <c r="R79" s="116"/>
      <c r="S79" s="116"/>
      <c r="T79" s="116"/>
      <c r="U79" s="116"/>
      <c r="V79" s="177"/>
      <c r="W79" s="185"/>
      <c r="X79" s="116"/>
      <c r="Y79" s="99" t="s">
        <v>9</v>
      </c>
      <c r="Z79" s="99"/>
      <c r="AA79" s="99"/>
      <c r="AB79" s="99"/>
      <c r="AC79" s="116"/>
      <c r="AD79" s="122">
        <v>4</v>
      </c>
      <c r="AE79" s="122"/>
      <c r="AF79" s="116"/>
      <c r="AG79" s="116"/>
      <c r="AH79" s="116"/>
      <c r="AI79" s="116"/>
      <c r="AJ79" s="116"/>
      <c r="AK79" s="116"/>
      <c r="AL79" s="116"/>
      <c r="AM79" s="116"/>
      <c r="AN79" s="177"/>
      <c r="AO79" s="185"/>
      <c r="AP79" s="116"/>
      <c r="AQ79" s="99" t="s">
        <v>9</v>
      </c>
      <c r="AR79" s="99"/>
      <c r="AS79" s="99"/>
      <c r="AT79" s="99"/>
      <c r="AU79" s="116"/>
      <c r="AV79" s="122">
        <v>6</v>
      </c>
      <c r="AW79" s="122"/>
      <c r="AX79" s="116"/>
      <c r="AY79" s="116"/>
      <c r="AZ79" s="116"/>
      <c r="BA79" s="116"/>
      <c r="BB79" s="116"/>
      <c r="BC79" s="116"/>
      <c r="BD79" s="116"/>
      <c r="BE79" s="116"/>
      <c r="BF79" s="177"/>
      <c r="BG79" s="185"/>
      <c r="BH79" s="116"/>
      <c r="BI79" s="99" t="s">
        <v>9</v>
      </c>
      <c r="BJ79" s="99"/>
      <c r="BK79" s="99"/>
      <c r="BL79" s="99"/>
      <c r="BM79" s="116"/>
      <c r="BN79" s="122">
        <v>8</v>
      </c>
      <c r="BO79" s="122"/>
      <c r="BP79" s="85"/>
      <c r="BQ79" s="85"/>
      <c r="BR79" s="85"/>
      <c r="BS79" s="85"/>
      <c r="BT79" s="85"/>
      <c r="BU79" s="85"/>
      <c r="BV79" s="85"/>
      <c r="BW79" s="85"/>
      <c r="BX79" s="220"/>
    </row>
    <row r="80" spans="1:76" s="29" customFormat="1" ht="18" customHeight="1">
      <c r="A80" s="33"/>
      <c r="B80" s="41"/>
      <c r="C80" s="51"/>
      <c r="D80" s="61"/>
      <c r="E80" s="71"/>
      <c r="F80" s="84"/>
      <c r="G80" s="99" t="s">
        <v>32</v>
      </c>
      <c r="H80" s="99"/>
      <c r="I80" s="99"/>
      <c r="J80" s="99"/>
      <c r="K80" s="116"/>
      <c r="L80" s="123">
        <v>55</v>
      </c>
      <c r="M80" s="123"/>
      <c r="N80" s="116"/>
      <c r="O80" s="116"/>
      <c r="P80" s="116"/>
      <c r="Q80" s="116"/>
      <c r="R80" s="116"/>
      <c r="S80" s="116"/>
      <c r="T80" s="116"/>
      <c r="U80" s="116"/>
      <c r="V80" s="177"/>
      <c r="W80" s="185"/>
      <c r="X80" s="116"/>
      <c r="Y80" s="99" t="s">
        <v>32</v>
      </c>
      <c r="Z80" s="99"/>
      <c r="AA80" s="99"/>
      <c r="AB80" s="99"/>
      <c r="AC80" s="116"/>
      <c r="AD80" s="123">
        <v>70</v>
      </c>
      <c r="AE80" s="123"/>
      <c r="AF80" s="116"/>
      <c r="AG80" s="116"/>
      <c r="AH80" s="116"/>
      <c r="AI80" s="116"/>
      <c r="AJ80" s="116"/>
      <c r="AK80" s="116"/>
      <c r="AL80" s="116"/>
      <c r="AM80" s="116"/>
      <c r="AN80" s="177"/>
      <c r="AO80" s="185"/>
      <c r="AP80" s="116"/>
      <c r="AQ80" s="99" t="s">
        <v>32</v>
      </c>
      <c r="AR80" s="99"/>
      <c r="AS80" s="99"/>
      <c r="AT80" s="99"/>
      <c r="AU80" s="116"/>
      <c r="AV80" s="123">
        <v>85</v>
      </c>
      <c r="AW80" s="123"/>
      <c r="AX80" s="116"/>
      <c r="AY80" s="116"/>
      <c r="AZ80" s="116"/>
      <c r="BA80" s="116"/>
      <c r="BB80" s="116"/>
      <c r="BC80" s="116"/>
      <c r="BD80" s="116"/>
      <c r="BE80" s="116"/>
      <c r="BF80" s="177"/>
      <c r="BG80" s="185"/>
      <c r="BH80" s="116"/>
      <c r="BI80" s="99" t="s">
        <v>32</v>
      </c>
      <c r="BJ80" s="99"/>
      <c r="BK80" s="99"/>
      <c r="BL80" s="99"/>
      <c r="BM80" s="116"/>
      <c r="BN80" s="123">
        <v>100</v>
      </c>
      <c r="BO80" s="123"/>
      <c r="BP80" s="85"/>
      <c r="BQ80" s="85"/>
      <c r="BR80" s="85"/>
      <c r="BS80" s="85"/>
      <c r="BT80" s="85"/>
      <c r="BU80" s="85"/>
      <c r="BV80" s="85"/>
      <c r="BW80" s="85"/>
      <c r="BX80" s="220"/>
    </row>
    <row r="81" spans="1:76" s="29" customFormat="1" ht="18" customHeight="1">
      <c r="A81" s="33"/>
      <c r="B81" s="41"/>
      <c r="C81" s="51"/>
      <c r="D81" s="61"/>
      <c r="E81" s="71"/>
      <c r="F81" s="85" t="s">
        <v>22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178"/>
      <c r="W81" s="74"/>
      <c r="X81" s="85" t="s">
        <v>22</v>
      </c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178"/>
      <c r="AO81" s="74"/>
      <c r="AP81" s="85" t="s">
        <v>22</v>
      </c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178"/>
      <c r="BG81" s="74"/>
      <c r="BH81" s="85" t="s">
        <v>22</v>
      </c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220"/>
    </row>
    <row r="82" spans="1:76" s="29" customFormat="1" ht="18" customHeight="1">
      <c r="A82" s="33"/>
      <c r="B82" s="41"/>
      <c r="C82" s="51"/>
      <c r="D82" s="61"/>
      <c r="E82" s="71"/>
      <c r="F82" s="86" t="s">
        <v>30</v>
      </c>
      <c r="G82" s="86"/>
      <c r="H82" s="86"/>
      <c r="I82" s="86"/>
      <c r="J82" s="86"/>
      <c r="K82" s="86"/>
      <c r="L82" s="124">
        <f>+BO56</f>
        <v>12</v>
      </c>
      <c r="M82" s="124"/>
      <c r="N82" s="85" t="s">
        <v>11</v>
      </c>
      <c r="O82" s="85"/>
      <c r="P82" s="85"/>
      <c r="Q82" s="85"/>
      <c r="R82" s="85"/>
      <c r="S82" s="85"/>
      <c r="T82" s="85"/>
      <c r="U82" s="85"/>
      <c r="V82" s="178"/>
      <c r="W82" s="74"/>
      <c r="X82" s="86" t="s">
        <v>30</v>
      </c>
      <c r="Y82" s="86"/>
      <c r="Z82" s="86"/>
      <c r="AA82" s="86"/>
      <c r="AB82" s="86"/>
      <c r="AC82" s="86"/>
      <c r="AD82" s="124">
        <f>+BO56</f>
        <v>12</v>
      </c>
      <c r="AE82" s="124"/>
      <c r="AF82" s="85" t="s">
        <v>11</v>
      </c>
      <c r="AG82" s="85"/>
      <c r="AH82" s="85"/>
      <c r="AI82" s="85"/>
      <c r="AJ82" s="85"/>
      <c r="AK82" s="85"/>
      <c r="AL82" s="85"/>
      <c r="AM82" s="85"/>
      <c r="AN82" s="178"/>
      <c r="AO82" s="74"/>
      <c r="AP82" s="86" t="s">
        <v>30</v>
      </c>
      <c r="AQ82" s="86"/>
      <c r="AR82" s="86"/>
      <c r="AS82" s="86"/>
      <c r="AT82" s="86"/>
      <c r="AU82" s="86"/>
      <c r="AV82" s="124">
        <f>+BO56</f>
        <v>12</v>
      </c>
      <c r="AW82" s="124"/>
      <c r="AX82" s="85" t="s">
        <v>11</v>
      </c>
      <c r="AY82" s="85"/>
      <c r="AZ82" s="85"/>
      <c r="BA82" s="85"/>
      <c r="BB82" s="85"/>
      <c r="BC82" s="85"/>
      <c r="BD82" s="85"/>
      <c r="BE82" s="85"/>
      <c r="BF82" s="178"/>
      <c r="BG82" s="74"/>
      <c r="BH82" s="86" t="s">
        <v>30</v>
      </c>
      <c r="BI82" s="86"/>
      <c r="BJ82" s="86"/>
      <c r="BK82" s="86"/>
      <c r="BL82" s="86"/>
      <c r="BM82" s="86"/>
      <c r="BN82" s="124">
        <f>+BO56</f>
        <v>12</v>
      </c>
      <c r="BO82" s="124"/>
      <c r="BP82" s="85" t="s">
        <v>11</v>
      </c>
      <c r="BQ82" s="85"/>
      <c r="BR82" s="85"/>
      <c r="BS82" s="85"/>
      <c r="BT82" s="85"/>
      <c r="BU82" s="85"/>
      <c r="BV82" s="85"/>
      <c r="BW82" s="85"/>
      <c r="BX82" s="220"/>
    </row>
    <row r="83" spans="1:76" s="29" customFormat="1" ht="18" customHeight="1">
      <c r="A83" s="33"/>
      <c r="B83" s="41"/>
      <c r="C83" s="51"/>
      <c r="D83" s="61"/>
      <c r="E83" s="71"/>
      <c r="F83" s="87" t="s">
        <v>12</v>
      </c>
      <c r="G83" s="87"/>
      <c r="H83" s="98" t="s">
        <v>8</v>
      </c>
      <c r="I83" s="111">
        <f>+R66</f>
        <v>35</v>
      </c>
      <c r="J83" s="113" t="s">
        <v>14</v>
      </c>
      <c r="K83" s="111">
        <f>+L82*1</f>
        <v>12</v>
      </c>
      <c r="L83" s="125">
        <v>0.33333333333333298</v>
      </c>
      <c r="M83" s="136" t="s">
        <v>0</v>
      </c>
      <c r="N83" s="145">
        <f>100-R66</f>
        <v>65</v>
      </c>
      <c r="O83" s="145"/>
      <c r="P83" s="111" t="s">
        <v>14</v>
      </c>
      <c r="Q83" s="159">
        <f>+L78*1</f>
        <v>1</v>
      </c>
      <c r="R83" s="159"/>
      <c r="S83" s="125">
        <v>0.33333333333333326</v>
      </c>
      <c r="T83" s="172" t="s">
        <v>53</v>
      </c>
      <c r="U83" s="172"/>
      <c r="V83" s="179"/>
      <c r="W83" s="186"/>
      <c r="X83" s="87" t="s">
        <v>12</v>
      </c>
      <c r="Y83" s="87"/>
      <c r="Z83" s="98" t="s">
        <v>8</v>
      </c>
      <c r="AA83" s="111">
        <f>+AJ67*1</f>
        <v>50</v>
      </c>
      <c r="AB83" s="113" t="s">
        <v>14</v>
      </c>
      <c r="AC83" s="111">
        <f>+AD82*1</f>
        <v>12</v>
      </c>
      <c r="AD83" s="125">
        <v>0.33333333333333298</v>
      </c>
      <c r="AE83" s="136" t="s">
        <v>0</v>
      </c>
      <c r="AF83" s="145">
        <f>100-AJ67</f>
        <v>50</v>
      </c>
      <c r="AG83" s="145"/>
      <c r="AH83" s="111" t="s">
        <v>14</v>
      </c>
      <c r="AI83" s="159">
        <f>+AD78*1</f>
        <v>1</v>
      </c>
      <c r="AJ83" s="159"/>
      <c r="AK83" s="125">
        <v>0.33333333333333326</v>
      </c>
      <c r="AL83" s="172" t="s">
        <v>53</v>
      </c>
      <c r="AM83" s="172"/>
      <c r="AN83" s="179"/>
      <c r="AO83" s="186"/>
      <c r="AP83" s="87" t="s">
        <v>12</v>
      </c>
      <c r="AQ83" s="87"/>
      <c r="AR83" s="98" t="s">
        <v>8</v>
      </c>
      <c r="AS83" s="111">
        <f>+BB67*1</f>
        <v>65</v>
      </c>
      <c r="AT83" s="113" t="s">
        <v>14</v>
      </c>
      <c r="AU83" s="111">
        <f>+AV82*1</f>
        <v>12</v>
      </c>
      <c r="AV83" s="125">
        <v>0.33333333333333298</v>
      </c>
      <c r="AW83" s="136" t="s">
        <v>0</v>
      </c>
      <c r="AX83" s="145">
        <f>100-BB67</f>
        <v>35</v>
      </c>
      <c r="AY83" s="145"/>
      <c r="AZ83" s="111" t="s">
        <v>14</v>
      </c>
      <c r="BA83" s="159">
        <f>+AV78*1</f>
        <v>1</v>
      </c>
      <c r="BB83" s="159"/>
      <c r="BC83" s="125">
        <v>0.33333333333333326</v>
      </c>
      <c r="BD83" s="172" t="s">
        <v>53</v>
      </c>
      <c r="BE83" s="172"/>
      <c r="BF83" s="179"/>
      <c r="BG83" s="186"/>
      <c r="BH83" s="87" t="s">
        <v>12</v>
      </c>
      <c r="BI83" s="87"/>
      <c r="BJ83" s="98" t="s">
        <v>8</v>
      </c>
      <c r="BK83" s="111">
        <f>+BT67*1</f>
        <v>80</v>
      </c>
      <c r="BL83" s="113" t="s">
        <v>14</v>
      </c>
      <c r="BM83" s="111">
        <f>+BN82*1</f>
        <v>12</v>
      </c>
      <c r="BN83" s="125">
        <v>0.33333333333333298</v>
      </c>
      <c r="BO83" s="136" t="s">
        <v>0</v>
      </c>
      <c r="BP83" s="145">
        <f>100-BT67</f>
        <v>20</v>
      </c>
      <c r="BQ83" s="145"/>
      <c r="BR83" s="111" t="s">
        <v>14</v>
      </c>
      <c r="BS83" s="159">
        <f>+BN78*1</f>
        <v>1</v>
      </c>
      <c r="BT83" s="159"/>
      <c r="BU83" s="125">
        <v>0.33333333333333326</v>
      </c>
      <c r="BV83" s="172" t="s">
        <v>53</v>
      </c>
      <c r="BW83" s="172"/>
      <c r="BX83" s="220"/>
    </row>
    <row r="84" spans="1:76" s="29" customFormat="1" ht="18" customHeight="1">
      <c r="A84" s="33"/>
      <c r="B84" s="41"/>
      <c r="C84" s="51"/>
      <c r="D84" s="61"/>
      <c r="E84" s="71"/>
      <c r="F84" s="87"/>
      <c r="G84" s="87"/>
      <c r="H84" s="98"/>
      <c r="I84" s="112">
        <v>100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72"/>
      <c r="U84" s="172"/>
      <c r="V84" s="179"/>
      <c r="W84" s="186"/>
      <c r="X84" s="87"/>
      <c r="Y84" s="87"/>
      <c r="Z84" s="98"/>
      <c r="AA84" s="112">
        <v>100</v>
      </c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72"/>
      <c r="AM84" s="172"/>
      <c r="AN84" s="179"/>
      <c r="AO84" s="186"/>
      <c r="AP84" s="87"/>
      <c r="AQ84" s="87"/>
      <c r="AR84" s="98"/>
      <c r="AS84" s="112">
        <v>100</v>
      </c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72"/>
      <c r="BE84" s="172"/>
      <c r="BF84" s="179"/>
      <c r="BG84" s="186"/>
      <c r="BH84" s="87"/>
      <c r="BI84" s="87"/>
      <c r="BJ84" s="98"/>
      <c r="BK84" s="112">
        <v>100</v>
      </c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72"/>
      <c r="BW84" s="172"/>
      <c r="BX84" s="220"/>
    </row>
    <row r="85" spans="1:76" s="29" customFormat="1" ht="15" customHeight="1">
      <c r="A85" s="33"/>
      <c r="B85" s="41"/>
      <c r="C85" s="51"/>
      <c r="D85" s="61"/>
      <c r="E85" s="71"/>
      <c r="F85" s="87" t="s">
        <v>15</v>
      </c>
      <c r="G85" s="87"/>
      <c r="H85" s="104">
        <f>ROUND(((I83*K83^L83+N83*Q83^S83)/100)^3,2)</f>
        <v>3.06</v>
      </c>
      <c r="I85" s="104"/>
      <c r="J85" s="104"/>
      <c r="K85" s="98" t="str">
        <f>IF(H85&gt;L85,"&gt;","&lt;")</f>
        <v>&gt;</v>
      </c>
      <c r="L85" s="126">
        <f>+L79</f>
        <v>3</v>
      </c>
      <c r="M85" s="126"/>
      <c r="N85" s="116"/>
      <c r="O85" s="116"/>
      <c r="P85" s="116"/>
      <c r="Q85" s="116"/>
      <c r="R85" s="116"/>
      <c r="S85" s="116"/>
      <c r="T85" s="116"/>
      <c r="U85" s="116"/>
      <c r="V85" s="178"/>
      <c r="W85" s="74"/>
      <c r="X85" s="87" t="s">
        <v>15</v>
      </c>
      <c r="Y85" s="87"/>
      <c r="Z85" s="189">
        <f>ROUND(((AA83*AC83^AD83+AF83*AI83^AK83)/100)^3,2)</f>
        <v>4.45</v>
      </c>
      <c r="AA85" s="189"/>
      <c r="AB85" s="189"/>
      <c r="AC85" s="86" t="str">
        <f>IF(Z85&gt;AD85,"&gt;","&lt;")</f>
        <v>&gt;</v>
      </c>
      <c r="AD85" s="190">
        <f>+AD79</f>
        <v>4</v>
      </c>
      <c r="AE85" s="190"/>
      <c r="AF85" s="85"/>
      <c r="AG85" s="85"/>
      <c r="AH85" s="85"/>
      <c r="AI85" s="85"/>
      <c r="AJ85" s="85"/>
      <c r="AK85" s="85"/>
      <c r="AL85" s="85"/>
      <c r="AM85" s="85"/>
      <c r="AN85" s="178"/>
      <c r="AO85" s="74"/>
      <c r="AP85" s="87" t="s">
        <v>15</v>
      </c>
      <c r="AQ85" s="87"/>
      <c r="AR85" s="189">
        <f>ROUND(((AS83*AU83^AV83+AX83*BA83^BC83)/100)^3,2)</f>
        <v>6.21</v>
      </c>
      <c r="AS85" s="189"/>
      <c r="AT85" s="189"/>
      <c r="AU85" s="86" t="str">
        <f>IF(AR85&gt;AV85,"&gt;","&lt;")</f>
        <v>&gt;</v>
      </c>
      <c r="AV85" s="190">
        <f>+AV79</f>
        <v>6</v>
      </c>
      <c r="AW85" s="190"/>
      <c r="AX85" s="85"/>
      <c r="AY85" s="85"/>
      <c r="AZ85" s="85"/>
      <c r="BA85" s="85"/>
      <c r="BB85" s="85"/>
      <c r="BC85" s="85"/>
      <c r="BD85" s="85"/>
      <c r="BE85" s="85"/>
      <c r="BF85" s="178"/>
      <c r="BG85" s="74"/>
      <c r="BH85" s="87" t="s">
        <v>15</v>
      </c>
      <c r="BI85" s="87"/>
      <c r="BJ85" s="189">
        <f>ROUND(((BK83*BM83^BN83+BP83*BS83^BU83)/100)^3,2)</f>
        <v>8.3800000000000008</v>
      </c>
      <c r="BK85" s="189"/>
      <c r="BL85" s="189"/>
      <c r="BM85" s="86" t="str">
        <f>IF(BJ85&gt;BN85,"&gt;","&lt;")</f>
        <v>&gt;</v>
      </c>
      <c r="BN85" s="190">
        <f>+BN79</f>
        <v>8</v>
      </c>
      <c r="BO85" s="190"/>
      <c r="BP85" s="85"/>
      <c r="BQ85" s="85"/>
      <c r="BR85" s="85"/>
      <c r="BS85" s="85"/>
      <c r="BT85" s="85"/>
      <c r="BU85" s="85"/>
      <c r="BV85" s="85"/>
      <c r="BW85" s="85"/>
      <c r="BX85" s="220"/>
    </row>
    <row r="86" spans="1:76" s="29" customFormat="1" ht="15" customHeight="1">
      <c r="A86" s="33"/>
      <c r="B86" s="41"/>
      <c r="C86" s="51"/>
      <c r="D86" s="61"/>
      <c r="E86" s="71"/>
      <c r="F86" s="87"/>
      <c r="G86" s="87"/>
      <c r="H86" s="104"/>
      <c r="I86" s="104"/>
      <c r="J86" s="104"/>
      <c r="K86" s="98"/>
      <c r="L86" s="126"/>
      <c r="M86" s="126"/>
      <c r="N86" s="116"/>
      <c r="O86" s="116"/>
      <c r="P86" s="116"/>
      <c r="Q86" s="116"/>
      <c r="R86" s="116"/>
      <c r="S86" s="116"/>
      <c r="T86" s="116"/>
      <c r="U86" s="116"/>
      <c r="V86" s="178"/>
      <c r="W86" s="74"/>
      <c r="X86" s="87"/>
      <c r="Y86" s="87"/>
      <c r="Z86" s="189"/>
      <c r="AA86" s="189"/>
      <c r="AB86" s="189"/>
      <c r="AC86" s="86"/>
      <c r="AD86" s="190"/>
      <c r="AE86" s="190"/>
      <c r="AF86" s="85"/>
      <c r="AG86" s="85"/>
      <c r="AH86" s="85"/>
      <c r="AI86" s="85"/>
      <c r="AJ86" s="85"/>
      <c r="AK86" s="85"/>
      <c r="AL86" s="85"/>
      <c r="AM86" s="85"/>
      <c r="AN86" s="178"/>
      <c r="AO86" s="74"/>
      <c r="AP86" s="87"/>
      <c r="AQ86" s="87"/>
      <c r="AR86" s="189"/>
      <c r="AS86" s="189"/>
      <c r="AT86" s="189"/>
      <c r="AU86" s="86"/>
      <c r="AV86" s="190"/>
      <c r="AW86" s="190"/>
      <c r="AX86" s="85"/>
      <c r="AY86" s="85"/>
      <c r="AZ86" s="85"/>
      <c r="BA86" s="85"/>
      <c r="BB86" s="85"/>
      <c r="BC86" s="85"/>
      <c r="BD86" s="85"/>
      <c r="BE86" s="85"/>
      <c r="BF86" s="178"/>
      <c r="BG86" s="74"/>
      <c r="BH86" s="87"/>
      <c r="BI86" s="87"/>
      <c r="BJ86" s="189"/>
      <c r="BK86" s="189"/>
      <c r="BL86" s="189"/>
      <c r="BM86" s="86"/>
      <c r="BN86" s="190"/>
      <c r="BO86" s="190"/>
      <c r="BP86" s="85"/>
      <c r="BQ86" s="85"/>
      <c r="BR86" s="85"/>
      <c r="BS86" s="85"/>
      <c r="BT86" s="85"/>
      <c r="BU86" s="85"/>
      <c r="BV86" s="85"/>
      <c r="BW86" s="85"/>
      <c r="BX86" s="220"/>
    </row>
    <row r="87" spans="1:76" s="29" customFormat="1" ht="18" customHeight="1">
      <c r="A87" s="33"/>
      <c r="B87" s="41"/>
      <c r="C87" s="51"/>
      <c r="D87" s="61"/>
      <c r="E87" s="71"/>
      <c r="F87" s="85"/>
      <c r="G87" s="100" t="str">
        <f>IF(H85&gt;L85,"OK,目標CBR"&amp;L79&amp;"%の場合置換層厚"&amp;L80&amp;"cmとなる。","NG,目標CBR"&amp;L79&amp;"%の場合置換層厚"&amp;L80&amp;"cmでは満足しない。")</f>
        <v>OK,目標CBR3%の場合置換層厚55cmとなる。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178"/>
      <c r="W87" s="74"/>
      <c r="X87" s="85"/>
      <c r="Y87" s="100" t="str">
        <f>IF(Z85&gt;AD85,"OK,目標CBR"&amp;AD79&amp;"%の場合置換層厚"&amp;AD80&amp;"cmとなる。","NG,目標CBR"&amp;AD79&amp;"%の場合置換層厚"&amp;AD80&amp;"cmでは満足しない。")</f>
        <v>OK,目標CBR4%の場合置換層厚70cmとなる。</v>
      </c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178"/>
      <c r="AO87" s="74"/>
      <c r="AP87" s="85"/>
      <c r="AQ87" s="100" t="str">
        <f>IF(AR85&gt;AV85,"OK,目標CBR"&amp;AV79&amp;"%の場合置換層厚"&amp;AV80&amp;"cmとなる。","NG,目標CBR"&amp;AV79&amp;"%の場合置換層厚"&amp;AV80&amp;"cmでは満足しない。")</f>
        <v>OK,目標CBR6%の場合置換層厚85cmとなる。</v>
      </c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178"/>
      <c r="BG87" s="74"/>
      <c r="BH87" s="85"/>
      <c r="BI87" s="100" t="str">
        <f>IF(BJ85&gt;BN85,"OK,目標CBR"&amp;BN79&amp;"%の場合置換層厚"&amp;BN80&amp;"cmとなる。","NG,目標CBR"&amp;BN79&amp;"%の場合置換層厚"&amp;BN80&amp;"cmでは満足しない。")</f>
        <v>OK,目標CBR8%の場合置換層厚100cmとなる。</v>
      </c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220"/>
    </row>
    <row r="88" spans="1:76" s="29" customFormat="1" ht="9.9499999999999993" customHeight="1">
      <c r="A88" s="33"/>
      <c r="B88" s="41"/>
      <c r="C88" s="51"/>
      <c r="D88" s="61"/>
      <c r="E88" s="72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180"/>
      <c r="W88" s="72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180"/>
      <c r="AO88" s="72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180"/>
      <c r="BG88" s="72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221"/>
    </row>
    <row r="89" spans="1:76" s="29" customFormat="1" ht="15.95" customHeight="1">
      <c r="A89" s="33"/>
      <c r="B89" s="42" t="s">
        <v>20</v>
      </c>
      <c r="C89" s="52"/>
      <c r="D89" s="62"/>
      <c r="E89" s="73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51">
        <v>100</v>
      </c>
      <c r="Q89" s="151"/>
      <c r="R89" s="151"/>
      <c r="S89" s="151"/>
      <c r="T89" s="151"/>
      <c r="U89" s="151"/>
      <c r="V89" s="181"/>
      <c r="W89" s="187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151">
        <v>100</v>
      </c>
      <c r="AI89" s="151"/>
      <c r="AJ89" s="151"/>
      <c r="AK89" s="151"/>
      <c r="AL89" s="151"/>
      <c r="AM89" s="151"/>
      <c r="AN89" s="200"/>
      <c r="AO89" s="187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151">
        <v>100</v>
      </c>
      <c r="BA89" s="151"/>
      <c r="BB89" s="151"/>
      <c r="BC89" s="151"/>
      <c r="BD89" s="151"/>
      <c r="BE89" s="151"/>
      <c r="BF89" s="200"/>
      <c r="BG89" s="73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151">
        <v>100</v>
      </c>
      <c r="BS89" s="151"/>
      <c r="BT89" s="151"/>
      <c r="BU89" s="151"/>
      <c r="BV89" s="151"/>
      <c r="BW89" s="151"/>
      <c r="BX89" s="222"/>
    </row>
    <row r="90" spans="1:76" s="29" customFormat="1" ht="15.95" customHeight="1">
      <c r="A90" s="33"/>
      <c r="B90" s="43"/>
      <c r="C90" s="53"/>
      <c r="D90" s="63"/>
      <c r="E90" s="71"/>
      <c r="F90" s="90" t="s">
        <v>41</v>
      </c>
      <c r="G90" s="90"/>
      <c r="H90" s="90"/>
      <c r="I90" s="90"/>
      <c r="J90" s="90"/>
      <c r="K90" s="90"/>
      <c r="L90" s="90"/>
      <c r="M90" s="90" t="s">
        <v>36</v>
      </c>
      <c r="N90" s="90"/>
      <c r="O90" s="90"/>
      <c r="P90" s="94" t="s">
        <v>46</v>
      </c>
      <c r="Q90" s="94"/>
      <c r="R90" s="94"/>
      <c r="S90" s="94" t="s">
        <v>44</v>
      </c>
      <c r="T90" s="94"/>
      <c r="U90" s="94"/>
      <c r="V90" s="182"/>
      <c r="W90" s="188"/>
      <c r="X90" s="90" t="s">
        <v>41</v>
      </c>
      <c r="Y90" s="90"/>
      <c r="Z90" s="90"/>
      <c r="AA90" s="90"/>
      <c r="AB90" s="90"/>
      <c r="AC90" s="90"/>
      <c r="AD90" s="90"/>
      <c r="AE90" s="90" t="s">
        <v>36</v>
      </c>
      <c r="AF90" s="90"/>
      <c r="AG90" s="90"/>
      <c r="AH90" s="94" t="s">
        <v>46</v>
      </c>
      <c r="AI90" s="94"/>
      <c r="AJ90" s="94"/>
      <c r="AK90" s="94" t="s">
        <v>44</v>
      </c>
      <c r="AL90" s="94"/>
      <c r="AM90" s="94"/>
      <c r="AN90" s="201"/>
      <c r="AO90" s="188"/>
      <c r="AP90" s="90" t="s">
        <v>41</v>
      </c>
      <c r="AQ90" s="90"/>
      <c r="AR90" s="90"/>
      <c r="AS90" s="90"/>
      <c r="AT90" s="90"/>
      <c r="AU90" s="90"/>
      <c r="AV90" s="90"/>
      <c r="AW90" s="90" t="s">
        <v>36</v>
      </c>
      <c r="AX90" s="90"/>
      <c r="AY90" s="90"/>
      <c r="AZ90" s="94" t="s">
        <v>46</v>
      </c>
      <c r="BA90" s="94"/>
      <c r="BB90" s="94"/>
      <c r="BC90" s="94" t="s">
        <v>44</v>
      </c>
      <c r="BD90" s="94"/>
      <c r="BE90" s="94"/>
      <c r="BF90" s="201"/>
      <c r="BG90" s="210"/>
      <c r="BH90" s="90" t="s">
        <v>41</v>
      </c>
      <c r="BI90" s="90"/>
      <c r="BJ90" s="90"/>
      <c r="BK90" s="90"/>
      <c r="BL90" s="90"/>
      <c r="BM90" s="90"/>
      <c r="BN90" s="90"/>
      <c r="BO90" s="90" t="s">
        <v>36</v>
      </c>
      <c r="BP90" s="90"/>
      <c r="BQ90" s="90"/>
      <c r="BR90" s="94" t="s">
        <v>46</v>
      </c>
      <c r="BS90" s="94"/>
      <c r="BT90" s="94"/>
      <c r="BU90" s="94" t="s">
        <v>44</v>
      </c>
      <c r="BV90" s="94"/>
      <c r="BW90" s="94"/>
      <c r="BX90" s="223"/>
    </row>
    <row r="91" spans="1:76" s="29" customFormat="1" ht="15.95" customHeight="1">
      <c r="A91" s="33"/>
      <c r="B91" s="43"/>
      <c r="C91" s="53"/>
      <c r="D91" s="63"/>
      <c r="E91" s="71"/>
      <c r="F91" s="91" t="s">
        <v>34</v>
      </c>
      <c r="G91" s="101"/>
      <c r="H91" s="105" t="s">
        <v>50</v>
      </c>
      <c r="I91" s="105"/>
      <c r="J91" s="114"/>
      <c r="K91" s="119">
        <f>$K$38</f>
        <v>5</v>
      </c>
      <c r="L91" s="130"/>
      <c r="M91" s="137">
        <f>+P89</f>
        <v>100</v>
      </c>
      <c r="N91" s="146"/>
      <c r="O91" s="148"/>
      <c r="P91" s="152">
        <f>+'単価表(種子・屋久)'!$E$6</f>
        <v>2493</v>
      </c>
      <c r="Q91" s="160"/>
      <c r="R91" s="162"/>
      <c r="S91" s="165">
        <f>ROUND(P91*M91/1000,0)</f>
        <v>249</v>
      </c>
      <c r="T91" s="165"/>
      <c r="U91" s="165"/>
      <c r="V91" s="182"/>
      <c r="W91" s="188"/>
      <c r="X91" s="91" t="s">
        <v>34</v>
      </c>
      <c r="Y91" s="101"/>
      <c r="Z91" s="105" t="s">
        <v>50</v>
      </c>
      <c r="AA91" s="105"/>
      <c r="AB91" s="114"/>
      <c r="AC91" s="119">
        <f>$AC$38</f>
        <v>5</v>
      </c>
      <c r="AD91" s="130"/>
      <c r="AE91" s="137">
        <f>+AH89</f>
        <v>100</v>
      </c>
      <c r="AF91" s="146"/>
      <c r="AG91" s="148"/>
      <c r="AH91" s="152">
        <f>+'単価表(種子・屋久)'!$E$6</f>
        <v>2493</v>
      </c>
      <c r="AI91" s="160"/>
      <c r="AJ91" s="162"/>
      <c r="AK91" s="165">
        <f>ROUND(AH91*AE91/1000,0)</f>
        <v>249</v>
      </c>
      <c r="AL91" s="165"/>
      <c r="AM91" s="165"/>
      <c r="AN91" s="201"/>
      <c r="AO91" s="188"/>
      <c r="AP91" s="91" t="s">
        <v>34</v>
      </c>
      <c r="AQ91" s="101"/>
      <c r="AR91" s="105" t="s">
        <v>50</v>
      </c>
      <c r="AS91" s="105"/>
      <c r="AT91" s="114"/>
      <c r="AU91" s="119">
        <f>$AU$38</f>
        <v>5</v>
      </c>
      <c r="AV91" s="130"/>
      <c r="AW91" s="137">
        <f>+AZ89</f>
        <v>100</v>
      </c>
      <c r="AX91" s="146"/>
      <c r="AY91" s="148"/>
      <c r="AZ91" s="152">
        <f>+'単価表(種子・屋久)'!$E$6</f>
        <v>2493</v>
      </c>
      <c r="BA91" s="160"/>
      <c r="BB91" s="162"/>
      <c r="BC91" s="165">
        <f>ROUND(AZ91*AW91/1000,0)</f>
        <v>249</v>
      </c>
      <c r="BD91" s="165"/>
      <c r="BE91" s="165"/>
      <c r="BF91" s="201"/>
      <c r="BG91" s="210"/>
      <c r="BH91" s="91" t="s">
        <v>34</v>
      </c>
      <c r="BI91" s="101"/>
      <c r="BJ91" s="105" t="s">
        <v>50</v>
      </c>
      <c r="BK91" s="105"/>
      <c r="BL91" s="114"/>
      <c r="BM91" s="119">
        <f>$BM$38</f>
        <v>5</v>
      </c>
      <c r="BN91" s="130"/>
      <c r="BO91" s="137">
        <f>+BR89</f>
        <v>100</v>
      </c>
      <c r="BP91" s="146"/>
      <c r="BQ91" s="148"/>
      <c r="BR91" s="152">
        <f>+'単価表(種子・屋久)'!$E$6</f>
        <v>2493</v>
      </c>
      <c r="BS91" s="160"/>
      <c r="BT91" s="162"/>
      <c r="BU91" s="165">
        <f>ROUND(BR91*BO91/1000,0)</f>
        <v>249</v>
      </c>
      <c r="BV91" s="165"/>
      <c r="BW91" s="165"/>
      <c r="BX91" s="223"/>
    </row>
    <row r="92" spans="1:76" s="30" customFormat="1" ht="15.95" customHeight="1">
      <c r="A92" s="34"/>
      <c r="B92" s="43"/>
      <c r="C92" s="53"/>
      <c r="D92" s="63"/>
      <c r="E92" s="74"/>
      <c r="F92" s="92"/>
      <c r="G92" s="102"/>
      <c r="H92" s="105" t="s">
        <v>33</v>
      </c>
      <c r="I92" s="105"/>
      <c r="J92" s="114"/>
      <c r="K92" s="120">
        <f>$K$39</f>
        <v>10</v>
      </c>
      <c r="L92" s="131"/>
      <c r="M92" s="138">
        <f>+P89</f>
        <v>100</v>
      </c>
      <c r="N92" s="138"/>
      <c r="O92" s="138"/>
      <c r="P92" s="153">
        <f>LOOKUP(K92,'単価表(種子・屋久)'!$D$8:$D$16,'単価表(種子・屋久)'!$E$8:$E$16)</f>
        <v>704</v>
      </c>
      <c r="Q92" s="153"/>
      <c r="R92" s="153"/>
      <c r="S92" s="165">
        <f>ROUND(P92*M92/1000,0)</f>
        <v>70</v>
      </c>
      <c r="T92" s="165"/>
      <c r="U92" s="165"/>
      <c r="V92" s="182"/>
      <c r="W92" s="188"/>
      <c r="X92" s="92"/>
      <c r="Y92" s="102"/>
      <c r="Z92" s="105" t="s">
        <v>33</v>
      </c>
      <c r="AA92" s="105"/>
      <c r="AB92" s="114"/>
      <c r="AC92" s="120">
        <f>$AC$39</f>
        <v>15</v>
      </c>
      <c r="AD92" s="131"/>
      <c r="AE92" s="138">
        <f>+AH89</f>
        <v>100</v>
      </c>
      <c r="AF92" s="138"/>
      <c r="AG92" s="138"/>
      <c r="AH92" s="153">
        <f>LOOKUP(AC92,'単価表(種子・屋久)'!$D$8:$D$16,'単価表(種子・屋久)'!$E$8:$E$16)</f>
        <v>953</v>
      </c>
      <c r="AI92" s="153"/>
      <c r="AJ92" s="153"/>
      <c r="AK92" s="165">
        <f>ROUND(AH92*AE92/1000,0)</f>
        <v>95</v>
      </c>
      <c r="AL92" s="165"/>
      <c r="AM92" s="165"/>
      <c r="AN92" s="178"/>
      <c r="AO92" s="188"/>
      <c r="AP92" s="92"/>
      <c r="AQ92" s="102"/>
      <c r="AR92" s="105" t="s">
        <v>33</v>
      </c>
      <c r="AS92" s="105"/>
      <c r="AT92" s="114"/>
      <c r="AU92" s="120">
        <f>$AU$39</f>
        <v>20</v>
      </c>
      <c r="AV92" s="131"/>
      <c r="AW92" s="138">
        <f>+AZ89</f>
        <v>100</v>
      </c>
      <c r="AX92" s="138"/>
      <c r="AY92" s="138"/>
      <c r="AZ92" s="153">
        <f>LOOKUP(AU92,'単価表(種子・屋久)'!$D$8:$D$16,'単価表(種子・屋久)'!$E$8:$E$16)</f>
        <v>1399</v>
      </c>
      <c r="BA92" s="153"/>
      <c r="BB92" s="153"/>
      <c r="BC92" s="165">
        <f>ROUND(AZ92*AW92/1000,0)</f>
        <v>140</v>
      </c>
      <c r="BD92" s="165"/>
      <c r="BE92" s="165"/>
      <c r="BF92" s="178"/>
      <c r="BG92" s="74"/>
      <c r="BH92" s="92"/>
      <c r="BI92" s="102"/>
      <c r="BJ92" s="105" t="s">
        <v>33</v>
      </c>
      <c r="BK92" s="105"/>
      <c r="BL92" s="114"/>
      <c r="BM92" s="120">
        <f>$BM$39</f>
        <v>15</v>
      </c>
      <c r="BN92" s="131"/>
      <c r="BO92" s="138">
        <f>+BR89</f>
        <v>100</v>
      </c>
      <c r="BP92" s="138"/>
      <c r="BQ92" s="138"/>
      <c r="BR92" s="153">
        <f>LOOKUP(BM92,'単価表(種子・屋久)'!$D$8:$D$16,'単価表(種子・屋久)'!$E$8:$E$16)</f>
        <v>953</v>
      </c>
      <c r="BS92" s="153"/>
      <c r="BT92" s="153"/>
      <c r="BU92" s="165">
        <f>ROUND(BR92*BO92/1000,0)</f>
        <v>95</v>
      </c>
      <c r="BV92" s="165"/>
      <c r="BW92" s="165"/>
      <c r="BX92" s="220"/>
    </row>
    <row r="93" spans="1:76" s="30" customFormat="1" ht="15.95" customHeight="1">
      <c r="A93" s="34"/>
      <c r="B93" s="43"/>
      <c r="C93" s="53"/>
      <c r="D93" s="63"/>
      <c r="E93" s="74"/>
      <c r="F93" s="92"/>
      <c r="G93" s="102"/>
      <c r="H93" s="106" t="s">
        <v>38</v>
      </c>
      <c r="I93" s="106"/>
      <c r="J93" s="115"/>
      <c r="K93" s="120"/>
      <c r="L93" s="131"/>
      <c r="M93" s="138"/>
      <c r="N93" s="138"/>
      <c r="O93" s="138"/>
      <c r="P93" s="153"/>
      <c r="Q93" s="153"/>
      <c r="R93" s="153"/>
      <c r="S93" s="165"/>
      <c r="T93" s="165"/>
      <c r="U93" s="165"/>
      <c r="V93" s="182"/>
      <c r="W93" s="188"/>
      <c r="X93" s="92"/>
      <c r="Y93" s="102"/>
      <c r="Z93" s="106" t="s">
        <v>38</v>
      </c>
      <c r="AA93" s="106"/>
      <c r="AB93" s="115"/>
      <c r="AC93" s="120"/>
      <c r="AD93" s="131"/>
      <c r="AE93" s="138"/>
      <c r="AF93" s="138"/>
      <c r="AG93" s="138"/>
      <c r="AH93" s="153"/>
      <c r="AI93" s="153"/>
      <c r="AJ93" s="153"/>
      <c r="AK93" s="165"/>
      <c r="AL93" s="165"/>
      <c r="AM93" s="165"/>
      <c r="AN93" s="178"/>
      <c r="AO93" s="188"/>
      <c r="AP93" s="92"/>
      <c r="AQ93" s="102"/>
      <c r="AR93" s="106" t="s">
        <v>38</v>
      </c>
      <c r="AS93" s="106"/>
      <c r="AT93" s="115"/>
      <c r="AU93" s="120"/>
      <c r="AV93" s="131"/>
      <c r="AW93" s="138"/>
      <c r="AX93" s="138"/>
      <c r="AY93" s="138"/>
      <c r="AZ93" s="153"/>
      <c r="BA93" s="153"/>
      <c r="BB93" s="153"/>
      <c r="BC93" s="165"/>
      <c r="BD93" s="165"/>
      <c r="BE93" s="165"/>
      <c r="BF93" s="178"/>
      <c r="BG93" s="74"/>
      <c r="BH93" s="92"/>
      <c r="BI93" s="102"/>
      <c r="BJ93" s="106" t="s">
        <v>38</v>
      </c>
      <c r="BK93" s="106"/>
      <c r="BL93" s="115"/>
      <c r="BM93" s="120"/>
      <c r="BN93" s="131"/>
      <c r="BO93" s="138"/>
      <c r="BP93" s="138"/>
      <c r="BQ93" s="138"/>
      <c r="BR93" s="153"/>
      <c r="BS93" s="153"/>
      <c r="BT93" s="153"/>
      <c r="BU93" s="165"/>
      <c r="BV93" s="165"/>
      <c r="BW93" s="165"/>
      <c r="BX93" s="220"/>
    </row>
    <row r="94" spans="1:76" s="30" customFormat="1" ht="15.95" customHeight="1">
      <c r="A94" s="34"/>
      <c r="B94" s="43"/>
      <c r="C94" s="53"/>
      <c r="D94" s="63"/>
      <c r="E94" s="74"/>
      <c r="F94" s="92"/>
      <c r="G94" s="102"/>
      <c r="H94" s="105" t="s">
        <v>13</v>
      </c>
      <c r="I94" s="105"/>
      <c r="J94" s="114"/>
      <c r="K94" s="120">
        <f>$K$41</f>
        <v>50</v>
      </c>
      <c r="L94" s="131"/>
      <c r="M94" s="138">
        <f>+P89</f>
        <v>100</v>
      </c>
      <c r="N94" s="138"/>
      <c r="O94" s="138"/>
      <c r="P94" s="153">
        <f>LOOKUP(K94,'単価表(種子・屋久)'!$D$17:$D$26,'単価表(種子・屋久)'!$E$17:$E$26)</f>
        <v>2918</v>
      </c>
      <c r="Q94" s="153"/>
      <c r="R94" s="153"/>
      <c r="S94" s="165">
        <f>ROUND(P94*M94/1000,0)</f>
        <v>292</v>
      </c>
      <c r="T94" s="165"/>
      <c r="U94" s="165"/>
      <c r="V94" s="182"/>
      <c r="W94" s="188"/>
      <c r="X94" s="92"/>
      <c r="Y94" s="102"/>
      <c r="Z94" s="105" t="s">
        <v>13</v>
      </c>
      <c r="AA94" s="105"/>
      <c r="AB94" s="114"/>
      <c r="AC94" s="120">
        <f>$AC$41</f>
        <v>40</v>
      </c>
      <c r="AD94" s="131"/>
      <c r="AE94" s="138">
        <f>+AH89</f>
        <v>100</v>
      </c>
      <c r="AF94" s="138"/>
      <c r="AG94" s="138"/>
      <c r="AH94" s="153">
        <f>LOOKUP(AC94,'単価表(種子・屋久)'!$D$17:$D$26,'単価表(種子・屋久)'!$E$17:$E$26)</f>
        <v>2260</v>
      </c>
      <c r="AI94" s="153"/>
      <c r="AJ94" s="153"/>
      <c r="AK94" s="165">
        <f>ROUND(AH94*AE94/1000,0)</f>
        <v>226</v>
      </c>
      <c r="AL94" s="165"/>
      <c r="AM94" s="165"/>
      <c r="AN94" s="178"/>
      <c r="AO94" s="188"/>
      <c r="AP94" s="92"/>
      <c r="AQ94" s="102"/>
      <c r="AR94" s="105" t="s">
        <v>13</v>
      </c>
      <c r="AS94" s="105"/>
      <c r="AT94" s="114"/>
      <c r="AU94" s="120">
        <f>$AU$41</f>
        <v>20</v>
      </c>
      <c r="AV94" s="131"/>
      <c r="AW94" s="138">
        <f>+AZ89</f>
        <v>100</v>
      </c>
      <c r="AX94" s="138"/>
      <c r="AY94" s="138"/>
      <c r="AZ94" s="153">
        <f>LOOKUP(AU94,'単価表(種子・屋久)'!$D$17:$D$26,'単価表(種子・屋久)'!$E$17:$E$26)</f>
        <v>1130</v>
      </c>
      <c r="BA94" s="153"/>
      <c r="BB94" s="153"/>
      <c r="BC94" s="165">
        <f>ROUND(AZ94*AW94/1000,0)</f>
        <v>113</v>
      </c>
      <c r="BD94" s="165"/>
      <c r="BE94" s="165"/>
      <c r="BF94" s="178"/>
      <c r="BG94" s="74"/>
      <c r="BH94" s="92"/>
      <c r="BI94" s="102"/>
      <c r="BJ94" s="105" t="s">
        <v>13</v>
      </c>
      <c r="BK94" s="105"/>
      <c r="BL94" s="114"/>
      <c r="BM94" s="120">
        <f>$BM$41</f>
        <v>25</v>
      </c>
      <c r="BN94" s="131"/>
      <c r="BO94" s="138">
        <f>+BR89</f>
        <v>100</v>
      </c>
      <c r="BP94" s="138"/>
      <c r="BQ94" s="138"/>
      <c r="BR94" s="153">
        <f>LOOKUP(BM94,'単価表(種子・屋久)'!$D$17:$D$26,'単価表(種子・屋久)'!$E$17:$E$26)</f>
        <v>1554</v>
      </c>
      <c r="BS94" s="153"/>
      <c r="BT94" s="153"/>
      <c r="BU94" s="165">
        <f>ROUND(BR94*BO94/1000,0)</f>
        <v>155</v>
      </c>
      <c r="BV94" s="165"/>
      <c r="BW94" s="165"/>
      <c r="BX94" s="220"/>
    </row>
    <row r="95" spans="1:76" s="30" customFormat="1" ht="15.95" customHeight="1">
      <c r="A95" s="34"/>
      <c r="B95" s="43"/>
      <c r="C95" s="53"/>
      <c r="D95" s="63"/>
      <c r="E95" s="74"/>
      <c r="F95" s="92"/>
      <c r="G95" s="102"/>
      <c r="H95" s="106" t="s">
        <v>39</v>
      </c>
      <c r="I95" s="106"/>
      <c r="J95" s="115"/>
      <c r="K95" s="120"/>
      <c r="L95" s="131"/>
      <c r="M95" s="138"/>
      <c r="N95" s="138"/>
      <c r="O95" s="138"/>
      <c r="P95" s="153"/>
      <c r="Q95" s="153"/>
      <c r="R95" s="153"/>
      <c r="S95" s="165"/>
      <c r="T95" s="165"/>
      <c r="U95" s="165"/>
      <c r="V95" s="182"/>
      <c r="W95" s="188"/>
      <c r="X95" s="92"/>
      <c r="Y95" s="102"/>
      <c r="Z95" s="106" t="s">
        <v>39</v>
      </c>
      <c r="AA95" s="106"/>
      <c r="AB95" s="115"/>
      <c r="AC95" s="120"/>
      <c r="AD95" s="131"/>
      <c r="AE95" s="138"/>
      <c r="AF95" s="138"/>
      <c r="AG95" s="138"/>
      <c r="AH95" s="153"/>
      <c r="AI95" s="153"/>
      <c r="AJ95" s="153"/>
      <c r="AK95" s="165"/>
      <c r="AL95" s="165"/>
      <c r="AM95" s="165"/>
      <c r="AN95" s="178"/>
      <c r="AO95" s="188"/>
      <c r="AP95" s="92"/>
      <c r="AQ95" s="102"/>
      <c r="AR95" s="106" t="s">
        <v>39</v>
      </c>
      <c r="AS95" s="106"/>
      <c r="AT95" s="115"/>
      <c r="AU95" s="120"/>
      <c r="AV95" s="131"/>
      <c r="AW95" s="138"/>
      <c r="AX95" s="138"/>
      <c r="AY95" s="138"/>
      <c r="AZ95" s="153"/>
      <c r="BA95" s="153"/>
      <c r="BB95" s="153"/>
      <c r="BC95" s="165"/>
      <c r="BD95" s="165"/>
      <c r="BE95" s="165"/>
      <c r="BF95" s="178"/>
      <c r="BG95" s="74"/>
      <c r="BH95" s="92"/>
      <c r="BI95" s="102"/>
      <c r="BJ95" s="106" t="s">
        <v>39</v>
      </c>
      <c r="BK95" s="106"/>
      <c r="BL95" s="115"/>
      <c r="BM95" s="120"/>
      <c r="BN95" s="131"/>
      <c r="BO95" s="138"/>
      <c r="BP95" s="138"/>
      <c r="BQ95" s="138"/>
      <c r="BR95" s="153"/>
      <c r="BS95" s="153"/>
      <c r="BT95" s="153"/>
      <c r="BU95" s="165"/>
      <c r="BV95" s="165"/>
      <c r="BW95" s="165"/>
      <c r="BX95" s="220"/>
    </row>
    <row r="96" spans="1:76" s="30" customFormat="1" ht="15.95" customHeight="1">
      <c r="A96" s="34"/>
      <c r="B96" s="43"/>
      <c r="C96" s="53"/>
      <c r="D96" s="63"/>
      <c r="E96" s="74"/>
      <c r="F96" s="93"/>
      <c r="G96" s="103"/>
      <c r="H96" s="107" t="s">
        <v>47</v>
      </c>
      <c r="I96" s="107"/>
      <c r="J96" s="107"/>
      <c r="K96" s="107"/>
      <c r="L96" s="107"/>
      <c r="M96" s="138" t="s">
        <v>43</v>
      </c>
      <c r="N96" s="138"/>
      <c r="O96" s="138"/>
      <c r="P96" s="153" t="s">
        <v>43</v>
      </c>
      <c r="Q96" s="153"/>
      <c r="R96" s="153"/>
      <c r="S96" s="165">
        <f>SUM(S91:U95)</f>
        <v>611</v>
      </c>
      <c r="T96" s="165"/>
      <c r="U96" s="165"/>
      <c r="V96" s="182"/>
      <c r="W96" s="188"/>
      <c r="X96" s="93"/>
      <c r="Y96" s="103"/>
      <c r="Z96" s="107" t="s">
        <v>47</v>
      </c>
      <c r="AA96" s="107"/>
      <c r="AB96" s="107"/>
      <c r="AC96" s="107"/>
      <c r="AD96" s="107"/>
      <c r="AE96" s="138" t="s">
        <v>43</v>
      </c>
      <c r="AF96" s="138"/>
      <c r="AG96" s="138"/>
      <c r="AH96" s="153" t="s">
        <v>43</v>
      </c>
      <c r="AI96" s="153"/>
      <c r="AJ96" s="153"/>
      <c r="AK96" s="165">
        <f>SUM(AK91:AM95)</f>
        <v>570</v>
      </c>
      <c r="AL96" s="165"/>
      <c r="AM96" s="165"/>
      <c r="AN96" s="178"/>
      <c r="AO96" s="188"/>
      <c r="AP96" s="93"/>
      <c r="AQ96" s="103"/>
      <c r="AR96" s="107" t="s">
        <v>47</v>
      </c>
      <c r="AS96" s="107"/>
      <c r="AT96" s="107"/>
      <c r="AU96" s="107"/>
      <c r="AV96" s="107"/>
      <c r="AW96" s="138" t="s">
        <v>43</v>
      </c>
      <c r="AX96" s="138"/>
      <c r="AY96" s="138"/>
      <c r="AZ96" s="153" t="s">
        <v>43</v>
      </c>
      <c r="BA96" s="153"/>
      <c r="BB96" s="153"/>
      <c r="BC96" s="165">
        <f>SUM(BC91:BE95)</f>
        <v>502</v>
      </c>
      <c r="BD96" s="165"/>
      <c r="BE96" s="165"/>
      <c r="BF96" s="178"/>
      <c r="BG96" s="74"/>
      <c r="BH96" s="93"/>
      <c r="BI96" s="103"/>
      <c r="BJ96" s="107" t="s">
        <v>47</v>
      </c>
      <c r="BK96" s="107"/>
      <c r="BL96" s="107"/>
      <c r="BM96" s="107"/>
      <c r="BN96" s="107"/>
      <c r="BO96" s="138" t="s">
        <v>43</v>
      </c>
      <c r="BP96" s="138"/>
      <c r="BQ96" s="138"/>
      <c r="BR96" s="153" t="s">
        <v>43</v>
      </c>
      <c r="BS96" s="153"/>
      <c r="BT96" s="153"/>
      <c r="BU96" s="165">
        <f>SUM(BU91:BW95)</f>
        <v>499</v>
      </c>
      <c r="BV96" s="165"/>
      <c r="BW96" s="165"/>
      <c r="BX96" s="220"/>
    </row>
    <row r="97" spans="1:76" s="30" customFormat="1" ht="15.95" customHeight="1">
      <c r="A97" s="34"/>
      <c r="B97" s="43"/>
      <c r="C97" s="53"/>
      <c r="D97" s="63"/>
      <c r="E97" s="74"/>
      <c r="F97" s="94" t="s">
        <v>24</v>
      </c>
      <c r="G97" s="94"/>
      <c r="H97" s="108" t="s">
        <v>19</v>
      </c>
      <c r="I97" s="108"/>
      <c r="J97" s="108"/>
      <c r="K97" s="108"/>
      <c r="L97" s="108"/>
      <c r="M97" s="139">
        <f>T66*P89/100</f>
        <v>120</v>
      </c>
      <c r="N97" s="139"/>
      <c r="O97" s="139"/>
      <c r="P97" s="153">
        <f>+'単価表(種子・屋久)'!$E$29</f>
        <v>258</v>
      </c>
      <c r="Q97" s="153"/>
      <c r="R97" s="153"/>
      <c r="S97" s="165">
        <f>ROUND(P97*M97/1000,0)</f>
        <v>31</v>
      </c>
      <c r="T97" s="165"/>
      <c r="U97" s="165"/>
      <c r="V97" s="182"/>
      <c r="W97" s="188"/>
      <c r="X97" s="94" t="s">
        <v>24</v>
      </c>
      <c r="Y97" s="94"/>
      <c r="Z97" s="108" t="s">
        <v>19</v>
      </c>
      <c r="AA97" s="108"/>
      <c r="AB97" s="108"/>
      <c r="AC97" s="108"/>
      <c r="AD97" s="108"/>
      <c r="AE97" s="139">
        <f>AL66*AH89/100</f>
        <v>130</v>
      </c>
      <c r="AF97" s="139"/>
      <c r="AG97" s="139"/>
      <c r="AH97" s="153">
        <f>+'単価表(種子・屋久)'!$E$29</f>
        <v>258</v>
      </c>
      <c r="AI97" s="153"/>
      <c r="AJ97" s="153"/>
      <c r="AK97" s="165">
        <f>ROUND(AH97*AE97/1000,0)</f>
        <v>34</v>
      </c>
      <c r="AL97" s="165"/>
      <c r="AM97" s="165"/>
      <c r="AN97" s="178"/>
      <c r="AO97" s="188"/>
      <c r="AP97" s="94" t="s">
        <v>24</v>
      </c>
      <c r="AQ97" s="94"/>
      <c r="AR97" s="108" t="s">
        <v>19</v>
      </c>
      <c r="AS97" s="108"/>
      <c r="AT97" s="108"/>
      <c r="AU97" s="108"/>
      <c r="AV97" s="108"/>
      <c r="AW97" s="139">
        <f>BD66*AZ89/100</f>
        <v>130</v>
      </c>
      <c r="AX97" s="139"/>
      <c r="AY97" s="139"/>
      <c r="AZ97" s="153">
        <f>+'単価表(種子・屋久)'!$E$29</f>
        <v>258</v>
      </c>
      <c r="BA97" s="153"/>
      <c r="BB97" s="153"/>
      <c r="BC97" s="165">
        <f>ROUND(AZ97*AW97/1000,0)</f>
        <v>34</v>
      </c>
      <c r="BD97" s="165"/>
      <c r="BE97" s="165"/>
      <c r="BF97" s="178"/>
      <c r="BG97" s="74"/>
      <c r="BH97" s="94" t="s">
        <v>24</v>
      </c>
      <c r="BI97" s="94"/>
      <c r="BJ97" s="108" t="s">
        <v>19</v>
      </c>
      <c r="BK97" s="108"/>
      <c r="BL97" s="108"/>
      <c r="BM97" s="108"/>
      <c r="BN97" s="108"/>
      <c r="BO97" s="139">
        <f>BV66*BR89/100</f>
        <v>145</v>
      </c>
      <c r="BP97" s="139"/>
      <c r="BQ97" s="139"/>
      <c r="BR97" s="153">
        <f>+'単価表(種子・屋久)'!$E$29</f>
        <v>258</v>
      </c>
      <c r="BS97" s="153"/>
      <c r="BT97" s="153"/>
      <c r="BU97" s="165">
        <f>ROUND(BR97*BO97/1000,0)</f>
        <v>37</v>
      </c>
      <c r="BV97" s="165"/>
      <c r="BW97" s="165"/>
      <c r="BX97" s="220"/>
    </row>
    <row r="98" spans="1:76" s="30" customFormat="1" ht="15.95" customHeight="1">
      <c r="A98" s="34"/>
      <c r="B98" s="43"/>
      <c r="C98" s="53"/>
      <c r="D98" s="63"/>
      <c r="E98" s="74"/>
      <c r="F98" s="94"/>
      <c r="G98" s="94"/>
      <c r="H98" s="108" t="s">
        <v>35</v>
      </c>
      <c r="I98" s="108"/>
      <c r="J98" s="108"/>
      <c r="K98" s="108"/>
      <c r="L98" s="108"/>
      <c r="M98" s="139">
        <f>S67*P89/100</f>
        <v>55</v>
      </c>
      <c r="N98" s="139"/>
      <c r="O98" s="139"/>
      <c r="P98" s="153">
        <f>+'単価表(種子・屋久)'!$E$28</f>
        <v>258</v>
      </c>
      <c r="Q98" s="153"/>
      <c r="R98" s="153"/>
      <c r="S98" s="165">
        <f>ROUND(P98*M98/1000,0)</f>
        <v>14</v>
      </c>
      <c r="T98" s="165"/>
      <c r="U98" s="165"/>
      <c r="V98" s="182"/>
      <c r="W98" s="188"/>
      <c r="X98" s="94"/>
      <c r="Y98" s="94"/>
      <c r="Z98" s="108" t="s">
        <v>35</v>
      </c>
      <c r="AA98" s="108"/>
      <c r="AB98" s="108"/>
      <c r="AC98" s="108"/>
      <c r="AD98" s="108"/>
      <c r="AE98" s="139">
        <f>AK67*AH89/100</f>
        <v>70</v>
      </c>
      <c r="AF98" s="139"/>
      <c r="AG98" s="139"/>
      <c r="AH98" s="153">
        <f>+'単価表(種子・屋久)'!$E$28</f>
        <v>258</v>
      </c>
      <c r="AI98" s="153"/>
      <c r="AJ98" s="153"/>
      <c r="AK98" s="165">
        <f>ROUND(AH98*AE98/1000,0)</f>
        <v>18</v>
      </c>
      <c r="AL98" s="165"/>
      <c r="AM98" s="165"/>
      <c r="AN98" s="178"/>
      <c r="AO98" s="188"/>
      <c r="AP98" s="94"/>
      <c r="AQ98" s="94"/>
      <c r="AR98" s="108" t="s">
        <v>35</v>
      </c>
      <c r="AS98" s="108"/>
      <c r="AT98" s="108"/>
      <c r="AU98" s="108"/>
      <c r="AV98" s="108"/>
      <c r="AW98" s="139">
        <f>BC67*AZ89/100</f>
        <v>85</v>
      </c>
      <c r="AX98" s="139"/>
      <c r="AY98" s="139"/>
      <c r="AZ98" s="153">
        <f>+'単価表(種子・屋久)'!$E$28</f>
        <v>258</v>
      </c>
      <c r="BA98" s="153"/>
      <c r="BB98" s="153"/>
      <c r="BC98" s="165">
        <f>ROUND(AZ98*AW98/1000,0)</f>
        <v>22</v>
      </c>
      <c r="BD98" s="165"/>
      <c r="BE98" s="165"/>
      <c r="BF98" s="178"/>
      <c r="BG98" s="74"/>
      <c r="BH98" s="94"/>
      <c r="BI98" s="94"/>
      <c r="BJ98" s="108" t="s">
        <v>35</v>
      </c>
      <c r="BK98" s="108"/>
      <c r="BL98" s="108"/>
      <c r="BM98" s="108"/>
      <c r="BN98" s="108"/>
      <c r="BO98" s="139">
        <f>BU68*BR89/100</f>
        <v>100</v>
      </c>
      <c r="BP98" s="139"/>
      <c r="BQ98" s="139"/>
      <c r="BR98" s="153">
        <f>+'単価表(種子・屋久)'!$E$28</f>
        <v>258</v>
      </c>
      <c r="BS98" s="153"/>
      <c r="BT98" s="153"/>
      <c r="BU98" s="165">
        <f>ROUND(BR98*BO98/1000,0)</f>
        <v>26</v>
      </c>
      <c r="BV98" s="165"/>
      <c r="BW98" s="165"/>
      <c r="BX98" s="220"/>
    </row>
    <row r="99" spans="1:76" s="30" customFormat="1" ht="15.95" customHeight="1">
      <c r="A99" s="34"/>
      <c r="B99" s="43"/>
      <c r="C99" s="53"/>
      <c r="D99" s="63"/>
      <c r="E99" s="74"/>
      <c r="F99" s="94"/>
      <c r="G99" s="94"/>
      <c r="H99" s="108" t="s">
        <v>76</v>
      </c>
      <c r="I99" s="108"/>
      <c r="J99" s="108"/>
      <c r="K99" s="108"/>
      <c r="L99" s="108"/>
      <c r="M99" s="139">
        <f>+M98</f>
        <v>55</v>
      </c>
      <c r="N99" s="139"/>
      <c r="O99" s="139"/>
      <c r="P99" s="153">
        <f>+'単価表(種子・屋久)'!$E$27</f>
        <v>2200</v>
      </c>
      <c r="Q99" s="153"/>
      <c r="R99" s="153"/>
      <c r="S99" s="165">
        <f>ROUND(P99*M99/1000,0)</f>
        <v>121</v>
      </c>
      <c r="T99" s="165"/>
      <c r="U99" s="165"/>
      <c r="V99" s="182"/>
      <c r="W99" s="188"/>
      <c r="X99" s="94"/>
      <c r="Y99" s="94"/>
      <c r="Z99" s="108" t="s">
        <v>76</v>
      </c>
      <c r="AA99" s="108"/>
      <c r="AB99" s="108"/>
      <c r="AC99" s="108"/>
      <c r="AD99" s="108"/>
      <c r="AE99" s="139">
        <f>+AE98</f>
        <v>70</v>
      </c>
      <c r="AF99" s="139"/>
      <c r="AG99" s="139"/>
      <c r="AH99" s="153">
        <f>+'単価表(種子・屋久)'!$E$27</f>
        <v>2200</v>
      </c>
      <c r="AI99" s="153"/>
      <c r="AJ99" s="153"/>
      <c r="AK99" s="165">
        <f>ROUND(AH99*AE99/1000,0)</f>
        <v>154</v>
      </c>
      <c r="AL99" s="165"/>
      <c r="AM99" s="165"/>
      <c r="AN99" s="178"/>
      <c r="AO99" s="188"/>
      <c r="AP99" s="94"/>
      <c r="AQ99" s="94"/>
      <c r="AR99" s="108" t="s">
        <v>76</v>
      </c>
      <c r="AS99" s="108"/>
      <c r="AT99" s="108"/>
      <c r="AU99" s="108"/>
      <c r="AV99" s="108"/>
      <c r="AW99" s="139">
        <f>+AW98</f>
        <v>85</v>
      </c>
      <c r="AX99" s="139"/>
      <c r="AY99" s="139"/>
      <c r="AZ99" s="153">
        <f>+'単価表(種子・屋久)'!$E$27</f>
        <v>2200</v>
      </c>
      <c r="BA99" s="153"/>
      <c r="BB99" s="153"/>
      <c r="BC99" s="165">
        <f>ROUND(AZ99*AW99/1000,0)</f>
        <v>187</v>
      </c>
      <c r="BD99" s="165"/>
      <c r="BE99" s="165"/>
      <c r="BF99" s="178"/>
      <c r="BG99" s="74"/>
      <c r="BH99" s="94"/>
      <c r="BI99" s="94"/>
      <c r="BJ99" s="108" t="s">
        <v>76</v>
      </c>
      <c r="BK99" s="108"/>
      <c r="BL99" s="108"/>
      <c r="BM99" s="108"/>
      <c r="BN99" s="108"/>
      <c r="BO99" s="139">
        <f>+BO98</f>
        <v>100</v>
      </c>
      <c r="BP99" s="139"/>
      <c r="BQ99" s="139"/>
      <c r="BR99" s="153">
        <f>+'単価表(種子・屋久)'!$E$27</f>
        <v>2200</v>
      </c>
      <c r="BS99" s="153"/>
      <c r="BT99" s="153"/>
      <c r="BU99" s="165">
        <f>ROUND(BR99*BO99/1000,0)</f>
        <v>220</v>
      </c>
      <c r="BV99" s="165"/>
      <c r="BW99" s="165"/>
      <c r="BX99" s="220"/>
    </row>
    <row r="100" spans="1:76" s="30" customFormat="1" ht="15.95" customHeight="1">
      <c r="A100" s="34"/>
      <c r="B100" s="43"/>
      <c r="C100" s="53"/>
      <c r="D100" s="63"/>
      <c r="E100" s="74"/>
      <c r="F100" s="94"/>
      <c r="G100" s="94"/>
      <c r="H100" s="108" t="s">
        <v>16</v>
      </c>
      <c r="I100" s="108"/>
      <c r="J100" s="108"/>
      <c r="K100" s="108"/>
      <c r="L100" s="108"/>
      <c r="M100" s="139">
        <f>+M97</f>
        <v>120</v>
      </c>
      <c r="N100" s="139"/>
      <c r="O100" s="139"/>
      <c r="P100" s="153">
        <f>+'単価表(種子・屋久)'!$E$33</f>
        <v>922</v>
      </c>
      <c r="Q100" s="153"/>
      <c r="R100" s="153"/>
      <c r="S100" s="165">
        <f>ROUND(P100*M100/1000,0)</f>
        <v>111</v>
      </c>
      <c r="T100" s="165"/>
      <c r="U100" s="165"/>
      <c r="V100" s="182"/>
      <c r="W100" s="188"/>
      <c r="X100" s="94"/>
      <c r="Y100" s="94"/>
      <c r="Z100" s="108" t="s">
        <v>16</v>
      </c>
      <c r="AA100" s="108"/>
      <c r="AB100" s="108"/>
      <c r="AC100" s="108"/>
      <c r="AD100" s="108"/>
      <c r="AE100" s="139">
        <f>+AE97</f>
        <v>130</v>
      </c>
      <c r="AF100" s="139"/>
      <c r="AG100" s="139"/>
      <c r="AH100" s="153">
        <f>+'単価表(種子・屋久)'!$E$33</f>
        <v>922</v>
      </c>
      <c r="AI100" s="153"/>
      <c r="AJ100" s="153"/>
      <c r="AK100" s="165">
        <f>ROUND(AH100*AE100/1000,0)</f>
        <v>120</v>
      </c>
      <c r="AL100" s="165"/>
      <c r="AM100" s="165"/>
      <c r="AN100" s="178"/>
      <c r="AO100" s="188"/>
      <c r="AP100" s="94"/>
      <c r="AQ100" s="94"/>
      <c r="AR100" s="108" t="s">
        <v>16</v>
      </c>
      <c r="AS100" s="108"/>
      <c r="AT100" s="108"/>
      <c r="AU100" s="108"/>
      <c r="AV100" s="108"/>
      <c r="AW100" s="139">
        <f>+AW97</f>
        <v>130</v>
      </c>
      <c r="AX100" s="139"/>
      <c r="AY100" s="139"/>
      <c r="AZ100" s="153">
        <f>+'単価表(種子・屋久)'!$E$33</f>
        <v>922</v>
      </c>
      <c r="BA100" s="153"/>
      <c r="BB100" s="153"/>
      <c r="BC100" s="165">
        <f>ROUND(AZ100*AW100/1000,0)</f>
        <v>120</v>
      </c>
      <c r="BD100" s="165"/>
      <c r="BE100" s="165"/>
      <c r="BF100" s="178"/>
      <c r="BG100" s="74"/>
      <c r="BH100" s="94"/>
      <c r="BI100" s="94"/>
      <c r="BJ100" s="108" t="s">
        <v>16</v>
      </c>
      <c r="BK100" s="108"/>
      <c r="BL100" s="108"/>
      <c r="BM100" s="108"/>
      <c r="BN100" s="108"/>
      <c r="BO100" s="139">
        <f>+BO97</f>
        <v>145</v>
      </c>
      <c r="BP100" s="139"/>
      <c r="BQ100" s="139"/>
      <c r="BR100" s="153">
        <f>+'単価表(種子・屋久)'!$E$33</f>
        <v>922</v>
      </c>
      <c r="BS100" s="153"/>
      <c r="BT100" s="153"/>
      <c r="BU100" s="165">
        <f>ROUND(BR100*BO100/1000,0)</f>
        <v>134</v>
      </c>
      <c r="BV100" s="165"/>
      <c r="BW100" s="165"/>
      <c r="BX100" s="220"/>
    </row>
    <row r="101" spans="1:76" s="30" customFormat="1" ht="15.95" customHeight="1">
      <c r="A101" s="34"/>
      <c r="B101" s="43"/>
      <c r="C101" s="53"/>
      <c r="D101" s="63"/>
      <c r="E101" s="74"/>
      <c r="F101" s="94"/>
      <c r="G101" s="94"/>
      <c r="H101" s="107" t="s">
        <v>47</v>
      </c>
      <c r="I101" s="107"/>
      <c r="J101" s="107"/>
      <c r="K101" s="107"/>
      <c r="L101" s="107"/>
      <c r="M101" s="138" t="s">
        <v>43</v>
      </c>
      <c r="N101" s="138"/>
      <c r="O101" s="138"/>
      <c r="P101" s="153" t="s">
        <v>43</v>
      </c>
      <c r="Q101" s="153"/>
      <c r="R101" s="153"/>
      <c r="S101" s="165">
        <f>SUM(S97:U100)</f>
        <v>277</v>
      </c>
      <c r="T101" s="165"/>
      <c r="U101" s="165"/>
      <c r="V101" s="182"/>
      <c r="W101" s="188"/>
      <c r="X101" s="94"/>
      <c r="Y101" s="94"/>
      <c r="Z101" s="107" t="s">
        <v>47</v>
      </c>
      <c r="AA101" s="107"/>
      <c r="AB101" s="107"/>
      <c r="AC101" s="107"/>
      <c r="AD101" s="107"/>
      <c r="AE101" s="138" t="s">
        <v>43</v>
      </c>
      <c r="AF101" s="138"/>
      <c r="AG101" s="138"/>
      <c r="AH101" s="153" t="s">
        <v>43</v>
      </c>
      <c r="AI101" s="153"/>
      <c r="AJ101" s="153"/>
      <c r="AK101" s="165">
        <f>SUM(AK97:AM100)</f>
        <v>326</v>
      </c>
      <c r="AL101" s="165"/>
      <c r="AM101" s="165"/>
      <c r="AN101" s="178"/>
      <c r="AO101" s="188"/>
      <c r="AP101" s="94"/>
      <c r="AQ101" s="94"/>
      <c r="AR101" s="107" t="s">
        <v>47</v>
      </c>
      <c r="AS101" s="107"/>
      <c r="AT101" s="107"/>
      <c r="AU101" s="107"/>
      <c r="AV101" s="107"/>
      <c r="AW101" s="138" t="s">
        <v>43</v>
      </c>
      <c r="AX101" s="138"/>
      <c r="AY101" s="138"/>
      <c r="AZ101" s="153" t="s">
        <v>43</v>
      </c>
      <c r="BA101" s="153"/>
      <c r="BB101" s="153"/>
      <c r="BC101" s="165">
        <f>SUM(BC97:BE100)</f>
        <v>363</v>
      </c>
      <c r="BD101" s="165"/>
      <c r="BE101" s="165"/>
      <c r="BF101" s="178"/>
      <c r="BG101" s="74"/>
      <c r="BH101" s="94"/>
      <c r="BI101" s="94"/>
      <c r="BJ101" s="107" t="s">
        <v>47</v>
      </c>
      <c r="BK101" s="107"/>
      <c r="BL101" s="107"/>
      <c r="BM101" s="107"/>
      <c r="BN101" s="107"/>
      <c r="BO101" s="138" t="s">
        <v>43</v>
      </c>
      <c r="BP101" s="138"/>
      <c r="BQ101" s="138"/>
      <c r="BR101" s="153" t="s">
        <v>43</v>
      </c>
      <c r="BS101" s="153"/>
      <c r="BT101" s="153"/>
      <c r="BU101" s="165">
        <f>SUM(BU97:BW100)</f>
        <v>417</v>
      </c>
      <c r="BV101" s="165"/>
      <c r="BW101" s="165"/>
      <c r="BX101" s="220"/>
    </row>
    <row r="102" spans="1:76" s="30" customFormat="1" ht="15.95" customHeight="1">
      <c r="A102" s="34"/>
      <c r="B102" s="43"/>
      <c r="C102" s="53"/>
      <c r="D102" s="63"/>
      <c r="E102" s="74"/>
      <c r="F102" s="95" t="s">
        <v>17</v>
      </c>
      <c r="G102" s="95"/>
      <c r="H102" s="95"/>
      <c r="I102" s="95"/>
      <c r="J102" s="95"/>
      <c r="K102" s="95"/>
      <c r="L102" s="95"/>
      <c r="M102" s="140" t="s">
        <v>43</v>
      </c>
      <c r="N102" s="140"/>
      <c r="O102" s="140"/>
      <c r="P102" s="154" t="s">
        <v>43</v>
      </c>
      <c r="Q102" s="154"/>
      <c r="R102" s="154"/>
      <c r="S102" s="166">
        <f>+S101+S96</f>
        <v>888</v>
      </c>
      <c r="T102" s="166"/>
      <c r="U102" s="166"/>
      <c r="V102" s="182"/>
      <c r="W102" s="188"/>
      <c r="X102" s="95" t="s">
        <v>17</v>
      </c>
      <c r="Y102" s="95"/>
      <c r="Z102" s="95"/>
      <c r="AA102" s="95"/>
      <c r="AB102" s="95"/>
      <c r="AC102" s="95"/>
      <c r="AD102" s="95"/>
      <c r="AE102" s="140" t="s">
        <v>43</v>
      </c>
      <c r="AF102" s="140"/>
      <c r="AG102" s="140"/>
      <c r="AH102" s="154" t="s">
        <v>43</v>
      </c>
      <c r="AI102" s="154"/>
      <c r="AJ102" s="154"/>
      <c r="AK102" s="166">
        <f>+AK101+AK96</f>
        <v>896</v>
      </c>
      <c r="AL102" s="166"/>
      <c r="AM102" s="166"/>
      <c r="AN102" s="178"/>
      <c r="AO102" s="188"/>
      <c r="AP102" s="95" t="s">
        <v>17</v>
      </c>
      <c r="AQ102" s="95"/>
      <c r="AR102" s="95"/>
      <c r="AS102" s="95"/>
      <c r="AT102" s="95"/>
      <c r="AU102" s="95"/>
      <c r="AV102" s="95"/>
      <c r="AW102" s="140" t="s">
        <v>43</v>
      </c>
      <c r="AX102" s="140"/>
      <c r="AY102" s="140"/>
      <c r="AZ102" s="154" t="s">
        <v>43</v>
      </c>
      <c r="BA102" s="154"/>
      <c r="BB102" s="154"/>
      <c r="BC102" s="166">
        <f>+BC101+BC96</f>
        <v>865</v>
      </c>
      <c r="BD102" s="166"/>
      <c r="BE102" s="166"/>
      <c r="BF102" s="178"/>
      <c r="BG102" s="74"/>
      <c r="BH102" s="95" t="s">
        <v>17</v>
      </c>
      <c r="BI102" s="95"/>
      <c r="BJ102" s="95"/>
      <c r="BK102" s="95"/>
      <c r="BL102" s="95"/>
      <c r="BM102" s="95"/>
      <c r="BN102" s="95"/>
      <c r="BO102" s="140" t="s">
        <v>43</v>
      </c>
      <c r="BP102" s="140"/>
      <c r="BQ102" s="140"/>
      <c r="BR102" s="154" t="s">
        <v>43</v>
      </c>
      <c r="BS102" s="154"/>
      <c r="BT102" s="154"/>
      <c r="BU102" s="166">
        <f>+BU101+BU96</f>
        <v>916</v>
      </c>
      <c r="BV102" s="166"/>
      <c r="BW102" s="166"/>
      <c r="BX102" s="220"/>
    </row>
    <row r="103" spans="1:76" s="30" customFormat="1" ht="15.95" customHeight="1">
      <c r="A103" s="34"/>
      <c r="B103" s="44"/>
      <c r="C103" s="54"/>
      <c r="D103" s="64"/>
      <c r="E103" s="75"/>
      <c r="F103" s="96"/>
      <c r="G103" s="96"/>
      <c r="H103" s="96"/>
      <c r="I103" s="96"/>
      <c r="J103" s="96"/>
      <c r="K103" s="96"/>
      <c r="L103" s="96"/>
      <c r="M103" s="141"/>
      <c r="N103" s="141"/>
      <c r="O103" s="141"/>
      <c r="P103" s="155"/>
      <c r="Q103" s="155"/>
      <c r="R103" s="155"/>
      <c r="S103" s="167"/>
      <c r="T103" s="167"/>
      <c r="U103" s="167"/>
      <c r="V103" s="183"/>
      <c r="W103" s="115"/>
      <c r="X103" s="96"/>
      <c r="Y103" s="96"/>
      <c r="Z103" s="96"/>
      <c r="AA103" s="96"/>
      <c r="AB103" s="96"/>
      <c r="AC103" s="96"/>
      <c r="AD103" s="96"/>
      <c r="AE103" s="193"/>
      <c r="AF103" s="193"/>
      <c r="AG103" s="193"/>
      <c r="AH103" s="194"/>
      <c r="AI103" s="194"/>
      <c r="AJ103" s="194"/>
      <c r="AK103" s="167"/>
      <c r="AL103" s="167"/>
      <c r="AM103" s="167"/>
      <c r="AN103" s="202"/>
      <c r="AO103" s="115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2"/>
      <c r="BG103" s="75"/>
      <c r="BH103" s="96"/>
      <c r="BI103" s="96"/>
      <c r="BJ103" s="96"/>
      <c r="BK103" s="96"/>
      <c r="BL103" s="96"/>
      <c r="BM103" s="96"/>
      <c r="BN103" s="96"/>
      <c r="BO103" s="193"/>
      <c r="BP103" s="193"/>
      <c r="BQ103" s="193"/>
      <c r="BR103" s="194"/>
      <c r="BS103" s="194"/>
      <c r="BT103" s="194"/>
      <c r="BU103" s="167"/>
      <c r="BV103" s="167"/>
      <c r="BW103" s="167"/>
      <c r="BX103" s="224"/>
    </row>
    <row r="104" spans="1:76" ht="20.100000000000001" customHeight="1">
      <c r="A104" s="31"/>
      <c r="B104" s="45" t="s">
        <v>48</v>
      </c>
      <c r="C104" s="55"/>
      <c r="D104" s="55"/>
      <c r="E104" s="76" t="str">
        <f>IF(S102=MIN(S102,AK102,BC102,BU102),"○","▲")</f>
        <v>▲</v>
      </c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 t="str">
        <f>IF(AK102=MIN(S102,AK102,BC102,BU102),"○","▲")</f>
        <v>▲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 t="str">
        <f>IF(BC102=MIN(S102,AK102,BC102,BU102),"○","▲")</f>
        <v>○</v>
      </c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 t="str">
        <f>IF(BU102=MIN(S102,AK102,BC102,BU102),"○","▲")</f>
        <v>▲</v>
      </c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225"/>
    </row>
    <row r="105" spans="1:76" ht="24.95" customHeight="1">
      <c r="A105" s="31"/>
      <c r="B105" s="46"/>
      <c r="C105" s="56"/>
      <c r="D105" s="56"/>
      <c r="E105" s="77">
        <f>IF(E104="○",M57,IF(W104="○",AE57,IF(AO104="○",AW57,BO57)))</f>
        <v>6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226"/>
    </row>
    <row r="106" spans="1:76" ht="15.95" customHeight="1"/>
    <row r="107" spans="1:76" ht="30" customHeight="1">
      <c r="A107" s="31"/>
      <c r="B107" s="36" t="s">
        <v>21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213"/>
    </row>
    <row r="108" spans="1:76" ht="24.95" customHeight="1">
      <c r="A108" s="31"/>
      <c r="B108" s="37" t="s">
        <v>70</v>
      </c>
      <c r="C108" s="47"/>
      <c r="D108" s="57"/>
      <c r="E108" s="65" t="s">
        <v>69</v>
      </c>
      <c r="F108" s="78"/>
      <c r="G108" s="78"/>
      <c r="H108" s="78"/>
      <c r="I108" s="78"/>
      <c r="J108" s="78"/>
      <c r="K108" s="78"/>
      <c r="L108" s="129" t="str">
        <f>+L2</f>
        <v>種子島・屋久島・十島・三島</v>
      </c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78" t="s">
        <v>54</v>
      </c>
      <c r="X108" s="78"/>
      <c r="Y108" s="78"/>
      <c r="Z108" s="78"/>
      <c r="AA108" s="78"/>
      <c r="AB108" s="78"/>
      <c r="AC108" s="78"/>
      <c r="AD108" s="78"/>
      <c r="AE108" s="191">
        <v>20</v>
      </c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203" t="s">
        <v>68</v>
      </c>
      <c r="AP108" s="203"/>
      <c r="AQ108" s="203"/>
      <c r="AR108" s="203"/>
      <c r="AS108" s="203"/>
      <c r="AT108" s="203"/>
      <c r="AU108" s="203"/>
      <c r="AV108" s="203"/>
      <c r="AW108" s="206">
        <v>0.9</v>
      </c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14"/>
    </row>
    <row r="109" spans="1:76" ht="24.95" customHeight="1">
      <c r="A109" s="31"/>
      <c r="B109" s="38"/>
      <c r="C109" s="48"/>
      <c r="D109" s="58"/>
      <c r="E109" s="66" t="s">
        <v>66</v>
      </c>
      <c r="F109" s="79"/>
      <c r="G109" s="79"/>
      <c r="H109" s="79"/>
      <c r="I109" s="79"/>
      <c r="J109" s="79"/>
      <c r="K109" s="79"/>
      <c r="L109" s="79" t="s">
        <v>67</v>
      </c>
      <c r="M109" s="79"/>
      <c r="N109" s="144">
        <f>+N3</f>
        <v>4</v>
      </c>
      <c r="O109" s="144"/>
      <c r="P109" s="150" t="str">
        <f>IF(N109=3,"(旧区分:L交通)",IF(N109=4,"(旧区分:A交通)",IF(N109=5,"(旧区分:B交通)","(旧区分:C交通)")))</f>
        <v>(旧区分:A交通)</v>
      </c>
      <c r="Q109" s="150"/>
      <c r="R109" s="150"/>
      <c r="S109" s="150"/>
      <c r="T109" s="150"/>
      <c r="U109" s="150"/>
      <c r="V109" s="150"/>
      <c r="W109" s="79" t="s">
        <v>64</v>
      </c>
      <c r="X109" s="79"/>
      <c r="Y109" s="79"/>
      <c r="Z109" s="79"/>
      <c r="AA109" s="79"/>
      <c r="AB109" s="79"/>
      <c r="AC109" s="79"/>
      <c r="AD109" s="79"/>
      <c r="AE109" s="192" t="s">
        <v>74</v>
      </c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79" t="s">
        <v>71</v>
      </c>
      <c r="AP109" s="79"/>
      <c r="AQ109" s="79"/>
      <c r="AR109" s="79"/>
      <c r="AS109" s="79"/>
      <c r="AT109" s="79"/>
      <c r="AU109" s="79"/>
      <c r="AV109" s="79"/>
      <c r="AW109" s="207">
        <v>2</v>
      </c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79" t="s">
        <v>72</v>
      </c>
      <c r="BH109" s="79"/>
      <c r="BI109" s="79"/>
      <c r="BJ109" s="79"/>
      <c r="BK109" s="79"/>
      <c r="BL109" s="79"/>
      <c r="BM109" s="79"/>
      <c r="BN109" s="79"/>
      <c r="BO109" s="211">
        <f>+BO3</f>
        <v>12</v>
      </c>
      <c r="BP109" s="211"/>
      <c r="BQ109" s="211"/>
      <c r="BR109" s="211"/>
      <c r="BS109" s="211"/>
      <c r="BT109" s="211"/>
      <c r="BU109" s="211"/>
      <c r="BV109" s="211"/>
      <c r="BW109" s="211"/>
      <c r="BX109" s="215"/>
    </row>
    <row r="110" spans="1:76" ht="20.100000000000001" customHeight="1">
      <c r="A110" s="31"/>
      <c r="B110" s="39"/>
      <c r="C110" s="49"/>
      <c r="D110" s="59"/>
      <c r="E110" s="67">
        <v>1</v>
      </c>
      <c r="F110" s="80"/>
      <c r="G110" s="80"/>
      <c r="H110" s="80"/>
      <c r="I110" s="80"/>
      <c r="J110" s="80"/>
      <c r="K110" s="80"/>
      <c r="L110" s="80"/>
      <c r="M110" s="132">
        <f>+L132</f>
        <v>3</v>
      </c>
      <c r="N110" s="132"/>
      <c r="O110" s="132"/>
      <c r="P110" s="132"/>
      <c r="Q110" s="132"/>
      <c r="R110" s="132"/>
      <c r="S110" s="132"/>
      <c r="T110" s="132"/>
      <c r="U110" s="132"/>
      <c r="V110" s="175"/>
      <c r="W110" s="67">
        <v>2</v>
      </c>
      <c r="X110" s="80"/>
      <c r="Y110" s="80"/>
      <c r="Z110" s="80"/>
      <c r="AA110" s="80"/>
      <c r="AB110" s="80"/>
      <c r="AC110" s="80"/>
      <c r="AD110" s="80"/>
      <c r="AE110" s="132">
        <f>+AD132</f>
        <v>4</v>
      </c>
      <c r="AF110" s="132"/>
      <c r="AG110" s="132"/>
      <c r="AH110" s="132"/>
      <c r="AI110" s="132"/>
      <c r="AJ110" s="132"/>
      <c r="AK110" s="132"/>
      <c r="AL110" s="132"/>
      <c r="AM110" s="132"/>
      <c r="AN110" s="175"/>
      <c r="AO110" s="67">
        <v>2</v>
      </c>
      <c r="AP110" s="80"/>
      <c r="AQ110" s="80"/>
      <c r="AR110" s="80"/>
      <c r="AS110" s="80"/>
      <c r="AT110" s="80"/>
      <c r="AU110" s="80"/>
      <c r="AV110" s="80"/>
      <c r="AW110" s="132">
        <f>+AV132</f>
        <v>6</v>
      </c>
      <c r="AX110" s="132"/>
      <c r="AY110" s="132"/>
      <c r="AZ110" s="132"/>
      <c r="BA110" s="132"/>
      <c r="BB110" s="132"/>
      <c r="BC110" s="132"/>
      <c r="BD110" s="132"/>
      <c r="BE110" s="132"/>
      <c r="BF110" s="175"/>
      <c r="BG110" s="67">
        <v>3</v>
      </c>
      <c r="BH110" s="80"/>
      <c r="BI110" s="80"/>
      <c r="BJ110" s="80"/>
      <c r="BK110" s="80"/>
      <c r="BL110" s="80"/>
      <c r="BM110" s="80"/>
      <c r="BN110" s="80"/>
      <c r="BO110" s="132">
        <f>+BN132</f>
        <v>8</v>
      </c>
      <c r="BP110" s="132"/>
      <c r="BQ110" s="132"/>
      <c r="BR110" s="132"/>
      <c r="BS110" s="132"/>
      <c r="BT110" s="132"/>
      <c r="BU110" s="132"/>
      <c r="BV110" s="132"/>
      <c r="BW110" s="132"/>
      <c r="BX110" s="216"/>
    </row>
    <row r="111" spans="1:76" ht="5.0999999999999996" customHeight="1">
      <c r="A111" s="31"/>
      <c r="B111" s="40" t="s">
        <v>3</v>
      </c>
      <c r="C111" s="50"/>
      <c r="D111" s="60"/>
      <c r="E111" s="68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176"/>
      <c r="W111" s="68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176"/>
      <c r="AO111" s="68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176"/>
      <c r="BG111" s="68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217"/>
    </row>
    <row r="112" spans="1:76" s="28" customFormat="1" ht="12" customHeight="1">
      <c r="A112" s="32"/>
      <c r="B112" s="40"/>
      <c r="C112" s="50"/>
      <c r="D112" s="60"/>
      <c r="E112" s="69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32"/>
      <c r="S112" s="82"/>
      <c r="T112" s="168"/>
      <c r="U112" s="168"/>
      <c r="V112" s="32"/>
      <c r="W112" s="69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32"/>
      <c r="AK112" s="82"/>
      <c r="AL112" s="168"/>
      <c r="AM112" s="168"/>
      <c r="AN112" s="198"/>
      <c r="AO112" s="69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32"/>
      <c r="BC112" s="82"/>
      <c r="BD112" s="168"/>
      <c r="BE112" s="168"/>
      <c r="BF112" s="198"/>
      <c r="BG112" s="69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32"/>
      <c r="BU112" s="82"/>
      <c r="BV112" s="168"/>
      <c r="BW112" s="168"/>
      <c r="BX112" s="218"/>
    </row>
    <row r="113" spans="1:76" s="28" customFormat="1" ht="12" customHeight="1">
      <c r="A113" s="32"/>
      <c r="B113" s="40"/>
      <c r="C113" s="50"/>
      <c r="D113" s="60"/>
      <c r="E113" s="69"/>
      <c r="F113" s="82"/>
      <c r="G113" s="82"/>
      <c r="H113" s="82"/>
      <c r="I113" s="109" t="s">
        <v>2</v>
      </c>
      <c r="J113" s="109"/>
      <c r="K113" s="109"/>
      <c r="L113" s="109"/>
      <c r="M113" s="109" t="s">
        <v>24</v>
      </c>
      <c r="N113" s="109"/>
      <c r="O113" s="109"/>
      <c r="P113" s="109"/>
      <c r="Q113" s="82"/>
      <c r="R113" s="32"/>
      <c r="S113" s="163"/>
      <c r="T113" s="168"/>
      <c r="U113" s="168"/>
      <c r="V113" s="32"/>
      <c r="W113" s="69"/>
      <c r="X113" s="82"/>
      <c r="Y113" s="82"/>
      <c r="Z113" s="82"/>
      <c r="AA113" s="109" t="s">
        <v>2</v>
      </c>
      <c r="AB113" s="109"/>
      <c r="AC113" s="109"/>
      <c r="AD113" s="109"/>
      <c r="AE113" s="109" t="s">
        <v>24</v>
      </c>
      <c r="AF113" s="109"/>
      <c r="AG113" s="109"/>
      <c r="AH113" s="109"/>
      <c r="AI113" s="82"/>
      <c r="AJ113" s="32"/>
      <c r="AK113" s="163"/>
      <c r="AL113" s="168"/>
      <c r="AM113" s="168"/>
      <c r="AN113" s="198"/>
      <c r="AO113" s="69"/>
      <c r="AP113" s="82"/>
      <c r="AQ113" s="82"/>
      <c r="AR113" s="82"/>
      <c r="AS113" s="109" t="s">
        <v>2</v>
      </c>
      <c r="AT113" s="109"/>
      <c r="AU113" s="109"/>
      <c r="AV113" s="109"/>
      <c r="AW113" s="109" t="s">
        <v>24</v>
      </c>
      <c r="AX113" s="109"/>
      <c r="AY113" s="109"/>
      <c r="AZ113" s="109"/>
      <c r="BA113" s="82"/>
      <c r="BB113" s="32"/>
      <c r="BC113" s="163"/>
      <c r="BD113" s="168"/>
      <c r="BE113" s="168"/>
      <c r="BF113" s="198"/>
      <c r="BG113" s="69"/>
      <c r="BH113" s="82"/>
      <c r="BI113" s="82"/>
      <c r="BJ113" s="82"/>
      <c r="BK113" s="109" t="s">
        <v>2</v>
      </c>
      <c r="BL113" s="109"/>
      <c r="BM113" s="109"/>
      <c r="BN113" s="109"/>
      <c r="BO113" s="109" t="s">
        <v>24</v>
      </c>
      <c r="BP113" s="109"/>
      <c r="BQ113" s="109"/>
      <c r="BR113" s="109"/>
      <c r="BS113" s="82"/>
      <c r="BT113" s="32"/>
      <c r="BU113" s="163"/>
      <c r="BV113" s="168"/>
      <c r="BW113" s="168"/>
      <c r="BX113" s="218"/>
    </row>
    <row r="114" spans="1:76" s="28" customFormat="1" ht="9.9499999999999993" customHeight="1">
      <c r="A114" s="32"/>
      <c r="B114" s="40"/>
      <c r="C114" s="50"/>
      <c r="D114" s="60"/>
      <c r="E114" s="69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32"/>
      <c r="S114" s="164">
        <f>+K144+K145+K147</f>
        <v>65</v>
      </c>
      <c r="T114" s="169" t="s">
        <v>62</v>
      </c>
      <c r="U114" s="168"/>
      <c r="V114" s="32"/>
      <c r="W114" s="69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32"/>
      <c r="AK114" s="164">
        <f>+AC144+AC145+AC147</f>
        <v>60</v>
      </c>
      <c r="AL114" s="169" t="s">
        <v>62</v>
      </c>
      <c r="AM114" s="168"/>
      <c r="AN114" s="198"/>
      <c r="AO114" s="69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32"/>
      <c r="BC114" s="164">
        <f>+AU144+AU145+AU147</f>
        <v>45</v>
      </c>
      <c r="BD114" s="169" t="s">
        <v>62</v>
      </c>
      <c r="BE114" s="168"/>
      <c r="BF114" s="198"/>
      <c r="BG114" s="69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32"/>
      <c r="BU114" s="164">
        <f>+BM144+BM145+BM147</f>
        <v>45</v>
      </c>
      <c r="BV114" s="169" t="s">
        <v>62</v>
      </c>
      <c r="BW114" s="168"/>
      <c r="BX114" s="218"/>
    </row>
    <row r="115" spans="1:76" s="28" customFormat="1" ht="9.9499999999999993" customHeight="1">
      <c r="A115" s="32"/>
      <c r="B115" s="40"/>
      <c r="C115" s="50"/>
      <c r="D115" s="60"/>
      <c r="E115" s="69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32"/>
      <c r="S115" s="164"/>
      <c r="T115" s="169"/>
      <c r="U115" s="168"/>
      <c r="V115" s="32"/>
      <c r="W115" s="69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32"/>
      <c r="AK115" s="164"/>
      <c r="AL115" s="169"/>
      <c r="AM115" s="168"/>
      <c r="AN115" s="198"/>
      <c r="AO115" s="69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32"/>
      <c r="BC115" s="164"/>
      <c r="BD115" s="169"/>
      <c r="BE115" s="168"/>
      <c r="BF115" s="198"/>
      <c r="BG115" s="69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32"/>
      <c r="BU115" s="164"/>
      <c r="BV115" s="169"/>
      <c r="BW115" s="168"/>
      <c r="BX115" s="218"/>
    </row>
    <row r="116" spans="1:76" s="28" customFormat="1" ht="9.9499999999999993" customHeight="1">
      <c r="A116" s="32"/>
      <c r="B116" s="40"/>
      <c r="C116" s="50"/>
      <c r="D116" s="60"/>
      <c r="E116" s="6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32"/>
      <c r="S116" s="164"/>
      <c r="T116" s="169"/>
      <c r="U116" s="168"/>
      <c r="V116" s="32"/>
      <c r="W116" s="69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32"/>
      <c r="AK116" s="164"/>
      <c r="AL116" s="169"/>
      <c r="AM116" s="168"/>
      <c r="AN116" s="198"/>
      <c r="AO116" s="69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32"/>
      <c r="BC116" s="164"/>
      <c r="BD116" s="169"/>
      <c r="BE116" s="168"/>
      <c r="BF116" s="198"/>
      <c r="BG116" s="69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32"/>
      <c r="BU116" s="164"/>
      <c r="BV116" s="169"/>
      <c r="BW116" s="168"/>
      <c r="BX116" s="218"/>
    </row>
    <row r="117" spans="1:76" s="28" customFormat="1" ht="9.9499999999999993" customHeight="1">
      <c r="A117" s="32"/>
      <c r="B117" s="40"/>
      <c r="C117" s="50"/>
      <c r="D117" s="60"/>
      <c r="E117" s="69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32"/>
      <c r="S117" s="164"/>
      <c r="T117" s="169"/>
      <c r="U117" s="168"/>
      <c r="V117" s="32"/>
      <c r="W117" s="69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32"/>
      <c r="AK117" s="164"/>
      <c r="AL117" s="169"/>
      <c r="AM117" s="168"/>
      <c r="AN117" s="198"/>
      <c r="AO117" s="69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32"/>
      <c r="BC117" s="164"/>
      <c r="BD117" s="169"/>
      <c r="BE117" s="168"/>
      <c r="BF117" s="198"/>
      <c r="BG117" s="69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32"/>
      <c r="BU117" s="164"/>
      <c r="BV117" s="169"/>
      <c r="BW117" s="168"/>
      <c r="BX117" s="218"/>
    </row>
    <row r="118" spans="1:76" s="28" customFormat="1" ht="9.9499999999999993" customHeight="1">
      <c r="A118" s="32"/>
      <c r="B118" s="40"/>
      <c r="C118" s="50"/>
      <c r="D118" s="60"/>
      <c r="E118" s="69"/>
      <c r="F118" s="82"/>
      <c r="G118" s="82"/>
      <c r="H118" s="82"/>
      <c r="I118" s="109"/>
      <c r="J118" s="109"/>
      <c r="K118" s="109"/>
      <c r="L118" s="109"/>
      <c r="M118" s="109"/>
      <c r="N118" s="109"/>
      <c r="O118" s="109"/>
      <c r="P118" s="109"/>
      <c r="Q118" s="82"/>
      <c r="R118" s="32"/>
      <c r="S118" s="164"/>
      <c r="T118" s="169"/>
      <c r="U118" s="168"/>
      <c r="V118" s="32"/>
      <c r="W118" s="69"/>
      <c r="X118" s="82"/>
      <c r="Y118" s="82"/>
      <c r="Z118" s="82"/>
      <c r="AA118" s="109"/>
      <c r="AB118" s="109"/>
      <c r="AC118" s="109"/>
      <c r="AD118" s="109"/>
      <c r="AE118" s="109"/>
      <c r="AF118" s="109"/>
      <c r="AG118" s="109"/>
      <c r="AH118" s="109"/>
      <c r="AI118" s="82"/>
      <c r="AJ118" s="32"/>
      <c r="AK118" s="164"/>
      <c r="AL118" s="169"/>
      <c r="AM118" s="168"/>
      <c r="AN118" s="198"/>
      <c r="AO118" s="69"/>
      <c r="AP118" s="82"/>
      <c r="AQ118" s="82"/>
      <c r="AR118" s="82"/>
      <c r="AS118" s="109"/>
      <c r="AT118" s="109"/>
      <c r="AU118" s="109"/>
      <c r="AV118" s="109"/>
      <c r="AW118" s="109"/>
      <c r="AX118" s="109"/>
      <c r="AY118" s="109"/>
      <c r="AZ118" s="109"/>
      <c r="BA118" s="82"/>
      <c r="BB118" s="32"/>
      <c r="BC118" s="164"/>
      <c r="BD118" s="169"/>
      <c r="BE118" s="168"/>
      <c r="BF118" s="198"/>
      <c r="BG118" s="69"/>
      <c r="BH118" s="82"/>
      <c r="BI118" s="82"/>
      <c r="BJ118" s="82"/>
      <c r="BK118" s="109"/>
      <c r="BL118" s="109"/>
      <c r="BM118" s="109"/>
      <c r="BN118" s="109"/>
      <c r="BO118" s="109"/>
      <c r="BP118" s="109"/>
      <c r="BQ118" s="109"/>
      <c r="BR118" s="109"/>
      <c r="BS118" s="82"/>
      <c r="BT118" s="32"/>
      <c r="BU118" s="164"/>
      <c r="BV118" s="169"/>
      <c r="BW118" s="168"/>
      <c r="BX118" s="218"/>
    </row>
    <row r="119" spans="1:76" s="28" customFormat="1" ht="12" customHeight="1">
      <c r="A119" s="32"/>
      <c r="B119" s="40"/>
      <c r="C119" s="50"/>
      <c r="D119" s="60"/>
      <c r="E119" s="69"/>
      <c r="F119" s="82"/>
      <c r="G119" s="97">
        <v>100</v>
      </c>
      <c r="H119" s="82"/>
      <c r="I119" s="109" t="s">
        <v>1</v>
      </c>
      <c r="J119" s="109"/>
      <c r="K119" s="109"/>
      <c r="L119" s="109"/>
      <c r="M119" s="133"/>
      <c r="N119" s="133"/>
      <c r="O119" s="133"/>
      <c r="P119" s="133"/>
      <c r="Q119" s="156"/>
      <c r="R119" s="161">
        <f>+S120-R123</f>
        <v>20</v>
      </c>
      <c r="S119" s="156"/>
      <c r="T119" s="170">
        <f>+S120+S114</f>
        <v>105</v>
      </c>
      <c r="U119" s="173" t="s">
        <v>63</v>
      </c>
      <c r="V119" s="32"/>
      <c r="W119" s="69"/>
      <c r="X119" s="82"/>
      <c r="Y119" s="97">
        <v>100</v>
      </c>
      <c r="Z119" s="82"/>
      <c r="AA119" s="109" t="s">
        <v>1</v>
      </c>
      <c r="AB119" s="109"/>
      <c r="AC119" s="109"/>
      <c r="AD119" s="109"/>
      <c r="AE119" s="133"/>
      <c r="AF119" s="133"/>
      <c r="AG119" s="133"/>
      <c r="AH119" s="133"/>
      <c r="AI119" s="156"/>
      <c r="AJ119" s="32"/>
      <c r="AK119" s="32"/>
      <c r="AL119" s="170">
        <f>+AK120+AK114</f>
        <v>115</v>
      </c>
      <c r="AM119" s="173" t="s">
        <v>63</v>
      </c>
      <c r="AN119" s="198"/>
      <c r="AO119" s="69"/>
      <c r="AP119" s="82"/>
      <c r="AQ119" s="97">
        <v>100</v>
      </c>
      <c r="AR119" s="82"/>
      <c r="AS119" s="109" t="s">
        <v>1</v>
      </c>
      <c r="AT119" s="109"/>
      <c r="AU119" s="109"/>
      <c r="AV119" s="109"/>
      <c r="AW119" s="133"/>
      <c r="AX119" s="133"/>
      <c r="AY119" s="133"/>
      <c r="AZ119" s="133"/>
      <c r="BA119" s="156"/>
      <c r="BB119" s="32"/>
      <c r="BC119" s="32"/>
      <c r="BD119" s="170">
        <f>+BC120+BC114</f>
        <v>120</v>
      </c>
      <c r="BE119" s="173" t="s">
        <v>63</v>
      </c>
      <c r="BF119" s="198"/>
      <c r="BG119" s="69"/>
      <c r="BH119" s="82"/>
      <c r="BI119" s="97">
        <v>100</v>
      </c>
      <c r="BJ119" s="82"/>
      <c r="BK119" s="109" t="s">
        <v>1</v>
      </c>
      <c r="BL119" s="109"/>
      <c r="BM119" s="109"/>
      <c r="BN119" s="109"/>
      <c r="BO119" s="133"/>
      <c r="BP119" s="133"/>
      <c r="BQ119" s="133"/>
      <c r="BR119" s="133"/>
      <c r="BS119" s="156"/>
      <c r="BT119" s="32"/>
      <c r="BU119" s="32"/>
      <c r="BV119" s="212">
        <f>BU121+BU114</f>
        <v>140</v>
      </c>
      <c r="BW119" s="168"/>
      <c r="BX119" s="218"/>
    </row>
    <row r="120" spans="1:76" s="28" customFormat="1" ht="12" customHeight="1">
      <c r="A120" s="32"/>
      <c r="B120" s="40"/>
      <c r="C120" s="50"/>
      <c r="D120" s="60"/>
      <c r="E120" s="69"/>
      <c r="F120" s="82"/>
      <c r="G120" s="97"/>
      <c r="H120" s="82"/>
      <c r="I120" s="109"/>
      <c r="J120" s="109"/>
      <c r="K120" s="109"/>
      <c r="L120" s="109"/>
      <c r="M120" s="133"/>
      <c r="N120" s="133"/>
      <c r="O120" s="133"/>
      <c r="P120" s="133"/>
      <c r="Q120" s="156"/>
      <c r="R120" s="161"/>
      <c r="S120" s="161">
        <f>+L133</f>
        <v>40</v>
      </c>
      <c r="T120" s="170"/>
      <c r="U120" s="173"/>
      <c r="V120" s="32"/>
      <c r="W120" s="69"/>
      <c r="X120" s="82"/>
      <c r="Y120" s="97"/>
      <c r="Z120" s="82"/>
      <c r="AA120" s="109"/>
      <c r="AB120" s="109"/>
      <c r="AC120" s="109"/>
      <c r="AD120" s="109"/>
      <c r="AE120" s="133"/>
      <c r="AF120" s="133"/>
      <c r="AG120" s="133"/>
      <c r="AH120" s="133"/>
      <c r="AI120" s="156"/>
      <c r="AJ120" s="196">
        <f>+AK120-AJ124</f>
        <v>35</v>
      </c>
      <c r="AK120" s="196">
        <f>+AD133</f>
        <v>55</v>
      </c>
      <c r="AL120" s="170"/>
      <c r="AM120" s="173"/>
      <c r="AN120" s="198"/>
      <c r="AO120" s="69"/>
      <c r="AP120" s="82"/>
      <c r="AQ120" s="97"/>
      <c r="AR120" s="82"/>
      <c r="AS120" s="109"/>
      <c r="AT120" s="109"/>
      <c r="AU120" s="109"/>
      <c r="AV120" s="109"/>
      <c r="AW120" s="133"/>
      <c r="AX120" s="133"/>
      <c r="AY120" s="133"/>
      <c r="AZ120" s="133"/>
      <c r="BA120" s="156"/>
      <c r="BB120" s="196">
        <f>+BC120-BB124</f>
        <v>55</v>
      </c>
      <c r="BC120" s="196">
        <f>+AV133</f>
        <v>75</v>
      </c>
      <c r="BD120" s="170"/>
      <c r="BE120" s="173"/>
      <c r="BF120" s="198"/>
      <c r="BG120" s="69"/>
      <c r="BH120" s="82"/>
      <c r="BI120" s="97"/>
      <c r="BJ120" s="82"/>
      <c r="BK120" s="109"/>
      <c r="BL120" s="109"/>
      <c r="BM120" s="109"/>
      <c r="BN120" s="109"/>
      <c r="BO120" s="133"/>
      <c r="BP120" s="133"/>
      <c r="BQ120" s="133"/>
      <c r="BR120" s="133"/>
      <c r="BS120" s="156"/>
      <c r="BT120" s="196">
        <f>+BU121-BT125</f>
        <v>75</v>
      </c>
      <c r="BU120" s="32"/>
      <c r="BV120" s="212"/>
      <c r="BW120" s="173" t="s">
        <v>63</v>
      </c>
      <c r="BX120" s="218"/>
    </row>
    <row r="121" spans="1:76" s="28" customFormat="1" ht="12" customHeight="1">
      <c r="A121" s="32"/>
      <c r="B121" s="40"/>
      <c r="C121" s="50"/>
      <c r="D121" s="60"/>
      <c r="E121" s="69"/>
      <c r="F121" s="82"/>
      <c r="G121" s="97"/>
      <c r="H121" s="82"/>
      <c r="I121" s="109"/>
      <c r="J121" s="109"/>
      <c r="K121" s="109"/>
      <c r="L121" s="109"/>
      <c r="M121" s="109" t="s">
        <v>5</v>
      </c>
      <c r="N121" s="109"/>
      <c r="O121" s="109"/>
      <c r="P121" s="109"/>
      <c r="Q121" s="156"/>
      <c r="R121" s="161"/>
      <c r="S121" s="161"/>
      <c r="T121" s="170"/>
      <c r="U121" s="173"/>
      <c r="V121" s="32"/>
      <c r="W121" s="69"/>
      <c r="X121" s="82"/>
      <c r="Y121" s="97"/>
      <c r="Z121" s="82"/>
      <c r="AA121" s="109"/>
      <c r="AB121" s="109"/>
      <c r="AC121" s="109"/>
      <c r="AD121" s="109"/>
      <c r="AE121" s="109" t="s">
        <v>5</v>
      </c>
      <c r="AF121" s="109"/>
      <c r="AG121" s="109"/>
      <c r="AH121" s="109"/>
      <c r="AI121" s="156"/>
      <c r="AJ121" s="196"/>
      <c r="AK121" s="196"/>
      <c r="AL121" s="170"/>
      <c r="AM121" s="173"/>
      <c r="AN121" s="198"/>
      <c r="AO121" s="69"/>
      <c r="AP121" s="82"/>
      <c r="AQ121" s="97"/>
      <c r="AR121" s="82"/>
      <c r="AS121" s="109"/>
      <c r="AT121" s="109"/>
      <c r="AU121" s="109"/>
      <c r="AV121" s="109"/>
      <c r="AW121" s="109" t="s">
        <v>5</v>
      </c>
      <c r="AX121" s="109"/>
      <c r="AY121" s="109"/>
      <c r="AZ121" s="109"/>
      <c r="BA121" s="156"/>
      <c r="BB121" s="196"/>
      <c r="BC121" s="196"/>
      <c r="BD121" s="170"/>
      <c r="BE121" s="173"/>
      <c r="BF121" s="198"/>
      <c r="BG121" s="69"/>
      <c r="BH121" s="82"/>
      <c r="BI121" s="97"/>
      <c r="BJ121" s="82"/>
      <c r="BK121" s="109"/>
      <c r="BL121" s="109"/>
      <c r="BM121" s="109"/>
      <c r="BN121" s="109"/>
      <c r="BO121" s="109" t="s">
        <v>5</v>
      </c>
      <c r="BP121" s="109"/>
      <c r="BQ121" s="109"/>
      <c r="BR121" s="109"/>
      <c r="BS121" s="156"/>
      <c r="BT121" s="196"/>
      <c r="BU121" s="196">
        <f>+BN133</f>
        <v>95</v>
      </c>
      <c r="BV121" s="212"/>
      <c r="BW121" s="173"/>
      <c r="BX121" s="218"/>
    </row>
    <row r="122" spans="1:76" s="28" customFormat="1" ht="12" customHeight="1">
      <c r="A122" s="32"/>
      <c r="B122" s="40"/>
      <c r="C122" s="50"/>
      <c r="D122" s="60"/>
      <c r="E122" s="69"/>
      <c r="F122" s="82"/>
      <c r="G122" s="97"/>
      <c r="H122" s="82"/>
      <c r="I122" s="109"/>
      <c r="J122" s="109"/>
      <c r="K122" s="109"/>
      <c r="L122" s="109"/>
      <c r="M122" s="109" t="s">
        <v>26</v>
      </c>
      <c r="N122" s="109"/>
      <c r="O122" s="109"/>
      <c r="P122" s="109"/>
      <c r="Q122" s="157" t="s">
        <v>28</v>
      </c>
      <c r="R122" s="161"/>
      <c r="S122" s="161"/>
      <c r="T122" s="170"/>
      <c r="U122" s="173"/>
      <c r="V122" s="32"/>
      <c r="W122" s="69"/>
      <c r="X122" s="82"/>
      <c r="Y122" s="97"/>
      <c r="Z122" s="82"/>
      <c r="AA122" s="109"/>
      <c r="AB122" s="109"/>
      <c r="AC122" s="109"/>
      <c r="AD122" s="109"/>
      <c r="AE122" s="109" t="s">
        <v>26</v>
      </c>
      <c r="AF122" s="109"/>
      <c r="AG122" s="109"/>
      <c r="AH122" s="109"/>
      <c r="AI122" s="158"/>
      <c r="AJ122" s="196"/>
      <c r="AK122" s="196"/>
      <c r="AL122" s="170"/>
      <c r="AM122" s="173"/>
      <c r="AN122" s="198"/>
      <c r="AO122" s="69"/>
      <c r="AP122" s="82"/>
      <c r="AQ122" s="97"/>
      <c r="AR122" s="82"/>
      <c r="AS122" s="109"/>
      <c r="AT122" s="109"/>
      <c r="AU122" s="109"/>
      <c r="AV122" s="109"/>
      <c r="AW122" s="109" t="s">
        <v>26</v>
      </c>
      <c r="AX122" s="109"/>
      <c r="AY122" s="109"/>
      <c r="AZ122" s="109"/>
      <c r="BA122" s="158"/>
      <c r="BB122" s="196"/>
      <c r="BC122" s="196"/>
      <c r="BD122" s="170"/>
      <c r="BE122" s="173"/>
      <c r="BF122" s="198"/>
      <c r="BG122" s="69"/>
      <c r="BH122" s="82"/>
      <c r="BI122" s="97"/>
      <c r="BJ122" s="82"/>
      <c r="BK122" s="109"/>
      <c r="BL122" s="109"/>
      <c r="BM122" s="109"/>
      <c r="BN122" s="109"/>
      <c r="BO122" s="109" t="s">
        <v>26</v>
      </c>
      <c r="BP122" s="109"/>
      <c r="BQ122" s="109"/>
      <c r="BR122" s="109"/>
      <c r="BS122" s="158"/>
      <c r="BT122" s="196"/>
      <c r="BU122" s="196"/>
      <c r="BV122" s="212"/>
      <c r="BW122" s="173"/>
      <c r="BX122" s="218"/>
    </row>
    <row r="123" spans="1:76" s="28" customFormat="1" ht="12" customHeight="1">
      <c r="A123" s="32"/>
      <c r="B123" s="40"/>
      <c r="C123" s="50"/>
      <c r="D123" s="60"/>
      <c r="E123" s="69"/>
      <c r="F123" s="82"/>
      <c r="G123" s="97"/>
      <c r="H123" s="82"/>
      <c r="I123" s="109"/>
      <c r="J123" s="109"/>
      <c r="K123" s="109"/>
      <c r="L123" s="109"/>
      <c r="M123" s="134">
        <f>+L135</f>
        <v>12</v>
      </c>
      <c r="N123" s="134"/>
      <c r="O123" s="134"/>
      <c r="P123" s="134"/>
      <c r="Q123" s="157"/>
      <c r="R123" s="161">
        <v>20</v>
      </c>
      <c r="S123" s="161"/>
      <c r="T123" s="170"/>
      <c r="U123" s="173"/>
      <c r="V123" s="32"/>
      <c r="W123" s="69"/>
      <c r="X123" s="82"/>
      <c r="Y123" s="97"/>
      <c r="Z123" s="82"/>
      <c r="AA123" s="109"/>
      <c r="AB123" s="109"/>
      <c r="AC123" s="109"/>
      <c r="AD123" s="109"/>
      <c r="AE123" s="134">
        <f>+AD135</f>
        <v>12</v>
      </c>
      <c r="AF123" s="134"/>
      <c r="AG123" s="134"/>
      <c r="AH123" s="134"/>
      <c r="AI123" s="157" t="s">
        <v>28</v>
      </c>
      <c r="AJ123" s="196"/>
      <c r="AK123" s="196"/>
      <c r="AL123" s="170"/>
      <c r="AM123" s="173"/>
      <c r="AN123" s="198"/>
      <c r="AO123" s="69"/>
      <c r="AP123" s="82"/>
      <c r="AQ123" s="97"/>
      <c r="AR123" s="82"/>
      <c r="AS123" s="109"/>
      <c r="AT123" s="109"/>
      <c r="AU123" s="109"/>
      <c r="AV123" s="109"/>
      <c r="AW123" s="134">
        <f>+AV135</f>
        <v>12</v>
      </c>
      <c r="AX123" s="134"/>
      <c r="AY123" s="134"/>
      <c r="AZ123" s="134"/>
      <c r="BA123" s="157" t="s">
        <v>28</v>
      </c>
      <c r="BB123" s="196"/>
      <c r="BC123" s="196"/>
      <c r="BD123" s="170"/>
      <c r="BE123" s="173"/>
      <c r="BF123" s="198"/>
      <c r="BG123" s="69"/>
      <c r="BH123" s="82"/>
      <c r="BI123" s="97"/>
      <c r="BJ123" s="82"/>
      <c r="BK123" s="109"/>
      <c r="BL123" s="109"/>
      <c r="BM123" s="109"/>
      <c r="BN123" s="109"/>
      <c r="BO123" s="134">
        <f>+BN135</f>
        <v>12</v>
      </c>
      <c r="BP123" s="134"/>
      <c r="BQ123" s="134"/>
      <c r="BR123" s="134"/>
      <c r="BS123" s="158"/>
      <c r="BT123" s="196"/>
      <c r="BU123" s="196"/>
      <c r="BV123" s="212"/>
      <c r="BW123" s="173"/>
      <c r="BX123" s="218"/>
    </row>
    <row r="124" spans="1:76" s="28" customFormat="1" ht="12" customHeight="1">
      <c r="A124" s="32"/>
      <c r="B124" s="40"/>
      <c r="C124" s="50"/>
      <c r="D124" s="60"/>
      <c r="E124" s="69"/>
      <c r="F124" s="82"/>
      <c r="G124" s="97"/>
      <c r="H124" s="82"/>
      <c r="I124" s="110">
        <f>+L131</f>
        <v>2</v>
      </c>
      <c r="J124" s="110"/>
      <c r="K124" s="110"/>
      <c r="L124" s="110"/>
      <c r="M124" s="133"/>
      <c r="N124" s="133"/>
      <c r="O124" s="133"/>
      <c r="P124" s="133"/>
      <c r="Q124" s="157"/>
      <c r="R124" s="161"/>
      <c r="S124" s="156"/>
      <c r="T124" s="170"/>
      <c r="U124" s="173"/>
      <c r="V124" s="32"/>
      <c r="W124" s="69"/>
      <c r="X124" s="82"/>
      <c r="Y124" s="97"/>
      <c r="Z124" s="82"/>
      <c r="AA124" s="110">
        <f>+AD131</f>
        <v>2</v>
      </c>
      <c r="AB124" s="110"/>
      <c r="AC124" s="110"/>
      <c r="AD124" s="110"/>
      <c r="AE124" s="133"/>
      <c r="AF124" s="133"/>
      <c r="AG124" s="133"/>
      <c r="AH124" s="133"/>
      <c r="AI124" s="157"/>
      <c r="AJ124" s="161">
        <v>20</v>
      </c>
      <c r="AK124" s="32"/>
      <c r="AL124" s="170"/>
      <c r="AM124" s="173"/>
      <c r="AN124" s="198"/>
      <c r="AO124" s="69"/>
      <c r="AP124" s="82"/>
      <c r="AQ124" s="97"/>
      <c r="AR124" s="82"/>
      <c r="AS124" s="110">
        <f>+AV131</f>
        <v>2</v>
      </c>
      <c r="AT124" s="110"/>
      <c r="AU124" s="110"/>
      <c r="AV124" s="110"/>
      <c r="AW124" s="133"/>
      <c r="AX124" s="133"/>
      <c r="AY124" s="133"/>
      <c r="AZ124" s="133"/>
      <c r="BA124" s="157"/>
      <c r="BB124" s="161">
        <v>20</v>
      </c>
      <c r="BC124" s="32"/>
      <c r="BD124" s="170"/>
      <c r="BE124" s="173"/>
      <c r="BF124" s="198"/>
      <c r="BG124" s="69"/>
      <c r="BH124" s="82"/>
      <c r="BI124" s="97"/>
      <c r="BJ124" s="82"/>
      <c r="BK124" s="110">
        <f>+BN131</f>
        <v>2</v>
      </c>
      <c r="BL124" s="110"/>
      <c r="BM124" s="110"/>
      <c r="BN124" s="110"/>
      <c r="BO124" s="133"/>
      <c r="BP124" s="133"/>
      <c r="BQ124" s="133"/>
      <c r="BR124" s="133"/>
      <c r="BS124" s="157" t="s">
        <v>28</v>
      </c>
      <c r="BT124" s="197"/>
      <c r="BU124" s="196"/>
      <c r="BV124" s="212"/>
      <c r="BW124" s="173"/>
      <c r="BX124" s="218"/>
    </row>
    <row r="125" spans="1:76" s="28" customFormat="1" ht="12" customHeight="1">
      <c r="A125" s="32"/>
      <c r="B125" s="40"/>
      <c r="C125" s="50"/>
      <c r="D125" s="60"/>
      <c r="E125" s="69"/>
      <c r="F125" s="82"/>
      <c r="G125" s="97"/>
      <c r="H125" s="82"/>
      <c r="I125" s="110"/>
      <c r="J125" s="110"/>
      <c r="K125" s="110"/>
      <c r="L125" s="110"/>
      <c r="M125" s="133"/>
      <c r="N125" s="133"/>
      <c r="O125" s="133"/>
      <c r="P125" s="133"/>
      <c r="Q125" s="157"/>
      <c r="R125" s="156"/>
      <c r="S125" s="161"/>
      <c r="T125" s="171"/>
      <c r="U125" s="174"/>
      <c r="V125" s="32"/>
      <c r="W125" s="69"/>
      <c r="X125" s="82"/>
      <c r="Y125" s="97"/>
      <c r="Z125" s="82"/>
      <c r="AA125" s="110"/>
      <c r="AB125" s="110"/>
      <c r="AC125" s="110"/>
      <c r="AD125" s="110"/>
      <c r="AE125" s="133"/>
      <c r="AF125" s="133"/>
      <c r="AG125" s="133"/>
      <c r="AH125" s="133"/>
      <c r="AI125" s="157"/>
      <c r="AJ125" s="161"/>
      <c r="AK125" s="197"/>
      <c r="AL125" s="171"/>
      <c r="AM125" s="174"/>
      <c r="AN125" s="198"/>
      <c r="AO125" s="69"/>
      <c r="AP125" s="82"/>
      <c r="AQ125" s="97"/>
      <c r="AR125" s="82"/>
      <c r="AS125" s="110"/>
      <c r="AT125" s="110"/>
      <c r="AU125" s="110"/>
      <c r="AV125" s="110"/>
      <c r="AW125" s="133"/>
      <c r="AX125" s="133"/>
      <c r="AY125" s="133"/>
      <c r="AZ125" s="133"/>
      <c r="BA125" s="157"/>
      <c r="BB125" s="161"/>
      <c r="BC125" s="197"/>
      <c r="BD125" s="171"/>
      <c r="BE125" s="174"/>
      <c r="BF125" s="198"/>
      <c r="BG125" s="69"/>
      <c r="BH125" s="82"/>
      <c r="BI125" s="97"/>
      <c r="BJ125" s="82"/>
      <c r="BK125" s="110"/>
      <c r="BL125" s="110"/>
      <c r="BM125" s="110"/>
      <c r="BN125" s="110"/>
      <c r="BO125" s="133"/>
      <c r="BP125" s="133"/>
      <c r="BQ125" s="133"/>
      <c r="BR125" s="133"/>
      <c r="BS125" s="157"/>
      <c r="BT125" s="161">
        <v>20</v>
      </c>
      <c r="BU125" s="197"/>
      <c r="BV125" s="212"/>
      <c r="BW125" s="173"/>
      <c r="BX125" s="218"/>
    </row>
    <row r="126" spans="1:76" s="28" customFormat="1" ht="12" customHeight="1">
      <c r="A126" s="32"/>
      <c r="B126" s="40"/>
      <c r="C126" s="50"/>
      <c r="D126" s="60"/>
      <c r="E126" s="69"/>
      <c r="F126" s="82"/>
      <c r="G126" s="97"/>
      <c r="H126" s="82"/>
      <c r="I126" s="110"/>
      <c r="J126" s="110"/>
      <c r="K126" s="110"/>
      <c r="L126" s="110"/>
      <c r="M126" s="135" t="s">
        <v>6</v>
      </c>
      <c r="N126" s="135"/>
      <c r="O126" s="135"/>
      <c r="P126" s="135"/>
      <c r="Q126" s="156"/>
      <c r="R126" s="156"/>
      <c r="S126" s="161">
        <f>+G119-S120</f>
        <v>60</v>
      </c>
      <c r="T126" s="32"/>
      <c r="U126" s="32"/>
      <c r="V126" s="32"/>
      <c r="W126" s="69"/>
      <c r="X126" s="82"/>
      <c r="Y126" s="97"/>
      <c r="Z126" s="82"/>
      <c r="AA126" s="110"/>
      <c r="AB126" s="110"/>
      <c r="AC126" s="110"/>
      <c r="AD126" s="110"/>
      <c r="AE126" s="133"/>
      <c r="AF126" s="133"/>
      <c r="AG126" s="133"/>
      <c r="AH126" s="133"/>
      <c r="AI126" s="195"/>
      <c r="AJ126" s="32"/>
      <c r="AK126" s="161">
        <f>+Y119-AK120</f>
        <v>45</v>
      </c>
      <c r="AL126" s="168"/>
      <c r="AM126" s="32"/>
      <c r="AN126" s="198"/>
      <c r="AO126" s="69"/>
      <c r="AP126" s="82"/>
      <c r="AQ126" s="97"/>
      <c r="AR126" s="82"/>
      <c r="AS126" s="110"/>
      <c r="AT126" s="110"/>
      <c r="AU126" s="110"/>
      <c r="AV126" s="110"/>
      <c r="AW126" s="133"/>
      <c r="AX126" s="133"/>
      <c r="AY126" s="133"/>
      <c r="AZ126" s="133"/>
      <c r="BA126" s="195"/>
      <c r="BB126" s="32"/>
      <c r="BC126" s="161">
        <f>+AQ119-BC120</f>
        <v>25</v>
      </c>
      <c r="BD126" s="168"/>
      <c r="BE126" s="32"/>
      <c r="BF126" s="198"/>
      <c r="BG126" s="69"/>
      <c r="BH126" s="82"/>
      <c r="BI126" s="97"/>
      <c r="BJ126" s="82"/>
      <c r="BK126" s="110"/>
      <c r="BL126" s="110"/>
      <c r="BM126" s="110"/>
      <c r="BN126" s="110"/>
      <c r="BO126" s="133"/>
      <c r="BP126" s="133"/>
      <c r="BQ126" s="133"/>
      <c r="BR126" s="133"/>
      <c r="BS126" s="157"/>
      <c r="BT126" s="161"/>
      <c r="BU126" s="197"/>
      <c r="BV126" s="168"/>
      <c r="BW126" s="168"/>
      <c r="BX126" s="218"/>
    </row>
    <row r="127" spans="1:76" s="28" customFormat="1" ht="12" customHeight="1">
      <c r="A127" s="32"/>
      <c r="B127" s="40"/>
      <c r="C127" s="50"/>
      <c r="D127" s="60"/>
      <c r="E127" s="69"/>
      <c r="F127" s="82"/>
      <c r="G127" s="97"/>
      <c r="H127" s="82"/>
      <c r="I127" s="110"/>
      <c r="J127" s="110"/>
      <c r="K127" s="110"/>
      <c r="L127" s="110"/>
      <c r="M127" s="110">
        <f>+I124</f>
        <v>2</v>
      </c>
      <c r="N127" s="110"/>
      <c r="O127" s="110"/>
      <c r="P127" s="110"/>
      <c r="Q127" s="158"/>
      <c r="R127" s="156"/>
      <c r="S127" s="161"/>
      <c r="T127" s="168"/>
      <c r="U127" s="168"/>
      <c r="V127" s="32"/>
      <c r="W127" s="69"/>
      <c r="X127" s="82"/>
      <c r="Y127" s="97"/>
      <c r="Z127" s="82"/>
      <c r="AA127" s="110"/>
      <c r="AB127" s="110"/>
      <c r="AC127" s="110"/>
      <c r="AD127" s="110"/>
      <c r="AE127" s="135" t="s">
        <v>6</v>
      </c>
      <c r="AF127" s="135"/>
      <c r="AG127" s="135"/>
      <c r="AH127" s="135"/>
      <c r="AI127" s="158"/>
      <c r="AJ127" s="158"/>
      <c r="AK127" s="161"/>
      <c r="AL127" s="168"/>
      <c r="AM127" s="168"/>
      <c r="AN127" s="198"/>
      <c r="AO127" s="69"/>
      <c r="AP127" s="82"/>
      <c r="AQ127" s="97"/>
      <c r="AR127" s="82"/>
      <c r="AS127" s="110"/>
      <c r="AT127" s="110"/>
      <c r="AU127" s="110"/>
      <c r="AV127" s="110"/>
      <c r="AW127" s="135" t="s">
        <v>6</v>
      </c>
      <c r="AX127" s="135"/>
      <c r="AY127" s="135"/>
      <c r="AZ127" s="135"/>
      <c r="BA127" s="158"/>
      <c r="BB127" s="158"/>
      <c r="BC127" s="161"/>
      <c r="BD127" s="168"/>
      <c r="BE127" s="168"/>
      <c r="BF127" s="198"/>
      <c r="BG127" s="69"/>
      <c r="BH127" s="82"/>
      <c r="BI127" s="97"/>
      <c r="BJ127" s="82"/>
      <c r="BK127" s="110"/>
      <c r="BL127" s="110"/>
      <c r="BM127" s="110"/>
      <c r="BN127" s="110"/>
      <c r="BO127" s="135" t="s">
        <v>6</v>
      </c>
      <c r="BP127" s="135"/>
      <c r="BQ127" s="135"/>
      <c r="BR127" s="135"/>
      <c r="BS127" s="158"/>
      <c r="BT127" s="158"/>
      <c r="BU127" s="161">
        <f>+BI119-BU121</f>
        <v>5</v>
      </c>
      <c r="BV127" s="168"/>
      <c r="BW127" s="168"/>
      <c r="BX127" s="218"/>
    </row>
    <row r="128" spans="1:76" s="28" customFormat="1" ht="12" customHeight="1">
      <c r="A128" s="32"/>
      <c r="B128" s="40"/>
      <c r="C128" s="50"/>
      <c r="D128" s="60"/>
      <c r="E128" s="69"/>
      <c r="F128" s="82"/>
      <c r="G128" s="97"/>
      <c r="H128" s="82"/>
      <c r="I128" s="110"/>
      <c r="J128" s="110"/>
      <c r="K128" s="110"/>
      <c r="L128" s="110"/>
      <c r="M128" s="133"/>
      <c r="N128" s="133"/>
      <c r="O128" s="133"/>
      <c r="P128" s="133"/>
      <c r="Q128" s="158"/>
      <c r="R128" s="158"/>
      <c r="S128" s="32"/>
      <c r="T128" s="168"/>
      <c r="U128" s="168"/>
      <c r="V128" s="32"/>
      <c r="W128" s="69"/>
      <c r="X128" s="82"/>
      <c r="Y128" s="97"/>
      <c r="Z128" s="82"/>
      <c r="AA128" s="110"/>
      <c r="AB128" s="110"/>
      <c r="AC128" s="110"/>
      <c r="AD128" s="110"/>
      <c r="AE128" s="110">
        <f>+AA124</f>
        <v>2</v>
      </c>
      <c r="AF128" s="110"/>
      <c r="AG128" s="110"/>
      <c r="AH128" s="110"/>
      <c r="AI128" s="158"/>
      <c r="AJ128" s="158"/>
      <c r="AK128" s="161"/>
      <c r="AL128" s="168"/>
      <c r="AM128" s="168"/>
      <c r="AN128" s="198"/>
      <c r="AO128" s="69"/>
      <c r="AP128" s="82"/>
      <c r="AQ128" s="97"/>
      <c r="AR128" s="82"/>
      <c r="AS128" s="110"/>
      <c r="AT128" s="110"/>
      <c r="AU128" s="110"/>
      <c r="AV128" s="110"/>
      <c r="AW128" s="110">
        <f>+AS124</f>
        <v>2</v>
      </c>
      <c r="AX128" s="110"/>
      <c r="AY128" s="110"/>
      <c r="AZ128" s="110"/>
      <c r="BA128" s="158"/>
      <c r="BB128" s="158"/>
      <c r="BC128" s="161"/>
      <c r="BD128" s="168"/>
      <c r="BE128" s="168"/>
      <c r="BF128" s="198"/>
      <c r="BG128" s="69"/>
      <c r="BH128" s="82"/>
      <c r="BI128" s="97"/>
      <c r="BJ128" s="82"/>
      <c r="BK128" s="110"/>
      <c r="BL128" s="110"/>
      <c r="BM128" s="110"/>
      <c r="BN128" s="110"/>
      <c r="BO128" s="110">
        <f>+BK124</f>
        <v>2</v>
      </c>
      <c r="BP128" s="110"/>
      <c r="BQ128" s="110"/>
      <c r="BR128" s="110"/>
      <c r="BS128" s="158"/>
      <c r="BT128" s="158"/>
      <c r="BU128" s="161"/>
      <c r="BV128" s="168"/>
      <c r="BW128" s="168"/>
      <c r="BX128" s="218"/>
    </row>
    <row r="129" spans="1:76" ht="9" customHeight="1">
      <c r="A129" s="31"/>
      <c r="B129" s="40"/>
      <c r="C129" s="50"/>
      <c r="D129" s="60"/>
      <c r="E129" s="70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31"/>
      <c r="W129" s="70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199"/>
      <c r="AO129" s="70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199"/>
      <c r="BG129" s="70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219"/>
    </row>
    <row r="130" spans="1:76" ht="9.9499999999999993" customHeight="1">
      <c r="A130" s="31"/>
      <c r="B130" s="41" t="s">
        <v>42</v>
      </c>
      <c r="C130" s="51"/>
      <c r="D130" s="61"/>
      <c r="E130" s="68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176"/>
      <c r="W130" s="68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176"/>
      <c r="AO130" s="68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176"/>
      <c r="BG130" s="68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217"/>
    </row>
    <row r="131" spans="1:76" s="29" customFormat="1" ht="18" customHeight="1">
      <c r="A131" s="33"/>
      <c r="B131" s="41"/>
      <c r="C131" s="51"/>
      <c r="D131" s="61"/>
      <c r="E131" s="71"/>
      <c r="F131" s="84"/>
      <c r="G131" s="98" t="s">
        <v>6</v>
      </c>
      <c r="H131" s="98"/>
      <c r="I131" s="98"/>
      <c r="J131" s="98"/>
      <c r="K131" s="116"/>
      <c r="L131" s="104">
        <f>+AW109</f>
        <v>2</v>
      </c>
      <c r="M131" s="104"/>
      <c r="N131" s="116"/>
      <c r="O131" s="116"/>
      <c r="P131" s="116"/>
      <c r="Q131" s="116"/>
      <c r="R131" s="116"/>
      <c r="S131" s="116"/>
      <c r="T131" s="116"/>
      <c r="U131" s="116"/>
      <c r="V131" s="177"/>
      <c r="W131" s="185"/>
      <c r="X131" s="116"/>
      <c r="Y131" s="98" t="s">
        <v>6</v>
      </c>
      <c r="Z131" s="98"/>
      <c r="AA131" s="98"/>
      <c r="AB131" s="98"/>
      <c r="AC131" s="116"/>
      <c r="AD131" s="104">
        <f>+AW109</f>
        <v>2</v>
      </c>
      <c r="AE131" s="104"/>
      <c r="AF131" s="116"/>
      <c r="AG131" s="116"/>
      <c r="AH131" s="116"/>
      <c r="AI131" s="116"/>
      <c r="AJ131" s="116"/>
      <c r="AK131" s="116"/>
      <c r="AL131" s="116"/>
      <c r="AM131" s="116"/>
      <c r="AN131" s="177"/>
      <c r="AO131" s="185"/>
      <c r="AP131" s="116"/>
      <c r="AQ131" s="98" t="s">
        <v>6</v>
      </c>
      <c r="AR131" s="98"/>
      <c r="AS131" s="98"/>
      <c r="AT131" s="98"/>
      <c r="AU131" s="116"/>
      <c r="AV131" s="104">
        <f>+AW109</f>
        <v>2</v>
      </c>
      <c r="AW131" s="104"/>
      <c r="AX131" s="116"/>
      <c r="AY131" s="116"/>
      <c r="AZ131" s="116"/>
      <c r="BA131" s="116"/>
      <c r="BB131" s="116"/>
      <c r="BC131" s="116"/>
      <c r="BD131" s="116"/>
      <c r="BE131" s="116"/>
      <c r="BF131" s="177"/>
      <c r="BG131" s="185"/>
      <c r="BH131" s="116"/>
      <c r="BI131" s="98" t="s">
        <v>6</v>
      </c>
      <c r="BJ131" s="98"/>
      <c r="BK131" s="98"/>
      <c r="BL131" s="98"/>
      <c r="BM131" s="116"/>
      <c r="BN131" s="104">
        <f>+AW109</f>
        <v>2</v>
      </c>
      <c r="BO131" s="104"/>
      <c r="BP131" s="85"/>
      <c r="BQ131" s="85"/>
      <c r="BR131" s="85"/>
      <c r="BS131" s="85"/>
      <c r="BT131" s="85"/>
      <c r="BU131" s="85"/>
      <c r="BV131" s="85"/>
      <c r="BW131" s="85"/>
      <c r="BX131" s="220"/>
    </row>
    <row r="132" spans="1:76" s="29" customFormat="1" ht="18" customHeight="1">
      <c r="A132" s="33"/>
      <c r="B132" s="41"/>
      <c r="C132" s="51"/>
      <c r="D132" s="61"/>
      <c r="E132" s="71"/>
      <c r="F132" s="84"/>
      <c r="G132" s="99" t="s">
        <v>9</v>
      </c>
      <c r="H132" s="99"/>
      <c r="I132" s="99"/>
      <c r="J132" s="99"/>
      <c r="K132" s="116"/>
      <c r="L132" s="122">
        <v>3</v>
      </c>
      <c r="M132" s="122"/>
      <c r="N132" s="116"/>
      <c r="O132" s="116"/>
      <c r="P132" s="116"/>
      <c r="Q132" s="116"/>
      <c r="R132" s="116"/>
      <c r="S132" s="116"/>
      <c r="T132" s="116"/>
      <c r="U132" s="116"/>
      <c r="V132" s="177"/>
      <c r="W132" s="185"/>
      <c r="X132" s="116"/>
      <c r="Y132" s="99" t="s">
        <v>9</v>
      </c>
      <c r="Z132" s="99"/>
      <c r="AA132" s="99"/>
      <c r="AB132" s="99"/>
      <c r="AC132" s="116"/>
      <c r="AD132" s="122">
        <v>4</v>
      </c>
      <c r="AE132" s="122"/>
      <c r="AF132" s="116"/>
      <c r="AG132" s="116"/>
      <c r="AH132" s="116"/>
      <c r="AI132" s="116"/>
      <c r="AJ132" s="116"/>
      <c r="AK132" s="116"/>
      <c r="AL132" s="116"/>
      <c r="AM132" s="116"/>
      <c r="AN132" s="177"/>
      <c r="AO132" s="185"/>
      <c r="AP132" s="116"/>
      <c r="AQ132" s="99" t="s">
        <v>9</v>
      </c>
      <c r="AR132" s="99"/>
      <c r="AS132" s="99"/>
      <c r="AT132" s="99"/>
      <c r="AU132" s="116"/>
      <c r="AV132" s="122">
        <v>6</v>
      </c>
      <c r="AW132" s="122"/>
      <c r="AX132" s="116"/>
      <c r="AY132" s="116"/>
      <c r="AZ132" s="116"/>
      <c r="BA132" s="116"/>
      <c r="BB132" s="116"/>
      <c r="BC132" s="116"/>
      <c r="BD132" s="116"/>
      <c r="BE132" s="116"/>
      <c r="BF132" s="177"/>
      <c r="BG132" s="185"/>
      <c r="BH132" s="116"/>
      <c r="BI132" s="99" t="s">
        <v>9</v>
      </c>
      <c r="BJ132" s="99"/>
      <c r="BK132" s="99"/>
      <c r="BL132" s="99"/>
      <c r="BM132" s="116"/>
      <c r="BN132" s="122">
        <v>8</v>
      </c>
      <c r="BO132" s="122"/>
      <c r="BP132" s="85"/>
      <c r="BQ132" s="85"/>
      <c r="BR132" s="85"/>
      <c r="BS132" s="85"/>
      <c r="BT132" s="85"/>
      <c r="BU132" s="85"/>
      <c r="BV132" s="85"/>
      <c r="BW132" s="85"/>
      <c r="BX132" s="220"/>
    </row>
    <row r="133" spans="1:76" s="29" customFormat="1" ht="18" customHeight="1">
      <c r="A133" s="33"/>
      <c r="B133" s="41"/>
      <c r="C133" s="51"/>
      <c r="D133" s="61"/>
      <c r="E133" s="71"/>
      <c r="F133" s="84"/>
      <c r="G133" s="99" t="s">
        <v>32</v>
      </c>
      <c r="H133" s="99"/>
      <c r="I133" s="99"/>
      <c r="J133" s="99"/>
      <c r="K133" s="116"/>
      <c r="L133" s="123">
        <v>40</v>
      </c>
      <c r="M133" s="123"/>
      <c r="N133" s="116"/>
      <c r="O133" s="116"/>
      <c r="P133" s="116"/>
      <c r="Q133" s="116"/>
      <c r="R133" s="116"/>
      <c r="S133" s="116"/>
      <c r="T133" s="116"/>
      <c r="U133" s="116"/>
      <c r="V133" s="177"/>
      <c r="W133" s="185"/>
      <c r="X133" s="116"/>
      <c r="Y133" s="99" t="s">
        <v>32</v>
      </c>
      <c r="Z133" s="99"/>
      <c r="AA133" s="99"/>
      <c r="AB133" s="99"/>
      <c r="AC133" s="116"/>
      <c r="AD133" s="123">
        <v>55</v>
      </c>
      <c r="AE133" s="123"/>
      <c r="AF133" s="116"/>
      <c r="AG133" s="116"/>
      <c r="AH133" s="116"/>
      <c r="AI133" s="116"/>
      <c r="AJ133" s="116"/>
      <c r="AK133" s="116"/>
      <c r="AL133" s="116"/>
      <c r="AM133" s="116"/>
      <c r="AN133" s="177"/>
      <c r="AO133" s="185"/>
      <c r="AP133" s="116"/>
      <c r="AQ133" s="99" t="s">
        <v>32</v>
      </c>
      <c r="AR133" s="99"/>
      <c r="AS133" s="99"/>
      <c r="AT133" s="99"/>
      <c r="AU133" s="116"/>
      <c r="AV133" s="123">
        <v>75</v>
      </c>
      <c r="AW133" s="123"/>
      <c r="AX133" s="116"/>
      <c r="AY133" s="116"/>
      <c r="AZ133" s="116"/>
      <c r="BA133" s="116"/>
      <c r="BB133" s="116"/>
      <c r="BC133" s="116"/>
      <c r="BD133" s="116"/>
      <c r="BE133" s="116"/>
      <c r="BF133" s="177"/>
      <c r="BG133" s="185"/>
      <c r="BH133" s="116"/>
      <c r="BI133" s="99" t="s">
        <v>32</v>
      </c>
      <c r="BJ133" s="99"/>
      <c r="BK133" s="99"/>
      <c r="BL133" s="99"/>
      <c r="BM133" s="116"/>
      <c r="BN133" s="123">
        <v>95</v>
      </c>
      <c r="BO133" s="123"/>
      <c r="BP133" s="85"/>
      <c r="BQ133" s="85"/>
      <c r="BR133" s="85"/>
      <c r="BS133" s="85"/>
      <c r="BT133" s="85"/>
      <c r="BU133" s="85"/>
      <c r="BV133" s="85"/>
      <c r="BW133" s="85"/>
      <c r="BX133" s="220"/>
    </row>
    <row r="134" spans="1:76" s="29" customFormat="1" ht="18" customHeight="1">
      <c r="A134" s="33"/>
      <c r="B134" s="41"/>
      <c r="C134" s="51"/>
      <c r="D134" s="61"/>
      <c r="E134" s="71"/>
      <c r="F134" s="85" t="s">
        <v>22</v>
      </c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178"/>
      <c r="W134" s="74"/>
      <c r="X134" s="85" t="s">
        <v>22</v>
      </c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178"/>
      <c r="AO134" s="74"/>
      <c r="AP134" s="85" t="s">
        <v>22</v>
      </c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178"/>
      <c r="BG134" s="74"/>
      <c r="BH134" s="85" t="s">
        <v>22</v>
      </c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220"/>
    </row>
    <row r="135" spans="1:76" s="29" customFormat="1" ht="18" customHeight="1">
      <c r="A135" s="33"/>
      <c r="B135" s="41"/>
      <c r="C135" s="51"/>
      <c r="D135" s="61"/>
      <c r="E135" s="71"/>
      <c r="F135" s="86" t="s">
        <v>30</v>
      </c>
      <c r="G135" s="86"/>
      <c r="H135" s="86"/>
      <c r="I135" s="86"/>
      <c r="J135" s="86"/>
      <c r="K135" s="86"/>
      <c r="L135" s="124">
        <f>+BO109</f>
        <v>12</v>
      </c>
      <c r="M135" s="124"/>
      <c r="N135" s="85" t="s">
        <v>11</v>
      </c>
      <c r="O135" s="85"/>
      <c r="P135" s="85"/>
      <c r="Q135" s="85"/>
      <c r="R135" s="85"/>
      <c r="S135" s="85"/>
      <c r="T135" s="85"/>
      <c r="U135" s="85"/>
      <c r="V135" s="178"/>
      <c r="W135" s="74"/>
      <c r="X135" s="86" t="s">
        <v>30</v>
      </c>
      <c r="Y135" s="86"/>
      <c r="Z135" s="86"/>
      <c r="AA135" s="86"/>
      <c r="AB135" s="86"/>
      <c r="AC135" s="86"/>
      <c r="AD135" s="124">
        <f>+BO109</f>
        <v>12</v>
      </c>
      <c r="AE135" s="124"/>
      <c r="AF135" s="85" t="s">
        <v>11</v>
      </c>
      <c r="AG135" s="85"/>
      <c r="AH135" s="85"/>
      <c r="AI135" s="85"/>
      <c r="AJ135" s="85"/>
      <c r="AK135" s="85"/>
      <c r="AL135" s="85"/>
      <c r="AM135" s="85"/>
      <c r="AN135" s="178"/>
      <c r="AO135" s="74"/>
      <c r="AP135" s="86" t="s">
        <v>30</v>
      </c>
      <c r="AQ135" s="86"/>
      <c r="AR135" s="86"/>
      <c r="AS135" s="86"/>
      <c r="AT135" s="86"/>
      <c r="AU135" s="86"/>
      <c r="AV135" s="124">
        <f>+BO109</f>
        <v>12</v>
      </c>
      <c r="AW135" s="124"/>
      <c r="AX135" s="85" t="s">
        <v>11</v>
      </c>
      <c r="AY135" s="85"/>
      <c r="AZ135" s="85"/>
      <c r="BA135" s="85"/>
      <c r="BB135" s="85"/>
      <c r="BC135" s="85"/>
      <c r="BD135" s="85"/>
      <c r="BE135" s="85"/>
      <c r="BF135" s="178"/>
      <c r="BG135" s="74"/>
      <c r="BH135" s="86" t="s">
        <v>30</v>
      </c>
      <c r="BI135" s="86"/>
      <c r="BJ135" s="86"/>
      <c r="BK135" s="86"/>
      <c r="BL135" s="86"/>
      <c r="BM135" s="86"/>
      <c r="BN135" s="124">
        <f>+BO109</f>
        <v>12</v>
      </c>
      <c r="BO135" s="124"/>
      <c r="BP135" s="85" t="s">
        <v>11</v>
      </c>
      <c r="BQ135" s="85"/>
      <c r="BR135" s="85"/>
      <c r="BS135" s="85"/>
      <c r="BT135" s="85"/>
      <c r="BU135" s="85"/>
      <c r="BV135" s="85"/>
      <c r="BW135" s="85"/>
      <c r="BX135" s="220"/>
    </row>
    <row r="136" spans="1:76" s="29" customFormat="1" ht="18" customHeight="1">
      <c r="A136" s="33"/>
      <c r="B136" s="41"/>
      <c r="C136" s="51"/>
      <c r="D136" s="61"/>
      <c r="E136" s="71"/>
      <c r="F136" s="87" t="s">
        <v>12</v>
      </c>
      <c r="G136" s="87"/>
      <c r="H136" s="98" t="s">
        <v>8</v>
      </c>
      <c r="I136" s="111">
        <f>+R119</f>
        <v>20</v>
      </c>
      <c r="J136" s="113" t="s">
        <v>14</v>
      </c>
      <c r="K136" s="111">
        <f>+L135*1</f>
        <v>12</v>
      </c>
      <c r="L136" s="125">
        <v>0.33333333333333298</v>
      </c>
      <c r="M136" s="136" t="s">
        <v>0</v>
      </c>
      <c r="N136" s="145">
        <f>100-R119</f>
        <v>80</v>
      </c>
      <c r="O136" s="145"/>
      <c r="P136" s="111" t="s">
        <v>14</v>
      </c>
      <c r="Q136" s="159">
        <f>+L131*1</f>
        <v>2</v>
      </c>
      <c r="R136" s="159"/>
      <c r="S136" s="125">
        <v>0.33333333333333326</v>
      </c>
      <c r="T136" s="172" t="s">
        <v>53</v>
      </c>
      <c r="U136" s="172"/>
      <c r="V136" s="179"/>
      <c r="W136" s="186"/>
      <c r="X136" s="87" t="s">
        <v>12</v>
      </c>
      <c r="Y136" s="87"/>
      <c r="Z136" s="98" t="s">
        <v>8</v>
      </c>
      <c r="AA136" s="111">
        <f>+AJ120*1</f>
        <v>35</v>
      </c>
      <c r="AB136" s="113" t="s">
        <v>14</v>
      </c>
      <c r="AC136" s="111">
        <f>+AD135*1</f>
        <v>12</v>
      </c>
      <c r="AD136" s="125">
        <v>0.33333333333333298</v>
      </c>
      <c r="AE136" s="136" t="s">
        <v>0</v>
      </c>
      <c r="AF136" s="145">
        <f>100-AJ120</f>
        <v>65</v>
      </c>
      <c r="AG136" s="145"/>
      <c r="AH136" s="111" t="s">
        <v>14</v>
      </c>
      <c r="AI136" s="159">
        <f>+AD131*1</f>
        <v>2</v>
      </c>
      <c r="AJ136" s="159"/>
      <c r="AK136" s="125">
        <v>0.33333333333333326</v>
      </c>
      <c r="AL136" s="172" t="s">
        <v>53</v>
      </c>
      <c r="AM136" s="172"/>
      <c r="AN136" s="179"/>
      <c r="AO136" s="186"/>
      <c r="AP136" s="87" t="s">
        <v>12</v>
      </c>
      <c r="AQ136" s="87"/>
      <c r="AR136" s="98" t="s">
        <v>8</v>
      </c>
      <c r="AS136" s="111">
        <f>+BB120*1</f>
        <v>55</v>
      </c>
      <c r="AT136" s="113" t="s">
        <v>14</v>
      </c>
      <c r="AU136" s="111">
        <f>+AV135*1</f>
        <v>12</v>
      </c>
      <c r="AV136" s="125">
        <v>0.33333333333333298</v>
      </c>
      <c r="AW136" s="136" t="s">
        <v>0</v>
      </c>
      <c r="AX136" s="145">
        <f>100-BB120</f>
        <v>45</v>
      </c>
      <c r="AY136" s="145"/>
      <c r="AZ136" s="111" t="s">
        <v>14</v>
      </c>
      <c r="BA136" s="159">
        <f>+AV131*1</f>
        <v>2</v>
      </c>
      <c r="BB136" s="159"/>
      <c r="BC136" s="125">
        <v>0.33333333333333326</v>
      </c>
      <c r="BD136" s="172" t="s">
        <v>53</v>
      </c>
      <c r="BE136" s="172"/>
      <c r="BF136" s="179"/>
      <c r="BG136" s="186"/>
      <c r="BH136" s="87" t="s">
        <v>12</v>
      </c>
      <c r="BI136" s="87"/>
      <c r="BJ136" s="98" t="s">
        <v>8</v>
      </c>
      <c r="BK136" s="111">
        <f>+BT120*1</f>
        <v>75</v>
      </c>
      <c r="BL136" s="113" t="s">
        <v>14</v>
      </c>
      <c r="BM136" s="111">
        <f>+BN135*1</f>
        <v>12</v>
      </c>
      <c r="BN136" s="125">
        <v>0.33333333333333298</v>
      </c>
      <c r="BO136" s="136" t="s">
        <v>0</v>
      </c>
      <c r="BP136" s="145">
        <f>100-BT120</f>
        <v>25</v>
      </c>
      <c r="BQ136" s="145"/>
      <c r="BR136" s="111" t="s">
        <v>14</v>
      </c>
      <c r="BS136" s="159">
        <f>+BN131*1</f>
        <v>2</v>
      </c>
      <c r="BT136" s="159"/>
      <c r="BU136" s="125">
        <v>0.33333333333333326</v>
      </c>
      <c r="BV136" s="172" t="s">
        <v>53</v>
      </c>
      <c r="BW136" s="172"/>
      <c r="BX136" s="220"/>
    </row>
    <row r="137" spans="1:76" s="29" customFormat="1" ht="18" customHeight="1">
      <c r="A137" s="33"/>
      <c r="B137" s="41"/>
      <c r="C137" s="51"/>
      <c r="D137" s="61"/>
      <c r="E137" s="71"/>
      <c r="F137" s="87"/>
      <c r="G137" s="87"/>
      <c r="H137" s="98"/>
      <c r="I137" s="112">
        <v>100</v>
      </c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72"/>
      <c r="U137" s="172"/>
      <c r="V137" s="179"/>
      <c r="W137" s="186"/>
      <c r="X137" s="87"/>
      <c r="Y137" s="87"/>
      <c r="Z137" s="98"/>
      <c r="AA137" s="112">
        <v>100</v>
      </c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72"/>
      <c r="AM137" s="172"/>
      <c r="AN137" s="179"/>
      <c r="AO137" s="186"/>
      <c r="AP137" s="87"/>
      <c r="AQ137" s="87"/>
      <c r="AR137" s="98"/>
      <c r="AS137" s="112">
        <v>100</v>
      </c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72"/>
      <c r="BE137" s="172"/>
      <c r="BF137" s="179"/>
      <c r="BG137" s="186"/>
      <c r="BH137" s="87"/>
      <c r="BI137" s="87"/>
      <c r="BJ137" s="98"/>
      <c r="BK137" s="112">
        <v>100</v>
      </c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72"/>
      <c r="BW137" s="172"/>
      <c r="BX137" s="220"/>
    </row>
    <row r="138" spans="1:76" s="29" customFormat="1" ht="15" customHeight="1">
      <c r="A138" s="33"/>
      <c r="B138" s="41"/>
      <c r="C138" s="51"/>
      <c r="D138" s="61"/>
      <c r="E138" s="71"/>
      <c r="F138" s="87" t="s">
        <v>15</v>
      </c>
      <c r="G138" s="87"/>
      <c r="H138" s="104">
        <f>ROUND(((I136*K136^L136+N136*Q136^S136)/100)^3,2)</f>
        <v>3.15</v>
      </c>
      <c r="I138" s="104"/>
      <c r="J138" s="104"/>
      <c r="K138" s="98" t="str">
        <f>IF(H138&gt;L138,"&gt;","&lt;")</f>
        <v>&gt;</v>
      </c>
      <c r="L138" s="126">
        <f>+L132</f>
        <v>3</v>
      </c>
      <c r="M138" s="126"/>
      <c r="N138" s="116"/>
      <c r="O138" s="116"/>
      <c r="P138" s="116"/>
      <c r="Q138" s="116"/>
      <c r="R138" s="116"/>
      <c r="S138" s="116"/>
      <c r="T138" s="116"/>
      <c r="U138" s="116"/>
      <c r="V138" s="178"/>
      <c r="W138" s="74"/>
      <c r="X138" s="87" t="s">
        <v>15</v>
      </c>
      <c r="Y138" s="87"/>
      <c r="Z138" s="189">
        <f>ROUND(((AA136*AC136^AD136+AF136*AI136^AK136)/100)^3,2)</f>
        <v>4.25</v>
      </c>
      <c r="AA138" s="189"/>
      <c r="AB138" s="189"/>
      <c r="AC138" s="86" t="str">
        <f>IF(Z138&gt;AD138,"&gt;","&lt;")</f>
        <v>&gt;</v>
      </c>
      <c r="AD138" s="190">
        <f>+AD132</f>
        <v>4</v>
      </c>
      <c r="AE138" s="190"/>
      <c r="AF138" s="85"/>
      <c r="AG138" s="85"/>
      <c r="AH138" s="85"/>
      <c r="AI138" s="85"/>
      <c r="AJ138" s="85"/>
      <c r="AK138" s="85"/>
      <c r="AL138" s="85"/>
      <c r="AM138" s="85"/>
      <c r="AN138" s="178"/>
      <c r="AO138" s="74"/>
      <c r="AP138" s="87" t="s">
        <v>15</v>
      </c>
      <c r="AQ138" s="87"/>
      <c r="AR138" s="189">
        <f>ROUND(((AS136*AU136^AV136+AX136*BA136^BC136)/100)^3,2)</f>
        <v>6.09</v>
      </c>
      <c r="AS138" s="189"/>
      <c r="AT138" s="189"/>
      <c r="AU138" s="86" t="str">
        <f>IF(AR138&gt;AV138,"&gt;","&lt;")</f>
        <v>&gt;</v>
      </c>
      <c r="AV138" s="190">
        <f>+AV132</f>
        <v>6</v>
      </c>
      <c r="AW138" s="190"/>
      <c r="AX138" s="85"/>
      <c r="AY138" s="85"/>
      <c r="AZ138" s="85"/>
      <c r="BA138" s="85"/>
      <c r="BB138" s="85"/>
      <c r="BC138" s="85"/>
      <c r="BD138" s="85"/>
      <c r="BE138" s="85"/>
      <c r="BF138" s="178"/>
      <c r="BG138" s="74"/>
      <c r="BH138" s="87" t="s">
        <v>15</v>
      </c>
      <c r="BI138" s="87"/>
      <c r="BJ138" s="189">
        <f>ROUND(((BK136*BM136^BN136+BP136*BS136^BU136)/100)^3,2)</f>
        <v>8.39</v>
      </c>
      <c r="BK138" s="189"/>
      <c r="BL138" s="189"/>
      <c r="BM138" s="86" t="str">
        <f>IF(BJ138&gt;BN138,"&gt;","&lt;")</f>
        <v>&gt;</v>
      </c>
      <c r="BN138" s="190">
        <f>+BN132</f>
        <v>8</v>
      </c>
      <c r="BO138" s="190"/>
      <c r="BP138" s="85"/>
      <c r="BQ138" s="85"/>
      <c r="BR138" s="85"/>
      <c r="BS138" s="85"/>
      <c r="BT138" s="85"/>
      <c r="BU138" s="85"/>
      <c r="BV138" s="85"/>
      <c r="BW138" s="85"/>
      <c r="BX138" s="220"/>
    </row>
    <row r="139" spans="1:76" s="29" customFormat="1" ht="15" customHeight="1">
      <c r="A139" s="33"/>
      <c r="B139" s="41"/>
      <c r="C139" s="51"/>
      <c r="D139" s="61"/>
      <c r="E139" s="71"/>
      <c r="F139" s="87"/>
      <c r="G139" s="87"/>
      <c r="H139" s="104"/>
      <c r="I139" s="104"/>
      <c r="J139" s="104"/>
      <c r="K139" s="98"/>
      <c r="L139" s="126"/>
      <c r="M139" s="126"/>
      <c r="N139" s="116"/>
      <c r="O139" s="116"/>
      <c r="P139" s="116"/>
      <c r="Q139" s="116"/>
      <c r="R139" s="116"/>
      <c r="S139" s="116"/>
      <c r="T139" s="116"/>
      <c r="U139" s="116"/>
      <c r="V139" s="178"/>
      <c r="W139" s="74"/>
      <c r="X139" s="87"/>
      <c r="Y139" s="87"/>
      <c r="Z139" s="189"/>
      <c r="AA139" s="189"/>
      <c r="AB139" s="189"/>
      <c r="AC139" s="86"/>
      <c r="AD139" s="190"/>
      <c r="AE139" s="190"/>
      <c r="AF139" s="85"/>
      <c r="AG139" s="85"/>
      <c r="AH139" s="85"/>
      <c r="AI139" s="85"/>
      <c r="AJ139" s="85"/>
      <c r="AK139" s="85"/>
      <c r="AL139" s="85"/>
      <c r="AM139" s="85"/>
      <c r="AN139" s="178"/>
      <c r="AO139" s="74"/>
      <c r="AP139" s="87"/>
      <c r="AQ139" s="87"/>
      <c r="AR139" s="189"/>
      <c r="AS139" s="189"/>
      <c r="AT139" s="189"/>
      <c r="AU139" s="86"/>
      <c r="AV139" s="190"/>
      <c r="AW139" s="190"/>
      <c r="AX139" s="85"/>
      <c r="AY139" s="85"/>
      <c r="AZ139" s="85"/>
      <c r="BA139" s="85"/>
      <c r="BB139" s="85"/>
      <c r="BC139" s="85"/>
      <c r="BD139" s="85"/>
      <c r="BE139" s="85"/>
      <c r="BF139" s="178"/>
      <c r="BG139" s="74"/>
      <c r="BH139" s="87"/>
      <c r="BI139" s="87"/>
      <c r="BJ139" s="189"/>
      <c r="BK139" s="189"/>
      <c r="BL139" s="189"/>
      <c r="BM139" s="86"/>
      <c r="BN139" s="190"/>
      <c r="BO139" s="190"/>
      <c r="BP139" s="85"/>
      <c r="BQ139" s="85"/>
      <c r="BR139" s="85"/>
      <c r="BS139" s="85"/>
      <c r="BT139" s="85"/>
      <c r="BU139" s="85"/>
      <c r="BV139" s="85"/>
      <c r="BW139" s="85"/>
      <c r="BX139" s="220"/>
    </row>
    <row r="140" spans="1:76" s="29" customFormat="1" ht="18" customHeight="1">
      <c r="A140" s="33"/>
      <c r="B140" s="41"/>
      <c r="C140" s="51"/>
      <c r="D140" s="61"/>
      <c r="E140" s="71"/>
      <c r="F140" s="85"/>
      <c r="G140" s="100" t="str">
        <f>IF(H138&gt;L138,"OK,目標CBR"&amp;L132&amp;"%の場合置換層厚"&amp;L133&amp;"cmとなる。","NG,目標CBR"&amp;L132&amp;"%の場合置換層厚"&amp;L133&amp;"cmでは満足しない。")</f>
        <v>OK,目標CBR3%の場合置換層厚40cmとなる。</v>
      </c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178"/>
      <c r="W140" s="74"/>
      <c r="X140" s="85"/>
      <c r="Y140" s="100" t="str">
        <f>IF(Z138&gt;AD138,"OK,目標CBR"&amp;AD132&amp;"%の場合置換層厚"&amp;AD133&amp;"cmとなる。","NG,目標CBR"&amp;AD132&amp;"%の場合置換層厚"&amp;AD133&amp;"cmでは満足しない。")</f>
        <v>OK,目標CBR4%の場合置換層厚55cmとなる。</v>
      </c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178"/>
      <c r="AO140" s="74"/>
      <c r="AP140" s="85"/>
      <c r="AQ140" s="100" t="str">
        <f>IF(AR138&gt;AV138,"OK,目標CBR"&amp;AV132&amp;"%の場合置換層厚"&amp;AV133&amp;"cmとなる。","NG,目標CBR"&amp;AV132&amp;"%の場合置換層厚"&amp;AV133&amp;"cmでは満足しない。")</f>
        <v>OK,目標CBR6%の場合置換層厚75cmとなる。</v>
      </c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178"/>
      <c r="BG140" s="74"/>
      <c r="BH140" s="85"/>
      <c r="BI140" s="100" t="str">
        <f>IF(BJ138&gt;BN138,"OK,目標CBR"&amp;BN132&amp;"%の場合置換層厚"&amp;BN133&amp;"cmとなる。","NG,目標CBR"&amp;BN132&amp;"%の場合置換層厚"&amp;BN133&amp;"cmでは満足しない。")</f>
        <v>OK,目標CBR8%の場合置換層厚95cmとなる。</v>
      </c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220"/>
    </row>
    <row r="141" spans="1:76" s="29" customFormat="1" ht="9.9499999999999993" customHeight="1">
      <c r="A141" s="33"/>
      <c r="B141" s="41"/>
      <c r="C141" s="51"/>
      <c r="D141" s="61"/>
      <c r="E141" s="72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180"/>
      <c r="W141" s="72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180"/>
      <c r="AO141" s="72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180"/>
      <c r="BG141" s="72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221"/>
    </row>
    <row r="142" spans="1:76" s="29" customFormat="1" ht="15.95" customHeight="1">
      <c r="A142" s="33"/>
      <c r="B142" s="42" t="s">
        <v>20</v>
      </c>
      <c r="C142" s="52"/>
      <c r="D142" s="62"/>
      <c r="E142" s="73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51">
        <v>100</v>
      </c>
      <c r="Q142" s="151"/>
      <c r="R142" s="151"/>
      <c r="S142" s="151"/>
      <c r="T142" s="151"/>
      <c r="U142" s="151"/>
      <c r="V142" s="181"/>
      <c r="W142" s="187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151">
        <v>100</v>
      </c>
      <c r="AI142" s="151"/>
      <c r="AJ142" s="151"/>
      <c r="AK142" s="151"/>
      <c r="AL142" s="151"/>
      <c r="AM142" s="151"/>
      <c r="AN142" s="200"/>
      <c r="AO142" s="187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151">
        <v>100</v>
      </c>
      <c r="BA142" s="151"/>
      <c r="BB142" s="151"/>
      <c r="BC142" s="151"/>
      <c r="BD142" s="151"/>
      <c r="BE142" s="151"/>
      <c r="BF142" s="200"/>
      <c r="BG142" s="73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151">
        <v>100</v>
      </c>
      <c r="BS142" s="151"/>
      <c r="BT142" s="151"/>
      <c r="BU142" s="151"/>
      <c r="BV142" s="151"/>
      <c r="BW142" s="151"/>
      <c r="BX142" s="222"/>
    </row>
    <row r="143" spans="1:76" s="29" customFormat="1" ht="15.95" customHeight="1">
      <c r="A143" s="33"/>
      <c r="B143" s="43"/>
      <c r="C143" s="53"/>
      <c r="D143" s="63"/>
      <c r="E143" s="71"/>
      <c r="F143" s="90" t="s">
        <v>41</v>
      </c>
      <c r="G143" s="90"/>
      <c r="H143" s="90"/>
      <c r="I143" s="90"/>
      <c r="J143" s="90"/>
      <c r="K143" s="90"/>
      <c r="L143" s="90"/>
      <c r="M143" s="90" t="s">
        <v>36</v>
      </c>
      <c r="N143" s="90"/>
      <c r="O143" s="90"/>
      <c r="P143" s="94" t="s">
        <v>46</v>
      </c>
      <c r="Q143" s="94"/>
      <c r="R143" s="94"/>
      <c r="S143" s="94" t="s">
        <v>44</v>
      </c>
      <c r="T143" s="94"/>
      <c r="U143" s="94"/>
      <c r="V143" s="182"/>
      <c r="W143" s="188"/>
      <c r="X143" s="90" t="s">
        <v>41</v>
      </c>
      <c r="Y143" s="90"/>
      <c r="Z143" s="90"/>
      <c r="AA143" s="90"/>
      <c r="AB143" s="90"/>
      <c r="AC143" s="90"/>
      <c r="AD143" s="90"/>
      <c r="AE143" s="90" t="s">
        <v>36</v>
      </c>
      <c r="AF143" s="90"/>
      <c r="AG143" s="90"/>
      <c r="AH143" s="94" t="s">
        <v>46</v>
      </c>
      <c r="AI143" s="94"/>
      <c r="AJ143" s="94"/>
      <c r="AK143" s="94" t="s">
        <v>44</v>
      </c>
      <c r="AL143" s="94"/>
      <c r="AM143" s="94"/>
      <c r="AN143" s="201"/>
      <c r="AO143" s="188"/>
      <c r="AP143" s="90" t="s">
        <v>41</v>
      </c>
      <c r="AQ143" s="90"/>
      <c r="AR143" s="90"/>
      <c r="AS143" s="90"/>
      <c r="AT143" s="90"/>
      <c r="AU143" s="90"/>
      <c r="AV143" s="90"/>
      <c r="AW143" s="90" t="s">
        <v>36</v>
      </c>
      <c r="AX143" s="90"/>
      <c r="AY143" s="90"/>
      <c r="AZ143" s="94" t="s">
        <v>46</v>
      </c>
      <c r="BA143" s="94"/>
      <c r="BB143" s="94"/>
      <c r="BC143" s="94" t="s">
        <v>44</v>
      </c>
      <c r="BD143" s="94"/>
      <c r="BE143" s="94"/>
      <c r="BF143" s="201"/>
      <c r="BG143" s="210"/>
      <c r="BH143" s="90" t="s">
        <v>41</v>
      </c>
      <c r="BI143" s="90"/>
      <c r="BJ143" s="90"/>
      <c r="BK143" s="90"/>
      <c r="BL143" s="90"/>
      <c r="BM143" s="90"/>
      <c r="BN143" s="90"/>
      <c r="BO143" s="90" t="s">
        <v>36</v>
      </c>
      <c r="BP143" s="90"/>
      <c r="BQ143" s="90"/>
      <c r="BR143" s="94" t="s">
        <v>46</v>
      </c>
      <c r="BS143" s="94"/>
      <c r="BT143" s="94"/>
      <c r="BU143" s="94" t="s">
        <v>44</v>
      </c>
      <c r="BV143" s="94"/>
      <c r="BW143" s="94"/>
      <c r="BX143" s="223"/>
    </row>
    <row r="144" spans="1:76" s="29" customFormat="1" ht="15.95" customHeight="1">
      <c r="A144" s="33"/>
      <c r="B144" s="43"/>
      <c r="C144" s="53"/>
      <c r="D144" s="63"/>
      <c r="E144" s="71"/>
      <c r="F144" s="91" t="s">
        <v>34</v>
      </c>
      <c r="G144" s="101"/>
      <c r="H144" s="105" t="s">
        <v>50</v>
      </c>
      <c r="I144" s="105"/>
      <c r="J144" s="114"/>
      <c r="K144" s="119">
        <f>$K$38</f>
        <v>5</v>
      </c>
      <c r="L144" s="130"/>
      <c r="M144" s="137">
        <f>+P142</f>
        <v>100</v>
      </c>
      <c r="N144" s="146"/>
      <c r="O144" s="148"/>
      <c r="P144" s="152">
        <f>+'単価表(種子・屋久)'!$E$6</f>
        <v>2493</v>
      </c>
      <c r="Q144" s="160"/>
      <c r="R144" s="162"/>
      <c r="S144" s="165">
        <f>ROUND(P144*M144/1000,0)</f>
        <v>249</v>
      </c>
      <c r="T144" s="165"/>
      <c r="U144" s="165"/>
      <c r="V144" s="182"/>
      <c r="W144" s="188"/>
      <c r="X144" s="91" t="s">
        <v>34</v>
      </c>
      <c r="Y144" s="101"/>
      <c r="Z144" s="105" t="s">
        <v>50</v>
      </c>
      <c r="AA144" s="105"/>
      <c r="AB144" s="114"/>
      <c r="AC144" s="119">
        <f>$AC$38</f>
        <v>5</v>
      </c>
      <c r="AD144" s="130"/>
      <c r="AE144" s="137">
        <f>+AH142</f>
        <v>100</v>
      </c>
      <c r="AF144" s="146"/>
      <c r="AG144" s="148"/>
      <c r="AH144" s="152">
        <f>+'単価表(種子・屋久)'!$E$6</f>
        <v>2493</v>
      </c>
      <c r="AI144" s="160"/>
      <c r="AJ144" s="162"/>
      <c r="AK144" s="165">
        <f>ROUND(AH144*AE144/1000,0)</f>
        <v>249</v>
      </c>
      <c r="AL144" s="165"/>
      <c r="AM144" s="165"/>
      <c r="AN144" s="201"/>
      <c r="AO144" s="188"/>
      <c r="AP144" s="91" t="s">
        <v>34</v>
      </c>
      <c r="AQ144" s="101"/>
      <c r="AR144" s="105" t="s">
        <v>50</v>
      </c>
      <c r="AS144" s="105"/>
      <c r="AT144" s="114"/>
      <c r="AU144" s="119">
        <f>$AU$38</f>
        <v>5</v>
      </c>
      <c r="AV144" s="130"/>
      <c r="AW144" s="137">
        <f>+AZ142</f>
        <v>100</v>
      </c>
      <c r="AX144" s="146"/>
      <c r="AY144" s="148"/>
      <c r="AZ144" s="152">
        <f>+'単価表(種子・屋久)'!$E$6</f>
        <v>2493</v>
      </c>
      <c r="BA144" s="160"/>
      <c r="BB144" s="162"/>
      <c r="BC144" s="165">
        <f>ROUND(AZ144*AW144/1000,0)</f>
        <v>249</v>
      </c>
      <c r="BD144" s="165"/>
      <c r="BE144" s="165"/>
      <c r="BF144" s="201"/>
      <c r="BG144" s="210"/>
      <c r="BH144" s="91" t="s">
        <v>34</v>
      </c>
      <c r="BI144" s="101"/>
      <c r="BJ144" s="105" t="s">
        <v>50</v>
      </c>
      <c r="BK144" s="105"/>
      <c r="BL144" s="114"/>
      <c r="BM144" s="119">
        <f>$BM$38</f>
        <v>5</v>
      </c>
      <c r="BN144" s="130"/>
      <c r="BO144" s="137">
        <f>+BR142</f>
        <v>100</v>
      </c>
      <c r="BP144" s="146"/>
      <c r="BQ144" s="148"/>
      <c r="BR144" s="152">
        <f>+'単価表(種子・屋久)'!$E$6</f>
        <v>2493</v>
      </c>
      <c r="BS144" s="160"/>
      <c r="BT144" s="162"/>
      <c r="BU144" s="165">
        <f>ROUND(BR144*BO144/1000,0)</f>
        <v>249</v>
      </c>
      <c r="BV144" s="165"/>
      <c r="BW144" s="165"/>
      <c r="BX144" s="223"/>
    </row>
    <row r="145" spans="1:76" s="30" customFormat="1" ht="15.95" customHeight="1">
      <c r="A145" s="34"/>
      <c r="B145" s="43"/>
      <c r="C145" s="53"/>
      <c r="D145" s="63"/>
      <c r="E145" s="74"/>
      <c r="F145" s="92"/>
      <c r="G145" s="102"/>
      <c r="H145" s="105" t="s">
        <v>33</v>
      </c>
      <c r="I145" s="105"/>
      <c r="J145" s="114"/>
      <c r="K145" s="120">
        <f>$K$39</f>
        <v>10</v>
      </c>
      <c r="L145" s="131"/>
      <c r="M145" s="138">
        <f>+P142</f>
        <v>100</v>
      </c>
      <c r="N145" s="138"/>
      <c r="O145" s="138"/>
      <c r="P145" s="153">
        <f>LOOKUP(K145,'単価表(種子・屋久)'!$D$8:$D$16,'単価表(種子・屋久)'!$E$8:$E$16)</f>
        <v>704</v>
      </c>
      <c r="Q145" s="153"/>
      <c r="R145" s="153"/>
      <c r="S145" s="165">
        <f>ROUND(P145*M145/1000,0)</f>
        <v>70</v>
      </c>
      <c r="T145" s="165"/>
      <c r="U145" s="165"/>
      <c r="V145" s="182"/>
      <c r="W145" s="188"/>
      <c r="X145" s="92"/>
      <c r="Y145" s="102"/>
      <c r="Z145" s="105" t="s">
        <v>33</v>
      </c>
      <c r="AA145" s="105"/>
      <c r="AB145" s="114"/>
      <c r="AC145" s="120">
        <f>$AC$39</f>
        <v>15</v>
      </c>
      <c r="AD145" s="131"/>
      <c r="AE145" s="138">
        <f>+AH142</f>
        <v>100</v>
      </c>
      <c r="AF145" s="138"/>
      <c r="AG145" s="138"/>
      <c r="AH145" s="153">
        <f>LOOKUP(AC145,'単価表(種子・屋久)'!$D$8:$D$16,'単価表(種子・屋久)'!$E$8:$E$16)</f>
        <v>953</v>
      </c>
      <c r="AI145" s="153"/>
      <c r="AJ145" s="153"/>
      <c r="AK145" s="165">
        <f>ROUND(AH145*AE145/1000,0)</f>
        <v>95</v>
      </c>
      <c r="AL145" s="165"/>
      <c r="AM145" s="165"/>
      <c r="AN145" s="178"/>
      <c r="AO145" s="188"/>
      <c r="AP145" s="92"/>
      <c r="AQ145" s="102"/>
      <c r="AR145" s="105" t="s">
        <v>33</v>
      </c>
      <c r="AS145" s="105"/>
      <c r="AT145" s="114"/>
      <c r="AU145" s="120">
        <f>$AU$39</f>
        <v>20</v>
      </c>
      <c r="AV145" s="131"/>
      <c r="AW145" s="138">
        <f>+AZ142</f>
        <v>100</v>
      </c>
      <c r="AX145" s="138"/>
      <c r="AY145" s="138"/>
      <c r="AZ145" s="153">
        <f>LOOKUP(AU145,'単価表(種子・屋久)'!$D$8:$D$16,'単価表(種子・屋久)'!$E$8:$E$16)</f>
        <v>1399</v>
      </c>
      <c r="BA145" s="153"/>
      <c r="BB145" s="153"/>
      <c r="BC145" s="165">
        <f>ROUND(AZ145*AW145/1000,0)</f>
        <v>140</v>
      </c>
      <c r="BD145" s="165"/>
      <c r="BE145" s="165"/>
      <c r="BF145" s="178"/>
      <c r="BG145" s="74"/>
      <c r="BH145" s="92"/>
      <c r="BI145" s="102"/>
      <c r="BJ145" s="105" t="s">
        <v>33</v>
      </c>
      <c r="BK145" s="105"/>
      <c r="BL145" s="114"/>
      <c r="BM145" s="120">
        <f>$BM$39</f>
        <v>15</v>
      </c>
      <c r="BN145" s="131"/>
      <c r="BO145" s="138">
        <f>+BR142</f>
        <v>100</v>
      </c>
      <c r="BP145" s="138"/>
      <c r="BQ145" s="138"/>
      <c r="BR145" s="153">
        <f>LOOKUP(BM145,'単価表(種子・屋久)'!$D$8:$D$16,'単価表(種子・屋久)'!$E$8:$E$16)</f>
        <v>953</v>
      </c>
      <c r="BS145" s="153"/>
      <c r="BT145" s="153"/>
      <c r="BU145" s="165">
        <f>ROUND(BR145*BO145/1000,0)</f>
        <v>95</v>
      </c>
      <c r="BV145" s="165"/>
      <c r="BW145" s="165"/>
      <c r="BX145" s="220"/>
    </row>
    <row r="146" spans="1:76" s="30" customFormat="1" ht="15.95" customHeight="1">
      <c r="A146" s="34"/>
      <c r="B146" s="43"/>
      <c r="C146" s="53"/>
      <c r="D146" s="63"/>
      <c r="E146" s="74"/>
      <c r="F146" s="92"/>
      <c r="G146" s="102"/>
      <c r="H146" s="106" t="s">
        <v>38</v>
      </c>
      <c r="I146" s="106"/>
      <c r="J146" s="115"/>
      <c r="K146" s="120"/>
      <c r="L146" s="131"/>
      <c r="M146" s="138"/>
      <c r="N146" s="138"/>
      <c r="O146" s="138"/>
      <c r="P146" s="153"/>
      <c r="Q146" s="153"/>
      <c r="R146" s="153"/>
      <c r="S146" s="165"/>
      <c r="T146" s="165"/>
      <c r="U146" s="165"/>
      <c r="V146" s="182"/>
      <c r="W146" s="188"/>
      <c r="X146" s="92"/>
      <c r="Y146" s="102"/>
      <c r="Z146" s="106" t="s">
        <v>38</v>
      </c>
      <c r="AA146" s="106"/>
      <c r="AB146" s="115"/>
      <c r="AC146" s="120"/>
      <c r="AD146" s="131"/>
      <c r="AE146" s="138"/>
      <c r="AF146" s="138"/>
      <c r="AG146" s="138"/>
      <c r="AH146" s="153"/>
      <c r="AI146" s="153"/>
      <c r="AJ146" s="153"/>
      <c r="AK146" s="165"/>
      <c r="AL146" s="165"/>
      <c r="AM146" s="165"/>
      <c r="AN146" s="178"/>
      <c r="AO146" s="188"/>
      <c r="AP146" s="92"/>
      <c r="AQ146" s="102"/>
      <c r="AR146" s="106" t="s">
        <v>38</v>
      </c>
      <c r="AS146" s="106"/>
      <c r="AT146" s="115"/>
      <c r="AU146" s="120"/>
      <c r="AV146" s="131"/>
      <c r="AW146" s="138"/>
      <c r="AX146" s="138"/>
      <c r="AY146" s="138"/>
      <c r="AZ146" s="153"/>
      <c r="BA146" s="153"/>
      <c r="BB146" s="153"/>
      <c r="BC146" s="165"/>
      <c r="BD146" s="165"/>
      <c r="BE146" s="165"/>
      <c r="BF146" s="178"/>
      <c r="BG146" s="74"/>
      <c r="BH146" s="92"/>
      <c r="BI146" s="102"/>
      <c r="BJ146" s="106" t="s">
        <v>38</v>
      </c>
      <c r="BK146" s="106"/>
      <c r="BL146" s="115"/>
      <c r="BM146" s="120"/>
      <c r="BN146" s="131"/>
      <c r="BO146" s="138"/>
      <c r="BP146" s="138"/>
      <c r="BQ146" s="138"/>
      <c r="BR146" s="153"/>
      <c r="BS146" s="153"/>
      <c r="BT146" s="153"/>
      <c r="BU146" s="165"/>
      <c r="BV146" s="165"/>
      <c r="BW146" s="165"/>
      <c r="BX146" s="220"/>
    </row>
    <row r="147" spans="1:76" s="30" customFormat="1" ht="15.95" customHeight="1">
      <c r="A147" s="34"/>
      <c r="B147" s="43"/>
      <c r="C147" s="53"/>
      <c r="D147" s="63"/>
      <c r="E147" s="74"/>
      <c r="F147" s="92"/>
      <c r="G147" s="102"/>
      <c r="H147" s="105" t="s">
        <v>13</v>
      </c>
      <c r="I147" s="105"/>
      <c r="J147" s="114"/>
      <c r="K147" s="120">
        <f>$K$41</f>
        <v>50</v>
      </c>
      <c r="L147" s="131"/>
      <c r="M147" s="138">
        <f>+P142</f>
        <v>100</v>
      </c>
      <c r="N147" s="138"/>
      <c r="O147" s="138"/>
      <c r="P147" s="153">
        <f>LOOKUP(K147,'単価表(種子・屋久)'!$D$17:$D$26,'単価表(種子・屋久)'!$E$17:$E$26)</f>
        <v>2918</v>
      </c>
      <c r="Q147" s="153"/>
      <c r="R147" s="153"/>
      <c r="S147" s="165">
        <f>ROUND(P147*M147/1000,0)</f>
        <v>292</v>
      </c>
      <c r="T147" s="165"/>
      <c r="U147" s="165"/>
      <c r="V147" s="182"/>
      <c r="W147" s="188"/>
      <c r="X147" s="92"/>
      <c r="Y147" s="102"/>
      <c r="Z147" s="105" t="s">
        <v>13</v>
      </c>
      <c r="AA147" s="105"/>
      <c r="AB147" s="114"/>
      <c r="AC147" s="120">
        <f>$AC$41</f>
        <v>40</v>
      </c>
      <c r="AD147" s="131"/>
      <c r="AE147" s="138">
        <f>+AH142</f>
        <v>100</v>
      </c>
      <c r="AF147" s="138"/>
      <c r="AG147" s="138"/>
      <c r="AH147" s="153">
        <f>LOOKUP(AC147,'単価表(種子・屋久)'!$D$17:$D$26,'単価表(種子・屋久)'!$E$17:$E$26)</f>
        <v>2260</v>
      </c>
      <c r="AI147" s="153"/>
      <c r="AJ147" s="153"/>
      <c r="AK147" s="165">
        <f>ROUND(AH147*AE147/1000,0)</f>
        <v>226</v>
      </c>
      <c r="AL147" s="165"/>
      <c r="AM147" s="165"/>
      <c r="AN147" s="178"/>
      <c r="AO147" s="188"/>
      <c r="AP147" s="92"/>
      <c r="AQ147" s="102"/>
      <c r="AR147" s="105" t="s">
        <v>13</v>
      </c>
      <c r="AS147" s="105"/>
      <c r="AT147" s="114"/>
      <c r="AU147" s="120">
        <f>$AU$41</f>
        <v>20</v>
      </c>
      <c r="AV147" s="131"/>
      <c r="AW147" s="138">
        <f>+AZ142</f>
        <v>100</v>
      </c>
      <c r="AX147" s="138"/>
      <c r="AY147" s="138"/>
      <c r="AZ147" s="153">
        <f>LOOKUP(AU147,'単価表(種子・屋久)'!$D$17:$D$26,'単価表(種子・屋久)'!$E$17:$E$26)</f>
        <v>1130</v>
      </c>
      <c r="BA147" s="153"/>
      <c r="BB147" s="153"/>
      <c r="BC147" s="165">
        <f>ROUND(AZ147*AW147/1000,0)</f>
        <v>113</v>
      </c>
      <c r="BD147" s="165"/>
      <c r="BE147" s="165"/>
      <c r="BF147" s="178"/>
      <c r="BG147" s="74"/>
      <c r="BH147" s="92"/>
      <c r="BI147" s="102"/>
      <c r="BJ147" s="105" t="s">
        <v>13</v>
      </c>
      <c r="BK147" s="105"/>
      <c r="BL147" s="114"/>
      <c r="BM147" s="120">
        <f>$BM$41</f>
        <v>25</v>
      </c>
      <c r="BN147" s="131"/>
      <c r="BO147" s="138">
        <f>+BR142</f>
        <v>100</v>
      </c>
      <c r="BP147" s="138"/>
      <c r="BQ147" s="138"/>
      <c r="BR147" s="153">
        <f>LOOKUP(BM147,'単価表(種子・屋久)'!$D$17:$D$26,'単価表(種子・屋久)'!$E$17:$E$26)</f>
        <v>1554</v>
      </c>
      <c r="BS147" s="153"/>
      <c r="BT147" s="153"/>
      <c r="BU147" s="165">
        <f>ROUND(BR147*BO147/1000,0)</f>
        <v>155</v>
      </c>
      <c r="BV147" s="165"/>
      <c r="BW147" s="165"/>
      <c r="BX147" s="220"/>
    </row>
    <row r="148" spans="1:76" s="30" customFormat="1" ht="15.95" customHeight="1">
      <c r="A148" s="34"/>
      <c r="B148" s="43"/>
      <c r="C148" s="53"/>
      <c r="D148" s="63"/>
      <c r="E148" s="74"/>
      <c r="F148" s="92"/>
      <c r="G148" s="102"/>
      <c r="H148" s="106" t="s">
        <v>39</v>
      </c>
      <c r="I148" s="106"/>
      <c r="J148" s="115"/>
      <c r="K148" s="120"/>
      <c r="L148" s="131"/>
      <c r="M148" s="138"/>
      <c r="N148" s="138"/>
      <c r="O148" s="138"/>
      <c r="P148" s="153"/>
      <c r="Q148" s="153"/>
      <c r="R148" s="153"/>
      <c r="S148" s="165"/>
      <c r="T148" s="165"/>
      <c r="U148" s="165"/>
      <c r="V148" s="182"/>
      <c r="W148" s="188"/>
      <c r="X148" s="92"/>
      <c r="Y148" s="102"/>
      <c r="Z148" s="106" t="s">
        <v>39</v>
      </c>
      <c r="AA148" s="106"/>
      <c r="AB148" s="115"/>
      <c r="AC148" s="120"/>
      <c r="AD148" s="131"/>
      <c r="AE148" s="138"/>
      <c r="AF148" s="138"/>
      <c r="AG148" s="138"/>
      <c r="AH148" s="153"/>
      <c r="AI148" s="153"/>
      <c r="AJ148" s="153"/>
      <c r="AK148" s="165"/>
      <c r="AL148" s="165"/>
      <c r="AM148" s="165"/>
      <c r="AN148" s="178"/>
      <c r="AO148" s="188"/>
      <c r="AP148" s="92"/>
      <c r="AQ148" s="102"/>
      <c r="AR148" s="106" t="s">
        <v>39</v>
      </c>
      <c r="AS148" s="106"/>
      <c r="AT148" s="115"/>
      <c r="AU148" s="120"/>
      <c r="AV148" s="131"/>
      <c r="AW148" s="138"/>
      <c r="AX148" s="138"/>
      <c r="AY148" s="138"/>
      <c r="AZ148" s="153"/>
      <c r="BA148" s="153"/>
      <c r="BB148" s="153"/>
      <c r="BC148" s="165"/>
      <c r="BD148" s="165"/>
      <c r="BE148" s="165"/>
      <c r="BF148" s="178"/>
      <c r="BG148" s="74"/>
      <c r="BH148" s="92"/>
      <c r="BI148" s="102"/>
      <c r="BJ148" s="106" t="s">
        <v>39</v>
      </c>
      <c r="BK148" s="106"/>
      <c r="BL148" s="115"/>
      <c r="BM148" s="120"/>
      <c r="BN148" s="131"/>
      <c r="BO148" s="138"/>
      <c r="BP148" s="138"/>
      <c r="BQ148" s="138"/>
      <c r="BR148" s="153"/>
      <c r="BS148" s="153"/>
      <c r="BT148" s="153"/>
      <c r="BU148" s="165"/>
      <c r="BV148" s="165"/>
      <c r="BW148" s="165"/>
      <c r="BX148" s="220"/>
    </row>
    <row r="149" spans="1:76" s="30" customFormat="1" ht="15.95" customHeight="1">
      <c r="A149" s="34"/>
      <c r="B149" s="43"/>
      <c r="C149" s="53"/>
      <c r="D149" s="63"/>
      <c r="E149" s="74"/>
      <c r="F149" s="93"/>
      <c r="G149" s="103"/>
      <c r="H149" s="107" t="s">
        <v>47</v>
      </c>
      <c r="I149" s="107"/>
      <c r="J149" s="107"/>
      <c r="K149" s="107"/>
      <c r="L149" s="107"/>
      <c r="M149" s="138" t="s">
        <v>43</v>
      </c>
      <c r="N149" s="138"/>
      <c r="O149" s="138"/>
      <c r="P149" s="153" t="s">
        <v>43</v>
      </c>
      <c r="Q149" s="153"/>
      <c r="R149" s="153"/>
      <c r="S149" s="165">
        <f>SUM(S144:U148)</f>
        <v>611</v>
      </c>
      <c r="T149" s="165"/>
      <c r="U149" s="165"/>
      <c r="V149" s="182"/>
      <c r="W149" s="188"/>
      <c r="X149" s="93"/>
      <c r="Y149" s="103"/>
      <c r="Z149" s="107" t="s">
        <v>47</v>
      </c>
      <c r="AA149" s="107"/>
      <c r="AB149" s="107"/>
      <c r="AC149" s="107"/>
      <c r="AD149" s="107"/>
      <c r="AE149" s="138" t="s">
        <v>43</v>
      </c>
      <c r="AF149" s="138"/>
      <c r="AG149" s="138"/>
      <c r="AH149" s="153" t="s">
        <v>43</v>
      </c>
      <c r="AI149" s="153"/>
      <c r="AJ149" s="153"/>
      <c r="AK149" s="165">
        <f>SUM(AK144:AM148)</f>
        <v>570</v>
      </c>
      <c r="AL149" s="165"/>
      <c r="AM149" s="165"/>
      <c r="AN149" s="178"/>
      <c r="AO149" s="188"/>
      <c r="AP149" s="93"/>
      <c r="AQ149" s="103"/>
      <c r="AR149" s="107" t="s">
        <v>47</v>
      </c>
      <c r="AS149" s="107"/>
      <c r="AT149" s="107"/>
      <c r="AU149" s="107"/>
      <c r="AV149" s="107"/>
      <c r="AW149" s="138" t="s">
        <v>43</v>
      </c>
      <c r="AX149" s="138"/>
      <c r="AY149" s="138"/>
      <c r="AZ149" s="153" t="s">
        <v>43</v>
      </c>
      <c r="BA149" s="153"/>
      <c r="BB149" s="153"/>
      <c r="BC149" s="165">
        <f>SUM(BC144:BE148)</f>
        <v>502</v>
      </c>
      <c r="BD149" s="165"/>
      <c r="BE149" s="165"/>
      <c r="BF149" s="178"/>
      <c r="BG149" s="74"/>
      <c r="BH149" s="93"/>
      <c r="BI149" s="103"/>
      <c r="BJ149" s="107" t="s">
        <v>47</v>
      </c>
      <c r="BK149" s="107"/>
      <c r="BL149" s="107"/>
      <c r="BM149" s="107"/>
      <c r="BN149" s="107"/>
      <c r="BO149" s="138" t="s">
        <v>43</v>
      </c>
      <c r="BP149" s="138"/>
      <c r="BQ149" s="138"/>
      <c r="BR149" s="153" t="s">
        <v>43</v>
      </c>
      <c r="BS149" s="153"/>
      <c r="BT149" s="153"/>
      <c r="BU149" s="165">
        <f>SUM(BU144:BW148)</f>
        <v>499</v>
      </c>
      <c r="BV149" s="165"/>
      <c r="BW149" s="165"/>
      <c r="BX149" s="220"/>
    </row>
    <row r="150" spans="1:76" s="30" customFormat="1" ht="15.95" customHeight="1">
      <c r="A150" s="34"/>
      <c r="B150" s="43"/>
      <c r="C150" s="53"/>
      <c r="D150" s="63"/>
      <c r="E150" s="74"/>
      <c r="F150" s="94" t="s">
        <v>24</v>
      </c>
      <c r="G150" s="94"/>
      <c r="H150" s="108" t="s">
        <v>19</v>
      </c>
      <c r="I150" s="108"/>
      <c r="J150" s="108"/>
      <c r="K150" s="108"/>
      <c r="L150" s="108"/>
      <c r="M150" s="139">
        <f>T119*P142/100</f>
        <v>105</v>
      </c>
      <c r="N150" s="139"/>
      <c r="O150" s="139"/>
      <c r="P150" s="153">
        <f>+'単価表(種子・屋久)'!$E$29</f>
        <v>258</v>
      </c>
      <c r="Q150" s="153"/>
      <c r="R150" s="153"/>
      <c r="S150" s="165">
        <f>ROUND(P150*M150/1000,0)</f>
        <v>27</v>
      </c>
      <c r="T150" s="165"/>
      <c r="U150" s="165"/>
      <c r="V150" s="182"/>
      <c r="W150" s="188"/>
      <c r="X150" s="94" t="s">
        <v>24</v>
      </c>
      <c r="Y150" s="94"/>
      <c r="Z150" s="108" t="s">
        <v>19</v>
      </c>
      <c r="AA150" s="108"/>
      <c r="AB150" s="108"/>
      <c r="AC150" s="108"/>
      <c r="AD150" s="108"/>
      <c r="AE150" s="139">
        <f>AL119*AH142/100</f>
        <v>115</v>
      </c>
      <c r="AF150" s="139"/>
      <c r="AG150" s="139"/>
      <c r="AH150" s="153">
        <f>+'単価表(種子・屋久)'!$E$29</f>
        <v>258</v>
      </c>
      <c r="AI150" s="153"/>
      <c r="AJ150" s="153"/>
      <c r="AK150" s="165">
        <f>ROUND(AH150*AE150/1000,0)</f>
        <v>30</v>
      </c>
      <c r="AL150" s="165"/>
      <c r="AM150" s="165"/>
      <c r="AN150" s="178"/>
      <c r="AO150" s="188"/>
      <c r="AP150" s="94" t="s">
        <v>24</v>
      </c>
      <c r="AQ150" s="94"/>
      <c r="AR150" s="108" t="s">
        <v>19</v>
      </c>
      <c r="AS150" s="108"/>
      <c r="AT150" s="108"/>
      <c r="AU150" s="108"/>
      <c r="AV150" s="108"/>
      <c r="AW150" s="139">
        <f>BD119*AZ142/100</f>
        <v>120</v>
      </c>
      <c r="AX150" s="139"/>
      <c r="AY150" s="139"/>
      <c r="AZ150" s="153">
        <f>+'単価表(種子・屋久)'!$E$29</f>
        <v>258</v>
      </c>
      <c r="BA150" s="153"/>
      <c r="BB150" s="153"/>
      <c r="BC150" s="165">
        <f>ROUND(AZ150*AW150/1000,0)</f>
        <v>31</v>
      </c>
      <c r="BD150" s="165"/>
      <c r="BE150" s="165"/>
      <c r="BF150" s="178"/>
      <c r="BG150" s="74"/>
      <c r="BH150" s="94" t="s">
        <v>24</v>
      </c>
      <c r="BI150" s="94"/>
      <c r="BJ150" s="108" t="s">
        <v>19</v>
      </c>
      <c r="BK150" s="108"/>
      <c r="BL150" s="108"/>
      <c r="BM150" s="108"/>
      <c r="BN150" s="108"/>
      <c r="BO150" s="139">
        <f>BV119*BR142/100</f>
        <v>140</v>
      </c>
      <c r="BP150" s="139"/>
      <c r="BQ150" s="139"/>
      <c r="BR150" s="153">
        <f>+'単価表(種子・屋久)'!$E$29</f>
        <v>258</v>
      </c>
      <c r="BS150" s="153"/>
      <c r="BT150" s="153"/>
      <c r="BU150" s="165">
        <f>ROUND(BR150*BO150/1000,0)</f>
        <v>36</v>
      </c>
      <c r="BV150" s="165"/>
      <c r="BW150" s="165"/>
      <c r="BX150" s="220"/>
    </row>
    <row r="151" spans="1:76" s="30" customFormat="1" ht="15.95" customHeight="1">
      <c r="A151" s="34"/>
      <c r="B151" s="43"/>
      <c r="C151" s="53"/>
      <c r="D151" s="63"/>
      <c r="E151" s="74"/>
      <c r="F151" s="94"/>
      <c r="G151" s="94"/>
      <c r="H151" s="108" t="s">
        <v>35</v>
      </c>
      <c r="I151" s="108"/>
      <c r="J151" s="108"/>
      <c r="K151" s="108"/>
      <c r="L151" s="108"/>
      <c r="M151" s="139">
        <f>S120*P142/100</f>
        <v>40</v>
      </c>
      <c r="N151" s="139"/>
      <c r="O151" s="139"/>
      <c r="P151" s="153">
        <f>+'単価表(種子・屋久)'!$E$28</f>
        <v>258</v>
      </c>
      <c r="Q151" s="153"/>
      <c r="R151" s="153"/>
      <c r="S151" s="165">
        <f>ROUND(P151*M151/1000,0)</f>
        <v>10</v>
      </c>
      <c r="T151" s="165"/>
      <c r="U151" s="165"/>
      <c r="V151" s="182"/>
      <c r="W151" s="188"/>
      <c r="X151" s="94"/>
      <c r="Y151" s="94"/>
      <c r="Z151" s="108" t="s">
        <v>35</v>
      </c>
      <c r="AA151" s="108"/>
      <c r="AB151" s="108"/>
      <c r="AC151" s="108"/>
      <c r="AD151" s="108"/>
      <c r="AE151" s="139">
        <f>AK120*AH142/100</f>
        <v>55</v>
      </c>
      <c r="AF151" s="139"/>
      <c r="AG151" s="139"/>
      <c r="AH151" s="153">
        <f>+'単価表(種子・屋久)'!$E$28</f>
        <v>258</v>
      </c>
      <c r="AI151" s="153"/>
      <c r="AJ151" s="153"/>
      <c r="AK151" s="165">
        <f>ROUND(AH151*AE151/1000,0)</f>
        <v>14</v>
      </c>
      <c r="AL151" s="165"/>
      <c r="AM151" s="165"/>
      <c r="AN151" s="178"/>
      <c r="AO151" s="188"/>
      <c r="AP151" s="94"/>
      <c r="AQ151" s="94"/>
      <c r="AR151" s="108" t="s">
        <v>35</v>
      </c>
      <c r="AS151" s="108"/>
      <c r="AT151" s="108"/>
      <c r="AU151" s="108"/>
      <c r="AV151" s="108"/>
      <c r="AW151" s="139">
        <f>BC120*AZ142/100</f>
        <v>75</v>
      </c>
      <c r="AX151" s="139"/>
      <c r="AY151" s="139"/>
      <c r="AZ151" s="153">
        <f>+'単価表(種子・屋久)'!$E$28</f>
        <v>258</v>
      </c>
      <c r="BA151" s="153"/>
      <c r="BB151" s="153"/>
      <c r="BC151" s="165">
        <f>ROUND(AZ151*AW151/1000,0)</f>
        <v>19</v>
      </c>
      <c r="BD151" s="165"/>
      <c r="BE151" s="165"/>
      <c r="BF151" s="178"/>
      <c r="BG151" s="74"/>
      <c r="BH151" s="94"/>
      <c r="BI151" s="94"/>
      <c r="BJ151" s="108" t="s">
        <v>35</v>
      </c>
      <c r="BK151" s="108"/>
      <c r="BL151" s="108"/>
      <c r="BM151" s="108"/>
      <c r="BN151" s="108"/>
      <c r="BO151" s="139">
        <f>BU121*BR142/100</f>
        <v>95</v>
      </c>
      <c r="BP151" s="139"/>
      <c r="BQ151" s="139"/>
      <c r="BR151" s="153">
        <f>+'単価表(種子・屋久)'!$E$28</f>
        <v>258</v>
      </c>
      <c r="BS151" s="153"/>
      <c r="BT151" s="153"/>
      <c r="BU151" s="165">
        <f>ROUND(BR151*BO151/1000,0)</f>
        <v>25</v>
      </c>
      <c r="BV151" s="165"/>
      <c r="BW151" s="165"/>
      <c r="BX151" s="220"/>
    </row>
    <row r="152" spans="1:76" s="30" customFormat="1" ht="15.95" customHeight="1">
      <c r="A152" s="34"/>
      <c r="B152" s="43"/>
      <c r="C152" s="53"/>
      <c r="D152" s="63"/>
      <c r="E152" s="74"/>
      <c r="F152" s="94"/>
      <c r="G152" s="94"/>
      <c r="H152" s="108" t="s">
        <v>76</v>
      </c>
      <c r="I152" s="108"/>
      <c r="J152" s="108"/>
      <c r="K152" s="108"/>
      <c r="L152" s="108"/>
      <c r="M152" s="139">
        <f>+M151</f>
        <v>40</v>
      </c>
      <c r="N152" s="139"/>
      <c r="O152" s="139"/>
      <c r="P152" s="153">
        <f>+'単価表(種子・屋久)'!$E$27</f>
        <v>2200</v>
      </c>
      <c r="Q152" s="153"/>
      <c r="R152" s="153"/>
      <c r="S152" s="165">
        <f>ROUND(P152*M152/1000,0)</f>
        <v>88</v>
      </c>
      <c r="T152" s="165"/>
      <c r="U152" s="165"/>
      <c r="V152" s="182"/>
      <c r="W152" s="188"/>
      <c r="X152" s="94"/>
      <c r="Y152" s="94"/>
      <c r="Z152" s="108" t="s">
        <v>76</v>
      </c>
      <c r="AA152" s="108"/>
      <c r="AB152" s="108"/>
      <c r="AC152" s="108"/>
      <c r="AD152" s="108"/>
      <c r="AE152" s="139">
        <f>+AE151</f>
        <v>55</v>
      </c>
      <c r="AF152" s="139"/>
      <c r="AG152" s="139"/>
      <c r="AH152" s="153">
        <f>+'単価表(種子・屋久)'!$E$27</f>
        <v>2200</v>
      </c>
      <c r="AI152" s="153"/>
      <c r="AJ152" s="153"/>
      <c r="AK152" s="165">
        <f>ROUND(AH152*AE152/1000,0)</f>
        <v>121</v>
      </c>
      <c r="AL152" s="165"/>
      <c r="AM152" s="165"/>
      <c r="AN152" s="178"/>
      <c r="AO152" s="188"/>
      <c r="AP152" s="94"/>
      <c r="AQ152" s="94"/>
      <c r="AR152" s="108" t="s">
        <v>76</v>
      </c>
      <c r="AS152" s="108"/>
      <c r="AT152" s="108"/>
      <c r="AU152" s="108"/>
      <c r="AV152" s="108"/>
      <c r="AW152" s="139">
        <f>+AW151</f>
        <v>75</v>
      </c>
      <c r="AX152" s="139"/>
      <c r="AY152" s="139"/>
      <c r="AZ152" s="153">
        <f>+'単価表(種子・屋久)'!$E$27</f>
        <v>2200</v>
      </c>
      <c r="BA152" s="153"/>
      <c r="BB152" s="153"/>
      <c r="BC152" s="165">
        <f>ROUND(AZ152*AW152/1000,0)</f>
        <v>165</v>
      </c>
      <c r="BD152" s="165"/>
      <c r="BE152" s="165"/>
      <c r="BF152" s="178"/>
      <c r="BG152" s="74"/>
      <c r="BH152" s="94"/>
      <c r="BI152" s="94"/>
      <c r="BJ152" s="108" t="s">
        <v>76</v>
      </c>
      <c r="BK152" s="108"/>
      <c r="BL152" s="108"/>
      <c r="BM152" s="108"/>
      <c r="BN152" s="108"/>
      <c r="BO152" s="139">
        <f>+BO151</f>
        <v>95</v>
      </c>
      <c r="BP152" s="139"/>
      <c r="BQ152" s="139"/>
      <c r="BR152" s="153">
        <f>+'単価表(種子・屋久)'!$E$27</f>
        <v>2200</v>
      </c>
      <c r="BS152" s="153"/>
      <c r="BT152" s="153"/>
      <c r="BU152" s="165">
        <f>ROUND(BR152*BO152/1000,0)</f>
        <v>209</v>
      </c>
      <c r="BV152" s="165"/>
      <c r="BW152" s="165"/>
      <c r="BX152" s="220"/>
    </row>
    <row r="153" spans="1:76" s="30" customFormat="1" ht="15.95" customHeight="1">
      <c r="A153" s="34"/>
      <c r="B153" s="43"/>
      <c r="C153" s="53"/>
      <c r="D153" s="63"/>
      <c r="E153" s="74"/>
      <c r="F153" s="94"/>
      <c r="G153" s="94"/>
      <c r="H153" s="108" t="s">
        <v>16</v>
      </c>
      <c r="I153" s="108"/>
      <c r="J153" s="108"/>
      <c r="K153" s="108"/>
      <c r="L153" s="108"/>
      <c r="M153" s="139">
        <f>+M150</f>
        <v>105</v>
      </c>
      <c r="N153" s="139"/>
      <c r="O153" s="139"/>
      <c r="P153" s="153">
        <f>+'単価表(種子・屋久)'!$E$33</f>
        <v>922</v>
      </c>
      <c r="Q153" s="153"/>
      <c r="R153" s="153"/>
      <c r="S153" s="165">
        <f>ROUND(P153*M153/1000,0)</f>
        <v>97</v>
      </c>
      <c r="T153" s="165"/>
      <c r="U153" s="165"/>
      <c r="V153" s="182"/>
      <c r="W153" s="188"/>
      <c r="X153" s="94"/>
      <c r="Y153" s="94"/>
      <c r="Z153" s="108" t="s">
        <v>16</v>
      </c>
      <c r="AA153" s="108"/>
      <c r="AB153" s="108"/>
      <c r="AC153" s="108"/>
      <c r="AD153" s="108"/>
      <c r="AE153" s="139">
        <f>+AE150</f>
        <v>115</v>
      </c>
      <c r="AF153" s="139"/>
      <c r="AG153" s="139"/>
      <c r="AH153" s="153">
        <f>+'単価表(種子・屋久)'!$E$33</f>
        <v>922</v>
      </c>
      <c r="AI153" s="153"/>
      <c r="AJ153" s="153"/>
      <c r="AK153" s="165">
        <f>ROUND(AH153*AE153/1000,0)</f>
        <v>106</v>
      </c>
      <c r="AL153" s="165"/>
      <c r="AM153" s="165"/>
      <c r="AN153" s="178"/>
      <c r="AO153" s="188"/>
      <c r="AP153" s="94"/>
      <c r="AQ153" s="94"/>
      <c r="AR153" s="108" t="s">
        <v>16</v>
      </c>
      <c r="AS153" s="108"/>
      <c r="AT153" s="108"/>
      <c r="AU153" s="108"/>
      <c r="AV153" s="108"/>
      <c r="AW153" s="139">
        <f>+AW150</f>
        <v>120</v>
      </c>
      <c r="AX153" s="139"/>
      <c r="AY153" s="139"/>
      <c r="AZ153" s="153">
        <f>+'単価表(種子・屋久)'!$E$33</f>
        <v>922</v>
      </c>
      <c r="BA153" s="153"/>
      <c r="BB153" s="153"/>
      <c r="BC153" s="165">
        <f>ROUND(AZ153*AW153/1000,0)</f>
        <v>111</v>
      </c>
      <c r="BD153" s="165"/>
      <c r="BE153" s="165"/>
      <c r="BF153" s="178"/>
      <c r="BG153" s="74"/>
      <c r="BH153" s="94"/>
      <c r="BI153" s="94"/>
      <c r="BJ153" s="108" t="s">
        <v>16</v>
      </c>
      <c r="BK153" s="108"/>
      <c r="BL153" s="108"/>
      <c r="BM153" s="108"/>
      <c r="BN153" s="108"/>
      <c r="BO153" s="139">
        <f>+BO150</f>
        <v>140</v>
      </c>
      <c r="BP153" s="139"/>
      <c r="BQ153" s="139"/>
      <c r="BR153" s="153">
        <f>+'単価表(種子・屋久)'!$E$33</f>
        <v>922</v>
      </c>
      <c r="BS153" s="153"/>
      <c r="BT153" s="153"/>
      <c r="BU153" s="165">
        <f>ROUND(BR153*BO153/1000,0)</f>
        <v>129</v>
      </c>
      <c r="BV153" s="165"/>
      <c r="BW153" s="165"/>
      <c r="BX153" s="220"/>
    </row>
    <row r="154" spans="1:76" s="30" customFormat="1" ht="15.95" customHeight="1">
      <c r="A154" s="34"/>
      <c r="B154" s="43"/>
      <c r="C154" s="53"/>
      <c r="D154" s="63"/>
      <c r="E154" s="74"/>
      <c r="F154" s="94"/>
      <c r="G154" s="94"/>
      <c r="H154" s="107" t="s">
        <v>47</v>
      </c>
      <c r="I154" s="107"/>
      <c r="J154" s="107"/>
      <c r="K154" s="107"/>
      <c r="L154" s="107"/>
      <c r="M154" s="138" t="s">
        <v>43</v>
      </c>
      <c r="N154" s="138"/>
      <c r="O154" s="138"/>
      <c r="P154" s="153" t="s">
        <v>43</v>
      </c>
      <c r="Q154" s="153"/>
      <c r="R154" s="153"/>
      <c r="S154" s="165">
        <f>SUM(S150:U153)</f>
        <v>222</v>
      </c>
      <c r="T154" s="165"/>
      <c r="U154" s="165"/>
      <c r="V154" s="182"/>
      <c r="W154" s="188"/>
      <c r="X154" s="94"/>
      <c r="Y154" s="94"/>
      <c r="Z154" s="107" t="s">
        <v>47</v>
      </c>
      <c r="AA154" s="107"/>
      <c r="AB154" s="107"/>
      <c r="AC154" s="107"/>
      <c r="AD154" s="107"/>
      <c r="AE154" s="138" t="s">
        <v>43</v>
      </c>
      <c r="AF154" s="138"/>
      <c r="AG154" s="138"/>
      <c r="AH154" s="153" t="s">
        <v>43</v>
      </c>
      <c r="AI154" s="153"/>
      <c r="AJ154" s="153"/>
      <c r="AK154" s="165">
        <f>SUM(AK150:AM153)</f>
        <v>271</v>
      </c>
      <c r="AL154" s="165"/>
      <c r="AM154" s="165"/>
      <c r="AN154" s="178"/>
      <c r="AO154" s="188"/>
      <c r="AP154" s="94"/>
      <c r="AQ154" s="94"/>
      <c r="AR154" s="107" t="s">
        <v>47</v>
      </c>
      <c r="AS154" s="107"/>
      <c r="AT154" s="107"/>
      <c r="AU154" s="107"/>
      <c r="AV154" s="107"/>
      <c r="AW154" s="138" t="s">
        <v>43</v>
      </c>
      <c r="AX154" s="138"/>
      <c r="AY154" s="138"/>
      <c r="AZ154" s="153" t="s">
        <v>43</v>
      </c>
      <c r="BA154" s="153"/>
      <c r="BB154" s="153"/>
      <c r="BC154" s="165">
        <f>SUM(BC150:BE153)</f>
        <v>326</v>
      </c>
      <c r="BD154" s="165"/>
      <c r="BE154" s="165"/>
      <c r="BF154" s="178"/>
      <c r="BG154" s="74"/>
      <c r="BH154" s="94"/>
      <c r="BI154" s="94"/>
      <c r="BJ154" s="107" t="s">
        <v>47</v>
      </c>
      <c r="BK154" s="107"/>
      <c r="BL154" s="107"/>
      <c r="BM154" s="107"/>
      <c r="BN154" s="107"/>
      <c r="BO154" s="138" t="s">
        <v>43</v>
      </c>
      <c r="BP154" s="138"/>
      <c r="BQ154" s="138"/>
      <c r="BR154" s="153" t="s">
        <v>43</v>
      </c>
      <c r="BS154" s="153"/>
      <c r="BT154" s="153"/>
      <c r="BU154" s="165">
        <f>SUM(BU150:BW153)</f>
        <v>399</v>
      </c>
      <c r="BV154" s="165"/>
      <c r="BW154" s="165"/>
      <c r="BX154" s="220"/>
    </row>
    <row r="155" spans="1:76" s="30" customFormat="1" ht="15.95" customHeight="1">
      <c r="A155" s="34"/>
      <c r="B155" s="43"/>
      <c r="C155" s="53"/>
      <c r="D155" s="63"/>
      <c r="E155" s="74"/>
      <c r="F155" s="95" t="s">
        <v>17</v>
      </c>
      <c r="G155" s="95"/>
      <c r="H155" s="95"/>
      <c r="I155" s="95"/>
      <c r="J155" s="95"/>
      <c r="K155" s="95"/>
      <c r="L155" s="95"/>
      <c r="M155" s="140" t="s">
        <v>43</v>
      </c>
      <c r="N155" s="140"/>
      <c r="O155" s="140"/>
      <c r="P155" s="154" t="s">
        <v>43</v>
      </c>
      <c r="Q155" s="154"/>
      <c r="R155" s="154"/>
      <c r="S155" s="166">
        <f>+S154+S149</f>
        <v>833</v>
      </c>
      <c r="T155" s="166"/>
      <c r="U155" s="166"/>
      <c r="V155" s="182"/>
      <c r="W155" s="188"/>
      <c r="X155" s="95" t="s">
        <v>17</v>
      </c>
      <c r="Y155" s="95"/>
      <c r="Z155" s="95"/>
      <c r="AA155" s="95"/>
      <c r="AB155" s="95"/>
      <c r="AC155" s="95"/>
      <c r="AD155" s="95"/>
      <c r="AE155" s="140" t="s">
        <v>43</v>
      </c>
      <c r="AF155" s="140"/>
      <c r="AG155" s="140"/>
      <c r="AH155" s="154" t="s">
        <v>43</v>
      </c>
      <c r="AI155" s="154"/>
      <c r="AJ155" s="154"/>
      <c r="AK155" s="166">
        <f>+AK154+AK149</f>
        <v>841</v>
      </c>
      <c r="AL155" s="166"/>
      <c r="AM155" s="166"/>
      <c r="AN155" s="178"/>
      <c r="AO155" s="188"/>
      <c r="AP155" s="95" t="s">
        <v>17</v>
      </c>
      <c r="AQ155" s="95"/>
      <c r="AR155" s="95"/>
      <c r="AS155" s="95"/>
      <c r="AT155" s="95"/>
      <c r="AU155" s="95"/>
      <c r="AV155" s="95"/>
      <c r="AW155" s="140" t="s">
        <v>43</v>
      </c>
      <c r="AX155" s="140"/>
      <c r="AY155" s="140"/>
      <c r="AZ155" s="154" t="s">
        <v>43</v>
      </c>
      <c r="BA155" s="154"/>
      <c r="BB155" s="154"/>
      <c r="BC155" s="166">
        <f>+BC154+BC149</f>
        <v>828</v>
      </c>
      <c r="BD155" s="166"/>
      <c r="BE155" s="166"/>
      <c r="BF155" s="178"/>
      <c r="BG155" s="74"/>
      <c r="BH155" s="95" t="s">
        <v>17</v>
      </c>
      <c r="BI155" s="95"/>
      <c r="BJ155" s="95"/>
      <c r="BK155" s="95"/>
      <c r="BL155" s="95"/>
      <c r="BM155" s="95"/>
      <c r="BN155" s="95"/>
      <c r="BO155" s="140" t="s">
        <v>43</v>
      </c>
      <c r="BP155" s="140"/>
      <c r="BQ155" s="140"/>
      <c r="BR155" s="154" t="s">
        <v>43</v>
      </c>
      <c r="BS155" s="154"/>
      <c r="BT155" s="154"/>
      <c r="BU155" s="166">
        <f>+BU154+BU149</f>
        <v>898</v>
      </c>
      <c r="BV155" s="166"/>
      <c r="BW155" s="166"/>
      <c r="BX155" s="220"/>
    </row>
    <row r="156" spans="1:76" s="30" customFormat="1" ht="15.95" customHeight="1">
      <c r="A156" s="34"/>
      <c r="B156" s="44"/>
      <c r="C156" s="54"/>
      <c r="D156" s="64"/>
      <c r="E156" s="75"/>
      <c r="F156" s="96"/>
      <c r="G156" s="96"/>
      <c r="H156" s="96"/>
      <c r="I156" s="96"/>
      <c r="J156" s="96"/>
      <c r="K156" s="96"/>
      <c r="L156" s="96"/>
      <c r="M156" s="141"/>
      <c r="N156" s="141"/>
      <c r="O156" s="141"/>
      <c r="P156" s="155"/>
      <c r="Q156" s="155"/>
      <c r="R156" s="155"/>
      <c r="S156" s="167"/>
      <c r="T156" s="167"/>
      <c r="U156" s="167"/>
      <c r="V156" s="183"/>
      <c r="W156" s="115"/>
      <c r="X156" s="96"/>
      <c r="Y156" s="96"/>
      <c r="Z156" s="96"/>
      <c r="AA156" s="96"/>
      <c r="AB156" s="96"/>
      <c r="AC156" s="96"/>
      <c r="AD156" s="96"/>
      <c r="AE156" s="193"/>
      <c r="AF156" s="193"/>
      <c r="AG156" s="193"/>
      <c r="AH156" s="194"/>
      <c r="AI156" s="194"/>
      <c r="AJ156" s="194"/>
      <c r="AK156" s="167"/>
      <c r="AL156" s="167"/>
      <c r="AM156" s="167"/>
      <c r="AN156" s="202"/>
      <c r="AO156" s="115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2"/>
      <c r="BG156" s="75"/>
      <c r="BH156" s="96"/>
      <c r="BI156" s="96"/>
      <c r="BJ156" s="96"/>
      <c r="BK156" s="96"/>
      <c r="BL156" s="96"/>
      <c r="BM156" s="96"/>
      <c r="BN156" s="96"/>
      <c r="BO156" s="193"/>
      <c r="BP156" s="193"/>
      <c r="BQ156" s="193"/>
      <c r="BR156" s="194"/>
      <c r="BS156" s="194"/>
      <c r="BT156" s="194"/>
      <c r="BU156" s="167"/>
      <c r="BV156" s="167"/>
      <c r="BW156" s="167"/>
      <c r="BX156" s="224"/>
    </row>
    <row r="157" spans="1:76" ht="20.100000000000001" customHeight="1">
      <c r="A157" s="31"/>
      <c r="B157" s="45" t="s">
        <v>48</v>
      </c>
      <c r="C157" s="55"/>
      <c r="D157" s="55"/>
      <c r="E157" s="76" t="str">
        <f>IF(S155=MIN(S155,AK155,BC155,BU155),"○","▲")</f>
        <v>▲</v>
      </c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 t="str">
        <f>IF(AK155=MIN(S155,AK155,BC155,BU155),"○","▲")</f>
        <v>▲</v>
      </c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 t="str">
        <f>IF(BC155=MIN(S155,AK155,BC155,BU155),"○","▲")</f>
        <v>○</v>
      </c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 t="str">
        <f>IF(BU155=MIN(S155,AK155,BC155,BU155),"○","▲")</f>
        <v>▲</v>
      </c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225"/>
    </row>
    <row r="158" spans="1:76" ht="24.95" customHeight="1">
      <c r="A158" s="31"/>
      <c r="B158" s="46"/>
      <c r="C158" s="56"/>
      <c r="D158" s="56"/>
      <c r="E158" s="77">
        <f>IF(E157="○",M110,IF(W157="○",AE110,IF(AO157="○",AW110,BO110)))</f>
        <v>6</v>
      </c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226"/>
    </row>
    <row r="159" spans="1:76" ht="15.95" customHeight="1"/>
  </sheetData>
  <mergeCells count="1263">
    <mergeCell ref="B1:V1"/>
    <mergeCell ref="E2:K2"/>
    <mergeCell ref="L2:V2"/>
    <mergeCell ref="W2:AD2"/>
    <mergeCell ref="AE2:AN2"/>
    <mergeCell ref="AO2:AV2"/>
    <mergeCell ref="AW2:BF2"/>
    <mergeCell ref="BG2:BX2"/>
    <mergeCell ref="E3:K3"/>
    <mergeCell ref="L3:M3"/>
    <mergeCell ref="N3:O3"/>
    <mergeCell ref="P3:V3"/>
    <mergeCell ref="W3:AD3"/>
    <mergeCell ref="AE3:AN3"/>
    <mergeCell ref="AO3:AV3"/>
    <mergeCell ref="AW3:BF3"/>
    <mergeCell ref="BG3:BN3"/>
    <mergeCell ref="BO3:BX3"/>
    <mergeCell ref="B4:D4"/>
    <mergeCell ref="E4:L4"/>
    <mergeCell ref="M4:V4"/>
    <mergeCell ref="W4:AD4"/>
    <mergeCell ref="AE4:AN4"/>
    <mergeCell ref="AO4:AV4"/>
    <mergeCell ref="AW4:BF4"/>
    <mergeCell ref="BG4:BN4"/>
    <mergeCell ref="BO4:BX4"/>
    <mergeCell ref="I7:L7"/>
    <mergeCell ref="M7:P7"/>
    <mergeCell ref="AA7:AD7"/>
    <mergeCell ref="AE7:AH7"/>
    <mergeCell ref="AS7:AV7"/>
    <mergeCell ref="AW7:AZ7"/>
    <mergeCell ref="BK7:BN7"/>
    <mergeCell ref="BO7:BR7"/>
    <mergeCell ref="I12:L12"/>
    <mergeCell ref="M12:P12"/>
    <mergeCell ref="AA12:AD12"/>
    <mergeCell ref="AE12:AH12"/>
    <mergeCell ref="AS12:AV12"/>
    <mergeCell ref="AW12:AZ12"/>
    <mergeCell ref="BK12:BN12"/>
    <mergeCell ref="BO12:BR12"/>
    <mergeCell ref="M13:P13"/>
    <mergeCell ref="AE13:AH13"/>
    <mergeCell ref="AW13:AZ13"/>
    <mergeCell ref="BO13:BR13"/>
    <mergeCell ref="M14:P14"/>
    <mergeCell ref="AE14:AH14"/>
    <mergeCell ref="AW14:AZ14"/>
    <mergeCell ref="BO14:BR14"/>
    <mergeCell ref="M15:P15"/>
    <mergeCell ref="AE15:AH15"/>
    <mergeCell ref="AW15:AZ15"/>
    <mergeCell ref="BO15:BR15"/>
    <mergeCell ref="M16:P16"/>
    <mergeCell ref="AE16:AH16"/>
    <mergeCell ref="AW16:AZ16"/>
    <mergeCell ref="BO16:BR16"/>
    <mergeCell ref="M17:P17"/>
    <mergeCell ref="AE17:AH17"/>
    <mergeCell ref="AW17:AZ17"/>
    <mergeCell ref="BO17:BR17"/>
    <mergeCell ref="M18:P18"/>
    <mergeCell ref="AE18:AH18"/>
    <mergeCell ref="AW18:AZ18"/>
    <mergeCell ref="BO18:BR18"/>
    <mergeCell ref="M19:P19"/>
    <mergeCell ref="AE19:AH19"/>
    <mergeCell ref="AW19:AZ19"/>
    <mergeCell ref="BO19:BR19"/>
    <mergeCell ref="M20:P20"/>
    <mergeCell ref="AE20:AH20"/>
    <mergeCell ref="AW20:AZ20"/>
    <mergeCell ref="BO20:BR20"/>
    <mergeCell ref="M21:P21"/>
    <mergeCell ref="AE21:AH21"/>
    <mergeCell ref="AW21:AZ21"/>
    <mergeCell ref="BO21:BR21"/>
    <mergeCell ref="M22:P22"/>
    <mergeCell ref="AE22:AH22"/>
    <mergeCell ref="AW22:AZ22"/>
    <mergeCell ref="BO22:BR22"/>
    <mergeCell ref="G25:J25"/>
    <mergeCell ref="L25:M25"/>
    <mergeCell ref="Y25:AB25"/>
    <mergeCell ref="AD25:AE25"/>
    <mergeCell ref="AQ25:AT25"/>
    <mergeCell ref="AV25:AW25"/>
    <mergeCell ref="BI25:BL25"/>
    <mergeCell ref="BN25:BO25"/>
    <mergeCell ref="G26:J26"/>
    <mergeCell ref="L26:M26"/>
    <mergeCell ref="Y26:AB26"/>
    <mergeCell ref="AD26:AE26"/>
    <mergeCell ref="AQ26:AT26"/>
    <mergeCell ref="AV26:AW26"/>
    <mergeCell ref="BI26:BL26"/>
    <mergeCell ref="BN26:BO26"/>
    <mergeCell ref="G27:J27"/>
    <mergeCell ref="L27:M27"/>
    <mergeCell ref="Y27:AB27"/>
    <mergeCell ref="AD27:AE27"/>
    <mergeCell ref="AQ27:AT27"/>
    <mergeCell ref="AV27:AW27"/>
    <mergeCell ref="BI27:BL27"/>
    <mergeCell ref="BN27:BO27"/>
    <mergeCell ref="F29:K29"/>
    <mergeCell ref="L29:M29"/>
    <mergeCell ref="X29:AC29"/>
    <mergeCell ref="AD29:AE29"/>
    <mergeCell ref="AP29:AU29"/>
    <mergeCell ref="AV29:AW29"/>
    <mergeCell ref="BH29:BM29"/>
    <mergeCell ref="BN29:BO29"/>
    <mergeCell ref="N30:O30"/>
    <mergeCell ref="Q30:R30"/>
    <mergeCell ref="AF30:AG30"/>
    <mergeCell ref="AI30:AJ30"/>
    <mergeCell ref="AX30:AY30"/>
    <mergeCell ref="BA30:BB30"/>
    <mergeCell ref="BP30:BQ30"/>
    <mergeCell ref="BS30:BT30"/>
    <mergeCell ref="I31:S31"/>
    <mergeCell ref="AA31:AK31"/>
    <mergeCell ref="AS31:BC31"/>
    <mergeCell ref="BK31:BU31"/>
    <mergeCell ref="P36:U36"/>
    <mergeCell ref="AH36:AM36"/>
    <mergeCell ref="AZ36:BE36"/>
    <mergeCell ref="BR36:BW36"/>
    <mergeCell ref="F37:L37"/>
    <mergeCell ref="M37:O37"/>
    <mergeCell ref="P37:R37"/>
    <mergeCell ref="S37:U37"/>
    <mergeCell ref="X37:AD37"/>
    <mergeCell ref="AE37:AG37"/>
    <mergeCell ref="AH37:AJ37"/>
    <mergeCell ref="AK37:AM37"/>
    <mergeCell ref="AP37:AV37"/>
    <mergeCell ref="AW37:AY37"/>
    <mergeCell ref="AZ37:BB37"/>
    <mergeCell ref="BC37:BE37"/>
    <mergeCell ref="BH37:BN37"/>
    <mergeCell ref="BO37:BQ37"/>
    <mergeCell ref="BR37:BT37"/>
    <mergeCell ref="BU37:BW37"/>
    <mergeCell ref="H38:J38"/>
    <mergeCell ref="K38:L38"/>
    <mergeCell ref="M38:O38"/>
    <mergeCell ref="P38:R38"/>
    <mergeCell ref="S38:U38"/>
    <mergeCell ref="Z38:AB38"/>
    <mergeCell ref="AC38:AD38"/>
    <mergeCell ref="AE38:AG38"/>
    <mergeCell ref="AH38:AJ38"/>
    <mergeCell ref="AK38:AM38"/>
    <mergeCell ref="AR38:AT38"/>
    <mergeCell ref="AU38:AV38"/>
    <mergeCell ref="AW38:AY38"/>
    <mergeCell ref="AZ38:BB38"/>
    <mergeCell ref="BC38:BE38"/>
    <mergeCell ref="BJ38:BL38"/>
    <mergeCell ref="BM38:BN38"/>
    <mergeCell ref="BO38:BQ38"/>
    <mergeCell ref="BR38:BT38"/>
    <mergeCell ref="BU38:BW38"/>
    <mergeCell ref="H39:J39"/>
    <mergeCell ref="Z39:AB39"/>
    <mergeCell ref="AR39:AT39"/>
    <mergeCell ref="BJ39:BL39"/>
    <mergeCell ref="H40:J40"/>
    <mergeCell ref="Z40:AB40"/>
    <mergeCell ref="AR40:AT40"/>
    <mergeCell ref="BJ40:BL40"/>
    <mergeCell ref="H41:J41"/>
    <mergeCell ref="Z41:AB41"/>
    <mergeCell ref="AR41:AT41"/>
    <mergeCell ref="BJ41:BL41"/>
    <mergeCell ref="H42:J42"/>
    <mergeCell ref="Z42:AB42"/>
    <mergeCell ref="AR42:AT42"/>
    <mergeCell ref="BJ42:BL42"/>
    <mergeCell ref="H43:L43"/>
    <mergeCell ref="M43:O43"/>
    <mergeCell ref="P43:R43"/>
    <mergeCell ref="S43:U43"/>
    <mergeCell ref="Z43:AD43"/>
    <mergeCell ref="AE43:AG43"/>
    <mergeCell ref="AH43:AJ43"/>
    <mergeCell ref="AK43:AM43"/>
    <mergeCell ref="AR43:AV43"/>
    <mergeCell ref="AW43:AY43"/>
    <mergeCell ref="AZ43:BB43"/>
    <mergeCell ref="BC43:BE43"/>
    <mergeCell ref="BJ43:BN43"/>
    <mergeCell ref="BO43:BQ43"/>
    <mergeCell ref="BR43:BT43"/>
    <mergeCell ref="BU43:BW43"/>
    <mergeCell ref="H44:L44"/>
    <mergeCell ref="M44:O44"/>
    <mergeCell ref="P44:R44"/>
    <mergeCell ref="S44:U44"/>
    <mergeCell ref="Z44:AD44"/>
    <mergeCell ref="AE44:AG44"/>
    <mergeCell ref="AH44:AJ44"/>
    <mergeCell ref="AK44:AM44"/>
    <mergeCell ref="AR44:AV44"/>
    <mergeCell ref="AW44:AY44"/>
    <mergeCell ref="AZ44:BB44"/>
    <mergeCell ref="BC44:BE44"/>
    <mergeCell ref="BJ44:BN44"/>
    <mergeCell ref="BO44:BQ44"/>
    <mergeCell ref="BR44:BT44"/>
    <mergeCell ref="BU44:BW44"/>
    <mergeCell ref="H45:L45"/>
    <mergeCell ref="M45:O45"/>
    <mergeCell ref="P45:R45"/>
    <mergeCell ref="S45:U45"/>
    <mergeCell ref="Z45:AD45"/>
    <mergeCell ref="AE45:AG45"/>
    <mergeCell ref="AH45:AJ45"/>
    <mergeCell ref="AK45:AM45"/>
    <mergeCell ref="AR45:AV45"/>
    <mergeCell ref="AW45:AY45"/>
    <mergeCell ref="AZ45:BB45"/>
    <mergeCell ref="BC45:BE45"/>
    <mergeCell ref="BJ45:BN45"/>
    <mergeCell ref="BO45:BQ45"/>
    <mergeCell ref="BR45:BT45"/>
    <mergeCell ref="BU45:BW45"/>
    <mergeCell ref="H46:L46"/>
    <mergeCell ref="M46:O46"/>
    <mergeCell ref="P46:R46"/>
    <mergeCell ref="S46:U46"/>
    <mergeCell ref="Z46:AD46"/>
    <mergeCell ref="AE46:AG46"/>
    <mergeCell ref="AH46:AJ46"/>
    <mergeCell ref="AK46:AM46"/>
    <mergeCell ref="AR46:AV46"/>
    <mergeCell ref="AW46:AY46"/>
    <mergeCell ref="AZ46:BB46"/>
    <mergeCell ref="BC46:BE46"/>
    <mergeCell ref="BJ46:BN46"/>
    <mergeCell ref="BO46:BQ46"/>
    <mergeCell ref="BR46:BT46"/>
    <mergeCell ref="BU46:BW46"/>
    <mergeCell ref="H47:L47"/>
    <mergeCell ref="M47:O47"/>
    <mergeCell ref="P47:R47"/>
    <mergeCell ref="S47:U47"/>
    <mergeCell ref="Z47:AD47"/>
    <mergeCell ref="AE47:AG47"/>
    <mergeCell ref="AH47:AJ47"/>
    <mergeCell ref="AK47:AM47"/>
    <mergeCell ref="AR47:AV47"/>
    <mergeCell ref="AW47:AY47"/>
    <mergeCell ref="AZ47:BB47"/>
    <mergeCell ref="BC47:BE47"/>
    <mergeCell ref="BJ47:BN47"/>
    <mergeCell ref="BO47:BQ47"/>
    <mergeCell ref="BR47:BT47"/>
    <mergeCell ref="BU47:BW47"/>
    <mergeCell ref="H48:L48"/>
    <mergeCell ref="M48:O48"/>
    <mergeCell ref="P48:R48"/>
    <mergeCell ref="S48:U48"/>
    <mergeCell ref="Z48:AD48"/>
    <mergeCell ref="AE48:AG48"/>
    <mergeCell ref="AH48:AJ48"/>
    <mergeCell ref="AK48:AM48"/>
    <mergeCell ref="AR48:AV48"/>
    <mergeCell ref="AW48:AY48"/>
    <mergeCell ref="AZ48:BB48"/>
    <mergeCell ref="BC48:BE48"/>
    <mergeCell ref="BJ48:BN48"/>
    <mergeCell ref="BO48:BQ48"/>
    <mergeCell ref="BR48:BT48"/>
    <mergeCell ref="BU48:BW48"/>
    <mergeCell ref="F49:L49"/>
    <mergeCell ref="M49:O49"/>
    <mergeCell ref="P49:R49"/>
    <mergeCell ref="S49:U49"/>
    <mergeCell ref="X49:AD49"/>
    <mergeCell ref="AE49:AG49"/>
    <mergeCell ref="AH49:AJ49"/>
    <mergeCell ref="AK49:AM49"/>
    <mergeCell ref="AP49:AV49"/>
    <mergeCell ref="AW49:AY49"/>
    <mergeCell ref="AZ49:BB49"/>
    <mergeCell ref="BC49:BE49"/>
    <mergeCell ref="BH49:BN49"/>
    <mergeCell ref="BO49:BQ49"/>
    <mergeCell ref="BR49:BT49"/>
    <mergeCell ref="BU49:BW49"/>
    <mergeCell ref="E51:V51"/>
    <mergeCell ref="W51:AN51"/>
    <mergeCell ref="AO51:BF51"/>
    <mergeCell ref="BG51:BX51"/>
    <mergeCell ref="E52:BX52"/>
    <mergeCell ref="B54:V54"/>
    <mergeCell ref="E55:K55"/>
    <mergeCell ref="L55:V55"/>
    <mergeCell ref="W55:AD55"/>
    <mergeCell ref="AE55:AN55"/>
    <mergeCell ref="AO55:AV55"/>
    <mergeCell ref="AW55:BF55"/>
    <mergeCell ref="BG55:BX55"/>
    <mergeCell ref="E56:K56"/>
    <mergeCell ref="L56:M56"/>
    <mergeCell ref="N56:O56"/>
    <mergeCell ref="P56:V56"/>
    <mergeCell ref="W56:AD56"/>
    <mergeCell ref="AE56:AN56"/>
    <mergeCell ref="AO56:AV56"/>
    <mergeCell ref="AW56:BF56"/>
    <mergeCell ref="BG56:BN56"/>
    <mergeCell ref="BO56:BX56"/>
    <mergeCell ref="B57:D57"/>
    <mergeCell ref="E57:L57"/>
    <mergeCell ref="M57:V57"/>
    <mergeCell ref="W57:AD57"/>
    <mergeCell ref="AE57:AN57"/>
    <mergeCell ref="AO57:AV57"/>
    <mergeCell ref="AW57:BF57"/>
    <mergeCell ref="BG57:BN57"/>
    <mergeCell ref="BO57:BX57"/>
    <mergeCell ref="I60:L60"/>
    <mergeCell ref="M60:P60"/>
    <mergeCell ref="AA60:AD60"/>
    <mergeCell ref="AE60:AH60"/>
    <mergeCell ref="AS60:AV60"/>
    <mergeCell ref="AW60:AZ60"/>
    <mergeCell ref="BK60:BN60"/>
    <mergeCell ref="BO60:BR60"/>
    <mergeCell ref="I65:L65"/>
    <mergeCell ref="M65:P65"/>
    <mergeCell ref="AA65:AD65"/>
    <mergeCell ref="AE65:AH65"/>
    <mergeCell ref="AS65:AV65"/>
    <mergeCell ref="AW65:AZ65"/>
    <mergeCell ref="BK65:BN65"/>
    <mergeCell ref="BO65:BR65"/>
    <mergeCell ref="M66:P66"/>
    <mergeCell ref="AE66:AH66"/>
    <mergeCell ref="AW66:AZ66"/>
    <mergeCell ref="BO66:BR66"/>
    <mergeCell ref="M67:P67"/>
    <mergeCell ref="AE67:AH67"/>
    <mergeCell ref="AW67:AZ67"/>
    <mergeCell ref="BO67:BR67"/>
    <mergeCell ref="M68:P68"/>
    <mergeCell ref="AE68:AH68"/>
    <mergeCell ref="AW68:AZ68"/>
    <mergeCell ref="BO68:BR68"/>
    <mergeCell ref="M69:P69"/>
    <mergeCell ref="AE69:AH69"/>
    <mergeCell ref="AW69:AZ69"/>
    <mergeCell ref="BO69:BR69"/>
    <mergeCell ref="M70:P70"/>
    <mergeCell ref="AE70:AH70"/>
    <mergeCell ref="AW70:AZ70"/>
    <mergeCell ref="BO70:BR70"/>
    <mergeCell ref="M71:P71"/>
    <mergeCell ref="AE71:AH71"/>
    <mergeCell ref="AW71:AZ71"/>
    <mergeCell ref="BO71:BR71"/>
    <mergeCell ref="M72:P72"/>
    <mergeCell ref="AE72:AH72"/>
    <mergeCell ref="AW72:AZ72"/>
    <mergeCell ref="BO72:BR72"/>
    <mergeCell ref="M73:P73"/>
    <mergeCell ref="AE73:AH73"/>
    <mergeCell ref="AW73:AZ73"/>
    <mergeCell ref="BO73:BR73"/>
    <mergeCell ref="M74:P74"/>
    <mergeCell ref="AE74:AH74"/>
    <mergeCell ref="AW74:AZ74"/>
    <mergeCell ref="BO74:BR74"/>
    <mergeCell ref="M75:P75"/>
    <mergeCell ref="AE75:AH75"/>
    <mergeCell ref="AW75:AZ75"/>
    <mergeCell ref="BO75:BR75"/>
    <mergeCell ref="G78:J78"/>
    <mergeCell ref="L78:M78"/>
    <mergeCell ref="Y78:AB78"/>
    <mergeCell ref="AD78:AE78"/>
    <mergeCell ref="AQ78:AT78"/>
    <mergeCell ref="AV78:AW78"/>
    <mergeCell ref="BI78:BL78"/>
    <mergeCell ref="BN78:BO78"/>
    <mergeCell ref="G79:J79"/>
    <mergeCell ref="L79:M79"/>
    <mergeCell ref="Y79:AB79"/>
    <mergeCell ref="AD79:AE79"/>
    <mergeCell ref="AQ79:AT79"/>
    <mergeCell ref="AV79:AW79"/>
    <mergeCell ref="BI79:BL79"/>
    <mergeCell ref="BN79:BO79"/>
    <mergeCell ref="G80:J80"/>
    <mergeCell ref="L80:M80"/>
    <mergeCell ref="Y80:AB80"/>
    <mergeCell ref="AD80:AE80"/>
    <mergeCell ref="AQ80:AT80"/>
    <mergeCell ref="AV80:AW80"/>
    <mergeCell ref="BI80:BL80"/>
    <mergeCell ref="BN80:BO80"/>
    <mergeCell ref="F82:K82"/>
    <mergeCell ref="L82:M82"/>
    <mergeCell ref="X82:AC82"/>
    <mergeCell ref="AD82:AE82"/>
    <mergeCell ref="AP82:AU82"/>
    <mergeCell ref="AV82:AW82"/>
    <mergeCell ref="BH82:BM82"/>
    <mergeCell ref="BN82:BO82"/>
    <mergeCell ref="N83:O83"/>
    <mergeCell ref="Q83:R83"/>
    <mergeCell ref="AF83:AG83"/>
    <mergeCell ref="AI83:AJ83"/>
    <mergeCell ref="AX83:AY83"/>
    <mergeCell ref="BA83:BB83"/>
    <mergeCell ref="BP83:BQ83"/>
    <mergeCell ref="BS83:BT83"/>
    <mergeCell ref="I84:S84"/>
    <mergeCell ref="AA84:AK84"/>
    <mergeCell ref="AS84:BC84"/>
    <mergeCell ref="BK84:BU84"/>
    <mergeCell ref="P89:U89"/>
    <mergeCell ref="AH89:AM89"/>
    <mergeCell ref="AZ89:BE89"/>
    <mergeCell ref="BR89:BW89"/>
    <mergeCell ref="F90:L90"/>
    <mergeCell ref="M90:O90"/>
    <mergeCell ref="P90:R90"/>
    <mergeCell ref="S90:U90"/>
    <mergeCell ref="X90:AD90"/>
    <mergeCell ref="AE90:AG90"/>
    <mergeCell ref="AH90:AJ90"/>
    <mergeCell ref="AK90:AM90"/>
    <mergeCell ref="AP90:AV90"/>
    <mergeCell ref="AW90:AY90"/>
    <mergeCell ref="AZ90:BB90"/>
    <mergeCell ref="BC90:BE90"/>
    <mergeCell ref="BH90:BN90"/>
    <mergeCell ref="BO90:BQ90"/>
    <mergeCell ref="BR90:BT90"/>
    <mergeCell ref="BU90:BW90"/>
    <mergeCell ref="H91:J91"/>
    <mergeCell ref="K91:L91"/>
    <mergeCell ref="M91:O91"/>
    <mergeCell ref="P91:R91"/>
    <mergeCell ref="S91:U91"/>
    <mergeCell ref="Z91:AB91"/>
    <mergeCell ref="AC91:AD91"/>
    <mergeCell ref="AE91:AG91"/>
    <mergeCell ref="AH91:AJ91"/>
    <mergeCell ref="AK91:AM91"/>
    <mergeCell ref="AR91:AT91"/>
    <mergeCell ref="AU91:AV91"/>
    <mergeCell ref="AW91:AY91"/>
    <mergeCell ref="AZ91:BB91"/>
    <mergeCell ref="BC91:BE91"/>
    <mergeCell ref="BJ91:BL91"/>
    <mergeCell ref="BM91:BN91"/>
    <mergeCell ref="BO91:BQ91"/>
    <mergeCell ref="BR91:BT91"/>
    <mergeCell ref="BU91:BW91"/>
    <mergeCell ref="H92:J92"/>
    <mergeCell ref="Z92:AB92"/>
    <mergeCell ref="AR92:AT92"/>
    <mergeCell ref="BJ92:BL92"/>
    <mergeCell ref="H93:J93"/>
    <mergeCell ref="Z93:AB93"/>
    <mergeCell ref="AR93:AT93"/>
    <mergeCell ref="BJ93:BL93"/>
    <mergeCell ref="H94:J94"/>
    <mergeCell ref="Z94:AB94"/>
    <mergeCell ref="AR94:AT94"/>
    <mergeCell ref="BJ94:BL94"/>
    <mergeCell ref="H95:J95"/>
    <mergeCell ref="Z95:AB95"/>
    <mergeCell ref="AR95:AT95"/>
    <mergeCell ref="BJ95:BL95"/>
    <mergeCell ref="H96:L96"/>
    <mergeCell ref="M96:O96"/>
    <mergeCell ref="P96:R96"/>
    <mergeCell ref="S96:U96"/>
    <mergeCell ref="Z96:AD96"/>
    <mergeCell ref="AE96:AG96"/>
    <mergeCell ref="AH96:AJ96"/>
    <mergeCell ref="AK96:AM96"/>
    <mergeCell ref="AR96:AV96"/>
    <mergeCell ref="AW96:AY96"/>
    <mergeCell ref="AZ96:BB96"/>
    <mergeCell ref="BC96:BE96"/>
    <mergeCell ref="BJ96:BN96"/>
    <mergeCell ref="BO96:BQ96"/>
    <mergeCell ref="BR96:BT96"/>
    <mergeCell ref="BU96:BW96"/>
    <mergeCell ref="H97:L97"/>
    <mergeCell ref="M97:O97"/>
    <mergeCell ref="P97:R97"/>
    <mergeCell ref="S97:U97"/>
    <mergeCell ref="Z97:AD97"/>
    <mergeCell ref="AE97:AG97"/>
    <mergeCell ref="AH97:AJ97"/>
    <mergeCell ref="AK97:AM97"/>
    <mergeCell ref="AR97:AV97"/>
    <mergeCell ref="AW97:AY97"/>
    <mergeCell ref="AZ97:BB97"/>
    <mergeCell ref="BC97:BE97"/>
    <mergeCell ref="BJ97:BN97"/>
    <mergeCell ref="BO97:BQ97"/>
    <mergeCell ref="BR97:BT97"/>
    <mergeCell ref="BU97:BW97"/>
    <mergeCell ref="H98:L98"/>
    <mergeCell ref="M98:O98"/>
    <mergeCell ref="P98:R98"/>
    <mergeCell ref="S98:U98"/>
    <mergeCell ref="Z98:AD98"/>
    <mergeCell ref="AE98:AG98"/>
    <mergeCell ref="AH98:AJ98"/>
    <mergeCell ref="AK98:AM98"/>
    <mergeCell ref="AR98:AV98"/>
    <mergeCell ref="AW98:AY98"/>
    <mergeCell ref="AZ98:BB98"/>
    <mergeCell ref="BC98:BE98"/>
    <mergeCell ref="BJ98:BN98"/>
    <mergeCell ref="BO98:BQ98"/>
    <mergeCell ref="BR98:BT98"/>
    <mergeCell ref="BU98:BW98"/>
    <mergeCell ref="H99:L99"/>
    <mergeCell ref="M99:O99"/>
    <mergeCell ref="P99:R99"/>
    <mergeCell ref="S99:U99"/>
    <mergeCell ref="Z99:AD99"/>
    <mergeCell ref="AE99:AG99"/>
    <mergeCell ref="AH99:AJ99"/>
    <mergeCell ref="AK99:AM99"/>
    <mergeCell ref="AR99:AV99"/>
    <mergeCell ref="AW99:AY99"/>
    <mergeCell ref="AZ99:BB99"/>
    <mergeCell ref="BC99:BE99"/>
    <mergeCell ref="BJ99:BN99"/>
    <mergeCell ref="BO99:BQ99"/>
    <mergeCell ref="BR99:BT99"/>
    <mergeCell ref="BU99:BW99"/>
    <mergeCell ref="H100:L100"/>
    <mergeCell ref="M100:O100"/>
    <mergeCell ref="P100:R100"/>
    <mergeCell ref="S100:U100"/>
    <mergeCell ref="Z100:AD100"/>
    <mergeCell ref="AE100:AG100"/>
    <mergeCell ref="AH100:AJ100"/>
    <mergeCell ref="AK100:AM100"/>
    <mergeCell ref="AR100:AV100"/>
    <mergeCell ref="AW100:AY100"/>
    <mergeCell ref="AZ100:BB100"/>
    <mergeCell ref="BC100:BE100"/>
    <mergeCell ref="BJ100:BN100"/>
    <mergeCell ref="BO100:BQ100"/>
    <mergeCell ref="BR100:BT100"/>
    <mergeCell ref="BU100:BW100"/>
    <mergeCell ref="H101:L101"/>
    <mergeCell ref="M101:O101"/>
    <mergeCell ref="P101:R101"/>
    <mergeCell ref="S101:U101"/>
    <mergeCell ref="Z101:AD101"/>
    <mergeCell ref="AE101:AG101"/>
    <mergeCell ref="AH101:AJ101"/>
    <mergeCell ref="AK101:AM101"/>
    <mergeCell ref="AR101:AV101"/>
    <mergeCell ref="AW101:AY101"/>
    <mergeCell ref="AZ101:BB101"/>
    <mergeCell ref="BC101:BE101"/>
    <mergeCell ref="BJ101:BN101"/>
    <mergeCell ref="BO101:BQ101"/>
    <mergeCell ref="BR101:BT101"/>
    <mergeCell ref="BU101:BW101"/>
    <mergeCell ref="F102:L102"/>
    <mergeCell ref="M102:O102"/>
    <mergeCell ref="P102:R102"/>
    <mergeCell ref="S102:U102"/>
    <mergeCell ref="X102:AD102"/>
    <mergeCell ref="AE102:AG102"/>
    <mergeCell ref="AH102:AJ102"/>
    <mergeCell ref="AK102:AM102"/>
    <mergeCell ref="AP102:AV102"/>
    <mergeCell ref="AW102:AY102"/>
    <mergeCell ref="AZ102:BB102"/>
    <mergeCell ref="BC102:BE102"/>
    <mergeCell ref="BH102:BN102"/>
    <mergeCell ref="BO102:BQ102"/>
    <mergeCell ref="BR102:BT102"/>
    <mergeCell ref="BU102:BW102"/>
    <mergeCell ref="E104:V104"/>
    <mergeCell ref="W104:AN104"/>
    <mergeCell ref="AO104:BF104"/>
    <mergeCell ref="BG104:BX104"/>
    <mergeCell ref="E105:BX105"/>
    <mergeCell ref="B107:V107"/>
    <mergeCell ref="E108:K108"/>
    <mergeCell ref="L108:V108"/>
    <mergeCell ref="W108:AD108"/>
    <mergeCell ref="AE108:AN108"/>
    <mergeCell ref="AO108:AV108"/>
    <mergeCell ref="AW108:BF108"/>
    <mergeCell ref="BG108:BX108"/>
    <mergeCell ref="E109:K109"/>
    <mergeCell ref="L109:M109"/>
    <mergeCell ref="N109:O109"/>
    <mergeCell ref="P109:V109"/>
    <mergeCell ref="W109:AD109"/>
    <mergeCell ref="AE109:AN109"/>
    <mergeCell ref="AO109:AV109"/>
    <mergeCell ref="AW109:BF109"/>
    <mergeCell ref="BG109:BN109"/>
    <mergeCell ref="BO109:BX109"/>
    <mergeCell ref="B110:D110"/>
    <mergeCell ref="E110:L110"/>
    <mergeCell ref="M110:V110"/>
    <mergeCell ref="W110:AD110"/>
    <mergeCell ref="AE110:AN110"/>
    <mergeCell ref="AO110:AV110"/>
    <mergeCell ref="AW110:BF110"/>
    <mergeCell ref="BG110:BN110"/>
    <mergeCell ref="BO110:BX110"/>
    <mergeCell ref="I113:L113"/>
    <mergeCell ref="M113:P113"/>
    <mergeCell ref="AA113:AD113"/>
    <mergeCell ref="AE113:AH113"/>
    <mergeCell ref="AS113:AV113"/>
    <mergeCell ref="AW113:AZ113"/>
    <mergeCell ref="BK113:BN113"/>
    <mergeCell ref="BO113:BR113"/>
    <mergeCell ref="I118:L118"/>
    <mergeCell ref="M118:P118"/>
    <mergeCell ref="AA118:AD118"/>
    <mergeCell ref="AE118:AH118"/>
    <mergeCell ref="AS118:AV118"/>
    <mergeCell ref="AW118:AZ118"/>
    <mergeCell ref="BK118:BN118"/>
    <mergeCell ref="BO118:BR118"/>
    <mergeCell ref="M119:P119"/>
    <mergeCell ref="AE119:AH119"/>
    <mergeCell ref="AW119:AZ119"/>
    <mergeCell ref="BO119:BR119"/>
    <mergeCell ref="M120:P120"/>
    <mergeCell ref="AE120:AH120"/>
    <mergeCell ref="AW120:AZ120"/>
    <mergeCell ref="BO120:BR120"/>
    <mergeCell ref="M121:P121"/>
    <mergeCell ref="AE121:AH121"/>
    <mergeCell ref="AW121:AZ121"/>
    <mergeCell ref="BO121:BR121"/>
    <mergeCell ref="M122:P122"/>
    <mergeCell ref="AE122:AH122"/>
    <mergeCell ref="AW122:AZ122"/>
    <mergeCell ref="BO122:BR122"/>
    <mergeCell ref="M123:P123"/>
    <mergeCell ref="AE123:AH123"/>
    <mergeCell ref="AW123:AZ123"/>
    <mergeCell ref="BO123:BR123"/>
    <mergeCell ref="M124:P124"/>
    <mergeCell ref="AE124:AH124"/>
    <mergeCell ref="AW124:AZ124"/>
    <mergeCell ref="BO124:BR124"/>
    <mergeCell ref="M125:P125"/>
    <mergeCell ref="AE125:AH125"/>
    <mergeCell ref="AW125:AZ125"/>
    <mergeCell ref="BO125:BR125"/>
    <mergeCell ref="M126:P126"/>
    <mergeCell ref="AE126:AH126"/>
    <mergeCell ref="AW126:AZ126"/>
    <mergeCell ref="BO126:BR126"/>
    <mergeCell ref="M127:P127"/>
    <mergeCell ref="AE127:AH127"/>
    <mergeCell ref="AW127:AZ127"/>
    <mergeCell ref="BO127:BR127"/>
    <mergeCell ref="M128:P128"/>
    <mergeCell ref="AE128:AH128"/>
    <mergeCell ref="AW128:AZ128"/>
    <mergeCell ref="BO128:BR128"/>
    <mergeCell ref="G131:J131"/>
    <mergeCell ref="L131:M131"/>
    <mergeCell ref="Y131:AB131"/>
    <mergeCell ref="AD131:AE131"/>
    <mergeCell ref="AQ131:AT131"/>
    <mergeCell ref="AV131:AW131"/>
    <mergeCell ref="BI131:BL131"/>
    <mergeCell ref="BN131:BO131"/>
    <mergeCell ref="G132:J132"/>
    <mergeCell ref="L132:M132"/>
    <mergeCell ref="Y132:AB132"/>
    <mergeCell ref="AD132:AE132"/>
    <mergeCell ref="AQ132:AT132"/>
    <mergeCell ref="AV132:AW132"/>
    <mergeCell ref="BI132:BL132"/>
    <mergeCell ref="BN132:BO132"/>
    <mergeCell ref="G133:J133"/>
    <mergeCell ref="L133:M133"/>
    <mergeCell ref="Y133:AB133"/>
    <mergeCell ref="AD133:AE133"/>
    <mergeCell ref="AQ133:AT133"/>
    <mergeCell ref="AV133:AW133"/>
    <mergeCell ref="BI133:BL133"/>
    <mergeCell ref="BN133:BO133"/>
    <mergeCell ref="F135:K135"/>
    <mergeCell ref="L135:M135"/>
    <mergeCell ref="X135:AC135"/>
    <mergeCell ref="AD135:AE135"/>
    <mergeCell ref="AP135:AU135"/>
    <mergeCell ref="AV135:AW135"/>
    <mergeCell ref="BH135:BM135"/>
    <mergeCell ref="BN135:BO135"/>
    <mergeCell ref="N136:O136"/>
    <mergeCell ref="Q136:R136"/>
    <mergeCell ref="AF136:AG136"/>
    <mergeCell ref="AI136:AJ136"/>
    <mergeCell ref="AX136:AY136"/>
    <mergeCell ref="BA136:BB136"/>
    <mergeCell ref="BP136:BQ136"/>
    <mergeCell ref="BS136:BT136"/>
    <mergeCell ref="I137:S137"/>
    <mergeCell ref="AA137:AK137"/>
    <mergeCell ref="AS137:BC137"/>
    <mergeCell ref="BK137:BU137"/>
    <mergeCell ref="P142:U142"/>
    <mergeCell ref="AH142:AM142"/>
    <mergeCell ref="AZ142:BE142"/>
    <mergeCell ref="BR142:BW142"/>
    <mergeCell ref="F143:L143"/>
    <mergeCell ref="M143:O143"/>
    <mergeCell ref="P143:R143"/>
    <mergeCell ref="S143:U143"/>
    <mergeCell ref="X143:AD143"/>
    <mergeCell ref="AE143:AG143"/>
    <mergeCell ref="AH143:AJ143"/>
    <mergeCell ref="AK143:AM143"/>
    <mergeCell ref="AP143:AV143"/>
    <mergeCell ref="AW143:AY143"/>
    <mergeCell ref="AZ143:BB143"/>
    <mergeCell ref="BC143:BE143"/>
    <mergeCell ref="BH143:BN143"/>
    <mergeCell ref="BO143:BQ143"/>
    <mergeCell ref="BR143:BT143"/>
    <mergeCell ref="BU143:BW143"/>
    <mergeCell ref="H144:J144"/>
    <mergeCell ref="K144:L144"/>
    <mergeCell ref="M144:O144"/>
    <mergeCell ref="P144:R144"/>
    <mergeCell ref="S144:U144"/>
    <mergeCell ref="Z144:AB144"/>
    <mergeCell ref="AC144:AD144"/>
    <mergeCell ref="AE144:AG144"/>
    <mergeCell ref="AH144:AJ144"/>
    <mergeCell ref="AK144:AM144"/>
    <mergeCell ref="AR144:AT144"/>
    <mergeCell ref="AU144:AV144"/>
    <mergeCell ref="AW144:AY144"/>
    <mergeCell ref="AZ144:BB144"/>
    <mergeCell ref="BC144:BE144"/>
    <mergeCell ref="BJ144:BL144"/>
    <mergeCell ref="BM144:BN144"/>
    <mergeCell ref="BO144:BQ144"/>
    <mergeCell ref="BR144:BT144"/>
    <mergeCell ref="BU144:BW144"/>
    <mergeCell ref="H145:J145"/>
    <mergeCell ref="Z145:AB145"/>
    <mergeCell ref="AR145:AT145"/>
    <mergeCell ref="BJ145:BL145"/>
    <mergeCell ref="H146:J146"/>
    <mergeCell ref="Z146:AB146"/>
    <mergeCell ref="AR146:AT146"/>
    <mergeCell ref="BJ146:BL146"/>
    <mergeCell ref="H147:J147"/>
    <mergeCell ref="Z147:AB147"/>
    <mergeCell ref="AR147:AT147"/>
    <mergeCell ref="BJ147:BL147"/>
    <mergeCell ref="H148:J148"/>
    <mergeCell ref="Z148:AB148"/>
    <mergeCell ref="AR148:AT148"/>
    <mergeCell ref="BJ148:BL148"/>
    <mergeCell ref="H149:L149"/>
    <mergeCell ref="M149:O149"/>
    <mergeCell ref="P149:R149"/>
    <mergeCell ref="S149:U149"/>
    <mergeCell ref="Z149:AD149"/>
    <mergeCell ref="AE149:AG149"/>
    <mergeCell ref="AH149:AJ149"/>
    <mergeCell ref="AK149:AM149"/>
    <mergeCell ref="AR149:AV149"/>
    <mergeCell ref="AW149:AY149"/>
    <mergeCell ref="AZ149:BB149"/>
    <mergeCell ref="BC149:BE149"/>
    <mergeCell ref="BJ149:BN149"/>
    <mergeCell ref="BO149:BQ149"/>
    <mergeCell ref="BR149:BT149"/>
    <mergeCell ref="BU149:BW149"/>
    <mergeCell ref="H150:L150"/>
    <mergeCell ref="M150:O150"/>
    <mergeCell ref="P150:R150"/>
    <mergeCell ref="S150:U150"/>
    <mergeCell ref="Z150:AD150"/>
    <mergeCell ref="AE150:AG150"/>
    <mergeCell ref="AH150:AJ150"/>
    <mergeCell ref="AK150:AM150"/>
    <mergeCell ref="AR150:AV150"/>
    <mergeCell ref="AW150:AY150"/>
    <mergeCell ref="AZ150:BB150"/>
    <mergeCell ref="BC150:BE150"/>
    <mergeCell ref="BJ150:BN150"/>
    <mergeCell ref="BO150:BQ150"/>
    <mergeCell ref="BR150:BT150"/>
    <mergeCell ref="BU150:BW150"/>
    <mergeCell ref="H151:L151"/>
    <mergeCell ref="M151:O151"/>
    <mergeCell ref="P151:R151"/>
    <mergeCell ref="S151:U151"/>
    <mergeCell ref="Z151:AD151"/>
    <mergeCell ref="AE151:AG151"/>
    <mergeCell ref="AH151:AJ151"/>
    <mergeCell ref="AK151:AM151"/>
    <mergeCell ref="AR151:AV151"/>
    <mergeCell ref="AW151:AY151"/>
    <mergeCell ref="AZ151:BB151"/>
    <mergeCell ref="BC151:BE151"/>
    <mergeCell ref="BJ151:BN151"/>
    <mergeCell ref="BO151:BQ151"/>
    <mergeCell ref="BR151:BT151"/>
    <mergeCell ref="BU151:BW151"/>
    <mergeCell ref="H152:L152"/>
    <mergeCell ref="M152:O152"/>
    <mergeCell ref="P152:R152"/>
    <mergeCell ref="S152:U152"/>
    <mergeCell ref="Z152:AD152"/>
    <mergeCell ref="AE152:AG152"/>
    <mergeCell ref="AH152:AJ152"/>
    <mergeCell ref="AK152:AM152"/>
    <mergeCell ref="AR152:AV152"/>
    <mergeCell ref="AW152:AY152"/>
    <mergeCell ref="AZ152:BB152"/>
    <mergeCell ref="BC152:BE152"/>
    <mergeCell ref="BJ152:BN152"/>
    <mergeCell ref="BO152:BQ152"/>
    <mergeCell ref="BR152:BT152"/>
    <mergeCell ref="BU152:BW152"/>
    <mergeCell ref="H153:L153"/>
    <mergeCell ref="M153:O153"/>
    <mergeCell ref="P153:R153"/>
    <mergeCell ref="S153:U153"/>
    <mergeCell ref="Z153:AD153"/>
    <mergeCell ref="AE153:AG153"/>
    <mergeCell ref="AH153:AJ153"/>
    <mergeCell ref="AK153:AM153"/>
    <mergeCell ref="AR153:AV153"/>
    <mergeCell ref="AW153:AY153"/>
    <mergeCell ref="AZ153:BB153"/>
    <mergeCell ref="BC153:BE153"/>
    <mergeCell ref="BJ153:BN153"/>
    <mergeCell ref="BO153:BQ153"/>
    <mergeCell ref="BR153:BT153"/>
    <mergeCell ref="BU153:BW153"/>
    <mergeCell ref="H154:L154"/>
    <mergeCell ref="M154:O154"/>
    <mergeCell ref="P154:R154"/>
    <mergeCell ref="S154:U154"/>
    <mergeCell ref="Z154:AD154"/>
    <mergeCell ref="AE154:AG154"/>
    <mergeCell ref="AH154:AJ154"/>
    <mergeCell ref="AK154:AM154"/>
    <mergeCell ref="AR154:AV154"/>
    <mergeCell ref="AW154:AY154"/>
    <mergeCell ref="AZ154:BB154"/>
    <mergeCell ref="BC154:BE154"/>
    <mergeCell ref="BJ154:BN154"/>
    <mergeCell ref="BO154:BQ154"/>
    <mergeCell ref="BR154:BT154"/>
    <mergeCell ref="BU154:BW154"/>
    <mergeCell ref="F155:L155"/>
    <mergeCell ref="M155:O155"/>
    <mergeCell ref="P155:R155"/>
    <mergeCell ref="S155:U155"/>
    <mergeCell ref="X155:AD155"/>
    <mergeCell ref="AE155:AG155"/>
    <mergeCell ref="AH155:AJ155"/>
    <mergeCell ref="AK155:AM155"/>
    <mergeCell ref="AP155:AV155"/>
    <mergeCell ref="AW155:AY155"/>
    <mergeCell ref="AZ155:BB155"/>
    <mergeCell ref="BC155:BE155"/>
    <mergeCell ref="BH155:BN155"/>
    <mergeCell ref="BO155:BQ155"/>
    <mergeCell ref="BR155:BT155"/>
    <mergeCell ref="BU155:BW155"/>
    <mergeCell ref="E157:V157"/>
    <mergeCell ref="W157:AN157"/>
    <mergeCell ref="AO157:BF157"/>
    <mergeCell ref="BG157:BX157"/>
    <mergeCell ref="E158:BX158"/>
    <mergeCell ref="B2:D3"/>
    <mergeCell ref="S8:S12"/>
    <mergeCell ref="T8:T12"/>
    <mergeCell ref="AK8:AK12"/>
    <mergeCell ref="AL8:AL12"/>
    <mergeCell ref="BC8:BC12"/>
    <mergeCell ref="BD8:BD12"/>
    <mergeCell ref="BU8:BU12"/>
    <mergeCell ref="BV8:BV12"/>
    <mergeCell ref="I13:L17"/>
    <mergeCell ref="R13:R16"/>
    <mergeCell ref="T13:T18"/>
    <mergeCell ref="U13:U18"/>
    <mergeCell ref="AA13:AD17"/>
    <mergeCell ref="AL13:AL18"/>
    <mergeCell ref="AM13:AM18"/>
    <mergeCell ref="AS13:AV17"/>
    <mergeCell ref="BD13:BD18"/>
    <mergeCell ref="BE13:BE18"/>
    <mergeCell ref="BK13:BN17"/>
    <mergeCell ref="S14:S17"/>
    <mergeCell ref="AJ14:AJ17"/>
    <mergeCell ref="AK14:AK17"/>
    <mergeCell ref="BB14:BB17"/>
    <mergeCell ref="BC14:BC17"/>
    <mergeCell ref="BT14:BT17"/>
    <mergeCell ref="BW14:BW19"/>
    <mergeCell ref="BU15:BU18"/>
    <mergeCell ref="Q16:Q18"/>
    <mergeCell ref="R17:R18"/>
    <mergeCell ref="AI17:AI19"/>
    <mergeCell ref="BA17:BA19"/>
    <mergeCell ref="I18:L22"/>
    <mergeCell ref="AA18:AD22"/>
    <mergeCell ref="AJ18:AJ19"/>
    <mergeCell ref="AS18:AV22"/>
    <mergeCell ref="BB18:BB19"/>
    <mergeCell ref="BK18:BN22"/>
    <mergeCell ref="BS18:BS20"/>
    <mergeCell ref="BT19:BT20"/>
    <mergeCell ref="S20:S21"/>
    <mergeCell ref="AK20:AK22"/>
    <mergeCell ref="BC20:BC22"/>
    <mergeCell ref="BU21:BU22"/>
    <mergeCell ref="F30:G31"/>
    <mergeCell ref="H30:H31"/>
    <mergeCell ref="T30:U31"/>
    <mergeCell ref="X30:Y31"/>
    <mergeCell ref="Z30:Z31"/>
    <mergeCell ref="AL30:AM31"/>
    <mergeCell ref="AP30:AQ31"/>
    <mergeCell ref="AR30:AR31"/>
    <mergeCell ref="BD30:BE31"/>
    <mergeCell ref="BH30:BI31"/>
    <mergeCell ref="BJ30:BJ31"/>
    <mergeCell ref="BV30:BW31"/>
    <mergeCell ref="F32:G33"/>
    <mergeCell ref="H32:J33"/>
    <mergeCell ref="K32:K33"/>
    <mergeCell ref="L32:M33"/>
    <mergeCell ref="X32:Y33"/>
    <mergeCell ref="Z32:AB33"/>
    <mergeCell ref="AC32:AC33"/>
    <mergeCell ref="AD32:AE33"/>
    <mergeCell ref="AP32:AQ33"/>
    <mergeCell ref="AR32:AT33"/>
    <mergeCell ref="AU32:AU33"/>
    <mergeCell ref="AV32:AW33"/>
    <mergeCell ref="BH32:BI33"/>
    <mergeCell ref="BJ32:BL33"/>
    <mergeCell ref="BM32:BM33"/>
    <mergeCell ref="BN32:BO33"/>
    <mergeCell ref="F38:G43"/>
    <mergeCell ref="X38:Y43"/>
    <mergeCell ref="AP38:AQ43"/>
    <mergeCell ref="BH38:BI43"/>
    <mergeCell ref="K39:L40"/>
    <mergeCell ref="M39:O40"/>
    <mergeCell ref="P39:R40"/>
    <mergeCell ref="S39:U40"/>
    <mergeCell ref="AC39:AD40"/>
    <mergeCell ref="AE39:AG40"/>
    <mergeCell ref="AH39:AJ40"/>
    <mergeCell ref="AK39:AM40"/>
    <mergeCell ref="AU39:AV40"/>
    <mergeCell ref="AW39:AY40"/>
    <mergeCell ref="AZ39:BB40"/>
    <mergeCell ref="BC39:BE40"/>
    <mergeCell ref="BM39:BN40"/>
    <mergeCell ref="BO39:BQ40"/>
    <mergeCell ref="BR39:BT40"/>
    <mergeCell ref="BU39:BW40"/>
    <mergeCell ref="K41:L42"/>
    <mergeCell ref="M41:O42"/>
    <mergeCell ref="P41:R42"/>
    <mergeCell ref="S41:U42"/>
    <mergeCell ref="AC41:AD42"/>
    <mergeCell ref="AE41:AG42"/>
    <mergeCell ref="AH41:AJ42"/>
    <mergeCell ref="AK41:AM42"/>
    <mergeCell ref="AU41:AV42"/>
    <mergeCell ref="AW41:AY42"/>
    <mergeCell ref="AZ41:BB42"/>
    <mergeCell ref="BC41:BE42"/>
    <mergeCell ref="BM41:BN42"/>
    <mergeCell ref="BO41:BQ42"/>
    <mergeCell ref="BR41:BT42"/>
    <mergeCell ref="BU41:BW42"/>
    <mergeCell ref="F44:G48"/>
    <mergeCell ref="X44:Y48"/>
    <mergeCell ref="AP44:AQ48"/>
    <mergeCell ref="BH44:BI48"/>
    <mergeCell ref="B51:D52"/>
    <mergeCell ref="B55:D56"/>
    <mergeCell ref="S61:S65"/>
    <mergeCell ref="T61:T65"/>
    <mergeCell ref="AK61:AK65"/>
    <mergeCell ref="AL61:AL65"/>
    <mergeCell ref="BC61:BC65"/>
    <mergeCell ref="BD61:BD65"/>
    <mergeCell ref="BU61:BU65"/>
    <mergeCell ref="BV61:BV65"/>
    <mergeCell ref="I66:L70"/>
    <mergeCell ref="R66:R69"/>
    <mergeCell ref="T66:T71"/>
    <mergeCell ref="U66:U71"/>
    <mergeCell ref="AA66:AD70"/>
    <mergeCell ref="AL66:AL71"/>
    <mergeCell ref="AM66:AM71"/>
    <mergeCell ref="AS66:AV70"/>
    <mergeCell ref="BD66:BD71"/>
    <mergeCell ref="BE66:BE71"/>
    <mergeCell ref="BK66:BN70"/>
    <mergeCell ref="S67:S70"/>
    <mergeCell ref="AJ67:AJ70"/>
    <mergeCell ref="AK67:AK70"/>
    <mergeCell ref="BB67:BB70"/>
    <mergeCell ref="BC67:BC70"/>
    <mergeCell ref="BT67:BT70"/>
    <mergeCell ref="BW67:BW72"/>
    <mergeCell ref="BU68:BU71"/>
    <mergeCell ref="Q69:Q71"/>
    <mergeCell ref="R70:R71"/>
    <mergeCell ref="AI70:AI72"/>
    <mergeCell ref="BA70:BA72"/>
    <mergeCell ref="I71:L75"/>
    <mergeCell ref="AA71:AD75"/>
    <mergeCell ref="AJ71:AJ72"/>
    <mergeCell ref="AS71:AV75"/>
    <mergeCell ref="BB71:BB72"/>
    <mergeCell ref="BK71:BN75"/>
    <mergeCell ref="BS71:BS73"/>
    <mergeCell ref="BT72:BT73"/>
    <mergeCell ref="S73:S74"/>
    <mergeCell ref="AK73:AK75"/>
    <mergeCell ref="BC73:BC75"/>
    <mergeCell ref="BU74:BU75"/>
    <mergeCell ref="F83:G84"/>
    <mergeCell ref="H83:H84"/>
    <mergeCell ref="T83:U84"/>
    <mergeCell ref="X83:Y84"/>
    <mergeCell ref="Z83:Z84"/>
    <mergeCell ref="AL83:AM84"/>
    <mergeCell ref="AP83:AQ84"/>
    <mergeCell ref="AR83:AR84"/>
    <mergeCell ref="BD83:BE84"/>
    <mergeCell ref="BH83:BI84"/>
    <mergeCell ref="BJ83:BJ84"/>
    <mergeCell ref="BV83:BW84"/>
    <mergeCell ref="F85:G86"/>
    <mergeCell ref="H85:J86"/>
    <mergeCell ref="K85:K86"/>
    <mergeCell ref="L85:M86"/>
    <mergeCell ref="X85:Y86"/>
    <mergeCell ref="Z85:AB86"/>
    <mergeCell ref="AC85:AC86"/>
    <mergeCell ref="AD85:AE86"/>
    <mergeCell ref="AP85:AQ86"/>
    <mergeCell ref="AR85:AT86"/>
    <mergeCell ref="AU85:AU86"/>
    <mergeCell ref="AV85:AW86"/>
    <mergeCell ref="BH85:BI86"/>
    <mergeCell ref="BJ85:BL86"/>
    <mergeCell ref="BM85:BM86"/>
    <mergeCell ref="BN85:BO86"/>
    <mergeCell ref="F91:G96"/>
    <mergeCell ref="X91:Y96"/>
    <mergeCell ref="AP91:AQ96"/>
    <mergeCell ref="BH91:BI96"/>
    <mergeCell ref="K92:L93"/>
    <mergeCell ref="M92:O93"/>
    <mergeCell ref="P92:R93"/>
    <mergeCell ref="S92:U93"/>
    <mergeCell ref="AC92:AD93"/>
    <mergeCell ref="AE92:AG93"/>
    <mergeCell ref="AH92:AJ93"/>
    <mergeCell ref="AK92:AM93"/>
    <mergeCell ref="AU92:AV93"/>
    <mergeCell ref="AW92:AY93"/>
    <mergeCell ref="AZ92:BB93"/>
    <mergeCell ref="BC92:BE93"/>
    <mergeCell ref="BM92:BN93"/>
    <mergeCell ref="BO92:BQ93"/>
    <mergeCell ref="BR92:BT93"/>
    <mergeCell ref="BU92:BW93"/>
    <mergeCell ref="K94:L95"/>
    <mergeCell ref="M94:O95"/>
    <mergeCell ref="P94:R95"/>
    <mergeCell ref="S94:U95"/>
    <mergeCell ref="AC94:AD95"/>
    <mergeCell ref="AE94:AG95"/>
    <mergeCell ref="AH94:AJ95"/>
    <mergeCell ref="AK94:AM95"/>
    <mergeCell ref="AU94:AV95"/>
    <mergeCell ref="AW94:AY95"/>
    <mergeCell ref="AZ94:BB95"/>
    <mergeCell ref="BC94:BE95"/>
    <mergeCell ref="BM94:BN95"/>
    <mergeCell ref="BO94:BQ95"/>
    <mergeCell ref="BR94:BT95"/>
    <mergeCell ref="BU94:BW95"/>
    <mergeCell ref="F97:G101"/>
    <mergeCell ref="X97:Y101"/>
    <mergeCell ref="AP97:AQ101"/>
    <mergeCell ref="BH97:BI101"/>
    <mergeCell ref="B104:D105"/>
    <mergeCell ref="B108:D109"/>
    <mergeCell ref="S114:S118"/>
    <mergeCell ref="T114:T118"/>
    <mergeCell ref="AK114:AK118"/>
    <mergeCell ref="AL114:AL118"/>
    <mergeCell ref="BC114:BC118"/>
    <mergeCell ref="BD114:BD118"/>
    <mergeCell ref="BU114:BU118"/>
    <mergeCell ref="BV114:BV118"/>
    <mergeCell ref="I119:L123"/>
    <mergeCell ref="R119:R122"/>
    <mergeCell ref="T119:T124"/>
    <mergeCell ref="U119:U124"/>
    <mergeCell ref="AA119:AD123"/>
    <mergeCell ref="AL119:AL124"/>
    <mergeCell ref="AM119:AM124"/>
    <mergeCell ref="AS119:AV123"/>
    <mergeCell ref="BD119:BD124"/>
    <mergeCell ref="BE119:BE124"/>
    <mergeCell ref="BK119:BN123"/>
    <mergeCell ref="S120:S123"/>
    <mergeCell ref="AJ120:AJ123"/>
    <mergeCell ref="AK120:AK123"/>
    <mergeCell ref="BB120:BB123"/>
    <mergeCell ref="BC120:BC123"/>
    <mergeCell ref="BT120:BT123"/>
    <mergeCell ref="BW120:BW125"/>
    <mergeCell ref="BU121:BU124"/>
    <mergeCell ref="Q122:Q124"/>
    <mergeCell ref="R123:R124"/>
    <mergeCell ref="AI123:AI125"/>
    <mergeCell ref="BA123:BA125"/>
    <mergeCell ref="I124:L128"/>
    <mergeCell ref="AA124:AD128"/>
    <mergeCell ref="AJ124:AJ125"/>
    <mergeCell ref="AS124:AV128"/>
    <mergeCell ref="BB124:BB125"/>
    <mergeCell ref="BK124:BN128"/>
    <mergeCell ref="BS124:BS126"/>
    <mergeCell ref="BT125:BT126"/>
    <mergeCell ref="S126:S127"/>
    <mergeCell ref="AK126:AK128"/>
    <mergeCell ref="BC126:BC128"/>
    <mergeCell ref="BU127:BU128"/>
    <mergeCell ref="F136:G137"/>
    <mergeCell ref="H136:H137"/>
    <mergeCell ref="T136:U137"/>
    <mergeCell ref="X136:Y137"/>
    <mergeCell ref="Z136:Z137"/>
    <mergeCell ref="AL136:AM137"/>
    <mergeCell ref="AP136:AQ137"/>
    <mergeCell ref="AR136:AR137"/>
    <mergeCell ref="BD136:BE137"/>
    <mergeCell ref="BH136:BI137"/>
    <mergeCell ref="BJ136:BJ137"/>
    <mergeCell ref="BV136:BW137"/>
    <mergeCell ref="F138:G139"/>
    <mergeCell ref="H138:J139"/>
    <mergeCell ref="K138:K139"/>
    <mergeCell ref="L138:M139"/>
    <mergeCell ref="X138:Y139"/>
    <mergeCell ref="Z138:AB139"/>
    <mergeCell ref="AC138:AC139"/>
    <mergeCell ref="AD138:AE139"/>
    <mergeCell ref="AP138:AQ139"/>
    <mergeCell ref="AR138:AT139"/>
    <mergeCell ref="AU138:AU139"/>
    <mergeCell ref="AV138:AW139"/>
    <mergeCell ref="BH138:BI139"/>
    <mergeCell ref="BJ138:BL139"/>
    <mergeCell ref="BM138:BM139"/>
    <mergeCell ref="BN138:BO139"/>
    <mergeCell ref="F144:G149"/>
    <mergeCell ref="X144:Y149"/>
    <mergeCell ref="AP144:AQ149"/>
    <mergeCell ref="BH144:BI149"/>
    <mergeCell ref="K145:L146"/>
    <mergeCell ref="M145:O146"/>
    <mergeCell ref="P145:R146"/>
    <mergeCell ref="S145:U146"/>
    <mergeCell ref="AC145:AD146"/>
    <mergeCell ref="AE145:AG146"/>
    <mergeCell ref="AH145:AJ146"/>
    <mergeCell ref="AK145:AM146"/>
    <mergeCell ref="AU145:AV146"/>
    <mergeCell ref="AW145:AY146"/>
    <mergeCell ref="AZ145:BB146"/>
    <mergeCell ref="BC145:BE146"/>
    <mergeCell ref="BM145:BN146"/>
    <mergeCell ref="BO145:BQ146"/>
    <mergeCell ref="BR145:BT146"/>
    <mergeCell ref="BU145:BW146"/>
    <mergeCell ref="K147:L148"/>
    <mergeCell ref="M147:O148"/>
    <mergeCell ref="P147:R148"/>
    <mergeCell ref="S147:U148"/>
    <mergeCell ref="AC147:AD148"/>
    <mergeCell ref="AE147:AG148"/>
    <mergeCell ref="AH147:AJ148"/>
    <mergeCell ref="AK147:AM148"/>
    <mergeCell ref="AU147:AV148"/>
    <mergeCell ref="AW147:AY148"/>
    <mergeCell ref="AZ147:BB148"/>
    <mergeCell ref="BC147:BE148"/>
    <mergeCell ref="BM147:BN148"/>
    <mergeCell ref="BO147:BQ148"/>
    <mergeCell ref="BR147:BT148"/>
    <mergeCell ref="BU147:BW148"/>
    <mergeCell ref="F150:G154"/>
    <mergeCell ref="X150:Y154"/>
    <mergeCell ref="AP150:AQ154"/>
    <mergeCell ref="BH150:BI154"/>
    <mergeCell ref="B157:D158"/>
    <mergeCell ref="B5:D23"/>
    <mergeCell ref="G13:G22"/>
    <mergeCell ref="Y13:Y22"/>
    <mergeCell ref="AQ13:AQ22"/>
    <mergeCell ref="BI13:BI22"/>
    <mergeCell ref="BV13:BV19"/>
    <mergeCell ref="B24:D35"/>
    <mergeCell ref="B36:D50"/>
    <mergeCell ref="B58:D76"/>
    <mergeCell ref="G66:G75"/>
    <mergeCell ref="Y66:Y75"/>
    <mergeCell ref="AQ66:AQ75"/>
    <mergeCell ref="BI66:BI75"/>
    <mergeCell ref="BV66:BV72"/>
    <mergeCell ref="B77:D88"/>
    <mergeCell ref="B89:D103"/>
    <mergeCell ref="B111:D129"/>
    <mergeCell ref="G119:G128"/>
    <mergeCell ref="Y119:Y128"/>
    <mergeCell ref="AQ119:AQ128"/>
    <mergeCell ref="BI119:BI128"/>
    <mergeCell ref="BV119:BV125"/>
    <mergeCell ref="B130:D141"/>
    <mergeCell ref="B142:D156"/>
  </mergeCells>
  <phoneticPr fontId="1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70" fitToWidth="1" fitToHeight="1" orientation="landscape" usePrinterDefaults="1" r:id="rId1"/>
  <headerFooter alignWithMargins="0"/>
  <rowBreaks count="2" manualBreakCount="2">
    <brk id="53" max="16383" man="1"/>
    <brk id="106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8" tint="0.8"/>
  </sheetPr>
  <dimension ref="A1:BX158"/>
  <sheetViews>
    <sheetView topLeftCell="A25" zoomScale="85" zoomScaleNormal="85" workbookViewId="0">
      <selection activeCell="P39" sqref="P39:R40"/>
    </sheetView>
  </sheetViews>
  <sheetFormatPr defaultColWidth="3.125" defaultRowHeight="18" customHeight="1"/>
  <cols>
    <col min="1" max="1" width="1.625" style="1" customWidth="1"/>
    <col min="2" max="4" width="2.625" style="1" customWidth="1"/>
    <col min="5" max="5" width="0.875" style="1" customWidth="1"/>
    <col min="6" max="21" width="2.625" style="1" customWidth="1"/>
    <col min="22" max="23" width="0.875" style="1" customWidth="1"/>
    <col min="24" max="39" width="2.625" style="1" customWidth="1"/>
    <col min="40" max="41" width="0.875" style="1" customWidth="1"/>
    <col min="42" max="57" width="2.625" style="1" customWidth="1"/>
    <col min="58" max="59" width="0.875" style="1" customWidth="1"/>
    <col min="60" max="75" width="2.625" style="1" customWidth="1"/>
    <col min="76" max="76" width="0.875" style="1" customWidth="1"/>
    <col min="77" max="77" width="1.625" style="1" customWidth="1"/>
    <col min="78" max="80" width="2.625" style="1" customWidth="1"/>
    <col min="81" max="81" width="0.875" style="1" customWidth="1"/>
    <col min="82" max="96" width="2.625" style="1" customWidth="1"/>
    <col min="97" max="98" width="0.875" style="1" customWidth="1"/>
    <col min="99" max="114" width="2.625" style="1" customWidth="1"/>
    <col min="115" max="116" width="0.875" style="1" customWidth="1"/>
    <col min="117" max="132" width="2.625" style="1" customWidth="1"/>
    <col min="133" max="133" width="0.875" style="1" customWidth="1"/>
    <col min="134" max="16384" width="3.125" style="1"/>
  </cols>
  <sheetData>
    <row r="1" spans="1:76" ht="30" customHeight="1">
      <c r="A1" s="3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213"/>
    </row>
    <row r="2" spans="1:76" ht="24.95" customHeight="1">
      <c r="A2" s="31"/>
      <c r="B2" s="37" t="s">
        <v>70</v>
      </c>
      <c r="C2" s="47"/>
      <c r="D2" s="57"/>
      <c r="E2" s="65" t="s">
        <v>69</v>
      </c>
      <c r="F2" s="78"/>
      <c r="G2" s="78"/>
      <c r="H2" s="78"/>
      <c r="I2" s="78"/>
      <c r="J2" s="78"/>
      <c r="K2" s="78"/>
      <c r="L2" s="129" t="s">
        <v>97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78" t="s">
        <v>54</v>
      </c>
      <c r="X2" s="78"/>
      <c r="Y2" s="78"/>
      <c r="Z2" s="78"/>
      <c r="AA2" s="78"/>
      <c r="AB2" s="78"/>
      <c r="AC2" s="78"/>
      <c r="AD2" s="78"/>
      <c r="AE2" s="191">
        <v>20</v>
      </c>
      <c r="AF2" s="191"/>
      <c r="AG2" s="191"/>
      <c r="AH2" s="191"/>
      <c r="AI2" s="191"/>
      <c r="AJ2" s="191"/>
      <c r="AK2" s="191"/>
      <c r="AL2" s="191"/>
      <c r="AM2" s="191"/>
      <c r="AN2" s="191"/>
      <c r="AO2" s="203" t="s">
        <v>68</v>
      </c>
      <c r="AP2" s="203"/>
      <c r="AQ2" s="203"/>
      <c r="AR2" s="203"/>
      <c r="AS2" s="203"/>
      <c r="AT2" s="203"/>
      <c r="AU2" s="203"/>
      <c r="AV2" s="203"/>
      <c r="AW2" s="206">
        <v>0.9</v>
      </c>
      <c r="AX2" s="208"/>
      <c r="AY2" s="208"/>
      <c r="AZ2" s="208"/>
      <c r="BA2" s="208"/>
      <c r="BB2" s="208"/>
      <c r="BC2" s="208"/>
      <c r="BD2" s="208"/>
      <c r="BE2" s="208"/>
      <c r="BF2" s="208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14"/>
    </row>
    <row r="3" spans="1:76" ht="24.95" customHeight="1">
      <c r="A3" s="31"/>
      <c r="B3" s="38"/>
      <c r="C3" s="48"/>
      <c r="D3" s="58"/>
      <c r="E3" s="66" t="s">
        <v>66</v>
      </c>
      <c r="F3" s="79"/>
      <c r="G3" s="79"/>
      <c r="H3" s="79"/>
      <c r="I3" s="79"/>
      <c r="J3" s="79"/>
      <c r="K3" s="79"/>
      <c r="L3" s="79" t="s">
        <v>67</v>
      </c>
      <c r="M3" s="79"/>
      <c r="N3" s="144">
        <v>5</v>
      </c>
      <c r="O3" s="144"/>
      <c r="P3" s="150" t="str">
        <f>IF(N3=3,"(旧区分:L交通)",IF(N3=4,"(旧区分:A交通)",IF(N3=5,"(旧区分:B交通)","(旧区分:C交通)")))</f>
        <v>(旧区分:B交通)</v>
      </c>
      <c r="Q3" s="150"/>
      <c r="R3" s="150"/>
      <c r="S3" s="150"/>
      <c r="T3" s="150"/>
      <c r="U3" s="150"/>
      <c r="V3" s="150"/>
      <c r="W3" s="79" t="s">
        <v>64</v>
      </c>
      <c r="X3" s="79"/>
      <c r="Y3" s="79"/>
      <c r="Z3" s="79"/>
      <c r="AA3" s="79"/>
      <c r="AB3" s="79"/>
      <c r="AC3" s="79"/>
      <c r="AD3" s="79"/>
      <c r="AE3" s="192" t="s">
        <v>65</v>
      </c>
      <c r="AF3" s="192"/>
      <c r="AG3" s="192"/>
      <c r="AH3" s="192"/>
      <c r="AI3" s="192"/>
      <c r="AJ3" s="192"/>
      <c r="AK3" s="192"/>
      <c r="AL3" s="192"/>
      <c r="AM3" s="192"/>
      <c r="AN3" s="192"/>
      <c r="AO3" s="79" t="s">
        <v>71</v>
      </c>
      <c r="AP3" s="79"/>
      <c r="AQ3" s="79"/>
      <c r="AR3" s="79"/>
      <c r="AS3" s="79"/>
      <c r="AT3" s="79"/>
      <c r="AU3" s="79"/>
      <c r="AV3" s="79"/>
      <c r="AW3" s="207">
        <v>0.1</v>
      </c>
      <c r="AX3" s="207"/>
      <c r="AY3" s="207"/>
      <c r="AZ3" s="207"/>
      <c r="BA3" s="207"/>
      <c r="BB3" s="207"/>
      <c r="BC3" s="207"/>
      <c r="BD3" s="207"/>
      <c r="BE3" s="207"/>
      <c r="BF3" s="207"/>
      <c r="BG3" s="79" t="s">
        <v>72</v>
      </c>
      <c r="BH3" s="79"/>
      <c r="BI3" s="79"/>
      <c r="BJ3" s="79"/>
      <c r="BK3" s="79"/>
      <c r="BL3" s="79"/>
      <c r="BM3" s="79"/>
      <c r="BN3" s="79"/>
      <c r="BO3" s="211">
        <v>12</v>
      </c>
      <c r="BP3" s="211"/>
      <c r="BQ3" s="211"/>
      <c r="BR3" s="211"/>
      <c r="BS3" s="211"/>
      <c r="BT3" s="211"/>
      <c r="BU3" s="211"/>
      <c r="BV3" s="211"/>
      <c r="BW3" s="211"/>
      <c r="BX3" s="215"/>
    </row>
    <row r="4" spans="1:76" ht="20.100000000000001" customHeight="1">
      <c r="A4" s="31"/>
      <c r="B4" s="39"/>
      <c r="C4" s="49"/>
      <c r="D4" s="59"/>
      <c r="E4" s="67">
        <v>1</v>
      </c>
      <c r="F4" s="80"/>
      <c r="G4" s="80"/>
      <c r="H4" s="80"/>
      <c r="I4" s="80"/>
      <c r="J4" s="80"/>
      <c r="K4" s="80"/>
      <c r="L4" s="80"/>
      <c r="M4" s="132">
        <f>+L26</f>
        <v>3</v>
      </c>
      <c r="N4" s="132"/>
      <c r="O4" s="132"/>
      <c r="P4" s="132"/>
      <c r="Q4" s="132"/>
      <c r="R4" s="132"/>
      <c r="S4" s="132"/>
      <c r="T4" s="132"/>
      <c r="U4" s="132"/>
      <c r="V4" s="175"/>
      <c r="W4" s="67">
        <v>2</v>
      </c>
      <c r="X4" s="80"/>
      <c r="Y4" s="80"/>
      <c r="Z4" s="80"/>
      <c r="AA4" s="80"/>
      <c r="AB4" s="80"/>
      <c r="AC4" s="80"/>
      <c r="AD4" s="80"/>
      <c r="AE4" s="132">
        <f>+AD26</f>
        <v>4</v>
      </c>
      <c r="AF4" s="132"/>
      <c r="AG4" s="132"/>
      <c r="AH4" s="132"/>
      <c r="AI4" s="132"/>
      <c r="AJ4" s="132"/>
      <c r="AK4" s="132"/>
      <c r="AL4" s="132"/>
      <c r="AM4" s="132"/>
      <c r="AN4" s="175"/>
      <c r="AO4" s="67">
        <v>2</v>
      </c>
      <c r="AP4" s="80"/>
      <c r="AQ4" s="80"/>
      <c r="AR4" s="80"/>
      <c r="AS4" s="80"/>
      <c r="AT4" s="80"/>
      <c r="AU4" s="80"/>
      <c r="AV4" s="80"/>
      <c r="AW4" s="132">
        <f>+AV26</f>
        <v>6</v>
      </c>
      <c r="AX4" s="132"/>
      <c r="AY4" s="132"/>
      <c r="AZ4" s="132"/>
      <c r="BA4" s="132"/>
      <c r="BB4" s="132"/>
      <c r="BC4" s="132"/>
      <c r="BD4" s="132"/>
      <c r="BE4" s="132"/>
      <c r="BF4" s="175"/>
      <c r="BG4" s="67">
        <v>3</v>
      </c>
      <c r="BH4" s="80"/>
      <c r="BI4" s="80"/>
      <c r="BJ4" s="80"/>
      <c r="BK4" s="80"/>
      <c r="BL4" s="80"/>
      <c r="BM4" s="80"/>
      <c r="BN4" s="80"/>
      <c r="BO4" s="132">
        <f>+BN26</f>
        <v>8</v>
      </c>
      <c r="BP4" s="132"/>
      <c r="BQ4" s="132"/>
      <c r="BR4" s="132"/>
      <c r="BS4" s="132"/>
      <c r="BT4" s="132"/>
      <c r="BU4" s="132"/>
      <c r="BV4" s="132"/>
      <c r="BW4" s="132"/>
      <c r="BX4" s="216"/>
    </row>
    <row r="5" spans="1:76" ht="5.0999999999999996" customHeight="1">
      <c r="A5" s="31"/>
      <c r="B5" s="40" t="s">
        <v>3</v>
      </c>
      <c r="C5" s="50"/>
      <c r="D5" s="60"/>
      <c r="E5" s="6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76"/>
      <c r="W5" s="68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176"/>
      <c r="AO5" s="68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176"/>
      <c r="BG5" s="68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17"/>
    </row>
    <row r="6" spans="1:76" s="28" customFormat="1" ht="12" customHeight="1">
      <c r="A6" s="32"/>
      <c r="B6" s="40"/>
      <c r="C6" s="50"/>
      <c r="D6" s="60"/>
      <c r="E6" s="69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"/>
      <c r="S6" s="82"/>
      <c r="T6" s="168"/>
      <c r="U6" s="168"/>
      <c r="V6" s="32"/>
      <c r="W6" s="69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2"/>
      <c r="AK6" s="82"/>
      <c r="AL6" s="168"/>
      <c r="AM6" s="168"/>
      <c r="AN6" s="198"/>
      <c r="AO6" s="69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32"/>
      <c r="BC6" s="82"/>
      <c r="BD6" s="168"/>
      <c r="BE6" s="168"/>
      <c r="BF6" s="198"/>
      <c r="BG6" s="69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32"/>
      <c r="BU6" s="82"/>
      <c r="BV6" s="168"/>
      <c r="BW6" s="168"/>
      <c r="BX6" s="218"/>
    </row>
    <row r="7" spans="1:76" s="28" customFormat="1" ht="12" customHeight="1">
      <c r="A7" s="32"/>
      <c r="B7" s="40"/>
      <c r="C7" s="50"/>
      <c r="D7" s="60"/>
      <c r="E7" s="69"/>
      <c r="F7" s="82"/>
      <c r="G7" s="82"/>
      <c r="H7" s="82"/>
      <c r="I7" s="109" t="s">
        <v>2</v>
      </c>
      <c r="J7" s="109"/>
      <c r="K7" s="109"/>
      <c r="L7" s="109"/>
      <c r="M7" s="109" t="s">
        <v>24</v>
      </c>
      <c r="N7" s="109"/>
      <c r="O7" s="109"/>
      <c r="P7" s="109"/>
      <c r="Q7" s="82"/>
      <c r="R7" s="32"/>
      <c r="S7" s="163"/>
      <c r="T7" s="168"/>
      <c r="U7" s="168"/>
      <c r="V7" s="32"/>
      <c r="W7" s="69"/>
      <c r="X7" s="82"/>
      <c r="Y7" s="82"/>
      <c r="Z7" s="82"/>
      <c r="AA7" s="109" t="s">
        <v>2</v>
      </c>
      <c r="AB7" s="109"/>
      <c r="AC7" s="109"/>
      <c r="AD7" s="109"/>
      <c r="AE7" s="109" t="s">
        <v>24</v>
      </c>
      <c r="AF7" s="109"/>
      <c r="AG7" s="109"/>
      <c r="AH7" s="109"/>
      <c r="AI7" s="82"/>
      <c r="AJ7" s="32"/>
      <c r="AK7" s="163"/>
      <c r="AL7" s="168"/>
      <c r="AM7" s="168"/>
      <c r="AN7" s="198"/>
      <c r="AO7" s="69"/>
      <c r="AP7" s="82"/>
      <c r="AQ7" s="82"/>
      <c r="AR7" s="82"/>
      <c r="AS7" s="109" t="s">
        <v>2</v>
      </c>
      <c r="AT7" s="109"/>
      <c r="AU7" s="109"/>
      <c r="AV7" s="109"/>
      <c r="AW7" s="109" t="s">
        <v>24</v>
      </c>
      <c r="AX7" s="109"/>
      <c r="AY7" s="109"/>
      <c r="AZ7" s="109"/>
      <c r="BA7" s="82"/>
      <c r="BB7" s="32"/>
      <c r="BC7" s="163"/>
      <c r="BD7" s="168"/>
      <c r="BE7" s="168"/>
      <c r="BF7" s="198"/>
      <c r="BG7" s="69"/>
      <c r="BH7" s="82"/>
      <c r="BI7" s="82"/>
      <c r="BJ7" s="82"/>
      <c r="BK7" s="109" t="s">
        <v>2</v>
      </c>
      <c r="BL7" s="109"/>
      <c r="BM7" s="109"/>
      <c r="BN7" s="109"/>
      <c r="BO7" s="109" t="s">
        <v>24</v>
      </c>
      <c r="BP7" s="109"/>
      <c r="BQ7" s="109"/>
      <c r="BR7" s="109"/>
      <c r="BS7" s="82"/>
      <c r="BT7" s="32"/>
      <c r="BU7" s="163"/>
      <c r="BV7" s="168"/>
      <c r="BW7" s="168"/>
      <c r="BX7" s="218"/>
    </row>
    <row r="8" spans="1:76" s="28" customFormat="1" ht="9.9499999999999993" customHeight="1">
      <c r="A8" s="32"/>
      <c r="B8" s="40"/>
      <c r="C8" s="50"/>
      <c r="D8" s="60"/>
      <c r="E8" s="6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2"/>
      <c r="S8" s="164">
        <f>+K38+K39+K41</f>
        <v>75</v>
      </c>
      <c r="T8" s="169" t="s">
        <v>62</v>
      </c>
      <c r="U8" s="168"/>
      <c r="V8" s="32"/>
      <c r="W8" s="69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32"/>
      <c r="AK8" s="164">
        <f>+AC38+AC39+AC41</f>
        <v>70</v>
      </c>
      <c r="AL8" s="169" t="s">
        <v>62</v>
      </c>
      <c r="AM8" s="168"/>
      <c r="AN8" s="198"/>
      <c r="AO8" s="69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32"/>
      <c r="BC8" s="164">
        <f>+AU38+AU39+AU41</f>
        <v>55</v>
      </c>
      <c r="BD8" s="169" t="s">
        <v>62</v>
      </c>
      <c r="BE8" s="168"/>
      <c r="BF8" s="198"/>
      <c r="BG8" s="69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32"/>
      <c r="BU8" s="164">
        <f>+BM38+BM39+BM41</f>
        <v>50</v>
      </c>
      <c r="BV8" s="169" t="s">
        <v>62</v>
      </c>
      <c r="BW8" s="168"/>
      <c r="BX8" s="218"/>
    </row>
    <row r="9" spans="1:76" s="28" customFormat="1" ht="9.9499999999999993" customHeight="1">
      <c r="A9" s="32"/>
      <c r="B9" s="40"/>
      <c r="C9" s="50"/>
      <c r="D9" s="60"/>
      <c r="E9" s="69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32"/>
      <c r="S9" s="164"/>
      <c r="T9" s="169"/>
      <c r="U9" s="168"/>
      <c r="V9" s="32"/>
      <c r="W9" s="69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32"/>
      <c r="AK9" s="164"/>
      <c r="AL9" s="169"/>
      <c r="AM9" s="168"/>
      <c r="AN9" s="198"/>
      <c r="AO9" s="6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32"/>
      <c r="BC9" s="164"/>
      <c r="BD9" s="169"/>
      <c r="BE9" s="168"/>
      <c r="BF9" s="198"/>
      <c r="BG9" s="69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32"/>
      <c r="BU9" s="164"/>
      <c r="BV9" s="169"/>
      <c r="BW9" s="168"/>
      <c r="BX9" s="218"/>
    </row>
    <row r="10" spans="1:76" s="28" customFormat="1" ht="9.9499999999999993" customHeight="1">
      <c r="A10" s="32"/>
      <c r="B10" s="40"/>
      <c r="C10" s="50"/>
      <c r="D10" s="60"/>
      <c r="E10" s="6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32"/>
      <c r="S10" s="164"/>
      <c r="T10" s="169"/>
      <c r="U10" s="168"/>
      <c r="V10" s="32"/>
      <c r="W10" s="6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32"/>
      <c r="AK10" s="164"/>
      <c r="AL10" s="169"/>
      <c r="AM10" s="168"/>
      <c r="AN10" s="198"/>
      <c r="AO10" s="69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32"/>
      <c r="BC10" s="164"/>
      <c r="BD10" s="169"/>
      <c r="BE10" s="168"/>
      <c r="BF10" s="198"/>
      <c r="BG10" s="69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32"/>
      <c r="BU10" s="164"/>
      <c r="BV10" s="169"/>
      <c r="BW10" s="168"/>
      <c r="BX10" s="218"/>
    </row>
    <row r="11" spans="1:76" s="28" customFormat="1" ht="9.9499999999999993" customHeight="1">
      <c r="A11" s="32"/>
      <c r="B11" s="40"/>
      <c r="C11" s="50"/>
      <c r="D11" s="60"/>
      <c r="E11" s="6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32"/>
      <c r="S11" s="164"/>
      <c r="T11" s="169"/>
      <c r="U11" s="168"/>
      <c r="V11" s="32"/>
      <c r="W11" s="6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32"/>
      <c r="AK11" s="164"/>
      <c r="AL11" s="169"/>
      <c r="AM11" s="168"/>
      <c r="AN11" s="198"/>
      <c r="AO11" s="69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2"/>
      <c r="BC11" s="164"/>
      <c r="BD11" s="169"/>
      <c r="BE11" s="168"/>
      <c r="BF11" s="198"/>
      <c r="BG11" s="69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32"/>
      <c r="BU11" s="164"/>
      <c r="BV11" s="169"/>
      <c r="BW11" s="168"/>
      <c r="BX11" s="218"/>
    </row>
    <row r="12" spans="1:76" s="28" customFormat="1" ht="9.9499999999999993" customHeight="1">
      <c r="A12" s="32"/>
      <c r="B12" s="40"/>
      <c r="C12" s="50"/>
      <c r="D12" s="60"/>
      <c r="E12" s="69"/>
      <c r="F12" s="82"/>
      <c r="G12" s="82"/>
      <c r="H12" s="82"/>
      <c r="I12" s="109"/>
      <c r="J12" s="109"/>
      <c r="K12" s="109"/>
      <c r="L12" s="109"/>
      <c r="M12" s="109"/>
      <c r="N12" s="109"/>
      <c r="O12" s="109"/>
      <c r="P12" s="109"/>
      <c r="Q12" s="82"/>
      <c r="R12" s="32"/>
      <c r="S12" s="164"/>
      <c r="T12" s="169"/>
      <c r="U12" s="168"/>
      <c r="V12" s="32"/>
      <c r="W12" s="69"/>
      <c r="X12" s="82"/>
      <c r="Y12" s="82"/>
      <c r="Z12" s="82"/>
      <c r="AA12" s="109"/>
      <c r="AB12" s="109"/>
      <c r="AC12" s="109"/>
      <c r="AD12" s="109"/>
      <c r="AE12" s="109"/>
      <c r="AF12" s="109"/>
      <c r="AG12" s="109"/>
      <c r="AH12" s="109"/>
      <c r="AI12" s="82"/>
      <c r="AJ12" s="32"/>
      <c r="AK12" s="164"/>
      <c r="AL12" s="169"/>
      <c r="AM12" s="168"/>
      <c r="AN12" s="198"/>
      <c r="AO12" s="69"/>
      <c r="AP12" s="82"/>
      <c r="AQ12" s="82"/>
      <c r="AR12" s="82"/>
      <c r="AS12" s="109"/>
      <c r="AT12" s="109"/>
      <c r="AU12" s="109"/>
      <c r="AV12" s="109"/>
      <c r="AW12" s="109"/>
      <c r="AX12" s="109"/>
      <c r="AY12" s="109"/>
      <c r="AZ12" s="109"/>
      <c r="BA12" s="82"/>
      <c r="BB12" s="32"/>
      <c r="BC12" s="164"/>
      <c r="BD12" s="169"/>
      <c r="BE12" s="168"/>
      <c r="BF12" s="198"/>
      <c r="BG12" s="69"/>
      <c r="BH12" s="82"/>
      <c r="BI12" s="82"/>
      <c r="BJ12" s="82"/>
      <c r="BK12" s="109"/>
      <c r="BL12" s="109"/>
      <c r="BM12" s="109"/>
      <c r="BN12" s="109"/>
      <c r="BO12" s="109"/>
      <c r="BP12" s="109"/>
      <c r="BQ12" s="109"/>
      <c r="BR12" s="109"/>
      <c r="BS12" s="82"/>
      <c r="BT12" s="32"/>
      <c r="BU12" s="164"/>
      <c r="BV12" s="169"/>
      <c r="BW12" s="168"/>
      <c r="BX12" s="218"/>
    </row>
    <row r="13" spans="1:76" s="28" customFormat="1" ht="12" customHeight="1">
      <c r="A13" s="32"/>
      <c r="B13" s="40"/>
      <c r="C13" s="50"/>
      <c r="D13" s="60"/>
      <c r="E13" s="69"/>
      <c r="F13" s="82"/>
      <c r="G13" s="97">
        <v>100</v>
      </c>
      <c r="H13" s="82"/>
      <c r="I13" s="109" t="s">
        <v>1</v>
      </c>
      <c r="J13" s="109"/>
      <c r="K13" s="109"/>
      <c r="L13" s="109"/>
      <c r="M13" s="133"/>
      <c r="N13" s="133"/>
      <c r="O13" s="133"/>
      <c r="P13" s="133"/>
      <c r="Q13" s="156"/>
      <c r="R13" s="161">
        <f>+S14-R17</f>
        <v>55</v>
      </c>
      <c r="S13" s="156"/>
      <c r="T13" s="170">
        <f>+S14+S8</f>
        <v>150</v>
      </c>
      <c r="U13" s="173" t="s">
        <v>63</v>
      </c>
      <c r="V13" s="32"/>
      <c r="W13" s="69"/>
      <c r="X13" s="82"/>
      <c r="Y13" s="97">
        <v>100</v>
      </c>
      <c r="Z13" s="82"/>
      <c r="AA13" s="109" t="s">
        <v>1</v>
      </c>
      <c r="AB13" s="109"/>
      <c r="AC13" s="109"/>
      <c r="AD13" s="109"/>
      <c r="AE13" s="133"/>
      <c r="AF13" s="133"/>
      <c r="AG13" s="133"/>
      <c r="AH13" s="133"/>
      <c r="AI13" s="156"/>
      <c r="AJ13" s="32"/>
      <c r="AK13" s="32"/>
      <c r="AL13" s="170">
        <f>+AK14+AK8</f>
        <v>155</v>
      </c>
      <c r="AM13" s="173" t="s">
        <v>63</v>
      </c>
      <c r="AN13" s="198"/>
      <c r="AO13" s="69"/>
      <c r="AP13" s="82"/>
      <c r="AQ13" s="97">
        <v>100</v>
      </c>
      <c r="AR13" s="82"/>
      <c r="AS13" s="109" t="s">
        <v>1</v>
      </c>
      <c r="AT13" s="109"/>
      <c r="AU13" s="109"/>
      <c r="AV13" s="109"/>
      <c r="AW13" s="133"/>
      <c r="AX13" s="133"/>
      <c r="AY13" s="133"/>
      <c r="AZ13" s="133"/>
      <c r="BA13" s="156"/>
      <c r="BB13" s="32"/>
      <c r="BC13" s="32"/>
      <c r="BD13" s="170">
        <f>+BC14+BC8</f>
        <v>150</v>
      </c>
      <c r="BE13" s="173" t="s">
        <v>63</v>
      </c>
      <c r="BF13" s="198"/>
      <c r="BG13" s="69"/>
      <c r="BH13" s="82"/>
      <c r="BI13" s="97">
        <v>100</v>
      </c>
      <c r="BJ13" s="82"/>
      <c r="BK13" s="109" t="s">
        <v>1</v>
      </c>
      <c r="BL13" s="109"/>
      <c r="BM13" s="109"/>
      <c r="BN13" s="109"/>
      <c r="BO13" s="133"/>
      <c r="BP13" s="133"/>
      <c r="BQ13" s="133"/>
      <c r="BR13" s="133"/>
      <c r="BS13" s="156"/>
      <c r="BT13" s="32"/>
      <c r="BU13" s="32"/>
      <c r="BV13" s="212">
        <f>BU15+BU8</f>
        <v>155</v>
      </c>
      <c r="BW13" s="168"/>
      <c r="BX13" s="218"/>
    </row>
    <row r="14" spans="1:76" s="28" customFormat="1" ht="12" customHeight="1">
      <c r="A14" s="32"/>
      <c r="B14" s="40"/>
      <c r="C14" s="50"/>
      <c r="D14" s="60"/>
      <c r="E14" s="69"/>
      <c r="F14" s="82"/>
      <c r="G14" s="97"/>
      <c r="H14" s="82"/>
      <c r="I14" s="109"/>
      <c r="J14" s="109"/>
      <c r="K14" s="109"/>
      <c r="L14" s="109"/>
      <c r="M14" s="133"/>
      <c r="N14" s="133"/>
      <c r="O14" s="133"/>
      <c r="P14" s="133"/>
      <c r="Q14" s="156"/>
      <c r="R14" s="161"/>
      <c r="S14" s="161">
        <f>+L27</f>
        <v>75</v>
      </c>
      <c r="T14" s="170"/>
      <c r="U14" s="173"/>
      <c r="V14" s="32"/>
      <c r="W14" s="69"/>
      <c r="X14" s="82"/>
      <c r="Y14" s="97"/>
      <c r="Z14" s="82"/>
      <c r="AA14" s="109"/>
      <c r="AB14" s="109"/>
      <c r="AC14" s="109"/>
      <c r="AD14" s="109"/>
      <c r="AE14" s="133"/>
      <c r="AF14" s="133"/>
      <c r="AG14" s="133"/>
      <c r="AH14" s="133"/>
      <c r="AI14" s="156"/>
      <c r="AJ14" s="196">
        <f>+AK14-AJ18</f>
        <v>65</v>
      </c>
      <c r="AK14" s="196">
        <f>+AD27</f>
        <v>85</v>
      </c>
      <c r="AL14" s="170"/>
      <c r="AM14" s="173"/>
      <c r="AN14" s="198"/>
      <c r="AO14" s="69"/>
      <c r="AP14" s="82"/>
      <c r="AQ14" s="97"/>
      <c r="AR14" s="82"/>
      <c r="AS14" s="109"/>
      <c r="AT14" s="109"/>
      <c r="AU14" s="109"/>
      <c r="AV14" s="109"/>
      <c r="AW14" s="133"/>
      <c r="AX14" s="133"/>
      <c r="AY14" s="133"/>
      <c r="AZ14" s="133"/>
      <c r="BA14" s="156"/>
      <c r="BB14" s="196">
        <f>+BC14-BB18</f>
        <v>75</v>
      </c>
      <c r="BC14" s="196">
        <f>+AV27</f>
        <v>95</v>
      </c>
      <c r="BD14" s="170"/>
      <c r="BE14" s="173"/>
      <c r="BF14" s="198"/>
      <c r="BG14" s="69"/>
      <c r="BH14" s="82"/>
      <c r="BI14" s="97"/>
      <c r="BJ14" s="82"/>
      <c r="BK14" s="109"/>
      <c r="BL14" s="109"/>
      <c r="BM14" s="109"/>
      <c r="BN14" s="109"/>
      <c r="BO14" s="133"/>
      <c r="BP14" s="133"/>
      <c r="BQ14" s="133"/>
      <c r="BR14" s="133"/>
      <c r="BS14" s="156"/>
      <c r="BT14" s="196">
        <f>+BU15-BT19</f>
        <v>85</v>
      </c>
      <c r="BU14" s="32"/>
      <c r="BV14" s="212"/>
      <c r="BW14" s="173" t="s">
        <v>63</v>
      </c>
      <c r="BX14" s="218"/>
    </row>
    <row r="15" spans="1:76" s="28" customFormat="1" ht="12" customHeight="1">
      <c r="A15" s="32"/>
      <c r="B15" s="40"/>
      <c r="C15" s="50"/>
      <c r="D15" s="60"/>
      <c r="E15" s="69"/>
      <c r="F15" s="82"/>
      <c r="G15" s="97"/>
      <c r="H15" s="82"/>
      <c r="I15" s="109"/>
      <c r="J15" s="109"/>
      <c r="K15" s="109"/>
      <c r="L15" s="109"/>
      <c r="M15" s="109" t="s">
        <v>5</v>
      </c>
      <c r="N15" s="109"/>
      <c r="O15" s="109"/>
      <c r="P15" s="109"/>
      <c r="Q15" s="156"/>
      <c r="R15" s="161"/>
      <c r="S15" s="161"/>
      <c r="T15" s="170"/>
      <c r="U15" s="173"/>
      <c r="V15" s="32"/>
      <c r="W15" s="69"/>
      <c r="X15" s="82"/>
      <c r="Y15" s="97"/>
      <c r="Z15" s="82"/>
      <c r="AA15" s="109"/>
      <c r="AB15" s="109"/>
      <c r="AC15" s="109"/>
      <c r="AD15" s="109"/>
      <c r="AE15" s="109" t="s">
        <v>5</v>
      </c>
      <c r="AF15" s="109"/>
      <c r="AG15" s="109"/>
      <c r="AH15" s="109"/>
      <c r="AI15" s="156"/>
      <c r="AJ15" s="196"/>
      <c r="AK15" s="196"/>
      <c r="AL15" s="170"/>
      <c r="AM15" s="173"/>
      <c r="AN15" s="198"/>
      <c r="AO15" s="69"/>
      <c r="AP15" s="82"/>
      <c r="AQ15" s="97"/>
      <c r="AR15" s="82"/>
      <c r="AS15" s="109"/>
      <c r="AT15" s="109"/>
      <c r="AU15" s="109"/>
      <c r="AV15" s="109"/>
      <c r="AW15" s="109" t="s">
        <v>5</v>
      </c>
      <c r="AX15" s="109"/>
      <c r="AY15" s="109"/>
      <c r="AZ15" s="109"/>
      <c r="BA15" s="156"/>
      <c r="BB15" s="196"/>
      <c r="BC15" s="196"/>
      <c r="BD15" s="170"/>
      <c r="BE15" s="173"/>
      <c r="BF15" s="198"/>
      <c r="BG15" s="69"/>
      <c r="BH15" s="82"/>
      <c r="BI15" s="97"/>
      <c r="BJ15" s="82"/>
      <c r="BK15" s="109"/>
      <c r="BL15" s="109"/>
      <c r="BM15" s="109"/>
      <c r="BN15" s="109"/>
      <c r="BO15" s="109" t="s">
        <v>5</v>
      </c>
      <c r="BP15" s="109"/>
      <c r="BQ15" s="109"/>
      <c r="BR15" s="109"/>
      <c r="BS15" s="156"/>
      <c r="BT15" s="196"/>
      <c r="BU15" s="196">
        <f>+BN27</f>
        <v>105</v>
      </c>
      <c r="BV15" s="212"/>
      <c r="BW15" s="173"/>
      <c r="BX15" s="218"/>
    </row>
    <row r="16" spans="1:76" s="28" customFormat="1" ht="12" customHeight="1">
      <c r="A16" s="32"/>
      <c r="B16" s="40"/>
      <c r="C16" s="50"/>
      <c r="D16" s="60"/>
      <c r="E16" s="69"/>
      <c r="F16" s="82"/>
      <c r="G16" s="97"/>
      <c r="H16" s="82"/>
      <c r="I16" s="109"/>
      <c r="J16" s="109"/>
      <c r="K16" s="109"/>
      <c r="L16" s="109"/>
      <c r="M16" s="109" t="s">
        <v>26</v>
      </c>
      <c r="N16" s="109"/>
      <c r="O16" s="109"/>
      <c r="P16" s="109"/>
      <c r="Q16" s="157" t="s">
        <v>28</v>
      </c>
      <c r="R16" s="161"/>
      <c r="S16" s="161"/>
      <c r="T16" s="170"/>
      <c r="U16" s="173"/>
      <c r="V16" s="32"/>
      <c r="W16" s="69"/>
      <c r="X16" s="82"/>
      <c r="Y16" s="97"/>
      <c r="Z16" s="82"/>
      <c r="AA16" s="109"/>
      <c r="AB16" s="109"/>
      <c r="AC16" s="109"/>
      <c r="AD16" s="109"/>
      <c r="AE16" s="109" t="s">
        <v>26</v>
      </c>
      <c r="AF16" s="109"/>
      <c r="AG16" s="109"/>
      <c r="AH16" s="109"/>
      <c r="AI16" s="158"/>
      <c r="AJ16" s="196"/>
      <c r="AK16" s="196"/>
      <c r="AL16" s="170"/>
      <c r="AM16" s="173"/>
      <c r="AN16" s="198"/>
      <c r="AO16" s="69"/>
      <c r="AP16" s="82"/>
      <c r="AQ16" s="97"/>
      <c r="AR16" s="82"/>
      <c r="AS16" s="109"/>
      <c r="AT16" s="109"/>
      <c r="AU16" s="109"/>
      <c r="AV16" s="109"/>
      <c r="AW16" s="109" t="s">
        <v>26</v>
      </c>
      <c r="AX16" s="109"/>
      <c r="AY16" s="109"/>
      <c r="AZ16" s="109"/>
      <c r="BA16" s="158"/>
      <c r="BB16" s="196"/>
      <c r="BC16" s="196"/>
      <c r="BD16" s="170"/>
      <c r="BE16" s="173"/>
      <c r="BF16" s="198"/>
      <c r="BG16" s="69"/>
      <c r="BH16" s="82"/>
      <c r="BI16" s="97"/>
      <c r="BJ16" s="82"/>
      <c r="BK16" s="109"/>
      <c r="BL16" s="109"/>
      <c r="BM16" s="109"/>
      <c r="BN16" s="109"/>
      <c r="BO16" s="109" t="s">
        <v>26</v>
      </c>
      <c r="BP16" s="109"/>
      <c r="BQ16" s="109"/>
      <c r="BR16" s="109"/>
      <c r="BS16" s="158"/>
      <c r="BT16" s="196"/>
      <c r="BU16" s="196"/>
      <c r="BV16" s="212"/>
      <c r="BW16" s="173"/>
      <c r="BX16" s="218"/>
    </row>
    <row r="17" spans="1:76" s="28" customFormat="1" ht="12" customHeight="1">
      <c r="A17" s="32"/>
      <c r="B17" s="40"/>
      <c r="C17" s="50"/>
      <c r="D17" s="60"/>
      <c r="E17" s="69"/>
      <c r="F17" s="82"/>
      <c r="G17" s="97"/>
      <c r="H17" s="82"/>
      <c r="I17" s="109"/>
      <c r="J17" s="109"/>
      <c r="K17" s="109"/>
      <c r="L17" s="109"/>
      <c r="M17" s="134">
        <f>+L29</f>
        <v>12</v>
      </c>
      <c r="N17" s="134"/>
      <c r="O17" s="134"/>
      <c r="P17" s="134"/>
      <c r="Q17" s="157"/>
      <c r="R17" s="161">
        <v>20</v>
      </c>
      <c r="S17" s="161"/>
      <c r="T17" s="170"/>
      <c r="U17" s="173"/>
      <c r="V17" s="32"/>
      <c r="W17" s="69"/>
      <c r="X17" s="82"/>
      <c r="Y17" s="97"/>
      <c r="Z17" s="82"/>
      <c r="AA17" s="109"/>
      <c r="AB17" s="109"/>
      <c r="AC17" s="109"/>
      <c r="AD17" s="109"/>
      <c r="AE17" s="134">
        <f>+AD29</f>
        <v>12</v>
      </c>
      <c r="AF17" s="134"/>
      <c r="AG17" s="134"/>
      <c r="AH17" s="134"/>
      <c r="AI17" s="157" t="s">
        <v>28</v>
      </c>
      <c r="AJ17" s="196"/>
      <c r="AK17" s="196"/>
      <c r="AL17" s="170"/>
      <c r="AM17" s="173"/>
      <c r="AN17" s="198"/>
      <c r="AO17" s="69"/>
      <c r="AP17" s="82"/>
      <c r="AQ17" s="97"/>
      <c r="AR17" s="82"/>
      <c r="AS17" s="109"/>
      <c r="AT17" s="109"/>
      <c r="AU17" s="109"/>
      <c r="AV17" s="109"/>
      <c r="AW17" s="134">
        <f>+AV29</f>
        <v>12</v>
      </c>
      <c r="AX17" s="134"/>
      <c r="AY17" s="134"/>
      <c r="AZ17" s="134"/>
      <c r="BA17" s="157" t="s">
        <v>28</v>
      </c>
      <c r="BB17" s="196"/>
      <c r="BC17" s="196"/>
      <c r="BD17" s="170"/>
      <c r="BE17" s="173"/>
      <c r="BF17" s="198"/>
      <c r="BG17" s="69"/>
      <c r="BH17" s="82"/>
      <c r="BI17" s="97"/>
      <c r="BJ17" s="82"/>
      <c r="BK17" s="109"/>
      <c r="BL17" s="109"/>
      <c r="BM17" s="109"/>
      <c r="BN17" s="109"/>
      <c r="BO17" s="134">
        <f>+BN29</f>
        <v>12</v>
      </c>
      <c r="BP17" s="134"/>
      <c r="BQ17" s="134"/>
      <c r="BR17" s="134"/>
      <c r="BS17" s="158"/>
      <c r="BT17" s="196"/>
      <c r="BU17" s="196"/>
      <c r="BV17" s="212"/>
      <c r="BW17" s="173"/>
      <c r="BX17" s="218"/>
    </row>
    <row r="18" spans="1:76" s="28" customFormat="1" ht="12" customHeight="1">
      <c r="A18" s="32"/>
      <c r="B18" s="40"/>
      <c r="C18" s="50"/>
      <c r="D18" s="60"/>
      <c r="E18" s="69"/>
      <c r="F18" s="82"/>
      <c r="G18" s="97"/>
      <c r="H18" s="82"/>
      <c r="I18" s="110">
        <f>+L25</f>
        <v>0.1</v>
      </c>
      <c r="J18" s="110"/>
      <c r="K18" s="110"/>
      <c r="L18" s="110"/>
      <c r="M18" s="133"/>
      <c r="N18" s="133"/>
      <c r="O18" s="133"/>
      <c r="P18" s="133"/>
      <c r="Q18" s="157"/>
      <c r="R18" s="161"/>
      <c r="S18" s="156"/>
      <c r="T18" s="170"/>
      <c r="U18" s="173"/>
      <c r="V18" s="32"/>
      <c r="W18" s="69"/>
      <c r="X18" s="82"/>
      <c r="Y18" s="97"/>
      <c r="Z18" s="82"/>
      <c r="AA18" s="110">
        <f>+AD25</f>
        <v>0.1</v>
      </c>
      <c r="AB18" s="110"/>
      <c r="AC18" s="110"/>
      <c r="AD18" s="110"/>
      <c r="AE18" s="133"/>
      <c r="AF18" s="133"/>
      <c r="AG18" s="133"/>
      <c r="AH18" s="133"/>
      <c r="AI18" s="157"/>
      <c r="AJ18" s="161">
        <v>20</v>
      </c>
      <c r="AK18" s="32"/>
      <c r="AL18" s="170"/>
      <c r="AM18" s="173"/>
      <c r="AN18" s="198"/>
      <c r="AO18" s="69"/>
      <c r="AP18" s="82"/>
      <c r="AQ18" s="97"/>
      <c r="AR18" s="82"/>
      <c r="AS18" s="110">
        <f>+AV25</f>
        <v>0.1</v>
      </c>
      <c r="AT18" s="110"/>
      <c r="AU18" s="110"/>
      <c r="AV18" s="110"/>
      <c r="AW18" s="133"/>
      <c r="AX18" s="133"/>
      <c r="AY18" s="133"/>
      <c r="AZ18" s="133"/>
      <c r="BA18" s="157"/>
      <c r="BB18" s="161">
        <v>20</v>
      </c>
      <c r="BC18" s="32"/>
      <c r="BD18" s="170"/>
      <c r="BE18" s="173"/>
      <c r="BF18" s="198"/>
      <c r="BG18" s="69"/>
      <c r="BH18" s="82"/>
      <c r="BI18" s="97"/>
      <c r="BJ18" s="82"/>
      <c r="BK18" s="110">
        <f>+BN25</f>
        <v>0.1</v>
      </c>
      <c r="BL18" s="110"/>
      <c r="BM18" s="110"/>
      <c r="BN18" s="110"/>
      <c r="BO18" s="133"/>
      <c r="BP18" s="133"/>
      <c r="BQ18" s="133"/>
      <c r="BR18" s="133"/>
      <c r="BS18" s="157" t="s">
        <v>28</v>
      </c>
      <c r="BT18" s="197"/>
      <c r="BU18" s="196"/>
      <c r="BV18" s="212"/>
      <c r="BW18" s="173"/>
      <c r="BX18" s="218"/>
    </row>
    <row r="19" spans="1:76" s="28" customFormat="1" ht="12" customHeight="1">
      <c r="A19" s="32"/>
      <c r="B19" s="40"/>
      <c r="C19" s="50"/>
      <c r="D19" s="60"/>
      <c r="E19" s="69"/>
      <c r="F19" s="82"/>
      <c r="G19" s="97"/>
      <c r="H19" s="82"/>
      <c r="I19" s="110"/>
      <c r="J19" s="110"/>
      <c r="K19" s="110"/>
      <c r="L19" s="110"/>
      <c r="M19" s="133"/>
      <c r="N19" s="133"/>
      <c r="O19" s="133"/>
      <c r="P19" s="133"/>
      <c r="Q19" s="157"/>
      <c r="R19" s="156"/>
      <c r="S19" s="161"/>
      <c r="T19" s="171"/>
      <c r="U19" s="174"/>
      <c r="V19" s="32"/>
      <c r="W19" s="69"/>
      <c r="X19" s="82"/>
      <c r="Y19" s="97"/>
      <c r="Z19" s="82"/>
      <c r="AA19" s="110"/>
      <c r="AB19" s="110"/>
      <c r="AC19" s="110"/>
      <c r="AD19" s="110"/>
      <c r="AE19" s="133"/>
      <c r="AF19" s="133"/>
      <c r="AG19" s="133"/>
      <c r="AH19" s="133"/>
      <c r="AI19" s="157"/>
      <c r="AJ19" s="161"/>
      <c r="AK19" s="197"/>
      <c r="AL19" s="171"/>
      <c r="AM19" s="174"/>
      <c r="AN19" s="198"/>
      <c r="AO19" s="69"/>
      <c r="AP19" s="82"/>
      <c r="AQ19" s="97"/>
      <c r="AR19" s="82"/>
      <c r="AS19" s="110"/>
      <c r="AT19" s="110"/>
      <c r="AU19" s="110"/>
      <c r="AV19" s="110"/>
      <c r="AW19" s="133"/>
      <c r="AX19" s="133"/>
      <c r="AY19" s="133"/>
      <c r="AZ19" s="133"/>
      <c r="BA19" s="157"/>
      <c r="BB19" s="161"/>
      <c r="BC19" s="197"/>
      <c r="BD19" s="171"/>
      <c r="BE19" s="174"/>
      <c r="BF19" s="198"/>
      <c r="BG19" s="69"/>
      <c r="BH19" s="82"/>
      <c r="BI19" s="97"/>
      <c r="BJ19" s="82"/>
      <c r="BK19" s="110"/>
      <c r="BL19" s="110"/>
      <c r="BM19" s="110"/>
      <c r="BN19" s="110"/>
      <c r="BO19" s="133"/>
      <c r="BP19" s="133"/>
      <c r="BQ19" s="133"/>
      <c r="BR19" s="133"/>
      <c r="BS19" s="157"/>
      <c r="BT19" s="161">
        <v>20</v>
      </c>
      <c r="BU19" s="197"/>
      <c r="BV19" s="212"/>
      <c r="BW19" s="173"/>
      <c r="BX19" s="218"/>
    </row>
    <row r="20" spans="1:76" s="28" customFormat="1" ht="12" customHeight="1">
      <c r="A20" s="32"/>
      <c r="B20" s="40"/>
      <c r="C20" s="50"/>
      <c r="D20" s="60"/>
      <c r="E20" s="69"/>
      <c r="F20" s="82"/>
      <c r="G20" s="97"/>
      <c r="H20" s="82"/>
      <c r="I20" s="110"/>
      <c r="J20" s="110"/>
      <c r="K20" s="110"/>
      <c r="L20" s="110"/>
      <c r="M20" s="135" t="s">
        <v>6</v>
      </c>
      <c r="N20" s="135"/>
      <c r="O20" s="135"/>
      <c r="P20" s="135"/>
      <c r="Q20" s="156"/>
      <c r="R20" s="156"/>
      <c r="S20" s="161">
        <f>+G13-S14</f>
        <v>25</v>
      </c>
      <c r="T20" s="32"/>
      <c r="U20" s="32"/>
      <c r="V20" s="32"/>
      <c r="W20" s="69"/>
      <c r="X20" s="82"/>
      <c r="Y20" s="97"/>
      <c r="Z20" s="82"/>
      <c r="AA20" s="110"/>
      <c r="AB20" s="110"/>
      <c r="AC20" s="110"/>
      <c r="AD20" s="110"/>
      <c r="AE20" s="133"/>
      <c r="AF20" s="133"/>
      <c r="AG20" s="133"/>
      <c r="AH20" s="133"/>
      <c r="AI20" s="195"/>
      <c r="AJ20" s="32"/>
      <c r="AK20" s="161">
        <f>+Y13-AK14</f>
        <v>15</v>
      </c>
      <c r="AL20" s="168"/>
      <c r="AM20" s="32"/>
      <c r="AN20" s="198"/>
      <c r="AO20" s="69"/>
      <c r="AP20" s="82"/>
      <c r="AQ20" s="97"/>
      <c r="AR20" s="82"/>
      <c r="AS20" s="110"/>
      <c r="AT20" s="110"/>
      <c r="AU20" s="110"/>
      <c r="AV20" s="110"/>
      <c r="AW20" s="133"/>
      <c r="AX20" s="133"/>
      <c r="AY20" s="133"/>
      <c r="AZ20" s="133"/>
      <c r="BA20" s="195"/>
      <c r="BB20" s="32"/>
      <c r="BC20" s="161">
        <f>+AQ13-BC14</f>
        <v>5</v>
      </c>
      <c r="BD20" s="168"/>
      <c r="BE20" s="32"/>
      <c r="BF20" s="198"/>
      <c r="BG20" s="69"/>
      <c r="BH20" s="82"/>
      <c r="BI20" s="97"/>
      <c r="BJ20" s="82"/>
      <c r="BK20" s="110"/>
      <c r="BL20" s="110"/>
      <c r="BM20" s="110"/>
      <c r="BN20" s="110"/>
      <c r="BO20" s="133"/>
      <c r="BP20" s="133"/>
      <c r="BQ20" s="133"/>
      <c r="BR20" s="133"/>
      <c r="BS20" s="157"/>
      <c r="BT20" s="161"/>
      <c r="BU20" s="197"/>
      <c r="BV20" s="168"/>
      <c r="BW20" s="168"/>
      <c r="BX20" s="218"/>
    </row>
    <row r="21" spans="1:76" s="28" customFormat="1" ht="12" customHeight="1">
      <c r="A21" s="32"/>
      <c r="B21" s="40"/>
      <c r="C21" s="50"/>
      <c r="D21" s="60"/>
      <c r="E21" s="69"/>
      <c r="F21" s="82"/>
      <c r="G21" s="97"/>
      <c r="H21" s="82"/>
      <c r="I21" s="110"/>
      <c r="J21" s="110"/>
      <c r="K21" s="110"/>
      <c r="L21" s="110"/>
      <c r="M21" s="110">
        <f>+I18</f>
        <v>0.1</v>
      </c>
      <c r="N21" s="110"/>
      <c r="O21" s="110"/>
      <c r="P21" s="110"/>
      <c r="Q21" s="158"/>
      <c r="R21" s="156"/>
      <c r="S21" s="161"/>
      <c r="T21" s="168"/>
      <c r="U21" s="168"/>
      <c r="V21" s="32"/>
      <c r="W21" s="69"/>
      <c r="X21" s="82"/>
      <c r="Y21" s="97"/>
      <c r="Z21" s="82"/>
      <c r="AA21" s="110"/>
      <c r="AB21" s="110"/>
      <c r="AC21" s="110"/>
      <c r="AD21" s="110"/>
      <c r="AE21" s="135" t="s">
        <v>6</v>
      </c>
      <c r="AF21" s="135"/>
      <c r="AG21" s="135"/>
      <c r="AH21" s="135"/>
      <c r="AI21" s="158"/>
      <c r="AJ21" s="158"/>
      <c r="AK21" s="161"/>
      <c r="AL21" s="168"/>
      <c r="AM21" s="168"/>
      <c r="AN21" s="198"/>
      <c r="AO21" s="69"/>
      <c r="AP21" s="82"/>
      <c r="AQ21" s="97"/>
      <c r="AR21" s="82"/>
      <c r="AS21" s="110"/>
      <c r="AT21" s="110"/>
      <c r="AU21" s="110"/>
      <c r="AV21" s="110"/>
      <c r="AW21" s="135" t="s">
        <v>6</v>
      </c>
      <c r="AX21" s="135"/>
      <c r="AY21" s="135"/>
      <c r="AZ21" s="135"/>
      <c r="BA21" s="158"/>
      <c r="BB21" s="158"/>
      <c r="BC21" s="161"/>
      <c r="BD21" s="168"/>
      <c r="BE21" s="168"/>
      <c r="BF21" s="198"/>
      <c r="BG21" s="69"/>
      <c r="BH21" s="82"/>
      <c r="BI21" s="97"/>
      <c r="BJ21" s="82"/>
      <c r="BK21" s="110"/>
      <c r="BL21" s="110"/>
      <c r="BM21" s="110"/>
      <c r="BN21" s="110"/>
      <c r="BO21" s="135" t="s">
        <v>6</v>
      </c>
      <c r="BP21" s="135"/>
      <c r="BQ21" s="135"/>
      <c r="BR21" s="135"/>
      <c r="BS21" s="158"/>
      <c r="BT21" s="158"/>
      <c r="BU21" s="161">
        <f>+BI13-BU15</f>
        <v>-5</v>
      </c>
      <c r="BV21" s="168"/>
      <c r="BW21" s="168"/>
      <c r="BX21" s="218"/>
    </row>
    <row r="22" spans="1:76" s="28" customFormat="1" ht="12" customHeight="1">
      <c r="A22" s="32"/>
      <c r="B22" s="40"/>
      <c r="C22" s="50"/>
      <c r="D22" s="60"/>
      <c r="E22" s="69"/>
      <c r="F22" s="82"/>
      <c r="G22" s="97"/>
      <c r="H22" s="82"/>
      <c r="I22" s="110"/>
      <c r="J22" s="110"/>
      <c r="K22" s="110"/>
      <c r="L22" s="110"/>
      <c r="M22" s="133"/>
      <c r="N22" s="133"/>
      <c r="O22" s="133"/>
      <c r="P22" s="133"/>
      <c r="Q22" s="158"/>
      <c r="R22" s="158"/>
      <c r="S22" s="32"/>
      <c r="T22" s="168"/>
      <c r="U22" s="168"/>
      <c r="V22" s="32"/>
      <c r="W22" s="69"/>
      <c r="X22" s="82"/>
      <c r="Y22" s="97"/>
      <c r="Z22" s="82"/>
      <c r="AA22" s="110"/>
      <c r="AB22" s="110"/>
      <c r="AC22" s="110"/>
      <c r="AD22" s="110"/>
      <c r="AE22" s="110">
        <f>+AA18</f>
        <v>0.1</v>
      </c>
      <c r="AF22" s="110"/>
      <c r="AG22" s="110"/>
      <c r="AH22" s="110"/>
      <c r="AI22" s="158"/>
      <c r="AJ22" s="158"/>
      <c r="AK22" s="161"/>
      <c r="AL22" s="168"/>
      <c r="AM22" s="168"/>
      <c r="AN22" s="198"/>
      <c r="AO22" s="69"/>
      <c r="AP22" s="82"/>
      <c r="AQ22" s="97"/>
      <c r="AR22" s="82"/>
      <c r="AS22" s="110"/>
      <c r="AT22" s="110"/>
      <c r="AU22" s="110"/>
      <c r="AV22" s="110"/>
      <c r="AW22" s="110">
        <f>+AS18</f>
        <v>0.1</v>
      </c>
      <c r="AX22" s="110"/>
      <c r="AY22" s="110"/>
      <c r="AZ22" s="110"/>
      <c r="BA22" s="158"/>
      <c r="BB22" s="158"/>
      <c r="BC22" s="161"/>
      <c r="BD22" s="168"/>
      <c r="BE22" s="168"/>
      <c r="BF22" s="198"/>
      <c r="BG22" s="69"/>
      <c r="BH22" s="82"/>
      <c r="BI22" s="97"/>
      <c r="BJ22" s="82"/>
      <c r="BK22" s="110"/>
      <c r="BL22" s="110"/>
      <c r="BM22" s="110"/>
      <c r="BN22" s="110"/>
      <c r="BO22" s="110">
        <f>+BK18</f>
        <v>0.1</v>
      </c>
      <c r="BP22" s="110"/>
      <c r="BQ22" s="110"/>
      <c r="BR22" s="110"/>
      <c r="BS22" s="158"/>
      <c r="BT22" s="158"/>
      <c r="BU22" s="161"/>
      <c r="BV22" s="168"/>
      <c r="BW22" s="168"/>
      <c r="BX22" s="218"/>
    </row>
    <row r="23" spans="1:76" ht="9" customHeight="1">
      <c r="A23" s="31"/>
      <c r="B23" s="40"/>
      <c r="C23" s="50"/>
      <c r="D23" s="60"/>
      <c r="E23" s="70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31"/>
      <c r="W23" s="70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99"/>
      <c r="AO23" s="70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199"/>
      <c r="BG23" s="70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219"/>
    </row>
    <row r="24" spans="1:76" ht="9.9499999999999993" customHeight="1">
      <c r="A24" s="31"/>
      <c r="B24" s="41" t="s">
        <v>42</v>
      </c>
      <c r="C24" s="51"/>
      <c r="D24" s="61"/>
      <c r="E24" s="6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6"/>
      <c r="W24" s="68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176"/>
      <c r="AO24" s="68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176"/>
      <c r="BG24" s="68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217"/>
    </row>
    <row r="25" spans="1:76" s="29" customFormat="1" ht="18" customHeight="1">
      <c r="A25" s="33"/>
      <c r="B25" s="41"/>
      <c r="C25" s="51"/>
      <c r="D25" s="61"/>
      <c r="E25" s="71"/>
      <c r="F25" s="84"/>
      <c r="G25" s="98" t="s">
        <v>6</v>
      </c>
      <c r="H25" s="98"/>
      <c r="I25" s="98"/>
      <c r="J25" s="98"/>
      <c r="K25" s="116"/>
      <c r="L25" s="104">
        <f>+AW3</f>
        <v>0.1</v>
      </c>
      <c r="M25" s="104"/>
      <c r="N25" s="116"/>
      <c r="O25" s="116"/>
      <c r="P25" s="116"/>
      <c r="Q25" s="116"/>
      <c r="R25" s="116"/>
      <c r="S25" s="116"/>
      <c r="T25" s="116"/>
      <c r="U25" s="116"/>
      <c r="V25" s="177"/>
      <c r="W25" s="185"/>
      <c r="X25" s="116"/>
      <c r="Y25" s="98" t="s">
        <v>6</v>
      </c>
      <c r="Z25" s="98"/>
      <c r="AA25" s="98"/>
      <c r="AB25" s="98"/>
      <c r="AC25" s="116"/>
      <c r="AD25" s="104">
        <f>+AW3</f>
        <v>0.1</v>
      </c>
      <c r="AE25" s="104"/>
      <c r="AF25" s="116"/>
      <c r="AG25" s="116"/>
      <c r="AH25" s="116"/>
      <c r="AI25" s="116"/>
      <c r="AJ25" s="116"/>
      <c r="AK25" s="116"/>
      <c r="AL25" s="116"/>
      <c r="AM25" s="116"/>
      <c r="AN25" s="177"/>
      <c r="AO25" s="185"/>
      <c r="AP25" s="116"/>
      <c r="AQ25" s="98" t="s">
        <v>6</v>
      </c>
      <c r="AR25" s="98"/>
      <c r="AS25" s="98"/>
      <c r="AT25" s="98"/>
      <c r="AU25" s="116"/>
      <c r="AV25" s="104">
        <f>+AW3</f>
        <v>0.1</v>
      </c>
      <c r="AW25" s="104"/>
      <c r="AX25" s="116"/>
      <c r="AY25" s="116"/>
      <c r="AZ25" s="116"/>
      <c r="BA25" s="116"/>
      <c r="BB25" s="116"/>
      <c r="BC25" s="116"/>
      <c r="BD25" s="116"/>
      <c r="BE25" s="116"/>
      <c r="BF25" s="177"/>
      <c r="BG25" s="185"/>
      <c r="BH25" s="116"/>
      <c r="BI25" s="98" t="s">
        <v>6</v>
      </c>
      <c r="BJ25" s="98"/>
      <c r="BK25" s="98"/>
      <c r="BL25" s="98"/>
      <c r="BM25" s="116"/>
      <c r="BN25" s="104">
        <f>+AW3</f>
        <v>0.1</v>
      </c>
      <c r="BO25" s="104"/>
      <c r="BP25" s="85"/>
      <c r="BQ25" s="85"/>
      <c r="BR25" s="85"/>
      <c r="BS25" s="85"/>
      <c r="BT25" s="85"/>
      <c r="BU25" s="85"/>
      <c r="BV25" s="85"/>
      <c r="BW25" s="85"/>
      <c r="BX25" s="220"/>
    </row>
    <row r="26" spans="1:76" s="29" customFormat="1" ht="18" customHeight="1">
      <c r="A26" s="33"/>
      <c r="B26" s="41"/>
      <c r="C26" s="51"/>
      <c r="D26" s="61"/>
      <c r="E26" s="71"/>
      <c r="F26" s="84"/>
      <c r="G26" s="99" t="s">
        <v>9</v>
      </c>
      <c r="H26" s="99"/>
      <c r="I26" s="99"/>
      <c r="J26" s="99"/>
      <c r="K26" s="116"/>
      <c r="L26" s="122">
        <v>3</v>
      </c>
      <c r="M26" s="122"/>
      <c r="N26" s="116"/>
      <c r="O26" s="116"/>
      <c r="P26" s="116"/>
      <c r="Q26" s="116"/>
      <c r="R26" s="116"/>
      <c r="S26" s="116"/>
      <c r="T26" s="116"/>
      <c r="U26" s="116"/>
      <c r="V26" s="177"/>
      <c r="W26" s="185"/>
      <c r="X26" s="116"/>
      <c r="Y26" s="99" t="s">
        <v>9</v>
      </c>
      <c r="Z26" s="99"/>
      <c r="AA26" s="99"/>
      <c r="AB26" s="99"/>
      <c r="AC26" s="116"/>
      <c r="AD26" s="122">
        <v>4</v>
      </c>
      <c r="AE26" s="122"/>
      <c r="AF26" s="116"/>
      <c r="AG26" s="116"/>
      <c r="AH26" s="116"/>
      <c r="AI26" s="116"/>
      <c r="AJ26" s="116"/>
      <c r="AK26" s="116"/>
      <c r="AL26" s="116"/>
      <c r="AM26" s="116"/>
      <c r="AN26" s="177"/>
      <c r="AO26" s="185"/>
      <c r="AP26" s="116"/>
      <c r="AQ26" s="99" t="s">
        <v>9</v>
      </c>
      <c r="AR26" s="99"/>
      <c r="AS26" s="99"/>
      <c r="AT26" s="99"/>
      <c r="AU26" s="116"/>
      <c r="AV26" s="122">
        <v>6</v>
      </c>
      <c r="AW26" s="122"/>
      <c r="AX26" s="116"/>
      <c r="AY26" s="116"/>
      <c r="AZ26" s="116"/>
      <c r="BA26" s="116"/>
      <c r="BB26" s="116"/>
      <c r="BC26" s="116"/>
      <c r="BD26" s="116"/>
      <c r="BE26" s="116"/>
      <c r="BF26" s="177"/>
      <c r="BG26" s="185"/>
      <c r="BH26" s="116"/>
      <c r="BI26" s="99" t="s">
        <v>9</v>
      </c>
      <c r="BJ26" s="99"/>
      <c r="BK26" s="99"/>
      <c r="BL26" s="99"/>
      <c r="BM26" s="116"/>
      <c r="BN26" s="122">
        <v>8</v>
      </c>
      <c r="BO26" s="122"/>
      <c r="BP26" s="85"/>
      <c r="BQ26" s="85"/>
      <c r="BR26" s="85"/>
      <c r="BS26" s="85"/>
      <c r="BT26" s="85"/>
      <c r="BU26" s="85"/>
      <c r="BV26" s="85"/>
      <c r="BW26" s="85"/>
      <c r="BX26" s="220"/>
    </row>
    <row r="27" spans="1:76" s="29" customFormat="1" ht="18" customHeight="1">
      <c r="A27" s="33"/>
      <c r="B27" s="41"/>
      <c r="C27" s="51"/>
      <c r="D27" s="61"/>
      <c r="E27" s="71"/>
      <c r="F27" s="84"/>
      <c r="G27" s="99" t="s">
        <v>32</v>
      </c>
      <c r="H27" s="99"/>
      <c r="I27" s="99"/>
      <c r="J27" s="99"/>
      <c r="K27" s="116"/>
      <c r="L27" s="123">
        <v>75</v>
      </c>
      <c r="M27" s="123"/>
      <c r="N27" s="116"/>
      <c r="O27" s="116"/>
      <c r="P27" s="116"/>
      <c r="Q27" s="116"/>
      <c r="R27" s="116"/>
      <c r="S27" s="116"/>
      <c r="T27" s="116"/>
      <c r="U27" s="116"/>
      <c r="V27" s="177"/>
      <c r="W27" s="185"/>
      <c r="X27" s="116"/>
      <c r="Y27" s="99" t="s">
        <v>32</v>
      </c>
      <c r="Z27" s="99"/>
      <c r="AA27" s="99"/>
      <c r="AB27" s="99"/>
      <c r="AC27" s="116"/>
      <c r="AD27" s="123">
        <v>85</v>
      </c>
      <c r="AE27" s="123"/>
      <c r="AF27" s="116"/>
      <c r="AG27" s="116"/>
      <c r="AH27" s="116"/>
      <c r="AI27" s="116"/>
      <c r="AJ27" s="116"/>
      <c r="AK27" s="116"/>
      <c r="AL27" s="116"/>
      <c r="AM27" s="116"/>
      <c r="AN27" s="177"/>
      <c r="AO27" s="185"/>
      <c r="AP27" s="116"/>
      <c r="AQ27" s="99" t="s">
        <v>32</v>
      </c>
      <c r="AR27" s="99"/>
      <c r="AS27" s="99"/>
      <c r="AT27" s="99"/>
      <c r="AU27" s="116"/>
      <c r="AV27" s="123">
        <v>95</v>
      </c>
      <c r="AW27" s="123"/>
      <c r="AX27" s="116"/>
      <c r="AY27" s="116"/>
      <c r="AZ27" s="116"/>
      <c r="BA27" s="116"/>
      <c r="BB27" s="116"/>
      <c r="BC27" s="116"/>
      <c r="BD27" s="116"/>
      <c r="BE27" s="116"/>
      <c r="BF27" s="177"/>
      <c r="BG27" s="185"/>
      <c r="BH27" s="116"/>
      <c r="BI27" s="99" t="s">
        <v>32</v>
      </c>
      <c r="BJ27" s="99"/>
      <c r="BK27" s="99"/>
      <c r="BL27" s="99"/>
      <c r="BM27" s="116"/>
      <c r="BN27" s="123">
        <v>105</v>
      </c>
      <c r="BO27" s="123"/>
      <c r="BP27" s="85"/>
      <c r="BQ27" s="85"/>
      <c r="BR27" s="85"/>
      <c r="BS27" s="85"/>
      <c r="BT27" s="85"/>
      <c r="BU27" s="85"/>
      <c r="BV27" s="85"/>
      <c r="BW27" s="85"/>
      <c r="BX27" s="220"/>
    </row>
    <row r="28" spans="1:76" s="29" customFormat="1" ht="18" customHeight="1">
      <c r="A28" s="33"/>
      <c r="B28" s="41"/>
      <c r="C28" s="51"/>
      <c r="D28" s="61"/>
      <c r="E28" s="71"/>
      <c r="F28" s="85" t="s">
        <v>22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78"/>
      <c r="W28" s="74"/>
      <c r="X28" s="85" t="s">
        <v>22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178"/>
      <c r="AO28" s="74"/>
      <c r="AP28" s="85" t="s">
        <v>22</v>
      </c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178"/>
      <c r="BG28" s="74"/>
      <c r="BH28" s="85" t="s">
        <v>22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220"/>
    </row>
    <row r="29" spans="1:76" s="29" customFormat="1" ht="18" customHeight="1">
      <c r="A29" s="33"/>
      <c r="B29" s="41"/>
      <c r="C29" s="51"/>
      <c r="D29" s="61"/>
      <c r="E29" s="71"/>
      <c r="F29" s="86" t="s">
        <v>30</v>
      </c>
      <c r="G29" s="86"/>
      <c r="H29" s="86"/>
      <c r="I29" s="86"/>
      <c r="J29" s="86"/>
      <c r="K29" s="86"/>
      <c r="L29" s="124">
        <f>+BO3</f>
        <v>12</v>
      </c>
      <c r="M29" s="124"/>
      <c r="N29" s="85" t="s">
        <v>11</v>
      </c>
      <c r="O29" s="85"/>
      <c r="P29" s="85"/>
      <c r="Q29" s="85"/>
      <c r="R29" s="85"/>
      <c r="S29" s="85"/>
      <c r="T29" s="85"/>
      <c r="U29" s="85"/>
      <c r="V29" s="178"/>
      <c r="W29" s="74"/>
      <c r="X29" s="86" t="s">
        <v>30</v>
      </c>
      <c r="Y29" s="86"/>
      <c r="Z29" s="86"/>
      <c r="AA29" s="86"/>
      <c r="AB29" s="86"/>
      <c r="AC29" s="86"/>
      <c r="AD29" s="124">
        <f>+BO3</f>
        <v>12</v>
      </c>
      <c r="AE29" s="124"/>
      <c r="AF29" s="85" t="s">
        <v>11</v>
      </c>
      <c r="AG29" s="85"/>
      <c r="AH29" s="85"/>
      <c r="AI29" s="85"/>
      <c r="AJ29" s="85"/>
      <c r="AK29" s="85"/>
      <c r="AL29" s="85"/>
      <c r="AM29" s="85"/>
      <c r="AN29" s="178"/>
      <c r="AO29" s="74"/>
      <c r="AP29" s="86" t="s">
        <v>30</v>
      </c>
      <c r="AQ29" s="86"/>
      <c r="AR29" s="86"/>
      <c r="AS29" s="86"/>
      <c r="AT29" s="86"/>
      <c r="AU29" s="86"/>
      <c r="AV29" s="124">
        <f>+BO3</f>
        <v>12</v>
      </c>
      <c r="AW29" s="124"/>
      <c r="AX29" s="85" t="s">
        <v>11</v>
      </c>
      <c r="AY29" s="85"/>
      <c r="AZ29" s="85"/>
      <c r="BA29" s="85"/>
      <c r="BB29" s="85"/>
      <c r="BC29" s="85"/>
      <c r="BD29" s="85"/>
      <c r="BE29" s="85"/>
      <c r="BF29" s="178"/>
      <c r="BG29" s="74"/>
      <c r="BH29" s="86" t="s">
        <v>30</v>
      </c>
      <c r="BI29" s="86"/>
      <c r="BJ29" s="86"/>
      <c r="BK29" s="86"/>
      <c r="BL29" s="86"/>
      <c r="BM29" s="86"/>
      <c r="BN29" s="124">
        <f>+BO3</f>
        <v>12</v>
      </c>
      <c r="BO29" s="124"/>
      <c r="BP29" s="85" t="s">
        <v>11</v>
      </c>
      <c r="BQ29" s="85"/>
      <c r="BR29" s="85"/>
      <c r="BS29" s="85"/>
      <c r="BT29" s="85"/>
      <c r="BU29" s="85"/>
      <c r="BV29" s="85"/>
      <c r="BW29" s="85"/>
      <c r="BX29" s="220"/>
    </row>
    <row r="30" spans="1:76" s="29" customFormat="1" ht="18" customHeight="1">
      <c r="A30" s="33"/>
      <c r="B30" s="41"/>
      <c r="C30" s="51"/>
      <c r="D30" s="61"/>
      <c r="E30" s="71"/>
      <c r="F30" s="87" t="s">
        <v>12</v>
      </c>
      <c r="G30" s="87"/>
      <c r="H30" s="98" t="s">
        <v>8</v>
      </c>
      <c r="I30" s="111">
        <f>+R13</f>
        <v>55</v>
      </c>
      <c r="J30" s="113" t="s">
        <v>14</v>
      </c>
      <c r="K30" s="111">
        <f>+L29*1</f>
        <v>12</v>
      </c>
      <c r="L30" s="125">
        <v>0.33333333333333298</v>
      </c>
      <c r="M30" s="136" t="s">
        <v>0</v>
      </c>
      <c r="N30" s="145">
        <f>100-R13</f>
        <v>45</v>
      </c>
      <c r="O30" s="145"/>
      <c r="P30" s="111" t="s">
        <v>14</v>
      </c>
      <c r="Q30" s="159">
        <f>+L25*1</f>
        <v>0.1</v>
      </c>
      <c r="R30" s="159"/>
      <c r="S30" s="125">
        <v>0.33333333333333326</v>
      </c>
      <c r="T30" s="172" t="s">
        <v>53</v>
      </c>
      <c r="U30" s="172"/>
      <c r="V30" s="179"/>
      <c r="W30" s="186"/>
      <c r="X30" s="87" t="s">
        <v>12</v>
      </c>
      <c r="Y30" s="87"/>
      <c r="Z30" s="98" t="s">
        <v>8</v>
      </c>
      <c r="AA30" s="111">
        <f>+AJ14*1</f>
        <v>65</v>
      </c>
      <c r="AB30" s="113" t="s">
        <v>14</v>
      </c>
      <c r="AC30" s="111">
        <f>+AD29*1</f>
        <v>12</v>
      </c>
      <c r="AD30" s="125">
        <v>0.33333333333333298</v>
      </c>
      <c r="AE30" s="136" t="s">
        <v>0</v>
      </c>
      <c r="AF30" s="145">
        <f>100-AJ14</f>
        <v>35</v>
      </c>
      <c r="AG30" s="145"/>
      <c r="AH30" s="111" t="s">
        <v>14</v>
      </c>
      <c r="AI30" s="159">
        <f>+AD25*1</f>
        <v>0.1</v>
      </c>
      <c r="AJ30" s="159"/>
      <c r="AK30" s="125">
        <v>0.33333333333333326</v>
      </c>
      <c r="AL30" s="172" t="s">
        <v>53</v>
      </c>
      <c r="AM30" s="172"/>
      <c r="AN30" s="179"/>
      <c r="AO30" s="186"/>
      <c r="AP30" s="87" t="s">
        <v>12</v>
      </c>
      <c r="AQ30" s="87"/>
      <c r="AR30" s="98" t="s">
        <v>8</v>
      </c>
      <c r="AS30" s="111">
        <f>+BB14*1</f>
        <v>75</v>
      </c>
      <c r="AT30" s="113" t="s">
        <v>14</v>
      </c>
      <c r="AU30" s="111">
        <f>+AV29*1</f>
        <v>12</v>
      </c>
      <c r="AV30" s="125">
        <v>0.33333333333333298</v>
      </c>
      <c r="AW30" s="136" t="s">
        <v>0</v>
      </c>
      <c r="AX30" s="145">
        <f>100-BB14</f>
        <v>25</v>
      </c>
      <c r="AY30" s="145"/>
      <c r="AZ30" s="111" t="s">
        <v>14</v>
      </c>
      <c r="BA30" s="159">
        <f>+AV25*1</f>
        <v>0.1</v>
      </c>
      <c r="BB30" s="159"/>
      <c r="BC30" s="125">
        <v>0.33333333333333326</v>
      </c>
      <c r="BD30" s="172" t="s">
        <v>53</v>
      </c>
      <c r="BE30" s="172"/>
      <c r="BF30" s="179"/>
      <c r="BG30" s="186"/>
      <c r="BH30" s="87" t="s">
        <v>12</v>
      </c>
      <c r="BI30" s="87"/>
      <c r="BJ30" s="98" t="s">
        <v>8</v>
      </c>
      <c r="BK30" s="111">
        <f>+BT14*1</f>
        <v>85</v>
      </c>
      <c r="BL30" s="113" t="s">
        <v>14</v>
      </c>
      <c r="BM30" s="111">
        <f>+BN29*1</f>
        <v>12</v>
      </c>
      <c r="BN30" s="125">
        <v>0.33333333333333298</v>
      </c>
      <c r="BO30" s="136" t="s">
        <v>0</v>
      </c>
      <c r="BP30" s="145">
        <f>100-BT14</f>
        <v>15</v>
      </c>
      <c r="BQ30" s="145"/>
      <c r="BR30" s="111" t="s">
        <v>14</v>
      </c>
      <c r="BS30" s="159">
        <f>+BN25*1</f>
        <v>0.1</v>
      </c>
      <c r="BT30" s="159"/>
      <c r="BU30" s="125">
        <v>0.33333333333333326</v>
      </c>
      <c r="BV30" s="172" t="s">
        <v>53</v>
      </c>
      <c r="BW30" s="172"/>
      <c r="BX30" s="220"/>
    </row>
    <row r="31" spans="1:76" s="29" customFormat="1" ht="18" customHeight="1">
      <c r="A31" s="33"/>
      <c r="B31" s="41"/>
      <c r="C31" s="51"/>
      <c r="D31" s="61"/>
      <c r="E31" s="71"/>
      <c r="F31" s="87"/>
      <c r="G31" s="87"/>
      <c r="H31" s="98"/>
      <c r="I31" s="112">
        <v>100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72"/>
      <c r="U31" s="172"/>
      <c r="V31" s="179"/>
      <c r="W31" s="186"/>
      <c r="X31" s="87"/>
      <c r="Y31" s="87"/>
      <c r="Z31" s="98"/>
      <c r="AA31" s="112">
        <v>100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72"/>
      <c r="AM31" s="172"/>
      <c r="AN31" s="179"/>
      <c r="AO31" s="186"/>
      <c r="AP31" s="87"/>
      <c r="AQ31" s="87"/>
      <c r="AR31" s="98"/>
      <c r="AS31" s="112">
        <v>100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72"/>
      <c r="BE31" s="172"/>
      <c r="BF31" s="179"/>
      <c r="BG31" s="186"/>
      <c r="BH31" s="87"/>
      <c r="BI31" s="87"/>
      <c r="BJ31" s="98"/>
      <c r="BK31" s="112">
        <v>100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72"/>
      <c r="BW31" s="172"/>
      <c r="BX31" s="220"/>
    </row>
    <row r="32" spans="1:76" s="29" customFormat="1" ht="15" customHeight="1">
      <c r="A32" s="33"/>
      <c r="B32" s="41"/>
      <c r="C32" s="51"/>
      <c r="D32" s="61"/>
      <c r="E32" s="71"/>
      <c r="F32" s="87" t="s">
        <v>15</v>
      </c>
      <c r="G32" s="87"/>
      <c r="H32" s="104">
        <f>ROUND(((I30*K30^L30+N30*Q30^S30)/100)^3,2)</f>
        <v>3.16</v>
      </c>
      <c r="I32" s="104"/>
      <c r="J32" s="104"/>
      <c r="K32" s="98" t="str">
        <f>IF(H32&gt;L32,"&gt;","&lt;")</f>
        <v>&gt;</v>
      </c>
      <c r="L32" s="126">
        <f>+L26</f>
        <v>3</v>
      </c>
      <c r="M32" s="126"/>
      <c r="N32" s="116"/>
      <c r="O32" s="116"/>
      <c r="P32" s="116"/>
      <c r="Q32" s="116"/>
      <c r="R32" s="116"/>
      <c r="S32" s="116"/>
      <c r="T32" s="116"/>
      <c r="U32" s="116"/>
      <c r="V32" s="178"/>
      <c r="W32" s="74"/>
      <c r="X32" s="87" t="s">
        <v>15</v>
      </c>
      <c r="Y32" s="87"/>
      <c r="Z32" s="189">
        <f>ROUND(((AA30*AC30^AD30+AF30*AI30^AK30)/100)^3,2)</f>
        <v>4.5</v>
      </c>
      <c r="AA32" s="189"/>
      <c r="AB32" s="189"/>
      <c r="AC32" s="86" t="str">
        <f>IF(Z32&gt;AD32,"&gt;","&lt;")</f>
        <v>&gt;</v>
      </c>
      <c r="AD32" s="190">
        <f>+AD26</f>
        <v>4</v>
      </c>
      <c r="AE32" s="190"/>
      <c r="AF32" s="85"/>
      <c r="AG32" s="85"/>
      <c r="AH32" s="85"/>
      <c r="AI32" s="85"/>
      <c r="AJ32" s="85"/>
      <c r="AK32" s="85"/>
      <c r="AL32" s="85"/>
      <c r="AM32" s="85"/>
      <c r="AN32" s="178"/>
      <c r="AO32" s="74"/>
      <c r="AP32" s="87" t="s">
        <v>15</v>
      </c>
      <c r="AQ32" s="87"/>
      <c r="AR32" s="189">
        <f>ROUND(((AS30*AU30^AV30+AX30*BA30^BC30)/100)^3,2)</f>
        <v>6.16</v>
      </c>
      <c r="AS32" s="189"/>
      <c r="AT32" s="189"/>
      <c r="AU32" s="86" t="str">
        <f>IF(AR32&gt;AV32,"&gt;","&lt;")</f>
        <v>&gt;</v>
      </c>
      <c r="AV32" s="190">
        <f>+AV26</f>
        <v>6</v>
      </c>
      <c r="AW32" s="190"/>
      <c r="AX32" s="85"/>
      <c r="AY32" s="85"/>
      <c r="AZ32" s="85"/>
      <c r="BA32" s="85"/>
      <c r="BB32" s="85"/>
      <c r="BC32" s="85"/>
      <c r="BD32" s="85"/>
      <c r="BE32" s="85"/>
      <c r="BF32" s="178"/>
      <c r="BG32" s="74"/>
      <c r="BH32" s="87" t="s">
        <v>15</v>
      </c>
      <c r="BI32" s="87"/>
      <c r="BJ32" s="189">
        <f>ROUND(((BK30*BM30^BN30+BP30*BS30^BU30)/100)^3,2)</f>
        <v>8.19</v>
      </c>
      <c r="BK32" s="189"/>
      <c r="BL32" s="189"/>
      <c r="BM32" s="86" t="str">
        <f>IF(BJ32&gt;BN32,"&gt;","&lt;")</f>
        <v>&gt;</v>
      </c>
      <c r="BN32" s="190">
        <f>+BN26</f>
        <v>8</v>
      </c>
      <c r="BO32" s="190"/>
      <c r="BP32" s="85"/>
      <c r="BQ32" s="85"/>
      <c r="BR32" s="85"/>
      <c r="BS32" s="85"/>
      <c r="BT32" s="85"/>
      <c r="BU32" s="85"/>
      <c r="BV32" s="85"/>
      <c r="BW32" s="85"/>
      <c r="BX32" s="220"/>
    </row>
    <row r="33" spans="1:76" s="29" customFormat="1" ht="15" customHeight="1">
      <c r="A33" s="33"/>
      <c r="B33" s="41"/>
      <c r="C33" s="51"/>
      <c r="D33" s="61"/>
      <c r="E33" s="71"/>
      <c r="F33" s="87"/>
      <c r="G33" s="87"/>
      <c r="H33" s="104"/>
      <c r="I33" s="104"/>
      <c r="J33" s="104"/>
      <c r="K33" s="98"/>
      <c r="L33" s="126"/>
      <c r="M33" s="126"/>
      <c r="N33" s="116"/>
      <c r="O33" s="116"/>
      <c r="P33" s="116"/>
      <c r="Q33" s="116"/>
      <c r="R33" s="116"/>
      <c r="S33" s="116"/>
      <c r="T33" s="116"/>
      <c r="U33" s="116"/>
      <c r="V33" s="178"/>
      <c r="W33" s="74"/>
      <c r="X33" s="87"/>
      <c r="Y33" s="87"/>
      <c r="Z33" s="189"/>
      <c r="AA33" s="189"/>
      <c r="AB33" s="189"/>
      <c r="AC33" s="86"/>
      <c r="AD33" s="190"/>
      <c r="AE33" s="190"/>
      <c r="AF33" s="85"/>
      <c r="AG33" s="85"/>
      <c r="AH33" s="85"/>
      <c r="AI33" s="85"/>
      <c r="AJ33" s="85"/>
      <c r="AK33" s="85"/>
      <c r="AL33" s="85"/>
      <c r="AM33" s="85"/>
      <c r="AN33" s="178"/>
      <c r="AO33" s="74"/>
      <c r="AP33" s="87"/>
      <c r="AQ33" s="87"/>
      <c r="AR33" s="189"/>
      <c r="AS33" s="189"/>
      <c r="AT33" s="189"/>
      <c r="AU33" s="86"/>
      <c r="AV33" s="190"/>
      <c r="AW33" s="190"/>
      <c r="AX33" s="85"/>
      <c r="AY33" s="85"/>
      <c r="AZ33" s="85"/>
      <c r="BA33" s="85"/>
      <c r="BB33" s="85"/>
      <c r="BC33" s="85"/>
      <c r="BD33" s="85"/>
      <c r="BE33" s="85"/>
      <c r="BF33" s="178"/>
      <c r="BG33" s="74"/>
      <c r="BH33" s="87"/>
      <c r="BI33" s="87"/>
      <c r="BJ33" s="189"/>
      <c r="BK33" s="189"/>
      <c r="BL33" s="189"/>
      <c r="BM33" s="86"/>
      <c r="BN33" s="190"/>
      <c r="BO33" s="190"/>
      <c r="BP33" s="85"/>
      <c r="BQ33" s="85"/>
      <c r="BR33" s="85"/>
      <c r="BS33" s="85"/>
      <c r="BT33" s="85"/>
      <c r="BU33" s="85"/>
      <c r="BV33" s="85"/>
      <c r="BW33" s="85"/>
      <c r="BX33" s="220"/>
    </row>
    <row r="34" spans="1:76" s="29" customFormat="1" ht="18" customHeight="1">
      <c r="A34" s="33"/>
      <c r="B34" s="41"/>
      <c r="C34" s="51"/>
      <c r="D34" s="61"/>
      <c r="E34" s="71"/>
      <c r="F34" s="85"/>
      <c r="G34" s="100" t="str">
        <f>IF(H32&gt;L32,"OK,目標CBR"&amp;L26&amp;"%の場合置換層厚"&amp;L27&amp;"cmとなる。","NG,目標CBR"&amp;L26&amp;"%の場合置換層厚"&amp;L27&amp;"cmでは満足しない。")</f>
        <v>OK,目標CBR3%の場合置換層厚75cmとなる。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78"/>
      <c r="W34" s="74"/>
      <c r="X34" s="85"/>
      <c r="Y34" s="100" t="str">
        <f>IF(Z32&gt;AD32,"OK,目標CBR"&amp;AD26&amp;"%の場合置換層厚"&amp;AD27&amp;"cmとなる。","NG,目標CBR"&amp;AD26&amp;"%の場合置換層厚"&amp;AD27&amp;"cmでは満足しない。")</f>
        <v>OK,目標CBR4%の場合置換層厚85cmとなる。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178"/>
      <c r="AO34" s="74"/>
      <c r="AP34" s="85"/>
      <c r="AQ34" s="100" t="str">
        <f>IF(AR32&gt;AV32,"OK,目標CBR"&amp;AV26&amp;"%の場合置換層厚"&amp;AV27&amp;"cmとなる。","NG,目標CBR"&amp;AV26&amp;"%の場合置換層厚"&amp;AV27&amp;"cmでは満足しない。")</f>
        <v>OK,目標CBR6%の場合置換層厚95cmとなる。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178"/>
      <c r="BG34" s="74"/>
      <c r="BH34" s="85"/>
      <c r="BI34" s="100" t="str">
        <f>IF(BJ32&gt;BN32,"OK,目標CBR"&amp;BN26&amp;"%の場合置換層厚"&amp;BN27&amp;"cmとなる。","NG,目標CBR"&amp;BN26&amp;"%の場合置換層厚"&amp;BN27&amp;"cmでは満足しない。")</f>
        <v>OK,目標CBR8%の場合置換層厚105cmとなる。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220"/>
    </row>
    <row r="35" spans="1:76" s="29" customFormat="1" ht="9.9499999999999993" customHeight="1">
      <c r="A35" s="33"/>
      <c r="B35" s="41"/>
      <c r="C35" s="51"/>
      <c r="D35" s="61"/>
      <c r="E35" s="72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80"/>
      <c r="W35" s="72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180"/>
      <c r="AO35" s="72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80"/>
      <c r="BG35" s="72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221"/>
    </row>
    <row r="36" spans="1:76" s="29" customFormat="1" ht="15.95" customHeight="1">
      <c r="A36" s="33"/>
      <c r="B36" s="42" t="s">
        <v>20</v>
      </c>
      <c r="C36" s="52"/>
      <c r="D36" s="62"/>
      <c r="E36" s="73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51">
        <v>100</v>
      </c>
      <c r="Q36" s="151"/>
      <c r="R36" s="151"/>
      <c r="S36" s="151"/>
      <c r="T36" s="151"/>
      <c r="U36" s="151"/>
      <c r="V36" s="181"/>
      <c r="W36" s="187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51">
        <v>100</v>
      </c>
      <c r="AI36" s="151"/>
      <c r="AJ36" s="151"/>
      <c r="AK36" s="151"/>
      <c r="AL36" s="151"/>
      <c r="AM36" s="151"/>
      <c r="AN36" s="200"/>
      <c r="AO36" s="187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51">
        <v>100</v>
      </c>
      <c r="BA36" s="151"/>
      <c r="BB36" s="151"/>
      <c r="BC36" s="151"/>
      <c r="BD36" s="151"/>
      <c r="BE36" s="151"/>
      <c r="BF36" s="200"/>
      <c r="BG36" s="73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151">
        <v>100</v>
      </c>
      <c r="BS36" s="151"/>
      <c r="BT36" s="151"/>
      <c r="BU36" s="151"/>
      <c r="BV36" s="151"/>
      <c r="BW36" s="151"/>
      <c r="BX36" s="222"/>
    </row>
    <row r="37" spans="1:76" s="29" customFormat="1" ht="15.95" customHeight="1">
      <c r="A37" s="33"/>
      <c r="B37" s="43"/>
      <c r="C37" s="53"/>
      <c r="D37" s="63"/>
      <c r="E37" s="71"/>
      <c r="F37" s="90" t="s">
        <v>41</v>
      </c>
      <c r="G37" s="90"/>
      <c r="H37" s="90"/>
      <c r="I37" s="90"/>
      <c r="J37" s="90"/>
      <c r="K37" s="90"/>
      <c r="L37" s="90"/>
      <c r="M37" s="90" t="s">
        <v>36</v>
      </c>
      <c r="N37" s="90"/>
      <c r="O37" s="90"/>
      <c r="P37" s="94" t="s">
        <v>46</v>
      </c>
      <c r="Q37" s="94"/>
      <c r="R37" s="94"/>
      <c r="S37" s="94" t="s">
        <v>44</v>
      </c>
      <c r="T37" s="94"/>
      <c r="U37" s="94"/>
      <c r="V37" s="182"/>
      <c r="W37" s="188"/>
      <c r="X37" s="90" t="s">
        <v>41</v>
      </c>
      <c r="Y37" s="90"/>
      <c r="Z37" s="90"/>
      <c r="AA37" s="90"/>
      <c r="AB37" s="90"/>
      <c r="AC37" s="90"/>
      <c r="AD37" s="90"/>
      <c r="AE37" s="90" t="s">
        <v>36</v>
      </c>
      <c r="AF37" s="90"/>
      <c r="AG37" s="90"/>
      <c r="AH37" s="94" t="s">
        <v>46</v>
      </c>
      <c r="AI37" s="94"/>
      <c r="AJ37" s="94"/>
      <c r="AK37" s="94" t="s">
        <v>44</v>
      </c>
      <c r="AL37" s="94"/>
      <c r="AM37" s="94"/>
      <c r="AN37" s="201"/>
      <c r="AO37" s="188"/>
      <c r="AP37" s="90" t="s">
        <v>41</v>
      </c>
      <c r="AQ37" s="90"/>
      <c r="AR37" s="90"/>
      <c r="AS37" s="90"/>
      <c r="AT37" s="90"/>
      <c r="AU37" s="90"/>
      <c r="AV37" s="90"/>
      <c r="AW37" s="90" t="s">
        <v>36</v>
      </c>
      <c r="AX37" s="90"/>
      <c r="AY37" s="90"/>
      <c r="AZ37" s="94" t="s">
        <v>46</v>
      </c>
      <c r="BA37" s="94"/>
      <c r="BB37" s="94"/>
      <c r="BC37" s="94" t="s">
        <v>44</v>
      </c>
      <c r="BD37" s="94"/>
      <c r="BE37" s="94"/>
      <c r="BF37" s="201"/>
      <c r="BG37" s="210"/>
      <c r="BH37" s="90" t="s">
        <v>41</v>
      </c>
      <c r="BI37" s="90"/>
      <c r="BJ37" s="90"/>
      <c r="BK37" s="90"/>
      <c r="BL37" s="90"/>
      <c r="BM37" s="90"/>
      <c r="BN37" s="90"/>
      <c r="BO37" s="90" t="s">
        <v>36</v>
      </c>
      <c r="BP37" s="90"/>
      <c r="BQ37" s="90"/>
      <c r="BR37" s="94" t="s">
        <v>46</v>
      </c>
      <c r="BS37" s="94"/>
      <c r="BT37" s="94"/>
      <c r="BU37" s="94" t="s">
        <v>44</v>
      </c>
      <c r="BV37" s="94"/>
      <c r="BW37" s="94"/>
      <c r="BX37" s="223"/>
    </row>
    <row r="38" spans="1:76" s="29" customFormat="1" ht="15.95" customHeight="1">
      <c r="A38" s="33"/>
      <c r="B38" s="43"/>
      <c r="C38" s="53"/>
      <c r="D38" s="63"/>
      <c r="E38" s="71"/>
      <c r="F38" s="91" t="s">
        <v>34</v>
      </c>
      <c r="G38" s="101"/>
      <c r="H38" s="105" t="s">
        <v>75</v>
      </c>
      <c r="I38" s="105"/>
      <c r="J38" s="114"/>
      <c r="K38" s="119">
        <v>10</v>
      </c>
      <c r="L38" s="130"/>
      <c r="M38" s="137">
        <f>+P36</f>
        <v>100</v>
      </c>
      <c r="N38" s="146"/>
      <c r="O38" s="148"/>
      <c r="P38" s="152">
        <f>+'単価表(種子・屋久)'!$E$7</f>
        <v>4859</v>
      </c>
      <c r="Q38" s="160"/>
      <c r="R38" s="162"/>
      <c r="S38" s="165">
        <f>ROUND(P38*M38/1000,0)</f>
        <v>486</v>
      </c>
      <c r="T38" s="165"/>
      <c r="U38" s="165"/>
      <c r="V38" s="182"/>
      <c r="W38" s="188"/>
      <c r="X38" s="91" t="s">
        <v>34</v>
      </c>
      <c r="Y38" s="101"/>
      <c r="Z38" s="105" t="s">
        <v>75</v>
      </c>
      <c r="AA38" s="105"/>
      <c r="AB38" s="114"/>
      <c r="AC38" s="119">
        <v>10</v>
      </c>
      <c r="AD38" s="130"/>
      <c r="AE38" s="137">
        <f>+AH36</f>
        <v>100</v>
      </c>
      <c r="AF38" s="146"/>
      <c r="AG38" s="148"/>
      <c r="AH38" s="152">
        <f>+'単価表(種子・屋久)'!$E$7</f>
        <v>4859</v>
      </c>
      <c r="AI38" s="160"/>
      <c r="AJ38" s="162"/>
      <c r="AK38" s="165">
        <f>ROUND(AH38*AE38/1000,0)</f>
        <v>486</v>
      </c>
      <c r="AL38" s="165"/>
      <c r="AM38" s="165"/>
      <c r="AN38" s="201"/>
      <c r="AO38" s="188"/>
      <c r="AP38" s="91" t="s">
        <v>34</v>
      </c>
      <c r="AQ38" s="101"/>
      <c r="AR38" s="105" t="s">
        <v>75</v>
      </c>
      <c r="AS38" s="105"/>
      <c r="AT38" s="114"/>
      <c r="AU38" s="119">
        <v>10</v>
      </c>
      <c r="AV38" s="130"/>
      <c r="AW38" s="137">
        <f>+AZ36</f>
        <v>100</v>
      </c>
      <c r="AX38" s="146"/>
      <c r="AY38" s="148"/>
      <c r="AZ38" s="152">
        <f>+'単価表(種子・屋久)'!$E$7</f>
        <v>4859</v>
      </c>
      <c r="BA38" s="160"/>
      <c r="BB38" s="162"/>
      <c r="BC38" s="165">
        <f>ROUND(AZ38*AW38/1000,0)</f>
        <v>486</v>
      </c>
      <c r="BD38" s="165"/>
      <c r="BE38" s="165"/>
      <c r="BF38" s="201"/>
      <c r="BG38" s="210"/>
      <c r="BH38" s="91" t="s">
        <v>34</v>
      </c>
      <c r="BI38" s="101"/>
      <c r="BJ38" s="105" t="s">
        <v>75</v>
      </c>
      <c r="BK38" s="105"/>
      <c r="BL38" s="114"/>
      <c r="BM38" s="119">
        <v>10</v>
      </c>
      <c r="BN38" s="130"/>
      <c r="BO38" s="137">
        <f>+BR36</f>
        <v>100</v>
      </c>
      <c r="BP38" s="146"/>
      <c r="BQ38" s="148"/>
      <c r="BR38" s="152">
        <f>+'単価表(種子・屋久)'!$E$7</f>
        <v>4859</v>
      </c>
      <c r="BS38" s="160"/>
      <c r="BT38" s="162"/>
      <c r="BU38" s="165">
        <f>ROUND(BR38*BO38/1000,0)</f>
        <v>486</v>
      </c>
      <c r="BV38" s="165"/>
      <c r="BW38" s="165"/>
      <c r="BX38" s="223"/>
    </row>
    <row r="39" spans="1:76" s="30" customFormat="1" ht="15.95" customHeight="1">
      <c r="A39" s="34"/>
      <c r="B39" s="43"/>
      <c r="C39" s="53"/>
      <c r="D39" s="63"/>
      <c r="E39" s="74"/>
      <c r="F39" s="92"/>
      <c r="G39" s="102"/>
      <c r="H39" s="105" t="s">
        <v>33</v>
      </c>
      <c r="I39" s="105"/>
      <c r="J39" s="114"/>
      <c r="K39" s="120">
        <v>25</v>
      </c>
      <c r="L39" s="131"/>
      <c r="M39" s="138">
        <f>+P36</f>
        <v>100</v>
      </c>
      <c r="N39" s="138"/>
      <c r="O39" s="138"/>
      <c r="P39" s="153">
        <f>LOOKUP(K39,'単価表(種子・屋久)'!$D$8:$D$16,'単価表(種子・屋久)'!$E$8:$E$16)</f>
        <v>1654</v>
      </c>
      <c r="Q39" s="153"/>
      <c r="R39" s="153"/>
      <c r="S39" s="165">
        <f>ROUND(P39*M39/1000,0)</f>
        <v>165</v>
      </c>
      <c r="T39" s="165"/>
      <c r="U39" s="165"/>
      <c r="V39" s="182"/>
      <c r="W39" s="188"/>
      <c r="X39" s="92"/>
      <c r="Y39" s="102"/>
      <c r="Z39" s="105" t="s">
        <v>33</v>
      </c>
      <c r="AA39" s="105"/>
      <c r="AB39" s="114"/>
      <c r="AC39" s="120">
        <v>10</v>
      </c>
      <c r="AD39" s="131"/>
      <c r="AE39" s="138">
        <f>+AH36</f>
        <v>100</v>
      </c>
      <c r="AF39" s="138"/>
      <c r="AG39" s="138"/>
      <c r="AH39" s="153">
        <f>LOOKUP(AC39,'単価表(種子・屋久)'!$D$8:$D$16,'単価表(種子・屋久)'!$E$8:$E$16)</f>
        <v>704</v>
      </c>
      <c r="AI39" s="153"/>
      <c r="AJ39" s="153"/>
      <c r="AK39" s="165">
        <f>ROUND(AH39*AE39/1000,0)</f>
        <v>70</v>
      </c>
      <c r="AL39" s="165"/>
      <c r="AM39" s="165"/>
      <c r="AN39" s="178"/>
      <c r="AO39" s="188"/>
      <c r="AP39" s="92"/>
      <c r="AQ39" s="102"/>
      <c r="AR39" s="105" t="s">
        <v>33</v>
      </c>
      <c r="AS39" s="105"/>
      <c r="AT39" s="114"/>
      <c r="AU39" s="120">
        <v>20</v>
      </c>
      <c r="AV39" s="131"/>
      <c r="AW39" s="138">
        <f>+AZ36</f>
        <v>100</v>
      </c>
      <c r="AX39" s="138"/>
      <c r="AY39" s="138"/>
      <c r="AZ39" s="153">
        <f>LOOKUP(AU39,'単価表(種子・屋久)'!$D$8:$D$16,'単価表(種子・屋久)'!$E$8:$E$16)</f>
        <v>1399</v>
      </c>
      <c r="BA39" s="153"/>
      <c r="BB39" s="153"/>
      <c r="BC39" s="165">
        <f>ROUND(AZ39*AW39/1000,0)</f>
        <v>140</v>
      </c>
      <c r="BD39" s="165"/>
      <c r="BE39" s="165"/>
      <c r="BF39" s="178"/>
      <c r="BG39" s="74"/>
      <c r="BH39" s="92"/>
      <c r="BI39" s="102"/>
      <c r="BJ39" s="105" t="s">
        <v>33</v>
      </c>
      <c r="BK39" s="105"/>
      <c r="BL39" s="114"/>
      <c r="BM39" s="120">
        <v>15</v>
      </c>
      <c r="BN39" s="131"/>
      <c r="BO39" s="138">
        <f>+BR36</f>
        <v>100</v>
      </c>
      <c r="BP39" s="138"/>
      <c r="BQ39" s="138"/>
      <c r="BR39" s="153">
        <f>LOOKUP(BM39,'単価表(種子・屋久)'!$D$8:$D$16,'単価表(種子・屋久)'!$E$8:$E$16)</f>
        <v>953</v>
      </c>
      <c r="BS39" s="153"/>
      <c r="BT39" s="153"/>
      <c r="BU39" s="165">
        <f>ROUND(BR39*BO39/1000,0)</f>
        <v>95</v>
      </c>
      <c r="BV39" s="165"/>
      <c r="BW39" s="165"/>
      <c r="BX39" s="220"/>
    </row>
    <row r="40" spans="1:76" s="30" customFormat="1" ht="15.95" customHeight="1">
      <c r="A40" s="34"/>
      <c r="B40" s="43"/>
      <c r="C40" s="53"/>
      <c r="D40" s="63"/>
      <c r="E40" s="74"/>
      <c r="F40" s="92"/>
      <c r="G40" s="102"/>
      <c r="H40" s="106" t="s">
        <v>38</v>
      </c>
      <c r="I40" s="106"/>
      <c r="J40" s="115"/>
      <c r="K40" s="120"/>
      <c r="L40" s="131"/>
      <c r="M40" s="138"/>
      <c r="N40" s="138"/>
      <c r="O40" s="138"/>
      <c r="P40" s="153"/>
      <c r="Q40" s="153"/>
      <c r="R40" s="153"/>
      <c r="S40" s="165"/>
      <c r="T40" s="165"/>
      <c r="U40" s="165"/>
      <c r="V40" s="182"/>
      <c r="W40" s="188"/>
      <c r="X40" s="92"/>
      <c r="Y40" s="102"/>
      <c r="Z40" s="106" t="s">
        <v>38</v>
      </c>
      <c r="AA40" s="106"/>
      <c r="AB40" s="115"/>
      <c r="AC40" s="120"/>
      <c r="AD40" s="131"/>
      <c r="AE40" s="138"/>
      <c r="AF40" s="138"/>
      <c r="AG40" s="138"/>
      <c r="AH40" s="153"/>
      <c r="AI40" s="153"/>
      <c r="AJ40" s="153"/>
      <c r="AK40" s="165"/>
      <c r="AL40" s="165"/>
      <c r="AM40" s="165"/>
      <c r="AN40" s="178"/>
      <c r="AO40" s="188"/>
      <c r="AP40" s="92"/>
      <c r="AQ40" s="102"/>
      <c r="AR40" s="106" t="s">
        <v>38</v>
      </c>
      <c r="AS40" s="106"/>
      <c r="AT40" s="115"/>
      <c r="AU40" s="120"/>
      <c r="AV40" s="131"/>
      <c r="AW40" s="138"/>
      <c r="AX40" s="138"/>
      <c r="AY40" s="138"/>
      <c r="AZ40" s="153"/>
      <c r="BA40" s="153"/>
      <c r="BB40" s="153"/>
      <c r="BC40" s="165"/>
      <c r="BD40" s="165"/>
      <c r="BE40" s="165"/>
      <c r="BF40" s="178"/>
      <c r="BG40" s="74"/>
      <c r="BH40" s="92"/>
      <c r="BI40" s="102"/>
      <c r="BJ40" s="106" t="s">
        <v>38</v>
      </c>
      <c r="BK40" s="106"/>
      <c r="BL40" s="115"/>
      <c r="BM40" s="120"/>
      <c r="BN40" s="131"/>
      <c r="BO40" s="138"/>
      <c r="BP40" s="138"/>
      <c r="BQ40" s="138"/>
      <c r="BR40" s="153"/>
      <c r="BS40" s="153"/>
      <c r="BT40" s="153"/>
      <c r="BU40" s="165"/>
      <c r="BV40" s="165"/>
      <c r="BW40" s="165"/>
      <c r="BX40" s="220"/>
    </row>
    <row r="41" spans="1:76" s="30" customFormat="1" ht="15.95" customHeight="1">
      <c r="A41" s="34"/>
      <c r="B41" s="43"/>
      <c r="C41" s="53"/>
      <c r="D41" s="63"/>
      <c r="E41" s="74"/>
      <c r="F41" s="92"/>
      <c r="G41" s="102"/>
      <c r="H41" s="105" t="s">
        <v>13</v>
      </c>
      <c r="I41" s="105"/>
      <c r="J41" s="114"/>
      <c r="K41" s="120">
        <v>40</v>
      </c>
      <c r="L41" s="131"/>
      <c r="M41" s="138">
        <f>+P36</f>
        <v>100</v>
      </c>
      <c r="N41" s="138"/>
      <c r="O41" s="138"/>
      <c r="P41" s="153">
        <f>LOOKUP(K41,'単価表(種子・屋久)'!$D$17:$D$26,'単価表(種子・屋久)'!$E$17:$E$26)</f>
        <v>2260</v>
      </c>
      <c r="Q41" s="153"/>
      <c r="R41" s="153"/>
      <c r="S41" s="165">
        <f>ROUND(P41*M41/1000,0)</f>
        <v>226</v>
      </c>
      <c r="T41" s="165"/>
      <c r="U41" s="165"/>
      <c r="V41" s="182"/>
      <c r="W41" s="188"/>
      <c r="X41" s="92"/>
      <c r="Y41" s="102"/>
      <c r="Z41" s="105" t="s">
        <v>13</v>
      </c>
      <c r="AA41" s="105"/>
      <c r="AB41" s="114"/>
      <c r="AC41" s="120">
        <v>50</v>
      </c>
      <c r="AD41" s="131"/>
      <c r="AE41" s="138">
        <f>+AH36</f>
        <v>100</v>
      </c>
      <c r="AF41" s="138"/>
      <c r="AG41" s="138"/>
      <c r="AH41" s="153">
        <f>LOOKUP(AC41,'単価表(種子・屋久)'!$D$17:$D$26,'単価表(種子・屋久)'!$E$17:$E$26)</f>
        <v>2918</v>
      </c>
      <c r="AI41" s="153"/>
      <c r="AJ41" s="153"/>
      <c r="AK41" s="165">
        <f>ROUND(AH41*AE41/1000,0)</f>
        <v>292</v>
      </c>
      <c r="AL41" s="165"/>
      <c r="AM41" s="165"/>
      <c r="AN41" s="178"/>
      <c r="AO41" s="188"/>
      <c r="AP41" s="92"/>
      <c r="AQ41" s="102"/>
      <c r="AR41" s="105" t="s">
        <v>13</v>
      </c>
      <c r="AS41" s="105"/>
      <c r="AT41" s="114"/>
      <c r="AU41" s="120">
        <v>25</v>
      </c>
      <c r="AV41" s="131"/>
      <c r="AW41" s="138">
        <f>+AZ36</f>
        <v>100</v>
      </c>
      <c r="AX41" s="138"/>
      <c r="AY41" s="138"/>
      <c r="AZ41" s="153">
        <f>LOOKUP(AU41,'単価表(種子・屋久)'!$D$17:$D$26,'単価表(種子・屋久)'!$E$17:$E$26)</f>
        <v>1554</v>
      </c>
      <c r="BA41" s="153"/>
      <c r="BB41" s="153"/>
      <c r="BC41" s="165">
        <f>ROUND(AZ41*AW41/1000,0)</f>
        <v>155</v>
      </c>
      <c r="BD41" s="165"/>
      <c r="BE41" s="165"/>
      <c r="BF41" s="178"/>
      <c r="BG41" s="74"/>
      <c r="BH41" s="92"/>
      <c r="BI41" s="102"/>
      <c r="BJ41" s="105" t="s">
        <v>13</v>
      </c>
      <c r="BK41" s="105"/>
      <c r="BL41" s="114"/>
      <c r="BM41" s="120">
        <v>25</v>
      </c>
      <c r="BN41" s="131"/>
      <c r="BO41" s="138">
        <f>+BR36</f>
        <v>100</v>
      </c>
      <c r="BP41" s="138"/>
      <c r="BQ41" s="138"/>
      <c r="BR41" s="153">
        <f>LOOKUP(BM41,'単価表(種子・屋久)'!$D$17:$D$26,'単価表(種子・屋久)'!$E$17:$E$26)</f>
        <v>1554</v>
      </c>
      <c r="BS41" s="153"/>
      <c r="BT41" s="153"/>
      <c r="BU41" s="165">
        <f>ROUND(BR41*BO41/1000,0)</f>
        <v>155</v>
      </c>
      <c r="BV41" s="165"/>
      <c r="BW41" s="165"/>
      <c r="BX41" s="220"/>
    </row>
    <row r="42" spans="1:76" s="30" customFormat="1" ht="15.95" customHeight="1">
      <c r="A42" s="34"/>
      <c r="B42" s="43"/>
      <c r="C42" s="53"/>
      <c r="D42" s="63"/>
      <c r="E42" s="74"/>
      <c r="F42" s="92"/>
      <c r="G42" s="102"/>
      <c r="H42" s="106" t="s">
        <v>39</v>
      </c>
      <c r="I42" s="106"/>
      <c r="J42" s="115"/>
      <c r="K42" s="120"/>
      <c r="L42" s="131"/>
      <c r="M42" s="138"/>
      <c r="N42" s="138"/>
      <c r="O42" s="138"/>
      <c r="P42" s="153"/>
      <c r="Q42" s="153"/>
      <c r="R42" s="153"/>
      <c r="S42" s="165"/>
      <c r="T42" s="165"/>
      <c r="U42" s="165"/>
      <c r="V42" s="182"/>
      <c r="W42" s="188"/>
      <c r="X42" s="92"/>
      <c r="Y42" s="102"/>
      <c r="Z42" s="106" t="s">
        <v>39</v>
      </c>
      <c r="AA42" s="106"/>
      <c r="AB42" s="115"/>
      <c r="AC42" s="120"/>
      <c r="AD42" s="131"/>
      <c r="AE42" s="138"/>
      <c r="AF42" s="138"/>
      <c r="AG42" s="138"/>
      <c r="AH42" s="153"/>
      <c r="AI42" s="153"/>
      <c r="AJ42" s="153"/>
      <c r="AK42" s="165"/>
      <c r="AL42" s="165"/>
      <c r="AM42" s="165"/>
      <c r="AN42" s="178"/>
      <c r="AO42" s="188"/>
      <c r="AP42" s="92"/>
      <c r="AQ42" s="102"/>
      <c r="AR42" s="106" t="s">
        <v>39</v>
      </c>
      <c r="AS42" s="106"/>
      <c r="AT42" s="115"/>
      <c r="AU42" s="120"/>
      <c r="AV42" s="131"/>
      <c r="AW42" s="138"/>
      <c r="AX42" s="138"/>
      <c r="AY42" s="138"/>
      <c r="AZ42" s="153"/>
      <c r="BA42" s="153"/>
      <c r="BB42" s="153"/>
      <c r="BC42" s="165"/>
      <c r="BD42" s="165"/>
      <c r="BE42" s="165"/>
      <c r="BF42" s="178"/>
      <c r="BG42" s="74"/>
      <c r="BH42" s="92"/>
      <c r="BI42" s="102"/>
      <c r="BJ42" s="106" t="s">
        <v>39</v>
      </c>
      <c r="BK42" s="106"/>
      <c r="BL42" s="115"/>
      <c r="BM42" s="120"/>
      <c r="BN42" s="131"/>
      <c r="BO42" s="138"/>
      <c r="BP42" s="138"/>
      <c r="BQ42" s="138"/>
      <c r="BR42" s="153"/>
      <c r="BS42" s="153"/>
      <c r="BT42" s="153"/>
      <c r="BU42" s="165"/>
      <c r="BV42" s="165"/>
      <c r="BW42" s="165"/>
      <c r="BX42" s="220"/>
    </row>
    <row r="43" spans="1:76" s="30" customFormat="1" ht="15.95" customHeight="1">
      <c r="A43" s="34"/>
      <c r="B43" s="43"/>
      <c r="C43" s="53"/>
      <c r="D43" s="63"/>
      <c r="E43" s="74"/>
      <c r="F43" s="93"/>
      <c r="G43" s="103"/>
      <c r="H43" s="107" t="s">
        <v>47</v>
      </c>
      <c r="I43" s="107"/>
      <c r="J43" s="107"/>
      <c r="K43" s="107"/>
      <c r="L43" s="107"/>
      <c r="M43" s="138" t="s">
        <v>43</v>
      </c>
      <c r="N43" s="138"/>
      <c r="O43" s="138"/>
      <c r="P43" s="153" t="s">
        <v>43</v>
      </c>
      <c r="Q43" s="153"/>
      <c r="R43" s="153"/>
      <c r="S43" s="165">
        <f>SUM(S38:U42)</f>
        <v>877</v>
      </c>
      <c r="T43" s="165"/>
      <c r="U43" s="165"/>
      <c r="V43" s="182"/>
      <c r="W43" s="188"/>
      <c r="X43" s="93"/>
      <c r="Y43" s="103"/>
      <c r="Z43" s="107" t="s">
        <v>47</v>
      </c>
      <c r="AA43" s="107"/>
      <c r="AB43" s="107"/>
      <c r="AC43" s="107"/>
      <c r="AD43" s="107"/>
      <c r="AE43" s="138" t="s">
        <v>43</v>
      </c>
      <c r="AF43" s="138"/>
      <c r="AG43" s="138"/>
      <c r="AH43" s="153" t="s">
        <v>43</v>
      </c>
      <c r="AI43" s="153"/>
      <c r="AJ43" s="153"/>
      <c r="AK43" s="165">
        <f>SUM(AK38:AM42)</f>
        <v>848</v>
      </c>
      <c r="AL43" s="165"/>
      <c r="AM43" s="165"/>
      <c r="AN43" s="178"/>
      <c r="AO43" s="188"/>
      <c r="AP43" s="93"/>
      <c r="AQ43" s="103"/>
      <c r="AR43" s="107" t="s">
        <v>47</v>
      </c>
      <c r="AS43" s="107"/>
      <c r="AT43" s="107"/>
      <c r="AU43" s="107"/>
      <c r="AV43" s="107"/>
      <c r="AW43" s="138" t="s">
        <v>43</v>
      </c>
      <c r="AX43" s="138"/>
      <c r="AY43" s="138"/>
      <c r="AZ43" s="153" t="s">
        <v>43</v>
      </c>
      <c r="BA43" s="153"/>
      <c r="BB43" s="153"/>
      <c r="BC43" s="165">
        <f>SUM(BC38:BE42)</f>
        <v>781</v>
      </c>
      <c r="BD43" s="165"/>
      <c r="BE43" s="165"/>
      <c r="BF43" s="178"/>
      <c r="BG43" s="74"/>
      <c r="BH43" s="93"/>
      <c r="BI43" s="103"/>
      <c r="BJ43" s="107" t="s">
        <v>47</v>
      </c>
      <c r="BK43" s="107"/>
      <c r="BL43" s="107"/>
      <c r="BM43" s="107"/>
      <c r="BN43" s="107"/>
      <c r="BO43" s="138" t="s">
        <v>43</v>
      </c>
      <c r="BP43" s="138"/>
      <c r="BQ43" s="138"/>
      <c r="BR43" s="153" t="s">
        <v>43</v>
      </c>
      <c r="BS43" s="153"/>
      <c r="BT43" s="153"/>
      <c r="BU43" s="165">
        <f>SUM(BU38:BW42)</f>
        <v>736</v>
      </c>
      <c r="BV43" s="165"/>
      <c r="BW43" s="165"/>
      <c r="BX43" s="220"/>
    </row>
    <row r="44" spans="1:76" s="30" customFormat="1" ht="15.95" customHeight="1">
      <c r="A44" s="34"/>
      <c r="B44" s="43"/>
      <c r="C44" s="53"/>
      <c r="D44" s="63"/>
      <c r="E44" s="74"/>
      <c r="F44" s="94" t="s">
        <v>24</v>
      </c>
      <c r="G44" s="94"/>
      <c r="H44" s="108" t="s">
        <v>19</v>
      </c>
      <c r="I44" s="108"/>
      <c r="J44" s="108"/>
      <c r="K44" s="108"/>
      <c r="L44" s="108"/>
      <c r="M44" s="139">
        <f>T13*P36/100</f>
        <v>150</v>
      </c>
      <c r="N44" s="139"/>
      <c r="O44" s="139"/>
      <c r="P44" s="153">
        <f>+'単価表(種子・屋久)'!$E$29</f>
        <v>258</v>
      </c>
      <c r="Q44" s="153"/>
      <c r="R44" s="153"/>
      <c r="S44" s="165">
        <f>ROUND(P44*M44/1000,0)</f>
        <v>39</v>
      </c>
      <c r="T44" s="165"/>
      <c r="U44" s="165"/>
      <c r="V44" s="182"/>
      <c r="W44" s="188"/>
      <c r="X44" s="94" t="s">
        <v>24</v>
      </c>
      <c r="Y44" s="94"/>
      <c r="Z44" s="108" t="s">
        <v>19</v>
      </c>
      <c r="AA44" s="108"/>
      <c r="AB44" s="108"/>
      <c r="AC44" s="108"/>
      <c r="AD44" s="108"/>
      <c r="AE44" s="139">
        <f>AL13*AH36/100</f>
        <v>155</v>
      </c>
      <c r="AF44" s="139"/>
      <c r="AG44" s="139"/>
      <c r="AH44" s="153">
        <f>+'単価表(種子・屋久)'!$E$29</f>
        <v>258</v>
      </c>
      <c r="AI44" s="153"/>
      <c r="AJ44" s="153"/>
      <c r="AK44" s="165">
        <f>ROUND(AH44*AE44/1000,0)</f>
        <v>40</v>
      </c>
      <c r="AL44" s="165"/>
      <c r="AM44" s="165"/>
      <c r="AN44" s="178"/>
      <c r="AO44" s="188"/>
      <c r="AP44" s="94" t="s">
        <v>24</v>
      </c>
      <c r="AQ44" s="94"/>
      <c r="AR44" s="108" t="s">
        <v>19</v>
      </c>
      <c r="AS44" s="108"/>
      <c r="AT44" s="108"/>
      <c r="AU44" s="108"/>
      <c r="AV44" s="108"/>
      <c r="AW44" s="139">
        <f>BD13*AZ36/100</f>
        <v>150</v>
      </c>
      <c r="AX44" s="139"/>
      <c r="AY44" s="139"/>
      <c r="AZ44" s="153">
        <f>+'単価表(種子・屋久)'!$E$29</f>
        <v>258</v>
      </c>
      <c r="BA44" s="153"/>
      <c r="BB44" s="153"/>
      <c r="BC44" s="165">
        <f>ROUND(AZ44*AW44/1000,0)</f>
        <v>39</v>
      </c>
      <c r="BD44" s="165"/>
      <c r="BE44" s="165"/>
      <c r="BF44" s="178"/>
      <c r="BG44" s="74"/>
      <c r="BH44" s="94" t="s">
        <v>24</v>
      </c>
      <c r="BI44" s="94"/>
      <c r="BJ44" s="108" t="s">
        <v>19</v>
      </c>
      <c r="BK44" s="108"/>
      <c r="BL44" s="108"/>
      <c r="BM44" s="108"/>
      <c r="BN44" s="108"/>
      <c r="BO44" s="139">
        <f>BV13*BR36/100</f>
        <v>155</v>
      </c>
      <c r="BP44" s="139"/>
      <c r="BQ44" s="139"/>
      <c r="BR44" s="153">
        <f>+'単価表(種子・屋久)'!$E$29</f>
        <v>258</v>
      </c>
      <c r="BS44" s="153"/>
      <c r="BT44" s="153"/>
      <c r="BU44" s="165">
        <f>ROUND(BR44*BO44/1000,0)</f>
        <v>40</v>
      </c>
      <c r="BV44" s="165"/>
      <c r="BW44" s="165"/>
      <c r="BX44" s="220"/>
    </row>
    <row r="45" spans="1:76" s="30" customFormat="1" ht="15.95" customHeight="1">
      <c r="A45" s="34"/>
      <c r="B45" s="43"/>
      <c r="C45" s="53"/>
      <c r="D45" s="63"/>
      <c r="E45" s="74"/>
      <c r="F45" s="94"/>
      <c r="G45" s="94"/>
      <c r="H45" s="108" t="s">
        <v>35</v>
      </c>
      <c r="I45" s="108"/>
      <c r="J45" s="108"/>
      <c r="K45" s="108"/>
      <c r="L45" s="108"/>
      <c r="M45" s="139">
        <f>S14*P36/100</f>
        <v>75</v>
      </c>
      <c r="N45" s="139"/>
      <c r="O45" s="139"/>
      <c r="P45" s="153">
        <f>+'単価表(種子・屋久)'!$E$28</f>
        <v>258</v>
      </c>
      <c r="Q45" s="153"/>
      <c r="R45" s="153"/>
      <c r="S45" s="165">
        <f>ROUND(P45*M45/1000,0)</f>
        <v>19</v>
      </c>
      <c r="T45" s="165"/>
      <c r="U45" s="165"/>
      <c r="V45" s="182"/>
      <c r="W45" s="188"/>
      <c r="X45" s="94"/>
      <c r="Y45" s="94"/>
      <c r="Z45" s="108" t="s">
        <v>35</v>
      </c>
      <c r="AA45" s="108"/>
      <c r="AB45" s="108"/>
      <c r="AC45" s="108"/>
      <c r="AD45" s="108"/>
      <c r="AE45" s="139">
        <f>AK14*AH36/100</f>
        <v>85</v>
      </c>
      <c r="AF45" s="139"/>
      <c r="AG45" s="139"/>
      <c r="AH45" s="153">
        <f>+'単価表(種子・屋久)'!$E$28</f>
        <v>258</v>
      </c>
      <c r="AI45" s="153"/>
      <c r="AJ45" s="153"/>
      <c r="AK45" s="165">
        <f>ROUND(AH45*AE45/1000,0)</f>
        <v>22</v>
      </c>
      <c r="AL45" s="165"/>
      <c r="AM45" s="165"/>
      <c r="AN45" s="178"/>
      <c r="AO45" s="188"/>
      <c r="AP45" s="94"/>
      <c r="AQ45" s="94"/>
      <c r="AR45" s="108" t="s">
        <v>35</v>
      </c>
      <c r="AS45" s="108"/>
      <c r="AT45" s="108"/>
      <c r="AU45" s="108"/>
      <c r="AV45" s="108"/>
      <c r="AW45" s="139">
        <f>BC14*AZ36/100</f>
        <v>95</v>
      </c>
      <c r="AX45" s="139"/>
      <c r="AY45" s="139"/>
      <c r="AZ45" s="153">
        <f>+'単価表(種子・屋久)'!$E$28</f>
        <v>258</v>
      </c>
      <c r="BA45" s="153"/>
      <c r="BB45" s="153"/>
      <c r="BC45" s="165">
        <f>ROUND(AZ45*AW45/1000,0)</f>
        <v>25</v>
      </c>
      <c r="BD45" s="165"/>
      <c r="BE45" s="165"/>
      <c r="BF45" s="178"/>
      <c r="BG45" s="74"/>
      <c r="BH45" s="94"/>
      <c r="BI45" s="94"/>
      <c r="BJ45" s="108" t="s">
        <v>35</v>
      </c>
      <c r="BK45" s="108"/>
      <c r="BL45" s="108"/>
      <c r="BM45" s="108"/>
      <c r="BN45" s="108"/>
      <c r="BO45" s="139">
        <f>BU15*BR36/100</f>
        <v>105</v>
      </c>
      <c r="BP45" s="139"/>
      <c r="BQ45" s="139"/>
      <c r="BR45" s="153">
        <f>+'単価表(種子・屋久)'!$E$28</f>
        <v>258</v>
      </c>
      <c r="BS45" s="153"/>
      <c r="BT45" s="153"/>
      <c r="BU45" s="165">
        <f>ROUND(BR45*BO45/1000,0)</f>
        <v>27</v>
      </c>
      <c r="BV45" s="165"/>
      <c r="BW45" s="165"/>
      <c r="BX45" s="220"/>
    </row>
    <row r="46" spans="1:76" s="30" customFormat="1" ht="15.95" customHeight="1">
      <c r="A46" s="34"/>
      <c r="B46" s="43"/>
      <c r="C46" s="53"/>
      <c r="D46" s="63"/>
      <c r="E46" s="74"/>
      <c r="F46" s="94"/>
      <c r="G46" s="94"/>
      <c r="H46" s="108" t="s">
        <v>76</v>
      </c>
      <c r="I46" s="108"/>
      <c r="J46" s="108"/>
      <c r="K46" s="108"/>
      <c r="L46" s="108"/>
      <c r="M46" s="139">
        <f>+M45</f>
        <v>75</v>
      </c>
      <c r="N46" s="139"/>
      <c r="O46" s="139"/>
      <c r="P46" s="153">
        <f>+'単価表(種子・屋久)'!$E$27</f>
        <v>2200</v>
      </c>
      <c r="Q46" s="153"/>
      <c r="R46" s="153"/>
      <c r="S46" s="165">
        <f>ROUND(P46*M46/1000,0)</f>
        <v>165</v>
      </c>
      <c r="T46" s="165"/>
      <c r="U46" s="165"/>
      <c r="V46" s="182"/>
      <c r="W46" s="188"/>
      <c r="X46" s="94"/>
      <c r="Y46" s="94"/>
      <c r="Z46" s="108" t="s">
        <v>76</v>
      </c>
      <c r="AA46" s="108"/>
      <c r="AB46" s="108"/>
      <c r="AC46" s="108"/>
      <c r="AD46" s="108"/>
      <c r="AE46" s="139">
        <f>+AE45</f>
        <v>85</v>
      </c>
      <c r="AF46" s="139"/>
      <c r="AG46" s="139"/>
      <c r="AH46" s="153">
        <f>+'単価表(種子・屋久)'!$E$27</f>
        <v>2200</v>
      </c>
      <c r="AI46" s="153"/>
      <c r="AJ46" s="153"/>
      <c r="AK46" s="165">
        <f>ROUND(AH46*AE46/1000,0)</f>
        <v>187</v>
      </c>
      <c r="AL46" s="165"/>
      <c r="AM46" s="165"/>
      <c r="AN46" s="178"/>
      <c r="AO46" s="188"/>
      <c r="AP46" s="94"/>
      <c r="AQ46" s="94"/>
      <c r="AR46" s="108" t="s">
        <v>76</v>
      </c>
      <c r="AS46" s="108"/>
      <c r="AT46" s="108"/>
      <c r="AU46" s="108"/>
      <c r="AV46" s="108"/>
      <c r="AW46" s="139">
        <f>+AW45</f>
        <v>95</v>
      </c>
      <c r="AX46" s="139"/>
      <c r="AY46" s="139"/>
      <c r="AZ46" s="153">
        <f>+'単価表(種子・屋久)'!$E$27</f>
        <v>2200</v>
      </c>
      <c r="BA46" s="153"/>
      <c r="BB46" s="153"/>
      <c r="BC46" s="165">
        <f>ROUND(AZ46*AW46/1000,0)</f>
        <v>209</v>
      </c>
      <c r="BD46" s="165"/>
      <c r="BE46" s="165"/>
      <c r="BF46" s="178"/>
      <c r="BG46" s="74"/>
      <c r="BH46" s="94"/>
      <c r="BI46" s="94"/>
      <c r="BJ46" s="108" t="s">
        <v>76</v>
      </c>
      <c r="BK46" s="108"/>
      <c r="BL46" s="108"/>
      <c r="BM46" s="108"/>
      <c r="BN46" s="108"/>
      <c r="BO46" s="139">
        <f>+BO45</f>
        <v>105</v>
      </c>
      <c r="BP46" s="139"/>
      <c r="BQ46" s="139"/>
      <c r="BR46" s="153">
        <f>+'単価表(種子・屋久)'!$E$27</f>
        <v>2200</v>
      </c>
      <c r="BS46" s="153"/>
      <c r="BT46" s="153"/>
      <c r="BU46" s="165">
        <f>ROUND(BR46*BO46/1000,0)</f>
        <v>231</v>
      </c>
      <c r="BV46" s="165"/>
      <c r="BW46" s="165"/>
      <c r="BX46" s="220"/>
    </row>
    <row r="47" spans="1:76" s="30" customFormat="1" ht="15.95" customHeight="1">
      <c r="A47" s="34"/>
      <c r="B47" s="43"/>
      <c r="C47" s="53"/>
      <c r="D47" s="63"/>
      <c r="E47" s="74"/>
      <c r="F47" s="94"/>
      <c r="G47" s="94"/>
      <c r="H47" s="108" t="s">
        <v>16</v>
      </c>
      <c r="I47" s="108"/>
      <c r="J47" s="108"/>
      <c r="K47" s="108"/>
      <c r="L47" s="108"/>
      <c r="M47" s="139">
        <f>+M44</f>
        <v>150</v>
      </c>
      <c r="N47" s="139"/>
      <c r="O47" s="139"/>
      <c r="P47" s="153">
        <f>+'単価表(種子・屋久)'!$E$33</f>
        <v>922</v>
      </c>
      <c r="Q47" s="153"/>
      <c r="R47" s="153"/>
      <c r="S47" s="165">
        <f>ROUND(P47*M47/1000,0)</f>
        <v>138</v>
      </c>
      <c r="T47" s="165"/>
      <c r="U47" s="165"/>
      <c r="V47" s="182"/>
      <c r="W47" s="188"/>
      <c r="X47" s="94"/>
      <c r="Y47" s="94"/>
      <c r="Z47" s="108" t="s">
        <v>16</v>
      </c>
      <c r="AA47" s="108"/>
      <c r="AB47" s="108"/>
      <c r="AC47" s="108"/>
      <c r="AD47" s="108"/>
      <c r="AE47" s="139">
        <f>+AE44</f>
        <v>155</v>
      </c>
      <c r="AF47" s="139"/>
      <c r="AG47" s="139"/>
      <c r="AH47" s="153">
        <f>+'単価表(種子・屋久)'!$E$33</f>
        <v>922</v>
      </c>
      <c r="AI47" s="153"/>
      <c r="AJ47" s="153"/>
      <c r="AK47" s="165">
        <f>ROUND(AH47*AE47/1000,0)</f>
        <v>143</v>
      </c>
      <c r="AL47" s="165"/>
      <c r="AM47" s="165"/>
      <c r="AN47" s="178"/>
      <c r="AO47" s="188"/>
      <c r="AP47" s="94"/>
      <c r="AQ47" s="94"/>
      <c r="AR47" s="108" t="s">
        <v>16</v>
      </c>
      <c r="AS47" s="108"/>
      <c r="AT47" s="108"/>
      <c r="AU47" s="108"/>
      <c r="AV47" s="108"/>
      <c r="AW47" s="139">
        <f>+AW44</f>
        <v>150</v>
      </c>
      <c r="AX47" s="139"/>
      <c r="AY47" s="139"/>
      <c r="AZ47" s="153">
        <f>+'単価表(種子・屋久)'!$E$33</f>
        <v>922</v>
      </c>
      <c r="BA47" s="153"/>
      <c r="BB47" s="153"/>
      <c r="BC47" s="165">
        <f>ROUND(AZ47*AW47/1000,0)</f>
        <v>138</v>
      </c>
      <c r="BD47" s="165"/>
      <c r="BE47" s="165"/>
      <c r="BF47" s="178"/>
      <c r="BG47" s="74"/>
      <c r="BH47" s="94"/>
      <c r="BI47" s="94"/>
      <c r="BJ47" s="108" t="s">
        <v>16</v>
      </c>
      <c r="BK47" s="108"/>
      <c r="BL47" s="108"/>
      <c r="BM47" s="108"/>
      <c r="BN47" s="108"/>
      <c r="BO47" s="139">
        <f>+BO44</f>
        <v>155</v>
      </c>
      <c r="BP47" s="139"/>
      <c r="BQ47" s="139"/>
      <c r="BR47" s="153">
        <f>+'単価表(種子・屋久)'!$E$33</f>
        <v>922</v>
      </c>
      <c r="BS47" s="153"/>
      <c r="BT47" s="153"/>
      <c r="BU47" s="165">
        <f>ROUND(BR47*BO47/1000,0)</f>
        <v>143</v>
      </c>
      <c r="BV47" s="165"/>
      <c r="BW47" s="165"/>
      <c r="BX47" s="220"/>
    </row>
    <row r="48" spans="1:76" s="30" customFormat="1" ht="15.95" customHeight="1">
      <c r="A48" s="34"/>
      <c r="B48" s="43"/>
      <c r="C48" s="53"/>
      <c r="D48" s="63"/>
      <c r="E48" s="74"/>
      <c r="F48" s="94"/>
      <c r="G48" s="94"/>
      <c r="H48" s="107" t="s">
        <v>47</v>
      </c>
      <c r="I48" s="107"/>
      <c r="J48" s="107"/>
      <c r="K48" s="107"/>
      <c r="L48" s="107"/>
      <c r="M48" s="138" t="s">
        <v>43</v>
      </c>
      <c r="N48" s="138"/>
      <c r="O48" s="138"/>
      <c r="P48" s="153" t="s">
        <v>43</v>
      </c>
      <c r="Q48" s="153"/>
      <c r="R48" s="153"/>
      <c r="S48" s="165">
        <f>SUM(S44:U47)</f>
        <v>361</v>
      </c>
      <c r="T48" s="165"/>
      <c r="U48" s="165"/>
      <c r="V48" s="182"/>
      <c r="W48" s="188"/>
      <c r="X48" s="94"/>
      <c r="Y48" s="94"/>
      <c r="Z48" s="107" t="s">
        <v>47</v>
      </c>
      <c r="AA48" s="107"/>
      <c r="AB48" s="107"/>
      <c r="AC48" s="107"/>
      <c r="AD48" s="107"/>
      <c r="AE48" s="138" t="s">
        <v>43</v>
      </c>
      <c r="AF48" s="138"/>
      <c r="AG48" s="138"/>
      <c r="AH48" s="153" t="s">
        <v>43</v>
      </c>
      <c r="AI48" s="153"/>
      <c r="AJ48" s="153"/>
      <c r="AK48" s="165">
        <f>SUM(AK44:AM47)</f>
        <v>392</v>
      </c>
      <c r="AL48" s="165"/>
      <c r="AM48" s="165"/>
      <c r="AN48" s="178"/>
      <c r="AO48" s="188"/>
      <c r="AP48" s="94"/>
      <c r="AQ48" s="94"/>
      <c r="AR48" s="107" t="s">
        <v>47</v>
      </c>
      <c r="AS48" s="107"/>
      <c r="AT48" s="107"/>
      <c r="AU48" s="107"/>
      <c r="AV48" s="107"/>
      <c r="AW48" s="138" t="s">
        <v>43</v>
      </c>
      <c r="AX48" s="138"/>
      <c r="AY48" s="138"/>
      <c r="AZ48" s="153" t="s">
        <v>43</v>
      </c>
      <c r="BA48" s="153"/>
      <c r="BB48" s="153"/>
      <c r="BC48" s="165">
        <f>SUM(BC44:BE47)</f>
        <v>411</v>
      </c>
      <c r="BD48" s="165"/>
      <c r="BE48" s="165"/>
      <c r="BF48" s="178"/>
      <c r="BG48" s="74"/>
      <c r="BH48" s="94"/>
      <c r="BI48" s="94"/>
      <c r="BJ48" s="107" t="s">
        <v>47</v>
      </c>
      <c r="BK48" s="107"/>
      <c r="BL48" s="107"/>
      <c r="BM48" s="107"/>
      <c r="BN48" s="107"/>
      <c r="BO48" s="138" t="s">
        <v>43</v>
      </c>
      <c r="BP48" s="138"/>
      <c r="BQ48" s="138"/>
      <c r="BR48" s="153" t="s">
        <v>43</v>
      </c>
      <c r="BS48" s="153"/>
      <c r="BT48" s="153"/>
      <c r="BU48" s="165">
        <f>SUM(BU44:BW47)</f>
        <v>441</v>
      </c>
      <c r="BV48" s="165"/>
      <c r="BW48" s="165"/>
      <c r="BX48" s="220"/>
    </row>
    <row r="49" spans="1:76" s="30" customFormat="1" ht="15.95" customHeight="1">
      <c r="A49" s="34"/>
      <c r="B49" s="43"/>
      <c r="C49" s="53"/>
      <c r="D49" s="63"/>
      <c r="E49" s="74"/>
      <c r="F49" s="95" t="s">
        <v>17</v>
      </c>
      <c r="G49" s="95"/>
      <c r="H49" s="95"/>
      <c r="I49" s="95"/>
      <c r="J49" s="95"/>
      <c r="K49" s="95"/>
      <c r="L49" s="95"/>
      <c r="M49" s="140" t="s">
        <v>43</v>
      </c>
      <c r="N49" s="140"/>
      <c r="O49" s="140"/>
      <c r="P49" s="154" t="s">
        <v>43</v>
      </c>
      <c r="Q49" s="154"/>
      <c r="R49" s="154"/>
      <c r="S49" s="166">
        <f>+S48+S43</f>
        <v>1238</v>
      </c>
      <c r="T49" s="166"/>
      <c r="U49" s="166"/>
      <c r="V49" s="182"/>
      <c r="W49" s="188"/>
      <c r="X49" s="95" t="s">
        <v>17</v>
      </c>
      <c r="Y49" s="95"/>
      <c r="Z49" s="95"/>
      <c r="AA49" s="95"/>
      <c r="AB49" s="95"/>
      <c r="AC49" s="95"/>
      <c r="AD49" s="95"/>
      <c r="AE49" s="140" t="s">
        <v>43</v>
      </c>
      <c r="AF49" s="140"/>
      <c r="AG49" s="140"/>
      <c r="AH49" s="154" t="s">
        <v>43</v>
      </c>
      <c r="AI49" s="154"/>
      <c r="AJ49" s="154"/>
      <c r="AK49" s="166">
        <f>+AK48+AK43</f>
        <v>1240</v>
      </c>
      <c r="AL49" s="166"/>
      <c r="AM49" s="166"/>
      <c r="AN49" s="178"/>
      <c r="AO49" s="188"/>
      <c r="AP49" s="95" t="s">
        <v>17</v>
      </c>
      <c r="AQ49" s="95"/>
      <c r="AR49" s="95"/>
      <c r="AS49" s="95"/>
      <c r="AT49" s="95"/>
      <c r="AU49" s="95"/>
      <c r="AV49" s="95"/>
      <c r="AW49" s="140" t="s">
        <v>43</v>
      </c>
      <c r="AX49" s="140"/>
      <c r="AY49" s="140"/>
      <c r="AZ49" s="154" t="s">
        <v>43</v>
      </c>
      <c r="BA49" s="154"/>
      <c r="BB49" s="154"/>
      <c r="BC49" s="166">
        <f>+BC48+BC43</f>
        <v>1192</v>
      </c>
      <c r="BD49" s="166"/>
      <c r="BE49" s="166"/>
      <c r="BF49" s="178"/>
      <c r="BG49" s="74"/>
      <c r="BH49" s="95" t="s">
        <v>17</v>
      </c>
      <c r="BI49" s="95"/>
      <c r="BJ49" s="95"/>
      <c r="BK49" s="95"/>
      <c r="BL49" s="95"/>
      <c r="BM49" s="95"/>
      <c r="BN49" s="95"/>
      <c r="BO49" s="140" t="s">
        <v>43</v>
      </c>
      <c r="BP49" s="140"/>
      <c r="BQ49" s="140"/>
      <c r="BR49" s="154" t="s">
        <v>43</v>
      </c>
      <c r="BS49" s="154"/>
      <c r="BT49" s="154"/>
      <c r="BU49" s="166">
        <f>+BU48+BU43</f>
        <v>1177</v>
      </c>
      <c r="BV49" s="166"/>
      <c r="BW49" s="166"/>
      <c r="BX49" s="220"/>
    </row>
    <row r="50" spans="1:76" s="30" customFormat="1" ht="15.95" customHeight="1">
      <c r="A50" s="34"/>
      <c r="B50" s="44"/>
      <c r="C50" s="54"/>
      <c r="D50" s="64"/>
      <c r="E50" s="75"/>
      <c r="F50" s="96"/>
      <c r="G50" s="96"/>
      <c r="H50" s="96"/>
      <c r="I50" s="96"/>
      <c r="J50" s="96"/>
      <c r="K50" s="96"/>
      <c r="L50" s="96"/>
      <c r="M50" s="141"/>
      <c r="N50" s="141"/>
      <c r="O50" s="141"/>
      <c r="P50" s="155"/>
      <c r="Q50" s="155"/>
      <c r="R50" s="155"/>
      <c r="S50" s="167"/>
      <c r="T50" s="167"/>
      <c r="U50" s="167"/>
      <c r="V50" s="183"/>
      <c r="W50" s="115"/>
      <c r="X50" s="96"/>
      <c r="Y50" s="96"/>
      <c r="Z50" s="96"/>
      <c r="AA50" s="96"/>
      <c r="AB50" s="96"/>
      <c r="AC50" s="96"/>
      <c r="AD50" s="96"/>
      <c r="AE50" s="193"/>
      <c r="AF50" s="193"/>
      <c r="AG50" s="193"/>
      <c r="AH50" s="194"/>
      <c r="AI50" s="194"/>
      <c r="AJ50" s="194"/>
      <c r="AK50" s="167"/>
      <c r="AL50" s="167"/>
      <c r="AM50" s="167"/>
      <c r="AN50" s="202"/>
      <c r="AO50" s="115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2"/>
      <c r="BG50" s="75"/>
      <c r="BH50" s="96"/>
      <c r="BI50" s="96"/>
      <c r="BJ50" s="96"/>
      <c r="BK50" s="96"/>
      <c r="BL50" s="96"/>
      <c r="BM50" s="96"/>
      <c r="BN50" s="96"/>
      <c r="BO50" s="193"/>
      <c r="BP50" s="193"/>
      <c r="BQ50" s="193"/>
      <c r="BR50" s="194"/>
      <c r="BS50" s="194"/>
      <c r="BT50" s="194"/>
      <c r="BU50" s="167"/>
      <c r="BV50" s="167"/>
      <c r="BW50" s="167"/>
      <c r="BX50" s="224"/>
    </row>
    <row r="51" spans="1:76" ht="20.100000000000001" customHeight="1">
      <c r="A51" s="31"/>
      <c r="B51" s="45" t="s">
        <v>48</v>
      </c>
      <c r="C51" s="55"/>
      <c r="D51" s="55"/>
      <c r="E51" s="76" t="str">
        <f>IF(S49=MIN(S49,AK49,BC49,BU49),"○","▲")</f>
        <v>▲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 t="str">
        <f>IF(AK49=MIN(S49,AK49,BC49,BU49),"○","▲")</f>
        <v>▲</v>
      </c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 t="str">
        <f>IF(BC49=MIN(S49,AK49,BC49,BU49),"○","▲")</f>
        <v>▲</v>
      </c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 t="str">
        <f>IF(BU49=MIN(S49,AK49,BC49,BU49),"○","▲")</f>
        <v>○</v>
      </c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225"/>
    </row>
    <row r="52" spans="1:76" ht="24.95" customHeight="1">
      <c r="A52" s="31"/>
      <c r="B52" s="46"/>
      <c r="C52" s="56"/>
      <c r="D52" s="56"/>
      <c r="E52" s="77">
        <f>IF(E51="○",M4,IF(W51="○",AE4,IF(AO51="○",AW4,BO4)))</f>
        <v>8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226"/>
    </row>
    <row r="53" spans="1:76" ht="15.95" customHeight="1"/>
    <row r="54" spans="1:76" ht="30" customHeight="1">
      <c r="A54" s="31"/>
      <c r="B54" s="36" t="s">
        <v>21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213"/>
    </row>
    <row r="55" spans="1:76" ht="24.95" customHeight="1">
      <c r="A55" s="31"/>
      <c r="B55" s="37" t="s">
        <v>70</v>
      </c>
      <c r="C55" s="47"/>
      <c r="D55" s="57"/>
      <c r="E55" s="65" t="s">
        <v>69</v>
      </c>
      <c r="F55" s="78"/>
      <c r="G55" s="78"/>
      <c r="H55" s="78"/>
      <c r="I55" s="78"/>
      <c r="J55" s="78"/>
      <c r="K55" s="78"/>
      <c r="L55" s="129" t="str">
        <f>+L2</f>
        <v>種子島・屋久島・十島・三島</v>
      </c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78" t="s">
        <v>54</v>
      </c>
      <c r="X55" s="78"/>
      <c r="Y55" s="78"/>
      <c r="Z55" s="78"/>
      <c r="AA55" s="78"/>
      <c r="AB55" s="78"/>
      <c r="AC55" s="78"/>
      <c r="AD55" s="78"/>
      <c r="AE55" s="191">
        <v>20</v>
      </c>
      <c r="AF55" s="191"/>
      <c r="AG55" s="191"/>
      <c r="AH55" s="191"/>
      <c r="AI55" s="191"/>
      <c r="AJ55" s="191"/>
      <c r="AK55" s="191"/>
      <c r="AL55" s="191"/>
      <c r="AM55" s="191"/>
      <c r="AN55" s="191"/>
      <c r="AO55" s="203" t="s">
        <v>68</v>
      </c>
      <c r="AP55" s="203"/>
      <c r="AQ55" s="203"/>
      <c r="AR55" s="203"/>
      <c r="AS55" s="203"/>
      <c r="AT55" s="203"/>
      <c r="AU55" s="203"/>
      <c r="AV55" s="203"/>
      <c r="AW55" s="206">
        <v>0.9</v>
      </c>
      <c r="AX55" s="208"/>
      <c r="AY55" s="208"/>
      <c r="AZ55" s="208"/>
      <c r="BA55" s="208"/>
      <c r="BB55" s="208"/>
      <c r="BC55" s="208"/>
      <c r="BD55" s="208"/>
      <c r="BE55" s="208"/>
      <c r="BF55" s="208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14"/>
    </row>
    <row r="56" spans="1:76" ht="24.95" customHeight="1">
      <c r="A56" s="31"/>
      <c r="B56" s="38"/>
      <c r="C56" s="48"/>
      <c r="D56" s="58"/>
      <c r="E56" s="66" t="s">
        <v>66</v>
      </c>
      <c r="F56" s="79"/>
      <c r="G56" s="79"/>
      <c r="H56" s="79"/>
      <c r="I56" s="79"/>
      <c r="J56" s="79"/>
      <c r="K56" s="79"/>
      <c r="L56" s="79" t="s">
        <v>67</v>
      </c>
      <c r="M56" s="79"/>
      <c r="N56" s="144">
        <f>+N3</f>
        <v>5</v>
      </c>
      <c r="O56" s="144"/>
      <c r="P56" s="150" t="str">
        <f>IF(N56=3,"(旧区分:L交通)",IF(N56=4,"(旧区分:A交通)",IF(N56=5,"(旧区分:B交通)","(旧区分:C交通)")))</f>
        <v>(旧区分:B交通)</v>
      </c>
      <c r="Q56" s="150"/>
      <c r="R56" s="150"/>
      <c r="S56" s="150"/>
      <c r="T56" s="150"/>
      <c r="U56" s="150"/>
      <c r="V56" s="150"/>
      <c r="W56" s="79" t="s">
        <v>64</v>
      </c>
      <c r="X56" s="79"/>
      <c r="Y56" s="79"/>
      <c r="Z56" s="79"/>
      <c r="AA56" s="79"/>
      <c r="AB56" s="79"/>
      <c r="AC56" s="79"/>
      <c r="AD56" s="79"/>
      <c r="AE56" s="192" t="s">
        <v>73</v>
      </c>
      <c r="AF56" s="192"/>
      <c r="AG56" s="192"/>
      <c r="AH56" s="192"/>
      <c r="AI56" s="192"/>
      <c r="AJ56" s="192"/>
      <c r="AK56" s="192"/>
      <c r="AL56" s="192"/>
      <c r="AM56" s="192"/>
      <c r="AN56" s="192"/>
      <c r="AO56" s="79" t="s">
        <v>71</v>
      </c>
      <c r="AP56" s="79"/>
      <c r="AQ56" s="79"/>
      <c r="AR56" s="79"/>
      <c r="AS56" s="79"/>
      <c r="AT56" s="79"/>
      <c r="AU56" s="79"/>
      <c r="AV56" s="79"/>
      <c r="AW56" s="207">
        <v>1</v>
      </c>
      <c r="AX56" s="207"/>
      <c r="AY56" s="207"/>
      <c r="AZ56" s="207"/>
      <c r="BA56" s="207"/>
      <c r="BB56" s="207"/>
      <c r="BC56" s="207"/>
      <c r="BD56" s="207"/>
      <c r="BE56" s="207"/>
      <c r="BF56" s="207"/>
      <c r="BG56" s="79" t="s">
        <v>72</v>
      </c>
      <c r="BH56" s="79"/>
      <c r="BI56" s="79"/>
      <c r="BJ56" s="79"/>
      <c r="BK56" s="79"/>
      <c r="BL56" s="79"/>
      <c r="BM56" s="79"/>
      <c r="BN56" s="79"/>
      <c r="BO56" s="211">
        <f>+BO3</f>
        <v>12</v>
      </c>
      <c r="BP56" s="211"/>
      <c r="BQ56" s="211"/>
      <c r="BR56" s="211"/>
      <c r="BS56" s="211"/>
      <c r="BT56" s="211"/>
      <c r="BU56" s="211"/>
      <c r="BV56" s="211"/>
      <c r="BW56" s="211"/>
      <c r="BX56" s="215"/>
    </row>
    <row r="57" spans="1:76" ht="20.100000000000001" customHeight="1">
      <c r="A57" s="31"/>
      <c r="B57" s="39"/>
      <c r="C57" s="49"/>
      <c r="D57" s="59"/>
      <c r="E57" s="67">
        <v>1</v>
      </c>
      <c r="F57" s="80"/>
      <c r="G57" s="80"/>
      <c r="H57" s="80"/>
      <c r="I57" s="80"/>
      <c r="J57" s="80"/>
      <c r="K57" s="80"/>
      <c r="L57" s="80"/>
      <c r="M57" s="132">
        <f>+L79</f>
        <v>3</v>
      </c>
      <c r="N57" s="132"/>
      <c r="O57" s="132"/>
      <c r="P57" s="132"/>
      <c r="Q57" s="132"/>
      <c r="R57" s="132"/>
      <c r="S57" s="132"/>
      <c r="T57" s="132"/>
      <c r="U57" s="132"/>
      <c r="V57" s="175"/>
      <c r="W57" s="67">
        <v>2</v>
      </c>
      <c r="X57" s="80"/>
      <c r="Y57" s="80"/>
      <c r="Z57" s="80"/>
      <c r="AA57" s="80"/>
      <c r="AB57" s="80"/>
      <c r="AC57" s="80"/>
      <c r="AD57" s="80"/>
      <c r="AE57" s="132">
        <f>+AD79</f>
        <v>4</v>
      </c>
      <c r="AF57" s="132"/>
      <c r="AG57" s="132"/>
      <c r="AH57" s="132"/>
      <c r="AI57" s="132"/>
      <c r="AJ57" s="132"/>
      <c r="AK57" s="132"/>
      <c r="AL57" s="132"/>
      <c r="AM57" s="132"/>
      <c r="AN57" s="175"/>
      <c r="AO57" s="67">
        <v>2</v>
      </c>
      <c r="AP57" s="80"/>
      <c r="AQ57" s="80"/>
      <c r="AR57" s="80"/>
      <c r="AS57" s="80"/>
      <c r="AT57" s="80"/>
      <c r="AU57" s="80"/>
      <c r="AV57" s="80"/>
      <c r="AW57" s="132">
        <f>+AV79</f>
        <v>6</v>
      </c>
      <c r="AX57" s="132"/>
      <c r="AY57" s="132"/>
      <c r="AZ57" s="132"/>
      <c r="BA57" s="132"/>
      <c r="BB57" s="132"/>
      <c r="BC57" s="132"/>
      <c r="BD57" s="132"/>
      <c r="BE57" s="132"/>
      <c r="BF57" s="175"/>
      <c r="BG57" s="67">
        <v>3</v>
      </c>
      <c r="BH57" s="80"/>
      <c r="BI57" s="80"/>
      <c r="BJ57" s="80"/>
      <c r="BK57" s="80"/>
      <c r="BL57" s="80"/>
      <c r="BM57" s="80"/>
      <c r="BN57" s="80"/>
      <c r="BO57" s="132">
        <f>+BN79</f>
        <v>8</v>
      </c>
      <c r="BP57" s="132"/>
      <c r="BQ57" s="132"/>
      <c r="BR57" s="132"/>
      <c r="BS57" s="132"/>
      <c r="BT57" s="132"/>
      <c r="BU57" s="132"/>
      <c r="BV57" s="132"/>
      <c r="BW57" s="132"/>
      <c r="BX57" s="216"/>
    </row>
    <row r="58" spans="1:76" ht="5.0999999999999996" customHeight="1">
      <c r="A58" s="31"/>
      <c r="B58" s="40" t="s">
        <v>3</v>
      </c>
      <c r="C58" s="50"/>
      <c r="D58" s="60"/>
      <c r="E58" s="68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176"/>
      <c r="W58" s="68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176"/>
      <c r="AO58" s="68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176"/>
      <c r="BG58" s="68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217"/>
    </row>
    <row r="59" spans="1:76" s="28" customFormat="1" ht="12" customHeight="1">
      <c r="A59" s="32"/>
      <c r="B59" s="40"/>
      <c r="C59" s="50"/>
      <c r="D59" s="60"/>
      <c r="E59" s="69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32"/>
      <c r="S59" s="82"/>
      <c r="T59" s="168"/>
      <c r="U59" s="168"/>
      <c r="V59" s="32"/>
      <c r="W59" s="69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32"/>
      <c r="AK59" s="82"/>
      <c r="AL59" s="168"/>
      <c r="AM59" s="168"/>
      <c r="AN59" s="198"/>
      <c r="AO59" s="69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32"/>
      <c r="BC59" s="82"/>
      <c r="BD59" s="168"/>
      <c r="BE59" s="168"/>
      <c r="BF59" s="198"/>
      <c r="BG59" s="69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32"/>
      <c r="BU59" s="82"/>
      <c r="BV59" s="168"/>
      <c r="BW59" s="168"/>
      <c r="BX59" s="218"/>
    </row>
    <row r="60" spans="1:76" s="28" customFormat="1" ht="12" customHeight="1">
      <c r="A60" s="32"/>
      <c r="B60" s="40"/>
      <c r="C60" s="50"/>
      <c r="D60" s="60"/>
      <c r="E60" s="69"/>
      <c r="F60" s="82"/>
      <c r="G60" s="82"/>
      <c r="H60" s="82"/>
      <c r="I60" s="109" t="s">
        <v>2</v>
      </c>
      <c r="J60" s="109"/>
      <c r="K60" s="109"/>
      <c r="L60" s="109"/>
      <c r="M60" s="109" t="s">
        <v>24</v>
      </c>
      <c r="N60" s="109"/>
      <c r="O60" s="109"/>
      <c r="P60" s="109"/>
      <c r="Q60" s="82"/>
      <c r="R60" s="32"/>
      <c r="S60" s="163"/>
      <c r="T60" s="168"/>
      <c r="U60" s="168"/>
      <c r="V60" s="32"/>
      <c r="W60" s="69"/>
      <c r="X60" s="82"/>
      <c r="Y60" s="82"/>
      <c r="Z60" s="82"/>
      <c r="AA60" s="109" t="s">
        <v>2</v>
      </c>
      <c r="AB60" s="109"/>
      <c r="AC60" s="109"/>
      <c r="AD60" s="109"/>
      <c r="AE60" s="109" t="s">
        <v>24</v>
      </c>
      <c r="AF60" s="109"/>
      <c r="AG60" s="109"/>
      <c r="AH60" s="109"/>
      <c r="AI60" s="82"/>
      <c r="AJ60" s="32"/>
      <c r="AK60" s="163"/>
      <c r="AL60" s="168"/>
      <c r="AM60" s="168"/>
      <c r="AN60" s="198"/>
      <c r="AO60" s="69"/>
      <c r="AP60" s="82"/>
      <c r="AQ60" s="82"/>
      <c r="AR60" s="82"/>
      <c r="AS60" s="109" t="s">
        <v>2</v>
      </c>
      <c r="AT60" s="109"/>
      <c r="AU60" s="109"/>
      <c r="AV60" s="109"/>
      <c r="AW60" s="109" t="s">
        <v>24</v>
      </c>
      <c r="AX60" s="109"/>
      <c r="AY60" s="109"/>
      <c r="AZ60" s="109"/>
      <c r="BA60" s="82"/>
      <c r="BB60" s="32"/>
      <c r="BC60" s="163"/>
      <c r="BD60" s="168"/>
      <c r="BE60" s="168"/>
      <c r="BF60" s="198"/>
      <c r="BG60" s="69"/>
      <c r="BH60" s="82"/>
      <c r="BI60" s="82"/>
      <c r="BJ60" s="82"/>
      <c r="BK60" s="109" t="s">
        <v>2</v>
      </c>
      <c r="BL60" s="109"/>
      <c r="BM60" s="109"/>
      <c r="BN60" s="109"/>
      <c r="BO60" s="109" t="s">
        <v>24</v>
      </c>
      <c r="BP60" s="109"/>
      <c r="BQ60" s="109"/>
      <c r="BR60" s="109"/>
      <c r="BS60" s="82"/>
      <c r="BT60" s="32"/>
      <c r="BU60" s="163"/>
      <c r="BV60" s="168"/>
      <c r="BW60" s="168"/>
      <c r="BX60" s="218"/>
    </row>
    <row r="61" spans="1:76" s="28" customFormat="1" ht="9.9499999999999993" customHeight="1">
      <c r="A61" s="32"/>
      <c r="B61" s="40"/>
      <c r="C61" s="50"/>
      <c r="D61" s="60"/>
      <c r="E61" s="69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32"/>
      <c r="S61" s="164">
        <f>+K91+K92+K94</f>
        <v>75</v>
      </c>
      <c r="T61" s="169" t="s">
        <v>62</v>
      </c>
      <c r="U61" s="168"/>
      <c r="V61" s="32"/>
      <c r="W61" s="69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32"/>
      <c r="AK61" s="164">
        <f>+AC91+AC92+AC94</f>
        <v>70</v>
      </c>
      <c r="AL61" s="169" t="s">
        <v>62</v>
      </c>
      <c r="AM61" s="168"/>
      <c r="AN61" s="198"/>
      <c r="AO61" s="69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32"/>
      <c r="BC61" s="164">
        <f>+AU91+AU92+AU94</f>
        <v>55</v>
      </c>
      <c r="BD61" s="169" t="s">
        <v>62</v>
      </c>
      <c r="BE61" s="168"/>
      <c r="BF61" s="198"/>
      <c r="BG61" s="69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32"/>
      <c r="BU61" s="164">
        <f>+BM91+BM92+BM94</f>
        <v>50</v>
      </c>
      <c r="BV61" s="169" t="s">
        <v>62</v>
      </c>
      <c r="BW61" s="168"/>
      <c r="BX61" s="218"/>
    </row>
    <row r="62" spans="1:76" s="28" customFormat="1" ht="9.9499999999999993" customHeight="1">
      <c r="A62" s="32"/>
      <c r="B62" s="40"/>
      <c r="C62" s="50"/>
      <c r="D62" s="60"/>
      <c r="E62" s="69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32"/>
      <c r="S62" s="164"/>
      <c r="T62" s="169"/>
      <c r="U62" s="168"/>
      <c r="V62" s="32"/>
      <c r="W62" s="69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32"/>
      <c r="AK62" s="164"/>
      <c r="AL62" s="169"/>
      <c r="AM62" s="168"/>
      <c r="AN62" s="198"/>
      <c r="AO62" s="69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32"/>
      <c r="BC62" s="164"/>
      <c r="BD62" s="169"/>
      <c r="BE62" s="168"/>
      <c r="BF62" s="198"/>
      <c r="BG62" s="69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32"/>
      <c r="BU62" s="164"/>
      <c r="BV62" s="169"/>
      <c r="BW62" s="168"/>
      <c r="BX62" s="218"/>
    </row>
    <row r="63" spans="1:76" s="28" customFormat="1" ht="9.9499999999999993" customHeight="1">
      <c r="A63" s="32"/>
      <c r="B63" s="40"/>
      <c r="C63" s="50"/>
      <c r="D63" s="60"/>
      <c r="E63" s="69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2"/>
      <c r="S63" s="164"/>
      <c r="T63" s="169"/>
      <c r="U63" s="168"/>
      <c r="V63" s="32"/>
      <c r="W63" s="69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32"/>
      <c r="AK63" s="164"/>
      <c r="AL63" s="169"/>
      <c r="AM63" s="168"/>
      <c r="AN63" s="198"/>
      <c r="AO63" s="69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32"/>
      <c r="BC63" s="164"/>
      <c r="BD63" s="169"/>
      <c r="BE63" s="168"/>
      <c r="BF63" s="198"/>
      <c r="BG63" s="69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32"/>
      <c r="BU63" s="164"/>
      <c r="BV63" s="169"/>
      <c r="BW63" s="168"/>
      <c r="BX63" s="218"/>
    </row>
    <row r="64" spans="1:76" s="28" customFormat="1" ht="9.9499999999999993" customHeight="1">
      <c r="A64" s="32"/>
      <c r="B64" s="40"/>
      <c r="C64" s="50"/>
      <c r="D64" s="60"/>
      <c r="E64" s="69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32"/>
      <c r="S64" s="164"/>
      <c r="T64" s="169"/>
      <c r="U64" s="168"/>
      <c r="V64" s="32"/>
      <c r="W64" s="69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32"/>
      <c r="AK64" s="164"/>
      <c r="AL64" s="169"/>
      <c r="AM64" s="168"/>
      <c r="AN64" s="198"/>
      <c r="AO64" s="69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32"/>
      <c r="BC64" s="164"/>
      <c r="BD64" s="169"/>
      <c r="BE64" s="168"/>
      <c r="BF64" s="198"/>
      <c r="BG64" s="69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32"/>
      <c r="BU64" s="164"/>
      <c r="BV64" s="169"/>
      <c r="BW64" s="168"/>
      <c r="BX64" s="218"/>
    </row>
    <row r="65" spans="1:76" s="28" customFormat="1" ht="9.9499999999999993" customHeight="1">
      <c r="A65" s="32"/>
      <c r="B65" s="40"/>
      <c r="C65" s="50"/>
      <c r="D65" s="60"/>
      <c r="E65" s="69"/>
      <c r="F65" s="82"/>
      <c r="G65" s="82"/>
      <c r="H65" s="82"/>
      <c r="I65" s="109"/>
      <c r="J65" s="109"/>
      <c r="K65" s="109"/>
      <c r="L65" s="109"/>
      <c r="M65" s="109"/>
      <c r="N65" s="109"/>
      <c r="O65" s="109"/>
      <c r="P65" s="109"/>
      <c r="Q65" s="82"/>
      <c r="R65" s="32"/>
      <c r="S65" s="164"/>
      <c r="T65" s="169"/>
      <c r="U65" s="168"/>
      <c r="V65" s="32"/>
      <c r="W65" s="69"/>
      <c r="X65" s="82"/>
      <c r="Y65" s="82"/>
      <c r="Z65" s="82"/>
      <c r="AA65" s="109"/>
      <c r="AB65" s="109"/>
      <c r="AC65" s="109"/>
      <c r="AD65" s="109"/>
      <c r="AE65" s="109"/>
      <c r="AF65" s="109"/>
      <c r="AG65" s="109"/>
      <c r="AH65" s="109"/>
      <c r="AI65" s="82"/>
      <c r="AJ65" s="32"/>
      <c r="AK65" s="164"/>
      <c r="AL65" s="169"/>
      <c r="AM65" s="168"/>
      <c r="AN65" s="198"/>
      <c r="AO65" s="69"/>
      <c r="AP65" s="82"/>
      <c r="AQ65" s="82"/>
      <c r="AR65" s="82"/>
      <c r="AS65" s="109"/>
      <c r="AT65" s="109"/>
      <c r="AU65" s="109"/>
      <c r="AV65" s="109"/>
      <c r="AW65" s="109"/>
      <c r="AX65" s="109"/>
      <c r="AY65" s="109"/>
      <c r="AZ65" s="109"/>
      <c r="BA65" s="82"/>
      <c r="BB65" s="32"/>
      <c r="BC65" s="164"/>
      <c r="BD65" s="169"/>
      <c r="BE65" s="168"/>
      <c r="BF65" s="198"/>
      <c r="BG65" s="69"/>
      <c r="BH65" s="82"/>
      <c r="BI65" s="82"/>
      <c r="BJ65" s="82"/>
      <c r="BK65" s="109"/>
      <c r="BL65" s="109"/>
      <c r="BM65" s="109"/>
      <c r="BN65" s="109"/>
      <c r="BO65" s="109"/>
      <c r="BP65" s="109"/>
      <c r="BQ65" s="109"/>
      <c r="BR65" s="109"/>
      <c r="BS65" s="82"/>
      <c r="BT65" s="32"/>
      <c r="BU65" s="164"/>
      <c r="BV65" s="169"/>
      <c r="BW65" s="168"/>
      <c r="BX65" s="218"/>
    </row>
    <row r="66" spans="1:76" s="28" customFormat="1" ht="12" customHeight="1">
      <c r="A66" s="32"/>
      <c r="B66" s="40"/>
      <c r="C66" s="50"/>
      <c r="D66" s="60"/>
      <c r="E66" s="69"/>
      <c r="F66" s="82"/>
      <c r="G66" s="97">
        <v>100</v>
      </c>
      <c r="H66" s="82"/>
      <c r="I66" s="109" t="s">
        <v>1</v>
      </c>
      <c r="J66" s="109"/>
      <c r="K66" s="109"/>
      <c r="L66" s="109"/>
      <c r="M66" s="133"/>
      <c r="N66" s="133"/>
      <c r="O66" s="133"/>
      <c r="P66" s="133"/>
      <c r="Q66" s="156"/>
      <c r="R66" s="161">
        <f>+S67-R70</f>
        <v>35</v>
      </c>
      <c r="S66" s="156"/>
      <c r="T66" s="170">
        <f>+S67+S61</f>
        <v>130</v>
      </c>
      <c r="U66" s="173" t="s">
        <v>63</v>
      </c>
      <c r="V66" s="32"/>
      <c r="W66" s="69"/>
      <c r="X66" s="82"/>
      <c r="Y66" s="97">
        <v>100</v>
      </c>
      <c r="Z66" s="82"/>
      <c r="AA66" s="109" t="s">
        <v>1</v>
      </c>
      <c r="AB66" s="109"/>
      <c r="AC66" s="109"/>
      <c r="AD66" s="109"/>
      <c r="AE66" s="133"/>
      <c r="AF66" s="133"/>
      <c r="AG66" s="133"/>
      <c r="AH66" s="133"/>
      <c r="AI66" s="156"/>
      <c r="AJ66" s="32"/>
      <c r="AK66" s="32"/>
      <c r="AL66" s="170">
        <f>+AK67+AK61</f>
        <v>140</v>
      </c>
      <c r="AM66" s="173" t="s">
        <v>63</v>
      </c>
      <c r="AN66" s="198"/>
      <c r="AO66" s="69"/>
      <c r="AP66" s="82"/>
      <c r="AQ66" s="97">
        <v>100</v>
      </c>
      <c r="AR66" s="82"/>
      <c r="AS66" s="109" t="s">
        <v>1</v>
      </c>
      <c r="AT66" s="109"/>
      <c r="AU66" s="109"/>
      <c r="AV66" s="109"/>
      <c r="AW66" s="133"/>
      <c r="AX66" s="133"/>
      <c r="AY66" s="133"/>
      <c r="AZ66" s="133"/>
      <c r="BA66" s="156"/>
      <c r="BB66" s="32"/>
      <c r="BC66" s="32"/>
      <c r="BD66" s="170">
        <f>+BC67+BC61</f>
        <v>140</v>
      </c>
      <c r="BE66" s="173" t="s">
        <v>63</v>
      </c>
      <c r="BF66" s="198"/>
      <c r="BG66" s="69"/>
      <c r="BH66" s="82"/>
      <c r="BI66" s="97">
        <v>100</v>
      </c>
      <c r="BJ66" s="82"/>
      <c r="BK66" s="109" t="s">
        <v>1</v>
      </c>
      <c r="BL66" s="109"/>
      <c r="BM66" s="109"/>
      <c r="BN66" s="109"/>
      <c r="BO66" s="133"/>
      <c r="BP66" s="133"/>
      <c r="BQ66" s="133"/>
      <c r="BR66" s="133"/>
      <c r="BS66" s="156"/>
      <c r="BT66" s="32"/>
      <c r="BU66" s="32"/>
      <c r="BV66" s="212">
        <f>BU68+BU61</f>
        <v>150</v>
      </c>
      <c r="BW66" s="168"/>
      <c r="BX66" s="218"/>
    </row>
    <row r="67" spans="1:76" s="28" customFormat="1" ht="12" customHeight="1">
      <c r="A67" s="32"/>
      <c r="B67" s="40"/>
      <c r="C67" s="50"/>
      <c r="D67" s="60"/>
      <c r="E67" s="69"/>
      <c r="F67" s="82"/>
      <c r="G67" s="97"/>
      <c r="H67" s="82"/>
      <c r="I67" s="109"/>
      <c r="J67" s="109"/>
      <c r="K67" s="109"/>
      <c r="L67" s="109"/>
      <c r="M67" s="133"/>
      <c r="N67" s="133"/>
      <c r="O67" s="133"/>
      <c r="P67" s="133"/>
      <c r="Q67" s="156"/>
      <c r="R67" s="161"/>
      <c r="S67" s="161">
        <f>+L80</f>
        <v>55</v>
      </c>
      <c r="T67" s="170"/>
      <c r="U67" s="173"/>
      <c r="V67" s="32"/>
      <c r="W67" s="69"/>
      <c r="X67" s="82"/>
      <c r="Y67" s="97"/>
      <c r="Z67" s="82"/>
      <c r="AA67" s="109"/>
      <c r="AB67" s="109"/>
      <c r="AC67" s="109"/>
      <c r="AD67" s="109"/>
      <c r="AE67" s="133"/>
      <c r="AF67" s="133"/>
      <c r="AG67" s="133"/>
      <c r="AH67" s="133"/>
      <c r="AI67" s="156"/>
      <c r="AJ67" s="196">
        <f>+AK67-AJ71</f>
        <v>50</v>
      </c>
      <c r="AK67" s="196">
        <f>+AD80</f>
        <v>70</v>
      </c>
      <c r="AL67" s="170"/>
      <c r="AM67" s="173"/>
      <c r="AN67" s="198"/>
      <c r="AO67" s="69"/>
      <c r="AP67" s="82"/>
      <c r="AQ67" s="97"/>
      <c r="AR67" s="82"/>
      <c r="AS67" s="109"/>
      <c r="AT67" s="109"/>
      <c r="AU67" s="109"/>
      <c r="AV67" s="109"/>
      <c r="AW67" s="133"/>
      <c r="AX67" s="133"/>
      <c r="AY67" s="133"/>
      <c r="AZ67" s="133"/>
      <c r="BA67" s="156"/>
      <c r="BB67" s="196">
        <f>+BC67-BB71</f>
        <v>65</v>
      </c>
      <c r="BC67" s="196">
        <f>+AV80</f>
        <v>85</v>
      </c>
      <c r="BD67" s="170"/>
      <c r="BE67" s="173"/>
      <c r="BF67" s="198"/>
      <c r="BG67" s="69"/>
      <c r="BH67" s="82"/>
      <c r="BI67" s="97"/>
      <c r="BJ67" s="82"/>
      <c r="BK67" s="109"/>
      <c r="BL67" s="109"/>
      <c r="BM67" s="109"/>
      <c r="BN67" s="109"/>
      <c r="BO67" s="133"/>
      <c r="BP67" s="133"/>
      <c r="BQ67" s="133"/>
      <c r="BR67" s="133"/>
      <c r="BS67" s="156"/>
      <c r="BT67" s="196">
        <f>+BU68-BT72</f>
        <v>80</v>
      </c>
      <c r="BU67" s="32"/>
      <c r="BV67" s="212"/>
      <c r="BW67" s="173" t="s">
        <v>63</v>
      </c>
      <c r="BX67" s="218"/>
    </row>
    <row r="68" spans="1:76" s="28" customFormat="1" ht="12" customHeight="1">
      <c r="A68" s="32"/>
      <c r="B68" s="40"/>
      <c r="C68" s="50"/>
      <c r="D68" s="60"/>
      <c r="E68" s="69"/>
      <c r="F68" s="82"/>
      <c r="G68" s="97"/>
      <c r="H68" s="82"/>
      <c r="I68" s="109"/>
      <c r="J68" s="109"/>
      <c r="K68" s="109"/>
      <c r="L68" s="109"/>
      <c r="M68" s="109" t="s">
        <v>5</v>
      </c>
      <c r="N68" s="109"/>
      <c r="O68" s="109"/>
      <c r="P68" s="109"/>
      <c r="Q68" s="156"/>
      <c r="R68" s="161"/>
      <c r="S68" s="161"/>
      <c r="T68" s="170"/>
      <c r="U68" s="173"/>
      <c r="V68" s="32"/>
      <c r="W68" s="69"/>
      <c r="X68" s="82"/>
      <c r="Y68" s="97"/>
      <c r="Z68" s="82"/>
      <c r="AA68" s="109"/>
      <c r="AB68" s="109"/>
      <c r="AC68" s="109"/>
      <c r="AD68" s="109"/>
      <c r="AE68" s="109" t="s">
        <v>5</v>
      </c>
      <c r="AF68" s="109"/>
      <c r="AG68" s="109"/>
      <c r="AH68" s="109"/>
      <c r="AI68" s="156"/>
      <c r="AJ68" s="196"/>
      <c r="AK68" s="196"/>
      <c r="AL68" s="170"/>
      <c r="AM68" s="173"/>
      <c r="AN68" s="198"/>
      <c r="AO68" s="69"/>
      <c r="AP68" s="82"/>
      <c r="AQ68" s="97"/>
      <c r="AR68" s="82"/>
      <c r="AS68" s="109"/>
      <c r="AT68" s="109"/>
      <c r="AU68" s="109"/>
      <c r="AV68" s="109"/>
      <c r="AW68" s="109" t="s">
        <v>5</v>
      </c>
      <c r="AX68" s="109"/>
      <c r="AY68" s="109"/>
      <c r="AZ68" s="109"/>
      <c r="BA68" s="156"/>
      <c r="BB68" s="196"/>
      <c r="BC68" s="196"/>
      <c r="BD68" s="170"/>
      <c r="BE68" s="173"/>
      <c r="BF68" s="198"/>
      <c r="BG68" s="69"/>
      <c r="BH68" s="82"/>
      <c r="BI68" s="97"/>
      <c r="BJ68" s="82"/>
      <c r="BK68" s="109"/>
      <c r="BL68" s="109"/>
      <c r="BM68" s="109"/>
      <c r="BN68" s="109"/>
      <c r="BO68" s="109" t="s">
        <v>5</v>
      </c>
      <c r="BP68" s="109"/>
      <c r="BQ68" s="109"/>
      <c r="BR68" s="109"/>
      <c r="BS68" s="156"/>
      <c r="BT68" s="196"/>
      <c r="BU68" s="196">
        <f>+BN80</f>
        <v>100</v>
      </c>
      <c r="BV68" s="212"/>
      <c r="BW68" s="173"/>
      <c r="BX68" s="218"/>
    </row>
    <row r="69" spans="1:76" s="28" customFormat="1" ht="12" customHeight="1">
      <c r="A69" s="32"/>
      <c r="B69" s="40"/>
      <c r="C69" s="50"/>
      <c r="D69" s="60"/>
      <c r="E69" s="69"/>
      <c r="F69" s="82"/>
      <c r="G69" s="97"/>
      <c r="H69" s="82"/>
      <c r="I69" s="109"/>
      <c r="J69" s="109"/>
      <c r="K69" s="109"/>
      <c r="L69" s="109"/>
      <c r="M69" s="109" t="s">
        <v>26</v>
      </c>
      <c r="N69" s="109"/>
      <c r="O69" s="109"/>
      <c r="P69" s="109"/>
      <c r="Q69" s="157" t="s">
        <v>28</v>
      </c>
      <c r="R69" s="161"/>
      <c r="S69" s="161"/>
      <c r="T69" s="170"/>
      <c r="U69" s="173"/>
      <c r="V69" s="32"/>
      <c r="W69" s="69"/>
      <c r="X69" s="82"/>
      <c r="Y69" s="97"/>
      <c r="Z69" s="82"/>
      <c r="AA69" s="109"/>
      <c r="AB69" s="109"/>
      <c r="AC69" s="109"/>
      <c r="AD69" s="109"/>
      <c r="AE69" s="109" t="s">
        <v>26</v>
      </c>
      <c r="AF69" s="109"/>
      <c r="AG69" s="109"/>
      <c r="AH69" s="109"/>
      <c r="AI69" s="158"/>
      <c r="AJ69" s="196"/>
      <c r="AK69" s="196"/>
      <c r="AL69" s="170"/>
      <c r="AM69" s="173"/>
      <c r="AN69" s="198"/>
      <c r="AO69" s="69"/>
      <c r="AP69" s="82"/>
      <c r="AQ69" s="97"/>
      <c r="AR69" s="82"/>
      <c r="AS69" s="109"/>
      <c r="AT69" s="109"/>
      <c r="AU69" s="109"/>
      <c r="AV69" s="109"/>
      <c r="AW69" s="109" t="s">
        <v>26</v>
      </c>
      <c r="AX69" s="109"/>
      <c r="AY69" s="109"/>
      <c r="AZ69" s="109"/>
      <c r="BA69" s="158"/>
      <c r="BB69" s="196"/>
      <c r="BC69" s="196"/>
      <c r="BD69" s="170"/>
      <c r="BE69" s="173"/>
      <c r="BF69" s="198"/>
      <c r="BG69" s="69"/>
      <c r="BH69" s="82"/>
      <c r="BI69" s="97"/>
      <c r="BJ69" s="82"/>
      <c r="BK69" s="109"/>
      <c r="BL69" s="109"/>
      <c r="BM69" s="109"/>
      <c r="BN69" s="109"/>
      <c r="BO69" s="109" t="s">
        <v>26</v>
      </c>
      <c r="BP69" s="109"/>
      <c r="BQ69" s="109"/>
      <c r="BR69" s="109"/>
      <c r="BS69" s="158"/>
      <c r="BT69" s="196"/>
      <c r="BU69" s="196"/>
      <c r="BV69" s="212"/>
      <c r="BW69" s="173"/>
      <c r="BX69" s="218"/>
    </row>
    <row r="70" spans="1:76" s="28" customFormat="1" ht="12" customHeight="1">
      <c r="A70" s="32"/>
      <c r="B70" s="40"/>
      <c r="C70" s="50"/>
      <c r="D70" s="60"/>
      <c r="E70" s="69"/>
      <c r="F70" s="82"/>
      <c r="G70" s="97"/>
      <c r="H70" s="82"/>
      <c r="I70" s="109"/>
      <c r="J70" s="109"/>
      <c r="K70" s="109"/>
      <c r="L70" s="109"/>
      <c r="M70" s="134">
        <f>+L82</f>
        <v>12</v>
      </c>
      <c r="N70" s="134"/>
      <c r="O70" s="134"/>
      <c r="P70" s="134"/>
      <c r="Q70" s="157"/>
      <c r="R70" s="161">
        <v>20</v>
      </c>
      <c r="S70" s="161"/>
      <c r="T70" s="170"/>
      <c r="U70" s="173"/>
      <c r="V70" s="32"/>
      <c r="W70" s="69"/>
      <c r="X70" s="82"/>
      <c r="Y70" s="97"/>
      <c r="Z70" s="82"/>
      <c r="AA70" s="109"/>
      <c r="AB70" s="109"/>
      <c r="AC70" s="109"/>
      <c r="AD70" s="109"/>
      <c r="AE70" s="134">
        <f>+AD82</f>
        <v>12</v>
      </c>
      <c r="AF70" s="134"/>
      <c r="AG70" s="134"/>
      <c r="AH70" s="134"/>
      <c r="AI70" s="157" t="s">
        <v>28</v>
      </c>
      <c r="AJ70" s="196"/>
      <c r="AK70" s="196"/>
      <c r="AL70" s="170"/>
      <c r="AM70" s="173"/>
      <c r="AN70" s="198"/>
      <c r="AO70" s="69"/>
      <c r="AP70" s="82"/>
      <c r="AQ70" s="97"/>
      <c r="AR70" s="82"/>
      <c r="AS70" s="109"/>
      <c r="AT70" s="109"/>
      <c r="AU70" s="109"/>
      <c r="AV70" s="109"/>
      <c r="AW70" s="134">
        <f>+AV82</f>
        <v>12</v>
      </c>
      <c r="AX70" s="134"/>
      <c r="AY70" s="134"/>
      <c r="AZ70" s="134"/>
      <c r="BA70" s="157" t="s">
        <v>28</v>
      </c>
      <c r="BB70" s="196"/>
      <c r="BC70" s="196"/>
      <c r="BD70" s="170"/>
      <c r="BE70" s="173"/>
      <c r="BF70" s="198"/>
      <c r="BG70" s="69"/>
      <c r="BH70" s="82"/>
      <c r="BI70" s="97"/>
      <c r="BJ70" s="82"/>
      <c r="BK70" s="109"/>
      <c r="BL70" s="109"/>
      <c r="BM70" s="109"/>
      <c r="BN70" s="109"/>
      <c r="BO70" s="134">
        <f>+BN82</f>
        <v>12</v>
      </c>
      <c r="BP70" s="134"/>
      <c r="BQ70" s="134"/>
      <c r="BR70" s="134"/>
      <c r="BS70" s="158"/>
      <c r="BT70" s="196"/>
      <c r="BU70" s="196"/>
      <c r="BV70" s="212"/>
      <c r="BW70" s="173"/>
      <c r="BX70" s="218"/>
    </row>
    <row r="71" spans="1:76" s="28" customFormat="1" ht="12" customHeight="1">
      <c r="A71" s="32"/>
      <c r="B71" s="40"/>
      <c r="C71" s="50"/>
      <c r="D71" s="60"/>
      <c r="E71" s="69"/>
      <c r="F71" s="82"/>
      <c r="G71" s="97"/>
      <c r="H71" s="82"/>
      <c r="I71" s="110">
        <f>+L78</f>
        <v>1</v>
      </c>
      <c r="J71" s="110"/>
      <c r="K71" s="110"/>
      <c r="L71" s="110"/>
      <c r="M71" s="133"/>
      <c r="N71" s="133"/>
      <c r="O71" s="133"/>
      <c r="P71" s="133"/>
      <c r="Q71" s="157"/>
      <c r="R71" s="161"/>
      <c r="S71" s="156"/>
      <c r="T71" s="170"/>
      <c r="U71" s="173"/>
      <c r="V71" s="32"/>
      <c r="W71" s="69"/>
      <c r="X71" s="82"/>
      <c r="Y71" s="97"/>
      <c r="Z71" s="82"/>
      <c r="AA71" s="110">
        <f>+AD78</f>
        <v>1</v>
      </c>
      <c r="AB71" s="110"/>
      <c r="AC71" s="110"/>
      <c r="AD71" s="110"/>
      <c r="AE71" s="133"/>
      <c r="AF71" s="133"/>
      <c r="AG71" s="133"/>
      <c r="AH71" s="133"/>
      <c r="AI71" s="157"/>
      <c r="AJ71" s="161">
        <v>20</v>
      </c>
      <c r="AK71" s="32"/>
      <c r="AL71" s="170"/>
      <c r="AM71" s="173"/>
      <c r="AN71" s="198"/>
      <c r="AO71" s="69"/>
      <c r="AP71" s="82"/>
      <c r="AQ71" s="97"/>
      <c r="AR71" s="82"/>
      <c r="AS71" s="110">
        <f>+AV78</f>
        <v>1</v>
      </c>
      <c r="AT71" s="110"/>
      <c r="AU71" s="110"/>
      <c r="AV71" s="110"/>
      <c r="AW71" s="133"/>
      <c r="AX71" s="133"/>
      <c r="AY71" s="133"/>
      <c r="AZ71" s="133"/>
      <c r="BA71" s="157"/>
      <c r="BB71" s="161">
        <v>20</v>
      </c>
      <c r="BC71" s="32"/>
      <c r="BD71" s="170"/>
      <c r="BE71" s="173"/>
      <c r="BF71" s="198"/>
      <c r="BG71" s="69"/>
      <c r="BH71" s="82"/>
      <c r="BI71" s="97"/>
      <c r="BJ71" s="82"/>
      <c r="BK71" s="110">
        <f>+BN78</f>
        <v>1</v>
      </c>
      <c r="BL71" s="110"/>
      <c r="BM71" s="110"/>
      <c r="BN71" s="110"/>
      <c r="BO71" s="133"/>
      <c r="BP71" s="133"/>
      <c r="BQ71" s="133"/>
      <c r="BR71" s="133"/>
      <c r="BS71" s="157" t="s">
        <v>28</v>
      </c>
      <c r="BT71" s="197"/>
      <c r="BU71" s="196"/>
      <c r="BV71" s="212"/>
      <c r="BW71" s="173"/>
      <c r="BX71" s="218"/>
    </row>
    <row r="72" spans="1:76" s="28" customFormat="1" ht="12" customHeight="1">
      <c r="A72" s="32"/>
      <c r="B72" s="40"/>
      <c r="C72" s="50"/>
      <c r="D72" s="60"/>
      <c r="E72" s="69"/>
      <c r="F72" s="82"/>
      <c r="G72" s="97"/>
      <c r="H72" s="82"/>
      <c r="I72" s="110"/>
      <c r="J72" s="110"/>
      <c r="K72" s="110"/>
      <c r="L72" s="110"/>
      <c r="M72" s="133"/>
      <c r="N72" s="133"/>
      <c r="O72" s="133"/>
      <c r="P72" s="133"/>
      <c r="Q72" s="157"/>
      <c r="R72" s="156"/>
      <c r="S72" s="161"/>
      <c r="T72" s="171"/>
      <c r="U72" s="174"/>
      <c r="V72" s="32"/>
      <c r="W72" s="69"/>
      <c r="X72" s="82"/>
      <c r="Y72" s="97"/>
      <c r="Z72" s="82"/>
      <c r="AA72" s="110"/>
      <c r="AB72" s="110"/>
      <c r="AC72" s="110"/>
      <c r="AD72" s="110"/>
      <c r="AE72" s="133"/>
      <c r="AF72" s="133"/>
      <c r="AG72" s="133"/>
      <c r="AH72" s="133"/>
      <c r="AI72" s="157"/>
      <c r="AJ72" s="161"/>
      <c r="AK72" s="197"/>
      <c r="AL72" s="171"/>
      <c r="AM72" s="174"/>
      <c r="AN72" s="198"/>
      <c r="AO72" s="69"/>
      <c r="AP72" s="82"/>
      <c r="AQ72" s="97"/>
      <c r="AR72" s="82"/>
      <c r="AS72" s="110"/>
      <c r="AT72" s="110"/>
      <c r="AU72" s="110"/>
      <c r="AV72" s="110"/>
      <c r="AW72" s="133"/>
      <c r="AX72" s="133"/>
      <c r="AY72" s="133"/>
      <c r="AZ72" s="133"/>
      <c r="BA72" s="157"/>
      <c r="BB72" s="161"/>
      <c r="BC72" s="197"/>
      <c r="BD72" s="171"/>
      <c r="BE72" s="174"/>
      <c r="BF72" s="198"/>
      <c r="BG72" s="69"/>
      <c r="BH72" s="82"/>
      <c r="BI72" s="97"/>
      <c r="BJ72" s="82"/>
      <c r="BK72" s="110"/>
      <c r="BL72" s="110"/>
      <c r="BM72" s="110"/>
      <c r="BN72" s="110"/>
      <c r="BO72" s="133"/>
      <c r="BP72" s="133"/>
      <c r="BQ72" s="133"/>
      <c r="BR72" s="133"/>
      <c r="BS72" s="157"/>
      <c r="BT72" s="161">
        <v>20</v>
      </c>
      <c r="BU72" s="197"/>
      <c r="BV72" s="212"/>
      <c r="BW72" s="173"/>
      <c r="BX72" s="218"/>
    </row>
    <row r="73" spans="1:76" s="28" customFormat="1" ht="12" customHeight="1">
      <c r="A73" s="32"/>
      <c r="B73" s="40"/>
      <c r="C73" s="50"/>
      <c r="D73" s="60"/>
      <c r="E73" s="69"/>
      <c r="F73" s="82"/>
      <c r="G73" s="97"/>
      <c r="H73" s="82"/>
      <c r="I73" s="110"/>
      <c r="J73" s="110"/>
      <c r="K73" s="110"/>
      <c r="L73" s="110"/>
      <c r="M73" s="135" t="s">
        <v>6</v>
      </c>
      <c r="N73" s="135"/>
      <c r="O73" s="135"/>
      <c r="P73" s="135"/>
      <c r="Q73" s="156"/>
      <c r="R73" s="156"/>
      <c r="S73" s="161">
        <f>+G66-S67</f>
        <v>45</v>
      </c>
      <c r="T73" s="32"/>
      <c r="U73" s="32"/>
      <c r="V73" s="32"/>
      <c r="W73" s="69"/>
      <c r="X73" s="82"/>
      <c r="Y73" s="97"/>
      <c r="Z73" s="82"/>
      <c r="AA73" s="110"/>
      <c r="AB73" s="110"/>
      <c r="AC73" s="110"/>
      <c r="AD73" s="110"/>
      <c r="AE73" s="133"/>
      <c r="AF73" s="133"/>
      <c r="AG73" s="133"/>
      <c r="AH73" s="133"/>
      <c r="AI73" s="195"/>
      <c r="AJ73" s="32"/>
      <c r="AK73" s="161">
        <f>+Y66-AK67</f>
        <v>30</v>
      </c>
      <c r="AL73" s="168"/>
      <c r="AM73" s="32"/>
      <c r="AN73" s="198"/>
      <c r="AO73" s="69"/>
      <c r="AP73" s="82"/>
      <c r="AQ73" s="97"/>
      <c r="AR73" s="82"/>
      <c r="AS73" s="110"/>
      <c r="AT73" s="110"/>
      <c r="AU73" s="110"/>
      <c r="AV73" s="110"/>
      <c r="AW73" s="133"/>
      <c r="AX73" s="133"/>
      <c r="AY73" s="133"/>
      <c r="AZ73" s="133"/>
      <c r="BA73" s="195"/>
      <c r="BB73" s="32"/>
      <c r="BC73" s="161">
        <f>+AQ66-BC67</f>
        <v>15</v>
      </c>
      <c r="BD73" s="168"/>
      <c r="BE73" s="32"/>
      <c r="BF73" s="198"/>
      <c r="BG73" s="69"/>
      <c r="BH73" s="82"/>
      <c r="BI73" s="97"/>
      <c r="BJ73" s="82"/>
      <c r="BK73" s="110"/>
      <c r="BL73" s="110"/>
      <c r="BM73" s="110"/>
      <c r="BN73" s="110"/>
      <c r="BO73" s="133"/>
      <c r="BP73" s="133"/>
      <c r="BQ73" s="133"/>
      <c r="BR73" s="133"/>
      <c r="BS73" s="157"/>
      <c r="BT73" s="161"/>
      <c r="BU73" s="197"/>
      <c r="BV73" s="168"/>
      <c r="BW73" s="168"/>
      <c r="BX73" s="218"/>
    </row>
    <row r="74" spans="1:76" s="28" customFormat="1" ht="12" customHeight="1">
      <c r="A74" s="32"/>
      <c r="B74" s="40"/>
      <c r="C74" s="50"/>
      <c r="D74" s="60"/>
      <c r="E74" s="69"/>
      <c r="F74" s="82"/>
      <c r="G74" s="97"/>
      <c r="H74" s="82"/>
      <c r="I74" s="110"/>
      <c r="J74" s="110"/>
      <c r="K74" s="110"/>
      <c r="L74" s="110"/>
      <c r="M74" s="110">
        <f>+I71</f>
        <v>1</v>
      </c>
      <c r="N74" s="110"/>
      <c r="O74" s="110"/>
      <c r="P74" s="110"/>
      <c r="Q74" s="158"/>
      <c r="R74" s="156"/>
      <c r="S74" s="161"/>
      <c r="T74" s="168"/>
      <c r="U74" s="168"/>
      <c r="V74" s="32"/>
      <c r="W74" s="69"/>
      <c r="X74" s="82"/>
      <c r="Y74" s="97"/>
      <c r="Z74" s="82"/>
      <c r="AA74" s="110"/>
      <c r="AB74" s="110"/>
      <c r="AC74" s="110"/>
      <c r="AD74" s="110"/>
      <c r="AE74" s="135" t="s">
        <v>6</v>
      </c>
      <c r="AF74" s="135"/>
      <c r="AG74" s="135"/>
      <c r="AH74" s="135"/>
      <c r="AI74" s="158"/>
      <c r="AJ74" s="158"/>
      <c r="AK74" s="161"/>
      <c r="AL74" s="168"/>
      <c r="AM74" s="168"/>
      <c r="AN74" s="198"/>
      <c r="AO74" s="69"/>
      <c r="AP74" s="82"/>
      <c r="AQ74" s="97"/>
      <c r="AR74" s="82"/>
      <c r="AS74" s="110"/>
      <c r="AT74" s="110"/>
      <c r="AU74" s="110"/>
      <c r="AV74" s="110"/>
      <c r="AW74" s="135" t="s">
        <v>6</v>
      </c>
      <c r="AX74" s="135"/>
      <c r="AY74" s="135"/>
      <c r="AZ74" s="135"/>
      <c r="BA74" s="158"/>
      <c r="BB74" s="158"/>
      <c r="BC74" s="161"/>
      <c r="BD74" s="168"/>
      <c r="BE74" s="168"/>
      <c r="BF74" s="198"/>
      <c r="BG74" s="69"/>
      <c r="BH74" s="82"/>
      <c r="BI74" s="97"/>
      <c r="BJ74" s="82"/>
      <c r="BK74" s="110"/>
      <c r="BL74" s="110"/>
      <c r="BM74" s="110"/>
      <c r="BN74" s="110"/>
      <c r="BO74" s="135" t="s">
        <v>6</v>
      </c>
      <c r="BP74" s="135"/>
      <c r="BQ74" s="135"/>
      <c r="BR74" s="135"/>
      <c r="BS74" s="158"/>
      <c r="BT74" s="158"/>
      <c r="BU74" s="161">
        <f>+BI66-BU68</f>
        <v>0</v>
      </c>
      <c r="BV74" s="168"/>
      <c r="BW74" s="168"/>
      <c r="BX74" s="218"/>
    </row>
    <row r="75" spans="1:76" s="28" customFormat="1" ht="12" customHeight="1">
      <c r="A75" s="32"/>
      <c r="B75" s="40"/>
      <c r="C75" s="50"/>
      <c r="D75" s="60"/>
      <c r="E75" s="69"/>
      <c r="F75" s="82"/>
      <c r="G75" s="97"/>
      <c r="H75" s="82"/>
      <c r="I75" s="110"/>
      <c r="J75" s="110"/>
      <c r="K75" s="110"/>
      <c r="L75" s="110"/>
      <c r="M75" s="133"/>
      <c r="N75" s="133"/>
      <c r="O75" s="133"/>
      <c r="P75" s="133"/>
      <c r="Q75" s="158"/>
      <c r="R75" s="158"/>
      <c r="S75" s="32"/>
      <c r="T75" s="168"/>
      <c r="U75" s="168"/>
      <c r="V75" s="32"/>
      <c r="W75" s="69"/>
      <c r="X75" s="82"/>
      <c r="Y75" s="97"/>
      <c r="Z75" s="82"/>
      <c r="AA75" s="110"/>
      <c r="AB75" s="110"/>
      <c r="AC75" s="110"/>
      <c r="AD75" s="110"/>
      <c r="AE75" s="110">
        <f>+AA71</f>
        <v>1</v>
      </c>
      <c r="AF75" s="110"/>
      <c r="AG75" s="110"/>
      <c r="AH75" s="110"/>
      <c r="AI75" s="158"/>
      <c r="AJ75" s="158"/>
      <c r="AK75" s="161"/>
      <c r="AL75" s="168"/>
      <c r="AM75" s="168"/>
      <c r="AN75" s="198"/>
      <c r="AO75" s="69"/>
      <c r="AP75" s="82"/>
      <c r="AQ75" s="97"/>
      <c r="AR75" s="82"/>
      <c r="AS75" s="110"/>
      <c r="AT75" s="110"/>
      <c r="AU75" s="110"/>
      <c r="AV75" s="110"/>
      <c r="AW75" s="110">
        <f>+AS71</f>
        <v>1</v>
      </c>
      <c r="AX75" s="110"/>
      <c r="AY75" s="110"/>
      <c r="AZ75" s="110"/>
      <c r="BA75" s="158"/>
      <c r="BB75" s="158"/>
      <c r="BC75" s="161"/>
      <c r="BD75" s="168"/>
      <c r="BE75" s="168"/>
      <c r="BF75" s="198"/>
      <c r="BG75" s="69"/>
      <c r="BH75" s="82"/>
      <c r="BI75" s="97"/>
      <c r="BJ75" s="82"/>
      <c r="BK75" s="110"/>
      <c r="BL75" s="110"/>
      <c r="BM75" s="110"/>
      <c r="BN75" s="110"/>
      <c r="BO75" s="110">
        <f>+BK71</f>
        <v>1</v>
      </c>
      <c r="BP75" s="110"/>
      <c r="BQ75" s="110"/>
      <c r="BR75" s="110"/>
      <c r="BS75" s="158"/>
      <c r="BT75" s="158"/>
      <c r="BU75" s="161"/>
      <c r="BV75" s="168"/>
      <c r="BW75" s="168"/>
      <c r="BX75" s="218"/>
    </row>
    <row r="76" spans="1:76" ht="9" customHeight="1">
      <c r="A76" s="31"/>
      <c r="B76" s="40"/>
      <c r="C76" s="50"/>
      <c r="D76" s="60"/>
      <c r="E76" s="70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31"/>
      <c r="W76" s="70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199"/>
      <c r="AO76" s="70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199"/>
      <c r="BG76" s="70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219"/>
    </row>
    <row r="77" spans="1:76" ht="9.9499999999999993" customHeight="1">
      <c r="A77" s="31"/>
      <c r="B77" s="41" t="s">
        <v>42</v>
      </c>
      <c r="C77" s="51"/>
      <c r="D77" s="61"/>
      <c r="E77" s="6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176"/>
      <c r="W77" s="68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176"/>
      <c r="AO77" s="68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176"/>
      <c r="BG77" s="68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217"/>
    </row>
    <row r="78" spans="1:76" s="29" customFormat="1" ht="18" customHeight="1">
      <c r="A78" s="33"/>
      <c r="B78" s="41"/>
      <c r="C78" s="51"/>
      <c r="D78" s="61"/>
      <c r="E78" s="71"/>
      <c r="F78" s="84"/>
      <c r="G78" s="98" t="s">
        <v>6</v>
      </c>
      <c r="H78" s="98"/>
      <c r="I78" s="98"/>
      <c r="J78" s="98"/>
      <c r="K78" s="116"/>
      <c r="L78" s="104">
        <f>+AW56</f>
        <v>1</v>
      </c>
      <c r="M78" s="104"/>
      <c r="N78" s="116"/>
      <c r="O78" s="116"/>
      <c r="P78" s="116"/>
      <c r="Q78" s="116"/>
      <c r="R78" s="116"/>
      <c r="S78" s="116"/>
      <c r="T78" s="116"/>
      <c r="U78" s="116"/>
      <c r="V78" s="177"/>
      <c r="W78" s="185"/>
      <c r="X78" s="116"/>
      <c r="Y78" s="98" t="s">
        <v>6</v>
      </c>
      <c r="Z78" s="98"/>
      <c r="AA78" s="98"/>
      <c r="AB78" s="98"/>
      <c r="AC78" s="116"/>
      <c r="AD78" s="104">
        <f>+AW56</f>
        <v>1</v>
      </c>
      <c r="AE78" s="104"/>
      <c r="AF78" s="116"/>
      <c r="AG78" s="116"/>
      <c r="AH78" s="116"/>
      <c r="AI78" s="116"/>
      <c r="AJ78" s="116"/>
      <c r="AK78" s="116"/>
      <c r="AL78" s="116"/>
      <c r="AM78" s="116"/>
      <c r="AN78" s="177"/>
      <c r="AO78" s="185"/>
      <c r="AP78" s="116"/>
      <c r="AQ78" s="98" t="s">
        <v>6</v>
      </c>
      <c r="AR78" s="98"/>
      <c r="AS78" s="98"/>
      <c r="AT78" s="98"/>
      <c r="AU78" s="116"/>
      <c r="AV78" s="104">
        <f>+AW56</f>
        <v>1</v>
      </c>
      <c r="AW78" s="104"/>
      <c r="AX78" s="116"/>
      <c r="AY78" s="116"/>
      <c r="AZ78" s="116"/>
      <c r="BA78" s="116"/>
      <c r="BB78" s="116"/>
      <c r="BC78" s="116"/>
      <c r="BD78" s="116"/>
      <c r="BE78" s="116"/>
      <c r="BF78" s="177"/>
      <c r="BG78" s="185"/>
      <c r="BH78" s="116"/>
      <c r="BI78" s="98" t="s">
        <v>6</v>
      </c>
      <c r="BJ78" s="98"/>
      <c r="BK78" s="98"/>
      <c r="BL78" s="98"/>
      <c r="BM78" s="116"/>
      <c r="BN78" s="104">
        <f>+AW56</f>
        <v>1</v>
      </c>
      <c r="BO78" s="104"/>
      <c r="BP78" s="85"/>
      <c r="BQ78" s="85"/>
      <c r="BR78" s="85"/>
      <c r="BS78" s="85"/>
      <c r="BT78" s="85"/>
      <c r="BU78" s="85"/>
      <c r="BV78" s="85"/>
      <c r="BW78" s="85"/>
      <c r="BX78" s="220"/>
    </row>
    <row r="79" spans="1:76" s="29" customFormat="1" ht="18" customHeight="1">
      <c r="A79" s="33"/>
      <c r="B79" s="41"/>
      <c r="C79" s="51"/>
      <c r="D79" s="61"/>
      <c r="E79" s="71"/>
      <c r="F79" s="84"/>
      <c r="G79" s="99" t="s">
        <v>9</v>
      </c>
      <c r="H79" s="99"/>
      <c r="I79" s="99"/>
      <c r="J79" s="99"/>
      <c r="K79" s="116"/>
      <c r="L79" s="122">
        <v>3</v>
      </c>
      <c r="M79" s="122"/>
      <c r="N79" s="116"/>
      <c r="O79" s="116"/>
      <c r="P79" s="116"/>
      <c r="Q79" s="116"/>
      <c r="R79" s="116"/>
      <c r="S79" s="116"/>
      <c r="T79" s="116"/>
      <c r="U79" s="116"/>
      <c r="V79" s="177"/>
      <c r="W79" s="185"/>
      <c r="X79" s="116"/>
      <c r="Y79" s="99" t="s">
        <v>9</v>
      </c>
      <c r="Z79" s="99"/>
      <c r="AA79" s="99"/>
      <c r="AB79" s="99"/>
      <c r="AC79" s="116"/>
      <c r="AD79" s="122">
        <v>4</v>
      </c>
      <c r="AE79" s="122"/>
      <c r="AF79" s="116"/>
      <c r="AG79" s="116"/>
      <c r="AH79" s="116"/>
      <c r="AI79" s="116"/>
      <c r="AJ79" s="116"/>
      <c r="AK79" s="116"/>
      <c r="AL79" s="116"/>
      <c r="AM79" s="116"/>
      <c r="AN79" s="177"/>
      <c r="AO79" s="185"/>
      <c r="AP79" s="116"/>
      <c r="AQ79" s="99" t="s">
        <v>9</v>
      </c>
      <c r="AR79" s="99"/>
      <c r="AS79" s="99"/>
      <c r="AT79" s="99"/>
      <c r="AU79" s="116"/>
      <c r="AV79" s="122">
        <v>6</v>
      </c>
      <c r="AW79" s="122"/>
      <c r="AX79" s="116"/>
      <c r="AY79" s="116"/>
      <c r="AZ79" s="116"/>
      <c r="BA79" s="116"/>
      <c r="BB79" s="116"/>
      <c r="BC79" s="116"/>
      <c r="BD79" s="116"/>
      <c r="BE79" s="116"/>
      <c r="BF79" s="177"/>
      <c r="BG79" s="185"/>
      <c r="BH79" s="116"/>
      <c r="BI79" s="99" t="s">
        <v>9</v>
      </c>
      <c r="BJ79" s="99"/>
      <c r="BK79" s="99"/>
      <c r="BL79" s="99"/>
      <c r="BM79" s="116"/>
      <c r="BN79" s="122">
        <v>8</v>
      </c>
      <c r="BO79" s="122"/>
      <c r="BP79" s="85"/>
      <c r="BQ79" s="85"/>
      <c r="BR79" s="85"/>
      <c r="BS79" s="85"/>
      <c r="BT79" s="85"/>
      <c r="BU79" s="85"/>
      <c r="BV79" s="85"/>
      <c r="BW79" s="85"/>
      <c r="BX79" s="220"/>
    </row>
    <row r="80" spans="1:76" s="29" customFormat="1" ht="18" customHeight="1">
      <c r="A80" s="33"/>
      <c r="B80" s="41"/>
      <c r="C80" s="51"/>
      <c r="D80" s="61"/>
      <c r="E80" s="71"/>
      <c r="F80" s="84"/>
      <c r="G80" s="99" t="s">
        <v>32</v>
      </c>
      <c r="H80" s="99"/>
      <c r="I80" s="99"/>
      <c r="J80" s="99"/>
      <c r="K80" s="116"/>
      <c r="L80" s="123">
        <v>55</v>
      </c>
      <c r="M80" s="123"/>
      <c r="N80" s="116"/>
      <c r="O80" s="116"/>
      <c r="P80" s="116"/>
      <c r="Q80" s="116"/>
      <c r="R80" s="116"/>
      <c r="S80" s="116"/>
      <c r="T80" s="116"/>
      <c r="U80" s="116"/>
      <c r="V80" s="177"/>
      <c r="W80" s="185"/>
      <c r="X80" s="116"/>
      <c r="Y80" s="99" t="s">
        <v>32</v>
      </c>
      <c r="Z80" s="99"/>
      <c r="AA80" s="99"/>
      <c r="AB80" s="99"/>
      <c r="AC80" s="116"/>
      <c r="AD80" s="123">
        <v>70</v>
      </c>
      <c r="AE80" s="123"/>
      <c r="AF80" s="116"/>
      <c r="AG80" s="116"/>
      <c r="AH80" s="116"/>
      <c r="AI80" s="116"/>
      <c r="AJ80" s="116"/>
      <c r="AK80" s="116"/>
      <c r="AL80" s="116"/>
      <c r="AM80" s="116"/>
      <c r="AN80" s="177"/>
      <c r="AO80" s="185"/>
      <c r="AP80" s="116"/>
      <c r="AQ80" s="99" t="s">
        <v>32</v>
      </c>
      <c r="AR80" s="99"/>
      <c r="AS80" s="99"/>
      <c r="AT80" s="99"/>
      <c r="AU80" s="116"/>
      <c r="AV80" s="123">
        <v>85</v>
      </c>
      <c r="AW80" s="123"/>
      <c r="AX80" s="116"/>
      <c r="AY80" s="116"/>
      <c r="AZ80" s="116"/>
      <c r="BA80" s="116"/>
      <c r="BB80" s="116"/>
      <c r="BC80" s="116"/>
      <c r="BD80" s="116"/>
      <c r="BE80" s="116"/>
      <c r="BF80" s="177"/>
      <c r="BG80" s="185"/>
      <c r="BH80" s="116"/>
      <c r="BI80" s="99" t="s">
        <v>32</v>
      </c>
      <c r="BJ80" s="99"/>
      <c r="BK80" s="99"/>
      <c r="BL80" s="99"/>
      <c r="BM80" s="116"/>
      <c r="BN80" s="123">
        <v>100</v>
      </c>
      <c r="BO80" s="123"/>
      <c r="BP80" s="85"/>
      <c r="BQ80" s="85"/>
      <c r="BR80" s="85"/>
      <c r="BS80" s="85"/>
      <c r="BT80" s="85"/>
      <c r="BU80" s="85"/>
      <c r="BV80" s="85"/>
      <c r="BW80" s="85"/>
      <c r="BX80" s="220"/>
    </row>
    <row r="81" spans="1:76" s="29" customFormat="1" ht="18" customHeight="1">
      <c r="A81" s="33"/>
      <c r="B81" s="41"/>
      <c r="C81" s="51"/>
      <c r="D81" s="61"/>
      <c r="E81" s="71"/>
      <c r="F81" s="85" t="s">
        <v>22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178"/>
      <c r="W81" s="74"/>
      <c r="X81" s="85" t="s">
        <v>22</v>
      </c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178"/>
      <c r="AO81" s="74"/>
      <c r="AP81" s="85" t="s">
        <v>22</v>
      </c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178"/>
      <c r="BG81" s="74"/>
      <c r="BH81" s="85" t="s">
        <v>22</v>
      </c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220"/>
    </row>
    <row r="82" spans="1:76" s="29" customFormat="1" ht="18" customHeight="1">
      <c r="A82" s="33"/>
      <c r="B82" s="41"/>
      <c r="C82" s="51"/>
      <c r="D82" s="61"/>
      <c r="E82" s="71"/>
      <c r="F82" s="86" t="s">
        <v>30</v>
      </c>
      <c r="G82" s="86"/>
      <c r="H82" s="86"/>
      <c r="I82" s="86"/>
      <c r="J82" s="86"/>
      <c r="K82" s="86"/>
      <c r="L82" s="124">
        <f>+BO56</f>
        <v>12</v>
      </c>
      <c r="M82" s="124"/>
      <c r="N82" s="85" t="s">
        <v>11</v>
      </c>
      <c r="O82" s="85"/>
      <c r="P82" s="85"/>
      <c r="Q82" s="85"/>
      <c r="R82" s="85"/>
      <c r="S82" s="85"/>
      <c r="T82" s="85"/>
      <c r="U82" s="85"/>
      <c r="V82" s="178"/>
      <c r="W82" s="74"/>
      <c r="X82" s="86" t="s">
        <v>30</v>
      </c>
      <c r="Y82" s="86"/>
      <c r="Z82" s="86"/>
      <c r="AA82" s="86"/>
      <c r="AB82" s="86"/>
      <c r="AC82" s="86"/>
      <c r="AD82" s="124">
        <f>+BO56</f>
        <v>12</v>
      </c>
      <c r="AE82" s="124"/>
      <c r="AF82" s="85" t="s">
        <v>11</v>
      </c>
      <c r="AG82" s="85"/>
      <c r="AH82" s="85"/>
      <c r="AI82" s="85"/>
      <c r="AJ82" s="85"/>
      <c r="AK82" s="85"/>
      <c r="AL82" s="85"/>
      <c r="AM82" s="85"/>
      <c r="AN82" s="178"/>
      <c r="AO82" s="74"/>
      <c r="AP82" s="86" t="s">
        <v>30</v>
      </c>
      <c r="AQ82" s="86"/>
      <c r="AR82" s="86"/>
      <c r="AS82" s="86"/>
      <c r="AT82" s="86"/>
      <c r="AU82" s="86"/>
      <c r="AV82" s="124">
        <f>+BO56</f>
        <v>12</v>
      </c>
      <c r="AW82" s="124"/>
      <c r="AX82" s="85" t="s">
        <v>11</v>
      </c>
      <c r="AY82" s="85"/>
      <c r="AZ82" s="85"/>
      <c r="BA82" s="85"/>
      <c r="BB82" s="85"/>
      <c r="BC82" s="85"/>
      <c r="BD82" s="85"/>
      <c r="BE82" s="85"/>
      <c r="BF82" s="178"/>
      <c r="BG82" s="74"/>
      <c r="BH82" s="86" t="s">
        <v>30</v>
      </c>
      <c r="BI82" s="86"/>
      <c r="BJ82" s="86"/>
      <c r="BK82" s="86"/>
      <c r="BL82" s="86"/>
      <c r="BM82" s="86"/>
      <c r="BN82" s="124">
        <f>+BO56</f>
        <v>12</v>
      </c>
      <c r="BO82" s="124"/>
      <c r="BP82" s="85" t="s">
        <v>11</v>
      </c>
      <c r="BQ82" s="85"/>
      <c r="BR82" s="85"/>
      <c r="BS82" s="85"/>
      <c r="BT82" s="85"/>
      <c r="BU82" s="85"/>
      <c r="BV82" s="85"/>
      <c r="BW82" s="85"/>
      <c r="BX82" s="220"/>
    </row>
    <row r="83" spans="1:76" s="29" customFormat="1" ht="18" customHeight="1">
      <c r="A83" s="33"/>
      <c r="B83" s="41"/>
      <c r="C83" s="51"/>
      <c r="D83" s="61"/>
      <c r="E83" s="71"/>
      <c r="F83" s="87" t="s">
        <v>12</v>
      </c>
      <c r="G83" s="87"/>
      <c r="H83" s="98" t="s">
        <v>8</v>
      </c>
      <c r="I83" s="111">
        <f>+R66</f>
        <v>35</v>
      </c>
      <c r="J83" s="113" t="s">
        <v>14</v>
      </c>
      <c r="K83" s="111">
        <f>+L82*1</f>
        <v>12</v>
      </c>
      <c r="L83" s="125">
        <v>0.33333333333333298</v>
      </c>
      <c r="M83" s="136" t="s">
        <v>0</v>
      </c>
      <c r="N83" s="145">
        <f>100-R66</f>
        <v>65</v>
      </c>
      <c r="O83" s="145"/>
      <c r="P83" s="111" t="s">
        <v>14</v>
      </c>
      <c r="Q83" s="159">
        <f>+L78*1</f>
        <v>1</v>
      </c>
      <c r="R83" s="159"/>
      <c r="S83" s="125">
        <v>0.33333333333333326</v>
      </c>
      <c r="T83" s="172" t="s">
        <v>53</v>
      </c>
      <c r="U83" s="172"/>
      <c r="V83" s="179"/>
      <c r="W83" s="186"/>
      <c r="X83" s="87" t="s">
        <v>12</v>
      </c>
      <c r="Y83" s="87"/>
      <c r="Z83" s="98" t="s">
        <v>8</v>
      </c>
      <c r="AA83" s="111">
        <f>+AJ67*1</f>
        <v>50</v>
      </c>
      <c r="AB83" s="113" t="s">
        <v>14</v>
      </c>
      <c r="AC83" s="111">
        <f>+AD82*1</f>
        <v>12</v>
      </c>
      <c r="AD83" s="125">
        <v>0.33333333333333298</v>
      </c>
      <c r="AE83" s="136" t="s">
        <v>0</v>
      </c>
      <c r="AF83" s="145">
        <f>100-AJ67</f>
        <v>50</v>
      </c>
      <c r="AG83" s="145"/>
      <c r="AH83" s="111" t="s">
        <v>14</v>
      </c>
      <c r="AI83" s="159">
        <f>+AD78*1</f>
        <v>1</v>
      </c>
      <c r="AJ83" s="159"/>
      <c r="AK83" s="125">
        <v>0.33333333333333326</v>
      </c>
      <c r="AL83" s="172" t="s">
        <v>53</v>
      </c>
      <c r="AM83" s="172"/>
      <c r="AN83" s="179"/>
      <c r="AO83" s="186"/>
      <c r="AP83" s="87" t="s">
        <v>12</v>
      </c>
      <c r="AQ83" s="87"/>
      <c r="AR83" s="98" t="s">
        <v>8</v>
      </c>
      <c r="AS83" s="111">
        <f>+BB67*1</f>
        <v>65</v>
      </c>
      <c r="AT83" s="113" t="s">
        <v>14</v>
      </c>
      <c r="AU83" s="111">
        <f>+AV82*1</f>
        <v>12</v>
      </c>
      <c r="AV83" s="125">
        <v>0.33333333333333298</v>
      </c>
      <c r="AW83" s="136" t="s">
        <v>0</v>
      </c>
      <c r="AX83" s="145">
        <f>100-BB67</f>
        <v>35</v>
      </c>
      <c r="AY83" s="145"/>
      <c r="AZ83" s="111" t="s">
        <v>14</v>
      </c>
      <c r="BA83" s="159">
        <f>+AV78*1</f>
        <v>1</v>
      </c>
      <c r="BB83" s="159"/>
      <c r="BC83" s="125">
        <v>0.33333333333333326</v>
      </c>
      <c r="BD83" s="172" t="s">
        <v>53</v>
      </c>
      <c r="BE83" s="172"/>
      <c r="BF83" s="179"/>
      <c r="BG83" s="186"/>
      <c r="BH83" s="87" t="s">
        <v>12</v>
      </c>
      <c r="BI83" s="87"/>
      <c r="BJ83" s="98" t="s">
        <v>8</v>
      </c>
      <c r="BK83" s="111">
        <f>+BT67*1</f>
        <v>80</v>
      </c>
      <c r="BL83" s="113" t="s">
        <v>14</v>
      </c>
      <c r="BM83" s="111">
        <f>+BN82*1</f>
        <v>12</v>
      </c>
      <c r="BN83" s="125">
        <v>0.33333333333333298</v>
      </c>
      <c r="BO83" s="136" t="s">
        <v>0</v>
      </c>
      <c r="BP83" s="145">
        <f>100-BT67</f>
        <v>20</v>
      </c>
      <c r="BQ83" s="145"/>
      <c r="BR83" s="111" t="s">
        <v>14</v>
      </c>
      <c r="BS83" s="159">
        <f>+BN78*1</f>
        <v>1</v>
      </c>
      <c r="BT83" s="159"/>
      <c r="BU83" s="125">
        <v>0.33333333333333326</v>
      </c>
      <c r="BV83" s="172" t="s">
        <v>53</v>
      </c>
      <c r="BW83" s="172"/>
      <c r="BX83" s="220"/>
    </row>
    <row r="84" spans="1:76" s="29" customFormat="1" ht="18" customHeight="1">
      <c r="A84" s="33"/>
      <c r="B84" s="41"/>
      <c r="C84" s="51"/>
      <c r="D84" s="61"/>
      <c r="E84" s="71"/>
      <c r="F84" s="87"/>
      <c r="G84" s="87"/>
      <c r="H84" s="98"/>
      <c r="I84" s="112">
        <v>100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72"/>
      <c r="U84" s="172"/>
      <c r="V84" s="179"/>
      <c r="W84" s="186"/>
      <c r="X84" s="87"/>
      <c r="Y84" s="87"/>
      <c r="Z84" s="98"/>
      <c r="AA84" s="112">
        <v>100</v>
      </c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72"/>
      <c r="AM84" s="172"/>
      <c r="AN84" s="179"/>
      <c r="AO84" s="186"/>
      <c r="AP84" s="87"/>
      <c r="AQ84" s="87"/>
      <c r="AR84" s="98"/>
      <c r="AS84" s="112">
        <v>100</v>
      </c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72"/>
      <c r="BE84" s="172"/>
      <c r="BF84" s="179"/>
      <c r="BG84" s="186"/>
      <c r="BH84" s="87"/>
      <c r="BI84" s="87"/>
      <c r="BJ84" s="98"/>
      <c r="BK84" s="112">
        <v>100</v>
      </c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72"/>
      <c r="BW84" s="172"/>
      <c r="BX84" s="220"/>
    </row>
    <row r="85" spans="1:76" s="29" customFormat="1" ht="15" customHeight="1">
      <c r="A85" s="33"/>
      <c r="B85" s="41"/>
      <c r="C85" s="51"/>
      <c r="D85" s="61"/>
      <c r="E85" s="71"/>
      <c r="F85" s="87" t="s">
        <v>15</v>
      </c>
      <c r="G85" s="87"/>
      <c r="H85" s="104">
        <f>ROUND(((I83*K83^L83+N83*Q83^S83)/100)^3,2)</f>
        <v>3.06</v>
      </c>
      <c r="I85" s="104"/>
      <c r="J85" s="104"/>
      <c r="K85" s="98" t="str">
        <f>IF(H85&gt;L85,"&gt;","&lt;")</f>
        <v>&gt;</v>
      </c>
      <c r="L85" s="126">
        <f>+L79</f>
        <v>3</v>
      </c>
      <c r="M85" s="126"/>
      <c r="N85" s="116"/>
      <c r="O85" s="116"/>
      <c r="P85" s="116"/>
      <c r="Q85" s="116"/>
      <c r="R85" s="116"/>
      <c r="S85" s="116"/>
      <c r="T85" s="116"/>
      <c r="U85" s="116"/>
      <c r="V85" s="178"/>
      <c r="W85" s="74"/>
      <c r="X85" s="87" t="s">
        <v>15</v>
      </c>
      <c r="Y85" s="87"/>
      <c r="Z85" s="189">
        <f>ROUND(((AA83*AC83^AD83+AF83*AI83^AK83)/100)^3,2)</f>
        <v>4.45</v>
      </c>
      <c r="AA85" s="189"/>
      <c r="AB85" s="189"/>
      <c r="AC85" s="86" t="str">
        <f>IF(Z85&gt;AD85,"&gt;","&lt;")</f>
        <v>&gt;</v>
      </c>
      <c r="AD85" s="190">
        <f>+AD79</f>
        <v>4</v>
      </c>
      <c r="AE85" s="190"/>
      <c r="AF85" s="85"/>
      <c r="AG85" s="85"/>
      <c r="AH85" s="85"/>
      <c r="AI85" s="85"/>
      <c r="AJ85" s="85"/>
      <c r="AK85" s="85"/>
      <c r="AL85" s="85"/>
      <c r="AM85" s="85"/>
      <c r="AN85" s="178"/>
      <c r="AO85" s="74"/>
      <c r="AP85" s="87" t="s">
        <v>15</v>
      </c>
      <c r="AQ85" s="87"/>
      <c r="AR85" s="189">
        <f>ROUND(((AS83*AU83^AV83+AX83*BA83^BC83)/100)^3,2)</f>
        <v>6.21</v>
      </c>
      <c r="AS85" s="189"/>
      <c r="AT85" s="189"/>
      <c r="AU85" s="86" t="str">
        <f>IF(AR85&gt;AV85,"&gt;","&lt;")</f>
        <v>&gt;</v>
      </c>
      <c r="AV85" s="190">
        <f>+AV79</f>
        <v>6</v>
      </c>
      <c r="AW85" s="190"/>
      <c r="AX85" s="85"/>
      <c r="AY85" s="85"/>
      <c r="AZ85" s="85"/>
      <c r="BA85" s="85"/>
      <c r="BB85" s="85"/>
      <c r="BC85" s="85"/>
      <c r="BD85" s="85"/>
      <c r="BE85" s="85"/>
      <c r="BF85" s="178"/>
      <c r="BG85" s="74"/>
      <c r="BH85" s="87" t="s">
        <v>15</v>
      </c>
      <c r="BI85" s="87"/>
      <c r="BJ85" s="189">
        <f>ROUND(((BK83*BM83^BN83+BP83*BS83^BU83)/100)^3,2)</f>
        <v>8.3800000000000008</v>
      </c>
      <c r="BK85" s="189"/>
      <c r="BL85" s="189"/>
      <c r="BM85" s="86" t="str">
        <f>IF(BJ85&gt;BN85,"&gt;","&lt;")</f>
        <v>&gt;</v>
      </c>
      <c r="BN85" s="190">
        <f>+BN79</f>
        <v>8</v>
      </c>
      <c r="BO85" s="190"/>
      <c r="BP85" s="85"/>
      <c r="BQ85" s="85"/>
      <c r="BR85" s="85"/>
      <c r="BS85" s="85"/>
      <c r="BT85" s="85"/>
      <c r="BU85" s="85"/>
      <c r="BV85" s="85"/>
      <c r="BW85" s="85"/>
      <c r="BX85" s="220"/>
    </row>
    <row r="86" spans="1:76" s="29" customFormat="1" ht="15" customHeight="1">
      <c r="A86" s="33"/>
      <c r="B86" s="41"/>
      <c r="C86" s="51"/>
      <c r="D86" s="61"/>
      <c r="E86" s="71"/>
      <c r="F86" s="87"/>
      <c r="G86" s="87"/>
      <c r="H86" s="104"/>
      <c r="I86" s="104"/>
      <c r="J86" s="104"/>
      <c r="K86" s="98"/>
      <c r="L86" s="126"/>
      <c r="M86" s="126"/>
      <c r="N86" s="116"/>
      <c r="O86" s="116"/>
      <c r="P86" s="116"/>
      <c r="Q86" s="116"/>
      <c r="R86" s="116"/>
      <c r="S86" s="116"/>
      <c r="T86" s="116"/>
      <c r="U86" s="116"/>
      <c r="V86" s="178"/>
      <c r="W86" s="74"/>
      <c r="X86" s="87"/>
      <c r="Y86" s="87"/>
      <c r="Z86" s="189"/>
      <c r="AA86" s="189"/>
      <c r="AB86" s="189"/>
      <c r="AC86" s="86"/>
      <c r="AD86" s="190"/>
      <c r="AE86" s="190"/>
      <c r="AF86" s="85"/>
      <c r="AG86" s="85"/>
      <c r="AH86" s="85"/>
      <c r="AI86" s="85"/>
      <c r="AJ86" s="85"/>
      <c r="AK86" s="85"/>
      <c r="AL86" s="85"/>
      <c r="AM86" s="85"/>
      <c r="AN86" s="178"/>
      <c r="AO86" s="74"/>
      <c r="AP86" s="87"/>
      <c r="AQ86" s="87"/>
      <c r="AR86" s="189"/>
      <c r="AS86" s="189"/>
      <c r="AT86" s="189"/>
      <c r="AU86" s="86"/>
      <c r="AV86" s="190"/>
      <c r="AW86" s="190"/>
      <c r="AX86" s="85"/>
      <c r="AY86" s="85"/>
      <c r="AZ86" s="85"/>
      <c r="BA86" s="85"/>
      <c r="BB86" s="85"/>
      <c r="BC86" s="85"/>
      <c r="BD86" s="85"/>
      <c r="BE86" s="85"/>
      <c r="BF86" s="178"/>
      <c r="BG86" s="74"/>
      <c r="BH86" s="87"/>
      <c r="BI86" s="87"/>
      <c r="BJ86" s="189"/>
      <c r="BK86" s="189"/>
      <c r="BL86" s="189"/>
      <c r="BM86" s="86"/>
      <c r="BN86" s="190"/>
      <c r="BO86" s="190"/>
      <c r="BP86" s="85"/>
      <c r="BQ86" s="85"/>
      <c r="BR86" s="85"/>
      <c r="BS86" s="85"/>
      <c r="BT86" s="85"/>
      <c r="BU86" s="85"/>
      <c r="BV86" s="85"/>
      <c r="BW86" s="85"/>
      <c r="BX86" s="220"/>
    </row>
    <row r="87" spans="1:76" s="29" customFormat="1" ht="18" customHeight="1">
      <c r="A87" s="33"/>
      <c r="B87" s="41"/>
      <c r="C87" s="51"/>
      <c r="D87" s="61"/>
      <c r="E87" s="71"/>
      <c r="F87" s="85"/>
      <c r="G87" s="100" t="str">
        <f>IF(H85&gt;L85,"OK,目標CBR"&amp;L79&amp;"%の場合置換層厚"&amp;L80&amp;"cmとなる。","NG,目標CBR"&amp;L79&amp;"%の場合置換層厚"&amp;L80&amp;"cmでは満足しない。")</f>
        <v>OK,目標CBR3%の場合置換層厚55cmとなる。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178"/>
      <c r="W87" s="74"/>
      <c r="X87" s="85"/>
      <c r="Y87" s="100" t="str">
        <f>IF(Z85&gt;AD85,"OK,目標CBR"&amp;AD79&amp;"%の場合置換層厚"&amp;AD80&amp;"cmとなる。","NG,目標CBR"&amp;AD79&amp;"%の場合置換層厚"&amp;AD80&amp;"cmでは満足しない。")</f>
        <v>OK,目標CBR4%の場合置換層厚70cmとなる。</v>
      </c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178"/>
      <c r="AO87" s="74"/>
      <c r="AP87" s="85"/>
      <c r="AQ87" s="100" t="str">
        <f>IF(AR85&gt;AV85,"OK,目標CBR"&amp;AV79&amp;"%の場合置換層厚"&amp;AV80&amp;"cmとなる。","NG,目標CBR"&amp;AV79&amp;"%の場合置換層厚"&amp;AV80&amp;"cmでは満足しない。")</f>
        <v>OK,目標CBR6%の場合置換層厚85cmとなる。</v>
      </c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178"/>
      <c r="BG87" s="74"/>
      <c r="BH87" s="85"/>
      <c r="BI87" s="100" t="str">
        <f>IF(BJ85&gt;BN85,"OK,目標CBR"&amp;BN79&amp;"%の場合置換層厚"&amp;BN80&amp;"cmとなる。","NG,目標CBR"&amp;BN79&amp;"%の場合置換層厚"&amp;BN80&amp;"cmでは満足しない。")</f>
        <v>OK,目標CBR8%の場合置換層厚100cmとなる。</v>
      </c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220"/>
    </row>
    <row r="88" spans="1:76" s="29" customFormat="1" ht="9.9499999999999993" customHeight="1">
      <c r="A88" s="33"/>
      <c r="B88" s="41"/>
      <c r="C88" s="51"/>
      <c r="D88" s="61"/>
      <c r="E88" s="72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180"/>
      <c r="W88" s="72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180"/>
      <c r="AO88" s="72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180"/>
      <c r="BG88" s="72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221"/>
    </row>
    <row r="89" spans="1:76" s="29" customFormat="1" ht="15.95" customHeight="1">
      <c r="A89" s="33"/>
      <c r="B89" s="42" t="s">
        <v>20</v>
      </c>
      <c r="C89" s="52"/>
      <c r="D89" s="62"/>
      <c r="E89" s="73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51">
        <v>100</v>
      </c>
      <c r="Q89" s="151"/>
      <c r="R89" s="151"/>
      <c r="S89" s="151"/>
      <c r="T89" s="151"/>
      <c r="U89" s="151"/>
      <c r="V89" s="181"/>
      <c r="W89" s="187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151">
        <v>100</v>
      </c>
      <c r="AI89" s="151"/>
      <c r="AJ89" s="151"/>
      <c r="AK89" s="151"/>
      <c r="AL89" s="151"/>
      <c r="AM89" s="151"/>
      <c r="AN89" s="200"/>
      <c r="AO89" s="187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151">
        <v>100</v>
      </c>
      <c r="BA89" s="151"/>
      <c r="BB89" s="151"/>
      <c r="BC89" s="151"/>
      <c r="BD89" s="151"/>
      <c r="BE89" s="151"/>
      <c r="BF89" s="200"/>
      <c r="BG89" s="73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151">
        <v>100</v>
      </c>
      <c r="BS89" s="151"/>
      <c r="BT89" s="151"/>
      <c r="BU89" s="151"/>
      <c r="BV89" s="151"/>
      <c r="BW89" s="151"/>
      <c r="BX89" s="222"/>
    </row>
    <row r="90" spans="1:76" s="29" customFormat="1" ht="15.95" customHeight="1">
      <c r="A90" s="33"/>
      <c r="B90" s="43"/>
      <c r="C90" s="53"/>
      <c r="D90" s="63"/>
      <c r="E90" s="71"/>
      <c r="F90" s="90" t="s">
        <v>41</v>
      </c>
      <c r="G90" s="90"/>
      <c r="H90" s="90"/>
      <c r="I90" s="90"/>
      <c r="J90" s="90"/>
      <c r="K90" s="90"/>
      <c r="L90" s="90"/>
      <c r="M90" s="90" t="s">
        <v>36</v>
      </c>
      <c r="N90" s="90"/>
      <c r="O90" s="90"/>
      <c r="P90" s="94" t="s">
        <v>46</v>
      </c>
      <c r="Q90" s="94"/>
      <c r="R90" s="94"/>
      <c r="S90" s="94" t="s">
        <v>44</v>
      </c>
      <c r="T90" s="94"/>
      <c r="U90" s="94"/>
      <c r="V90" s="182"/>
      <c r="W90" s="188"/>
      <c r="X90" s="90" t="s">
        <v>41</v>
      </c>
      <c r="Y90" s="90"/>
      <c r="Z90" s="90"/>
      <c r="AA90" s="90"/>
      <c r="AB90" s="90"/>
      <c r="AC90" s="90"/>
      <c r="AD90" s="90"/>
      <c r="AE90" s="90" t="s">
        <v>36</v>
      </c>
      <c r="AF90" s="90"/>
      <c r="AG90" s="90"/>
      <c r="AH90" s="94" t="s">
        <v>46</v>
      </c>
      <c r="AI90" s="94"/>
      <c r="AJ90" s="94"/>
      <c r="AK90" s="94" t="s">
        <v>44</v>
      </c>
      <c r="AL90" s="94"/>
      <c r="AM90" s="94"/>
      <c r="AN90" s="201"/>
      <c r="AO90" s="188"/>
      <c r="AP90" s="90" t="s">
        <v>41</v>
      </c>
      <c r="AQ90" s="90"/>
      <c r="AR90" s="90"/>
      <c r="AS90" s="90"/>
      <c r="AT90" s="90"/>
      <c r="AU90" s="90"/>
      <c r="AV90" s="90"/>
      <c r="AW90" s="90" t="s">
        <v>36</v>
      </c>
      <c r="AX90" s="90"/>
      <c r="AY90" s="90"/>
      <c r="AZ90" s="94" t="s">
        <v>46</v>
      </c>
      <c r="BA90" s="94"/>
      <c r="BB90" s="94"/>
      <c r="BC90" s="94" t="s">
        <v>44</v>
      </c>
      <c r="BD90" s="94"/>
      <c r="BE90" s="94"/>
      <c r="BF90" s="201"/>
      <c r="BG90" s="210"/>
      <c r="BH90" s="90" t="s">
        <v>41</v>
      </c>
      <c r="BI90" s="90"/>
      <c r="BJ90" s="90"/>
      <c r="BK90" s="90"/>
      <c r="BL90" s="90"/>
      <c r="BM90" s="90"/>
      <c r="BN90" s="90"/>
      <c r="BO90" s="90" t="s">
        <v>36</v>
      </c>
      <c r="BP90" s="90"/>
      <c r="BQ90" s="90"/>
      <c r="BR90" s="94" t="s">
        <v>46</v>
      </c>
      <c r="BS90" s="94"/>
      <c r="BT90" s="94"/>
      <c r="BU90" s="94" t="s">
        <v>44</v>
      </c>
      <c r="BV90" s="94"/>
      <c r="BW90" s="94"/>
      <c r="BX90" s="223"/>
    </row>
    <row r="91" spans="1:76" s="29" customFormat="1" ht="15.95" customHeight="1">
      <c r="A91" s="33"/>
      <c r="B91" s="43"/>
      <c r="C91" s="53"/>
      <c r="D91" s="63"/>
      <c r="E91" s="71"/>
      <c r="F91" s="91" t="s">
        <v>34</v>
      </c>
      <c r="G91" s="101"/>
      <c r="H91" s="105" t="s">
        <v>75</v>
      </c>
      <c r="I91" s="105"/>
      <c r="J91" s="114"/>
      <c r="K91" s="119">
        <f>$K$38</f>
        <v>10</v>
      </c>
      <c r="L91" s="130"/>
      <c r="M91" s="137">
        <f>+P89</f>
        <v>100</v>
      </c>
      <c r="N91" s="146"/>
      <c r="O91" s="148"/>
      <c r="P91" s="152">
        <f>+'単価表(種子・屋久)'!$E$7</f>
        <v>4859</v>
      </c>
      <c r="Q91" s="160"/>
      <c r="R91" s="162"/>
      <c r="S91" s="165">
        <f>ROUND(P91*M91/1000,0)</f>
        <v>486</v>
      </c>
      <c r="T91" s="165"/>
      <c r="U91" s="165"/>
      <c r="V91" s="182"/>
      <c r="W91" s="188"/>
      <c r="X91" s="91" t="s">
        <v>34</v>
      </c>
      <c r="Y91" s="101"/>
      <c r="Z91" s="105" t="s">
        <v>75</v>
      </c>
      <c r="AA91" s="105"/>
      <c r="AB91" s="114"/>
      <c r="AC91" s="119">
        <f>$AC$38</f>
        <v>10</v>
      </c>
      <c r="AD91" s="130"/>
      <c r="AE91" s="137">
        <f>+AH89</f>
        <v>100</v>
      </c>
      <c r="AF91" s="146"/>
      <c r="AG91" s="148"/>
      <c r="AH91" s="152">
        <f>+'単価表(種子・屋久)'!$E$7</f>
        <v>4859</v>
      </c>
      <c r="AI91" s="160"/>
      <c r="AJ91" s="162"/>
      <c r="AK91" s="165">
        <f>ROUND(AH91*AE91/1000,0)</f>
        <v>486</v>
      </c>
      <c r="AL91" s="165"/>
      <c r="AM91" s="165"/>
      <c r="AN91" s="201"/>
      <c r="AO91" s="188"/>
      <c r="AP91" s="91" t="s">
        <v>34</v>
      </c>
      <c r="AQ91" s="101"/>
      <c r="AR91" s="105" t="s">
        <v>75</v>
      </c>
      <c r="AS91" s="105"/>
      <c r="AT91" s="114"/>
      <c r="AU91" s="119">
        <f>$AU$38</f>
        <v>10</v>
      </c>
      <c r="AV91" s="130"/>
      <c r="AW91" s="137">
        <f>+AZ89</f>
        <v>100</v>
      </c>
      <c r="AX91" s="146"/>
      <c r="AY91" s="148"/>
      <c r="AZ91" s="152">
        <f>+'単価表(種子・屋久)'!$E$7</f>
        <v>4859</v>
      </c>
      <c r="BA91" s="160"/>
      <c r="BB91" s="162"/>
      <c r="BC91" s="165">
        <f>ROUND(AZ91*AW91/1000,0)</f>
        <v>486</v>
      </c>
      <c r="BD91" s="165"/>
      <c r="BE91" s="165"/>
      <c r="BF91" s="201"/>
      <c r="BG91" s="210"/>
      <c r="BH91" s="91" t="s">
        <v>34</v>
      </c>
      <c r="BI91" s="101"/>
      <c r="BJ91" s="105" t="s">
        <v>75</v>
      </c>
      <c r="BK91" s="105"/>
      <c r="BL91" s="114"/>
      <c r="BM91" s="119">
        <f>$BM$38</f>
        <v>10</v>
      </c>
      <c r="BN91" s="130"/>
      <c r="BO91" s="137">
        <f>+BR89</f>
        <v>100</v>
      </c>
      <c r="BP91" s="146"/>
      <c r="BQ91" s="148"/>
      <c r="BR91" s="152">
        <f>+'単価表(種子・屋久)'!$E$7</f>
        <v>4859</v>
      </c>
      <c r="BS91" s="160"/>
      <c r="BT91" s="162"/>
      <c r="BU91" s="165">
        <f>ROUND(BR91*BO91/1000,0)</f>
        <v>486</v>
      </c>
      <c r="BV91" s="165"/>
      <c r="BW91" s="165"/>
      <c r="BX91" s="223"/>
    </row>
    <row r="92" spans="1:76" s="30" customFormat="1" ht="15.95" customHeight="1">
      <c r="A92" s="34"/>
      <c r="B92" s="43"/>
      <c r="C92" s="53"/>
      <c r="D92" s="63"/>
      <c r="E92" s="74"/>
      <c r="F92" s="92"/>
      <c r="G92" s="102"/>
      <c r="H92" s="105" t="s">
        <v>33</v>
      </c>
      <c r="I92" s="105"/>
      <c r="J92" s="114"/>
      <c r="K92" s="120">
        <f>$K$39</f>
        <v>25</v>
      </c>
      <c r="L92" s="131"/>
      <c r="M92" s="138">
        <f>+P89</f>
        <v>100</v>
      </c>
      <c r="N92" s="138"/>
      <c r="O92" s="138"/>
      <c r="P92" s="153">
        <f>LOOKUP(K92,'単価表(種子・屋久)'!$D$8:$D$16,'単価表(種子・屋久)'!$E$8:$E$16)</f>
        <v>1654</v>
      </c>
      <c r="Q92" s="153"/>
      <c r="R92" s="153"/>
      <c r="S92" s="165">
        <f>ROUND(P92*M92/1000,0)</f>
        <v>165</v>
      </c>
      <c r="T92" s="165"/>
      <c r="U92" s="165"/>
      <c r="V92" s="182"/>
      <c r="W92" s="188"/>
      <c r="X92" s="92"/>
      <c r="Y92" s="102"/>
      <c r="Z92" s="105" t="s">
        <v>33</v>
      </c>
      <c r="AA92" s="105"/>
      <c r="AB92" s="114"/>
      <c r="AC92" s="120">
        <f>$AC$39</f>
        <v>10</v>
      </c>
      <c r="AD92" s="131"/>
      <c r="AE92" s="138">
        <f>+AH89</f>
        <v>100</v>
      </c>
      <c r="AF92" s="138"/>
      <c r="AG92" s="138"/>
      <c r="AH92" s="153">
        <f>LOOKUP(AC92,'単価表(種子・屋久)'!$D$8:$D$16,'単価表(種子・屋久)'!$E$8:$E$16)</f>
        <v>704</v>
      </c>
      <c r="AI92" s="153"/>
      <c r="AJ92" s="153"/>
      <c r="AK92" s="165">
        <f>ROUND(AH92*AE92/1000,0)</f>
        <v>70</v>
      </c>
      <c r="AL92" s="165"/>
      <c r="AM92" s="165"/>
      <c r="AN92" s="178"/>
      <c r="AO92" s="188"/>
      <c r="AP92" s="92"/>
      <c r="AQ92" s="102"/>
      <c r="AR92" s="105" t="s">
        <v>33</v>
      </c>
      <c r="AS92" s="105"/>
      <c r="AT92" s="114"/>
      <c r="AU92" s="120">
        <f>$AU$39</f>
        <v>20</v>
      </c>
      <c r="AV92" s="131"/>
      <c r="AW92" s="138">
        <f>+AZ89</f>
        <v>100</v>
      </c>
      <c r="AX92" s="138"/>
      <c r="AY92" s="138"/>
      <c r="AZ92" s="153">
        <f>LOOKUP(AU92,'単価表(種子・屋久)'!$D$8:$D$16,'単価表(種子・屋久)'!$E$8:$E$16)</f>
        <v>1399</v>
      </c>
      <c r="BA92" s="153"/>
      <c r="BB92" s="153"/>
      <c r="BC92" s="165">
        <f>ROUND(AZ92*AW92/1000,0)</f>
        <v>140</v>
      </c>
      <c r="BD92" s="165"/>
      <c r="BE92" s="165"/>
      <c r="BF92" s="178"/>
      <c r="BG92" s="74"/>
      <c r="BH92" s="92"/>
      <c r="BI92" s="102"/>
      <c r="BJ92" s="105" t="s">
        <v>33</v>
      </c>
      <c r="BK92" s="105"/>
      <c r="BL92" s="114"/>
      <c r="BM92" s="120">
        <f>$BM$39</f>
        <v>15</v>
      </c>
      <c r="BN92" s="131"/>
      <c r="BO92" s="138">
        <f>+BR89</f>
        <v>100</v>
      </c>
      <c r="BP92" s="138"/>
      <c r="BQ92" s="138"/>
      <c r="BR92" s="153">
        <f>LOOKUP(BM92,'単価表(種子・屋久)'!$D$8:$D$16,'単価表(種子・屋久)'!$E$8:$E$16)</f>
        <v>953</v>
      </c>
      <c r="BS92" s="153"/>
      <c r="BT92" s="153"/>
      <c r="BU92" s="165">
        <f>ROUND(BR92*BO92/1000,0)</f>
        <v>95</v>
      </c>
      <c r="BV92" s="165"/>
      <c r="BW92" s="165"/>
      <c r="BX92" s="220"/>
    </row>
    <row r="93" spans="1:76" s="30" customFormat="1" ht="15.95" customHeight="1">
      <c r="A93" s="34"/>
      <c r="B93" s="43"/>
      <c r="C93" s="53"/>
      <c r="D93" s="63"/>
      <c r="E93" s="74"/>
      <c r="F93" s="92"/>
      <c r="G93" s="102"/>
      <c r="H93" s="106" t="s">
        <v>38</v>
      </c>
      <c r="I93" s="106"/>
      <c r="J93" s="115"/>
      <c r="K93" s="120"/>
      <c r="L93" s="131"/>
      <c r="M93" s="138"/>
      <c r="N93" s="138"/>
      <c r="O93" s="138"/>
      <c r="P93" s="153"/>
      <c r="Q93" s="153"/>
      <c r="R93" s="153"/>
      <c r="S93" s="165"/>
      <c r="T93" s="165"/>
      <c r="U93" s="165"/>
      <c r="V93" s="182"/>
      <c r="W93" s="188"/>
      <c r="X93" s="92"/>
      <c r="Y93" s="102"/>
      <c r="Z93" s="106" t="s">
        <v>38</v>
      </c>
      <c r="AA93" s="106"/>
      <c r="AB93" s="115"/>
      <c r="AC93" s="120"/>
      <c r="AD93" s="131"/>
      <c r="AE93" s="138"/>
      <c r="AF93" s="138"/>
      <c r="AG93" s="138"/>
      <c r="AH93" s="153"/>
      <c r="AI93" s="153"/>
      <c r="AJ93" s="153"/>
      <c r="AK93" s="165"/>
      <c r="AL93" s="165"/>
      <c r="AM93" s="165"/>
      <c r="AN93" s="178"/>
      <c r="AO93" s="188"/>
      <c r="AP93" s="92"/>
      <c r="AQ93" s="102"/>
      <c r="AR93" s="106" t="s">
        <v>38</v>
      </c>
      <c r="AS93" s="106"/>
      <c r="AT93" s="115"/>
      <c r="AU93" s="120"/>
      <c r="AV93" s="131"/>
      <c r="AW93" s="138"/>
      <c r="AX93" s="138"/>
      <c r="AY93" s="138"/>
      <c r="AZ93" s="153"/>
      <c r="BA93" s="153"/>
      <c r="BB93" s="153"/>
      <c r="BC93" s="165"/>
      <c r="BD93" s="165"/>
      <c r="BE93" s="165"/>
      <c r="BF93" s="178"/>
      <c r="BG93" s="74"/>
      <c r="BH93" s="92"/>
      <c r="BI93" s="102"/>
      <c r="BJ93" s="106" t="s">
        <v>38</v>
      </c>
      <c r="BK93" s="106"/>
      <c r="BL93" s="115"/>
      <c r="BM93" s="120"/>
      <c r="BN93" s="131"/>
      <c r="BO93" s="138"/>
      <c r="BP93" s="138"/>
      <c r="BQ93" s="138"/>
      <c r="BR93" s="153"/>
      <c r="BS93" s="153"/>
      <c r="BT93" s="153"/>
      <c r="BU93" s="165"/>
      <c r="BV93" s="165"/>
      <c r="BW93" s="165"/>
      <c r="BX93" s="220"/>
    </row>
    <row r="94" spans="1:76" s="30" customFormat="1" ht="15.95" customHeight="1">
      <c r="A94" s="34"/>
      <c r="B94" s="43"/>
      <c r="C94" s="53"/>
      <c r="D94" s="63"/>
      <c r="E94" s="74"/>
      <c r="F94" s="92"/>
      <c r="G94" s="102"/>
      <c r="H94" s="105" t="s">
        <v>13</v>
      </c>
      <c r="I94" s="105"/>
      <c r="J94" s="114"/>
      <c r="K94" s="120">
        <f>$K$41</f>
        <v>40</v>
      </c>
      <c r="L94" s="131"/>
      <c r="M94" s="138">
        <f>+P89</f>
        <v>100</v>
      </c>
      <c r="N94" s="138"/>
      <c r="O94" s="138"/>
      <c r="P94" s="153">
        <f>LOOKUP(K94,'単価表(種子・屋久)'!$D$17:$D$26,'単価表(種子・屋久)'!$E$17:$E$26)</f>
        <v>2260</v>
      </c>
      <c r="Q94" s="153"/>
      <c r="R94" s="153"/>
      <c r="S94" s="165">
        <f>ROUND(P94*M94/1000,0)</f>
        <v>226</v>
      </c>
      <c r="T94" s="165"/>
      <c r="U94" s="165"/>
      <c r="V94" s="182"/>
      <c r="W94" s="188"/>
      <c r="X94" s="92"/>
      <c r="Y94" s="102"/>
      <c r="Z94" s="105" t="s">
        <v>13</v>
      </c>
      <c r="AA94" s="105"/>
      <c r="AB94" s="114"/>
      <c r="AC94" s="120">
        <f>$AC$41</f>
        <v>50</v>
      </c>
      <c r="AD94" s="131"/>
      <c r="AE94" s="138">
        <f>+AH89</f>
        <v>100</v>
      </c>
      <c r="AF94" s="138"/>
      <c r="AG94" s="138"/>
      <c r="AH94" s="153">
        <f>LOOKUP(AC94,'単価表(種子・屋久)'!$D$17:$D$26,'単価表(種子・屋久)'!$E$17:$E$26)</f>
        <v>2918</v>
      </c>
      <c r="AI94" s="153"/>
      <c r="AJ94" s="153"/>
      <c r="AK94" s="165">
        <f>ROUND(AH94*AE94/1000,0)</f>
        <v>292</v>
      </c>
      <c r="AL94" s="165"/>
      <c r="AM94" s="165"/>
      <c r="AN94" s="178"/>
      <c r="AO94" s="188"/>
      <c r="AP94" s="92"/>
      <c r="AQ94" s="102"/>
      <c r="AR94" s="105" t="s">
        <v>13</v>
      </c>
      <c r="AS94" s="105"/>
      <c r="AT94" s="114"/>
      <c r="AU94" s="120">
        <f>$AU$41</f>
        <v>25</v>
      </c>
      <c r="AV94" s="131"/>
      <c r="AW94" s="138">
        <f>+AZ89</f>
        <v>100</v>
      </c>
      <c r="AX94" s="138"/>
      <c r="AY94" s="138"/>
      <c r="AZ94" s="153">
        <f>LOOKUP(AU94,'単価表(種子・屋久)'!$D$17:$D$26,'単価表(種子・屋久)'!$E$17:$E$26)</f>
        <v>1554</v>
      </c>
      <c r="BA94" s="153"/>
      <c r="BB94" s="153"/>
      <c r="BC94" s="165">
        <f>ROUND(AZ94*AW94/1000,0)</f>
        <v>155</v>
      </c>
      <c r="BD94" s="165"/>
      <c r="BE94" s="165"/>
      <c r="BF94" s="178"/>
      <c r="BG94" s="74"/>
      <c r="BH94" s="92"/>
      <c r="BI94" s="102"/>
      <c r="BJ94" s="105" t="s">
        <v>13</v>
      </c>
      <c r="BK94" s="105"/>
      <c r="BL94" s="114"/>
      <c r="BM94" s="120">
        <f>$BM$41</f>
        <v>25</v>
      </c>
      <c r="BN94" s="131"/>
      <c r="BO94" s="138">
        <f>+BR89</f>
        <v>100</v>
      </c>
      <c r="BP94" s="138"/>
      <c r="BQ94" s="138"/>
      <c r="BR94" s="153">
        <f>LOOKUP(BM94,'単価表(種子・屋久)'!$D$17:$D$26,'単価表(種子・屋久)'!$E$17:$E$26)</f>
        <v>1554</v>
      </c>
      <c r="BS94" s="153"/>
      <c r="BT94" s="153"/>
      <c r="BU94" s="165">
        <f>ROUND(BR94*BO94/1000,0)</f>
        <v>155</v>
      </c>
      <c r="BV94" s="165"/>
      <c r="BW94" s="165"/>
      <c r="BX94" s="220"/>
    </row>
    <row r="95" spans="1:76" s="30" customFormat="1" ht="15.95" customHeight="1">
      <c r="A95" s="34"/>
      <c r="B95" s="43"/>
      <c r="C95" s="53"/>
      <c r="D95" s="63"/>
      <c r="E95" s="74"/>
      <c r="F95" s="92"/>
      <c r="G95" s="102"/>
      <c r="H95" s="106" t="s">
        <v>39</v>
      </c>
      <c r="I95" s="106"/>
      <c r="J95" s="115"/>
      <c r="K95" s="120"/>
      <c r="L95" s="131"/>
      <c r="M95" s="138"/>
      <c r="N95" s="138"/>
      <c r="O95" s="138"/>
      <c r="P95" s="153"/>
      <c r="Q95" s="153"/>
      <c r="R95" s="153"/>
      <c r="S95" s="165"/>
      <c r="T95" s="165"/>
      <c r="U95" s="165"/>
      <c r="V95" s="182"/>
      <c r="W95" s="188"/>
      <c r="X95" s="92"/>
      <c r="Y95" s="102"/>
      <c r="Z95" s="106" t="s">
        <v>39</v>
      </c>
      <c r="AA95" s="106"/>
      <c r="AB95" s="115"/>
      <c r="AC95" s="120"/>
      <c r="AD95" s="131"/>
      <c r="AE95" s="138"/>
      <c r="AF95" s="138"/>
      <c r="AG95" s="138"/>
      <c r="AH95" s="153"/>
      <c r="AI95" s="153"/>
      <c r="AJ95" s="153"/>
      <c r="AK95" s="165"/>
      <c r="AL95" s="165"/>
      <c r="AM95" s="165"/>
      <c r="AN95" s="178"/>
      <c r="AO95" s="188"/>
      <c r="AP95" s="92"/>
      <c r="AQ95" s="102"/>
      <c r="AR95" s="106" t="s">
        <v>39</v>
      </c>
      <c r="AS95" s="106"/>
      <c r="AT95" s="115"/>
      <c r="AU95" s="120"/>
      <c r="AV95" s="131"/>
      <c r="AW95" s="138"/>
      <c r="AX95" s="138"/>
      <c r="AY95" s="138"/>
      <c r="AZ95" s="153"/>
      <c r="BA95" s="153"/>
      <c r="BB95" s="153"/>
      <c r="BC95" s="165"/>
      <c r="BD95" s="165"/>
      <c r="BE95" s="165"/>
      <c r="BF95" s="178"/>
      <c r="BG95" s="74"/>
      <c r="BH95" s="92"/>
      <c r="BI95" s="102"/>
      <c r="BJ95" s="106" t="s">
        <v>39</v>
      </c>
      <c r="BK95" s="106"/>
      <c r="BL95" s="115"/>
      <c r="BM95" s="120"/>
      <c r="BN95" s="131"/>
      <c r="BO95" s="138"/>
      <c r="BP95" s="138"/>
      <c r="BQ95" s="138"/>
      <c r="BR95" s="153"/>
      <c r="BS95" s="153"/>
      <c r="BT95" s="153"/>
      <c r="BU95" s="165"/>
      <c r="BV95" s="165"/>
      <c r="BW95" s="165"/>
      <c r="BX95" s="220"/>
    </row>
    <row r="96" spans="1:76" s="30" customFormat="1" ht="15.95" customHeight="1">
      <c r="A96" s="34"/>
      <c r="B96" s="43"/>
      <c r="C96" s="53"/>
      <c r="D96" s="63"/>
      <c r="E96" s="74"/>
      <c r="F96" s="93"/>
      <c r="G96" s="103"/>
      <c r="H96" s="107" t="s">
        <v>47</v>
      </c>
      <c r="I96" s="107"/>
      <c r="J96" s="107"/>
      <c r="K96" s="107"/>
      <c r="L96" s="107"/>
      <c r="M96" s="138" t="s">
        <v>43</v>
      </c>
      <c r="N96" s="138"/>
      <c r="O96" s="138"/>
      <c r="P96" s="153" t="s">
        <v>43</v>
      </c>
      <c r="Q96" s="153"/>
      <c r="R96" s="153"/>
      <c r="S96" s="165">
        <f>SUM(S91:U95)</f>
        <v>877</v>
      </c>
      <c r="T96" s="165"/>
      <c r="U96" s="165"/>
      <c r="V96" s="182"/>
      <c r="W96" s="188"/>
      <c r="X96" s="93"/>
      <c r="Y96" s="103"/>
      <c r="Z96" s="107" t="s">
        <v>47</v>
      </c>
      <c r="AA96" s="107"/>
      <c r="AB96" s="107"/>
      <c r="AC96" s="107"/>
      <c r="AD96" s="107"/>
      <c r="AE96" s="138" t="s">
        <v>43</v>
      </c>
      <c r="AF96" s="138"/>
      <c r="AG96" s="138"/>
      <c r="AH96" s="153" t="s">
        <v>43</v>
      </c>
      <c r="AI96" s="153"/>
      <c r="AJ96" s="153"/>
      <c r="AK96" s="165">
        <f>SUM(AK91:AM95)</f>
        <v>848</v>
      </c>
      <c r="AL96" s="165"/>
      <c r="AM96" s="165"/>
      <c r="AN96" s="178"/>
      <c r="AO96" s="188"/>
      <c r="AP96" s="93"/>
      <c r="AQ96" s="103"/>
      <c r="AR96" s="107" t="s">
        <v>47</v>
      </c>
      <c r="AS96" s="107"/>
      <c r="AT96" s="107"/>
      <c r="AU96" s="107"/>
      <c r="AV96" s="107"/>
      <c r="AW96" s="138" t="s">
        <v>43</v>
      </c>
      <c r="AX96" s="138"/>
      <c r="AY96" s="138"/>
      <c r="AZ96" s="153" t="s">
        <v>43</v>
      </c>
      <c r="BA96" s="153"/>
      <c r="BB96" s="153"/>
      <c r="BC96" s="165">
        <f>SUM(BC91:BE95)</f>
        <v>781</v>
      </c>
      <c r="BD96" s="165"/>
      <c r="BE96" s="165"/>
      <c r="BF96" s="178"/>
      <c r="BG96" s="74"/>
      <c r="BH96" s="93"/>
      <c r="BI96" s="103"/>
      <c r="BJ96" s="107" t="s">
        <v>47</v>
      </c>
      <c r="BK96" s="107"/>
      <c r="BL96" s="107"/>
      <c r="BM96" s="107"/>
      <c r="BN96" s="107"/>
      <c r="BO96" s="138" t="s">
        <v>43</v>
      </c>
      <c r="BP96" s="138"/>
      <c r="BQ96" s="138"/>
      <c r="BR96" s="153" t="s">
        <v>43</v>
      </c>
      <c r="BS96" s="153"/>
      <c r="BT96" s="153"/>
      <c r="BU96" s="165">
        <f>SUM(BU91:BW95)</f>
        <v>736</v>
      </c>
      <c r="BV96" s="165"/>
      <c r="BW96" s="165"/>
      <c r="BX96" s="220"/>
    </row>
    <row r="97" spans="1:76" s="30" customFormat="1" ht="15.95" customHeight="1">
      <c r="A97" s="34"/>
      <c r="B97" s="43"/>
      <c r="C97" s="53"/>
      <c r="D97" s="63"/>
      <c r="E97" s="74"/>
      <c r="F97" s="94" t="s">
        <v>24</v>
      </c>
      <c r="G97" s="94"/>
      <c r="H97" s="108" t="s">
        <v>19</v>
      </c>
      <c r="I97" s="108"/>
      <c r="J97" s="108"/>
      <c r="K97" s="108"/>
      <c r="L97" s="108"/>
      <c r="M97" s="139">
        <f>T66*P89/100</f>
        <v>130</v>
      </c>
      <c r="N97" s="139"/>
      <c r="O97" s="139"/>
      <c r="P97" s="153">
        <f>+'単価表(種子・屋久)'!$E$29</f>
        <v>258</v>
      </c>
      <c r="Q97" s="153"/>
      <c r="R97" s="153"/>
      <c r="S97" s="165">
        <f>ROUND(P97*M97/1000,0)</f>
        <v>34</v>
      </c>
      <c r="T97" s="165"/>
      <c r="U97" s="165"/>
      <c r="V97" s="182"/>
      <c r="W97" s="188"/>
      <c r="X97" s="94" t="s">
        <v>24</v>
      </c>
      <c r="Y97" s="94"/>
      <c r="Z97" s="108" t="s">
        <v>19</v>
      </c>
      <c r="AA97" s="108"/>
      <c r="AB97" s="108"/>
      <c r="AC97" s="108"/>
      <c r="AD97" s="108"/>
      <c r="AE97" s="139">
        <f>AL66*AH89/100</f>
        <v>140</v>
      </c>
      <c r="AF97" s="139"/>
      <c r="AG97" s="139"/>
      <c r="AH97" s="153">
        <f>+'単価表(種子・屋久)'!$E$29</f>
        <v>258</v>
      </c>
      <c r="AI97" s="153"/>
      <c r="AJ97" s="153"/>
      <c r="AK97" s="165">
        <f>ROUND(AH97*AE97/1000,0)</f>
        <v>36</v>
      </c>
      <c r="AL97" s="165"/>
      <c r="AM97" s="165"/>
      <c r="AN97" s="178"/>
      <c r="AO97" s="188"/>
      <c r="AP97" s="94" t="s">
        <v>24</v>
      </c>
      <c r="AQ97" s="94"/>
      <c r="AR97" s="108" t="s">
        <v>19</v>
      </c>
      <c r="AS97" s="108"/>
      <c r="AT97" s="108"/>
      <c r="AU97" s="108"/>
      <c r="AV97" s="108"/>
      <c r="AW97" s="139">
        <f>BD66*AZ89/100</f>
        <v>140</v>
      </c>
      <c r="AX97" s="139"/>
      <c r="AY97" s="139"/>
      <c r="AZ97" s="153">
        <f>+'単価表(種子・屋久)'!$E$29</f>
        <v>258</v>
      </c>
      <c r="BA97" s="153"/>
      <c r="BB97" s="153"/>
      <c r="BC97" s="165">
        <f>ROUND(AZ97*AW97/1000,0)</f>
        <v>36</v>
      </c>
      <c r="BD97" s="165"/>
      <c r="BE97" s="165"/>
      <c r="BF97" s="178"/>
      <c r="BG97" s="74"/>
      <c r="BH97" s="94" t="s">
        <v>24</v>
      </c>
      <c r="BI97" s="94"/>
      <c r="BJ97" s="108" t="s">
        <v>19</v>
      </c>
      <c r="BK97" s="108"/>
      <c r="BL97" s="108"/>
      <c r="BM97" s="108"/>
      <c r="BN97" s="108"/>
      <c r="BO97" s="139">
        <f>BV66*BR89/100</f>
        <v>150</v>
      </c>
      <c r="BP97" s="139"/>
      <c r="BQ97" s="139"/>
      <c r="BR97" s="153">
        <f>+'単価表(種子・屋久)'!$E$29</f>
        <v>258</v>
      </c>
      <c r="BS97" s="153"/>
      <c r="BT97" s="153"/>
      <c r="BU97" s="165">
        <f>ROUND(BR97*BO97/1000,0)</f>
        <v>39</v>
      </c>
      <c r="BV97" s="165"/>
      <c r="BW97" s="165"/>
      <c r="BX97" s="220"/>
    </row>
    <row r="98" spans="1:76" s="30" customFormat="1" ht="15.95" customHeight="1">
      <c r="A98" s="34"/>
      <c r="B98" s="43"/>
      <c r="C98" s="53"/>
      <c r="D98" s="63"/>
      <c r="E98" s="74"/>
      <c r="F98" s="94"/>
      <c r="G98" s="94"/>
      <c r="H98" s="108" t="s">
        <v>35</v>
      </c>
      <c r="I98" s="108"/>
      <c r="J98" s="108"/>
      <c r="K98" s="108"/>
      <c r="L98" s="108"/>
      <c r="M98" s="139">
        <f>S67*P89/100</f>
        <v>55</v>
      </c>
      <c r="N98" s="139"/>
      <c r="O98" s="139"/>
      <c r="P98" s="153">
        <f>+'単価表(種子・屋久)'!$E$28</f>
        <v>258</v>
      </c>
      <c r="Q98" s="153"/>
      <c r="R98" s="153"/>
      <c r="S98" s="165">
        <f>ROUND(P98*M98/1000,0)</f>
        <v>14</v>
      </c>
      <c r="T98" s="165"/>
      <c r="U98" s="165"/>
      <c r="V98" s="182"/>
      <c r="W98" s="188"/>
      <c r="X98" s="94"/>
      <c r="Y98" s="94"/>
      <c r="Z98" s="108" t="s">
        <v>35</v>
      </c>
      <c r="AA98" s="108"/>
      <c r="AB98" s="108"/>
      <c r="AC98" s="108"/>
      <c r="AD98" s="108"/>
      <c r="AE98" s="139">
        <f>AK67*AH89/100</f>
        <v>70</v>
      </c>
      <c r="AF98" s="139"/>
      <c r="AG98" s="139"/>
      <c r="AH98" s="153">
        <f>+'単価表(種子・屋久)'!$E$28</f>
        <v>258</v>
      </c>
      <c r="AI98" s="153"/>
      <c r="AJ98" s="153"/>
      <c r="AK98" s="165">
        <f>ROUND(AH98*AE98/1000,0)</f>
        <v>18</v>
      </c>
      <c r="AL98" s="165"/>
      <c r="AM98" s="165"/>
      <c r="AN98" s="178"/>
      <c r="AO98" s="188"/>
      <c r="AP98" s="94"/>
      <c r="AQ98" s="94"/>
      <c r="AR98" s="108" t="s">
        <v>35</v>
      </c>
      <c r="AS98" s="108"/>
      <c r="AT98" s="108"/>
      <c r="AU98" s="108"/>
      <c r="AV98" s="108"/>
      <c r="AW98" s="139">
        <f>BC67*AZ89/100</f>
        <v>85</v>
      </c>
      <c r="AX98" s="139"/>
      <c r="AY98" s="139"/>
      <c r="AZ98" s="153">
        <f>+'単価表(種子・屋久)'!$E$28</f>
        <v>258</v>
      </c>
      <c r="BA98" s="153"/>
      <c r="BB98" s="153"/>
      <c r="BC98" s="165">
        <f>ROUND(AZ98*AW98/1000,0)</f>
        <v>22</v>
      </c>
      <c r="BD98" s="165"/>
      <c r="BE98" s="165"/>
      <c r="BF98" s="178"/>
      <c r="BG98" s="74"/>
      <c r="BH98" s="94"/>
      <c r="BI98" s="94"/>
      <c r="BJ98" s="108" t="s">
        <v>35</v>
      </c>
      <c r="BK98" s="108"/>
      <c r="BL98" s="108"/>
      <c r="BM98" s="108"/>
      <c r="BN98" s="108"/>
      <c r="BO98" s="139">
        <f>BU68*BR89/100</f>
        <v>100</v>
      </c>
      <c r="BP98" s="139"/>
      <c r="BQ98" s="139"/>
      <c r="BR98" s="153">
        <f>+'単価表(種子・屋久)'!$E$28</f>
        <v>258</v>
      </c>
      <c r="BS98" s="153"/>
      <c r="BT98" s="153"/>
      <c r="BU98" s="165">
        <f>ROUND(BR98*BO98/1000,0)</f>
        <v>26</v>
      </c>
      <c r="BV98" s="165"/>
      <c r="BW98" s="165"/>
      <c r="BX98" s="220"/>
    </row>
    <row r="99" spans="1:76" s="30" customFormat="1" ht="15.95" customHeight="1">
      <c r="A99" s="34"/>
      <c r="B99" s="43"/>
      <c r="C99" s="53"/>
      <c r="D99" s="63"/>
      <c r="E99" s="74"/>
      <c r="F99" s="94"/>
      <c r="G99" s="94"/>
      <c r="H99" s="108" t="s">
        <v>76</v>
      </c>
      <c r="I99" s="108"/>
      <c r="J99" s="108"/>
      <c r="K99" s="108"/>
      <c r="L99" s="108"/>
      <c r="M99" s="139">
        <f>+M98</f>
        <v>55</v>
      </c>
      <c r="N99" s="139"/>
      <c r="O99" s="139"/>
      <c r="P99" s="153">
        <f>+'単価表(種子・屋久)'!$E$27</f>
        <v>2200</v>
      </c>
      <c r="Q99" s="153"/>
      <c r="R99" s="153"/>
      <c r="S99" s="165">
        <f>ROUND(P99*M99/1000,0)</f>
        <v>121</v>
      </c>
      <c r="T99" s="165"/>
      <c r="U99" s="165"/>
      <c r="V99" s="182"/>
      <c r="W99" s="188"/>
      <c r="X99" s="94"/>
      <c r="Y99" s="94"/>
      <c r="Z99" s="108" t="s">
        <v>76</v>
      </c>
      <c r="AA99" s="108"/>
      <c r="AB99" s="108"/>
      <c r="AC99" s="108"/>
      <c r="AD99" s="108"/>
      <c r="AE99" s="139">
        <f>+AE98</f>
        <v>70</v>
      </c>
      <c r="AF99" s="139"/>
      <c r="AG99" s="139"/>
      <c r="AH99" s="153">
        <f>+'単価表(種子・屋久)'!$E$27</f>
        <v>2200</v>
      </c>
      <c r="AI99" s="153"/>
      <c r="AJ99" s="153"/>
      <c r="AK99" s="165">
        <f>ROUND(AH99*AE99/1000,0)</f>
        <v>154</v>
      </c>
      <c r="AL99" s="165"/>
      <c r="AM99" s="165"/>
      <c r="AN99" s="178"/>
      <c r="AO99" s="188"/>
      <c r="AP99" s="94"/>
      <c r="AQ99" s="94"/>
      <c r="AR99" s="108" t="s">
        <v>76</v>
      </c>
      <c r="AS99" s="108"/>
      <c r="AT99" s="108"/>
      <c r="AU99" s="108"/>
      <c r="AV99" s="108"/>
      <c r="AW99" s="139">
        <f>+AW98</f>
        <v>85</v>
      </c>
      <c r="AX99" s="139"/>
      <c r="AY99" s="139"/>
      <c r="AZ99" s="153">
        <f>+'単価表(種子・屋久)'!$E$27</f>
        <v>2200</v>
      </c>
      <c r="BA99" s="153"/>
      <c r="BB99" s="153"/>
      <c r="BC99" s="165">
        <f>ROUND(AZ99*AW99/1000,0)</f>
        <v>187</v>
      </c>
      <c r="BD99" s="165"/>
      <c r="BE99" s="165"/>
      <c r="BF99" s="178"/>
      <c r="BG99" s="74"/>
      <c r="BH99" s="94"/>
      <c r="BI99" s="94"/>
      <c r="BJ99" s="108" t="s">
        <v>76</v>
      </c>
      <c r="BK99" s="108"/>
      <c r="BL99" s="108"/>
      <c r="BM99" s="108"/>
      <c r="BN99" s="108"/>
      <c r="BO99" s="139">
        <f>+BO98</f>
        <v>100</v>
      </c>
      <c r="BP99" s="139"/>
      <c r="BQ99" s="139"/>
      <c r="BR99" s="153">
        <f>+'単価表(種子・屋久)'!$E$27</f>
        <v>2200</v>
      </c>
      <c r="BS99" s="153"/>
      <c r="BT99" s="153"/>
      <c r="BU99" s="165">
        <f>ROUND(BR99*BO99/1000,0)</f>
        <v>220</v>
      </c>
      <c r="BV99" s="165"/>
      <c r="BW99" s="165"/>
      <c r="BX99" s="220"/>
    </row>
    <row r="100" spans="1:76" s="30" customFormat="1" ht="15.95" customHeight="1">
      <c r="A100" s="34"/>
      <c r="B100" s="43"/>
      <c r="C100" s="53"/>
      <c r="D100" s="63"/>
      <c r="E100" s="74"/>
      <c r="F100" s="94"/>
      <c r="G100" s="94"/>
      <c r="H100" s="108" t="s">
        <v>16</v>
      </c>
      <c r="I100" s="108"/>
      <c r="J100" s="108"/>
      <c r="K100" s="108"/>
      <c r="L100" s="108"/>
      <c r="M100" s="139">
        <f>+M97</f>
        <v>130</v>
      </c>
      <c r="N100" s="139"/>
      <c r="O100" s="139"/>
      <c r="P100" s="153">
        <f>+'単価表(種子・屋久)'!$E$33</f>
        <v>922</v>
      </c>
      <c r="Q100" s="153"/>
      <c r="R100" s="153"/>
      <c r="S100" s="165">
        <f>ROUND(P100*M100/1000,0)</f>
        <v>120</v>
      </c>
      <c r="T100" s="165"/>
      <c r="U100" s="165"/>
      <c r="V100" s="182"/>
      <c r="W100" s="188"/>
      <c r="X100" s="94"/>
      <c r="Y100" s="94"/>
      <c r="Z100" s="108" t="s">
        <v>16</v>
      </c>
      <c r="AA100" s="108"/>
      <c r="AB100" s="108"/>
      <c r="AC100" s="108"/>
      <c r="AD100" s="108"/>
      <c r="AE100" s="139">
        <f>+AE97</f>
        <v>140</v>
      </c>
      <c r="AF100" s="139"/>
      <c r="AG100" s="139"/>
      <c r="AH100" s="153">
        <f>+'単価表(種子・屋久)'!$E$33</f>
        <v>922</v>
      </c>
      <c r="AI100" s="153"/>
      <c r="AJ100" s="153"/>
      <c r="AK100" s="165">
        <f>ROUND(AH100*AE100/1000,0)</f>
        <v>129</v>
      </c>
      <c r="AL100" s="165"/>
      <c r="AM100" s="165"/>
      <c r="AN100" s="178"/>
      <c r="AO100" s="188"/>
      <c r="AP100" s="94"/>
      <c r="AQ100" s="94"/>
      <c r="AR100" s="108" t="s">
        <v>16</v>
      </c>
      <c r="AS100" s="108"/>
      <c r="AT100" s="108"/>
      <c r="AU100" s="108"/>
      <c r="AV100" s="108"/>
      <c r="AW100" s="139">
        <f>+AW97</f>
        <v>140</v>
      </c>
      <c r="AX100" s="139"/>
      <c r="AY100" s="139"/>
      <c r="AZ100" s="153">
        <f>+'単価表(種子・屋久)'!$E$33</f>
        <v>922</v>
      </c>
      <c r="BA100" s="153"/>
      <c r="BB100" s="153"/>
      <c r="BC100" s="165">
        <f>ROUND(AZ100*AW100/1000,0)</f>
        <v>129</v>
      </c>
      <c r="BD100" s="165"/>
      <c r="BE100" s="165"/>
      <c r="BF100" s="178"/>
      <c r="BG100" s="74"/>
      <c r="BH100" s="94"/>
      <c r="BI100" s="94"/>
      <c r="BJ100" s="108" t="s">
        <v>16</v>
      </c>
      <c r="BK100" s="108"/>
      <c r="BL100" s="108"/>
      <c r="BM100" s="108"/>
      <c r="BN100" s="108"/>
      <c r="BO100" s="139">
        <f>+BO97</f>
        <v>150</v>
      </c>
      <c r="BP100" s="139"/>
      <c r="BQ100" s="139"/>
      <c r="BR100" s="153">
        <f>+'単価表(種子・屋久)'!$E$33</f>
        <v>922</v>
      </c>
      <c r="BS100" s="153"/>
      <c r="BT100" s="153"/>
      <c r="BU100" s="165">
        <f>ROUND(BR100*BO100/1000,0)</f>
        <v>138</v>
      </c>
      <c r="BV100" s="165"/>
      <c r="BW100" s="165"/>
      <c r="BX100" s="220"/>
    </row>
    <row r="101" spans="1:76" s="30" customFormat="1" ht="15.95" customHeight="1">
      <c r="A101" s="34"/>
      <c r="B101" s="43"/>
      <c r="C101" s="53"/>
      <c r="D101" s="63"/>
      <c r="E101" s="74"/>
      <c r="F101" s="94"/>
      <c r="G101" s="94"/>
      <c r="H101" s="107" t="s">
        <v>47</v>
      </c>
      <c r="I101" s="107"/>
      <c r="J101" s="107"/>
      <c r="K101" s="107"/>
      <c r="L101" s="107"/>
      <c r="M101" s="138" t="s">
        <v>43</v>
      </c>
      <c r="N101" s="138"/>
      <c r="O101" s="138"/>
      <c r="P101" s="153" t="s">
        <v>43</v>
      </c>
      <c r="Q101" s="153"/>
      <c r="R101" s="153"/>
      <c r="S101" s="165">
        <f>SUM(S97:U100)</f>
        <v>289</v>
      </c>
      <c r="T101" s="165"/>
      <c r="U101" s="165"/>
      <c r="V101" s="182"/>
      <c r="W101" s="188"/>
      <c r="X101" s="94"/>
      <c r="Y101" s="94"/>
      <c r="Z101" s="107" t="s">
        <v>47</v>
      </c>
      <c r="AA101" s="107"/>
      <c r="AB101" s="107"/>
      <c r="AC101" s="107"/>
      <c r="AD101" s="107"/>
      <c r="AE101" s="138" t="s">
        <v>43</v>
      </c>
      <c r="AF101" s="138"/>
      <c r="AG101" s="138"/>
      <c r="AH101" s="153" t="s">
        <v>43</v>
      </c>
      <c r="AI101" s="153"/>
      <c r="AJ101" s="153"/>
      <c r="AK101" s="165">
        <f>SUM(AK97:AM100)</f>
        <v>337</v>
      </c>
      <c r="AL101" s="165"/>
      <c r="AM101" s="165"/>
      <c r="AN101" s="178"/>
      <c r="AO101" s="188"/>
      <c r="AP101" s="94"/>
      <c r="AQ101" s="94"/>
      <c r="AR101" s="107" t="s">
        <v>47</v>
      </c>
      <c r="AS101" s="107"/>
      <c r="AT101" s="107"/>
      <c r="AU101" s="107"/>
      <c r="AV101" s="107"/>
      <c r="AW101" s="138" t="s">
        <v>43</v>
      </c>
      <c r="AX101" s="138"/>
      <c r="AY101" s="138"/>
      <c r="AZ101" s="153" t="s">
        <v>43</v>
      </c>
      <c r="BA101" s="153"/>
      <c r="BB101" s="153"/>
      <c r="BC101" s="165">
        <f>SUM(BC97:BE100)</f>
        <v>374</v>
      </c>
      <c r="BD101" s="165"/>
      <c r="BE101" s="165"/>
      <c r="BF101" s="178"/>
      <c r="BG101" s="74"/>
      <c r="BH101" s="94"/>
      <c r="BI101" s="94"/>
      <c r="BJ101" s="107" t="s">
        <v>47</v>
      </c>
      <c r="BK101" s="107"/>
      <c r="BL101" s="107"/>
      <c r="BM101" s="107"/>
      <c r="BN101" s="107"/>
      <c r="BO101" s="138" t="s">
        <v>43</v>
      </c>
      <c r="BP101" s="138"/>
      <c r="BQ101" s="138"/>
      <c r="BR101" s="153" t="s">
        <v>43</v>
      </c>
      <c r="BS101" s="153"/>
      <c r="BT101" s="153"/>
      <c r="BU101" s="165">
        <f>SUM(BU97:BW100)</f>
        <v>423</v>
      </c>
      <c r="BV101" s="165"/>
      <c r="BW101" s="165"/>
      <c r="BX101" s="220"/>
    </row>
    <row r="102" spans="1:76" s="30" customFormat="1" ht="15.95" customHeight="1">
      <c r="A102" s="34"/>
      <c r="B102" s="43"/>
      <c r="C102" s="53"/>
      <c r="D102" s="63"/>
      <c r="E102" s="74"/>
      <c r="F102" s="95" t="s">
        <v>17</v>
      </c>
      <c r="G102" s="95"/>
      <c r="H102" s="95"/>
      <c r="I102" s="95"/>
      <c r="J102" s="95"/>
      <c r="K102" s="95"/>
      <c r="L102" s="95"/>
      <c r="M102" s="140" t="s">
        <v>43</v>
      </c>
      <c r="N102" s="140"/>
      <c r="O102" s="140"/>
      <c r="P102" s="154" t="s">
        <v>43</v>
      </c>
      <c r="Q102" s="154"/>
      <c r="R102" s="154"/>
      <c r="S102" s="166">
        <f>+S101+S96</f>
        <v>1166</v>
      </c>
      <c r="T102" s="166"/>
      <c r="U102" s="166"/>
      <c r="V102" s="182"/>
      <c r="W102" s="188"/>
      <c r="X102" s="95" t="s">
        <v>17</v>
      </c>
      <c r="Y102" s="95"/>
      <c r="Z102" s="95"/>
      <c r="AA102" s="95"/>
      <c r="AB102" s="95"/>
      <c r="AC102" s="95"/>
      <c r="AD102" s="95"/>
      <c r="AE102" s="140" t="s">
        <v>43</v>
      </c>
      <c r="AF102" s="140"/>
      <c r="AG102" s="140"/>
      <c r="AH102" s="154" t="s">
        <v>43</v>
      </c>
      <c r="AI102" s="154"/>
      <c r="AJ102" s="154"/>
      <c r="AK102" s="166">
        <f>+AK101+AK96</f>
        <v>1185</v>
      </c>
      <c r="AL102" s="166"/>
      <c r="AM102" s="166"/>
      <c r="AN102" s="178"/>
      <c r="AO102" s="188"/>
      <c r="AP102" s="95" t="s">
        <v>17</v>
      </c>
      <c r="AQ102" s="95"/>
      <c r="AR102" s="95"/>
      <c r="AS102" s="95"/>
      <c r="AT102" s="95"/>
      <c r="AU102" s="95"/>
      <c r="AV102" s="95"/>
      <c r="AW102" s="140" t="s">
        <v>43</v>
      </c>
      <c r="AX102" s="140"/>
      <c r="AY102" s="140"/>
      <c r="AZ102" s="154" t="s">
        <v>43</v>
      </c>
      <c r="BA102" s="154"/>
      <c r="BB102" s="154"/>
      <c r="BC102" s="166">
        <f>+BC101+BC96</f>
        <v>1155</v>
      </c>
      <c r="BD102" s="166"/>
      <c r="BE102" s="166"/>
      <c r="BF102" s="178"/>
      <c r="BG102" s="74"/>
      <c r="BH102" s="95" t="s">
        <v>17</v>
      </c>
      <c r="BI102" s="95"/>
      <c r="BJ102" s="95"/>
      <c r="BK102" s="95"/>
      <c r="BL102" s="95"/>
      <c r="BM102" s="95"/>
      <c r="BN102" s="95"/>
      <c r="BO102" s="140" t="s">
        <v>43</v>
      </c>
      <c r="BP102" s="140"/>
      <c r="BQ102" s="140"/>
      <c r="BR102" s="154" t="s">
        <v>43</v>
      </c>
      <c r="BS102" s="154"/>
      <c r="BT102" s="154"/>
      <c r="BU102" s="166">
        <f>+BU101+BU96</f>
        <v>1159</v>
      </c>
      <c r="BV102" s="166"/>
      <c r="BW102" s="166"/>
      <c r="BX102" s="220"/>
    </row>
    <row r="103" spans="1:76" s="30" customFormat="1" ht="15.95" customHeight="1">
      <c r="A103" s="34"/>
      <c r="B103" s="44"/>
      <c r="C103" s="54"/>
      <c r="D103" s="64"/>
      <c r="E103" s="75"/>
      <c r="F103" s="96"/>
      <c r="G103" s="96"/>
      <c r="H103" s="96"/>
      <c r="I103" s="96"/>
      <c r="J103" s="96"/>
      <c r="K103" s="96"/>
      <c r="L103" s="96"/>
      <c r="M103" s="141"/>
      <c r="N103" s="141"/>
      <c r="O103" s="141"/>
      <c r="P103" s="155"/>
      <c r="Q103" s="155"/>
      <c r="R103" s="155"/>
      <c r="S103" s="167"/>
      <c r="T103" s="167"/>
      <c r="U103" s="167"/>
      <c r="V103" s="183"/>
      <c r="W103" s="115"/>
      <c r="X103" s="96"/>
      <c r="Y103" s="96"/>
      <c r="Z103" s="96"/>
      <c r="AA103" s="96"/>
      <c r="AB103" s="96"/>
      <c r="AC103" s="96"/>
      <c r="AD103" s="96"/>
      <c r="AE103" s="193"/>
      <c r="AF103" s="193"/>
      <c r="AG103" s="193"/>
      <c r="AH103" s="194"/>
      <c r="AI103" s="194"/>
      <c r="AJ103" s="194"/>
      <c r="AK103" s="167"/>
      <c r="AL103" s="167"/>
      <c r="AM103" s="167"/>
      <c r="AN103" s="202"/>
      <c r="AO103" s="115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2"/>
      <c r="BG103" s="75"/>
      <c r="BH103" s="96"/>
      <c r="BI103" s="96"/>
      <c r="BJ103" s="96"/>
      <c r="BK103" s="96"/>
      <c r="BL103" s="96"/>
      <c r="BM103" s="96"/>
      <c r="BN103" s="96"/>
      <c r="BO103" s="193"/>
      <c r="BP103" s="193"/>
      <c r="BQ103" s="193"/>
      <c r="BR103" s="194"/>
      <c r="BS103" s="194"/>
      <c r="BT103" s="194"/>
      <c r="BU103" s="167"/>
      <c r="BV103" s="167"/>
      <c r="BW103" s="167"/>
      <c r="BX103" s="224"/>
    </row>
    <row r="104" spans="1:76" ht="20.100000000000001" customHeight="1">
      <c r="A104" s="31"/>
      <c r="B104" s="45" t="s">
        <v>48</v>
      </c>
      <c r="C104" s="55"/>
      <c r="D104" s="55"/>
      <c r="E104" s="76" t="str">
        <f>IF(S102=MIN(S102,AK102,BC102,BU102),"○","▲")</f>
        <v>▲</v>
      </c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 t="str">
        <f>IF(AK102=MIN(S102,AK102,BC102,BU102),"○","▲")</f>
        <v>▲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 t="str">
        <f>IF(BC102=MIN(S102,AK102,BC102,BU102),"○","▲")</f>
        <v>○</v>
      </c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 t="str">
        <f>IF(BU102=MIN(S102,AK102,BC102,BU102),"○","▲")</f>
        <v>▲</v>
      </c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225"/>
    </row>
    <row r="105" spans="1:76" ht="24.95" customHeight="1">
      <c r="A105" s="31"/>
      <c r="B105" s="46"/>
      <c r="C105" s="56"/>
      <c r="D105" s="56"/>
      <c r="E105" s="77">
        <f>IF(E104="○",M57,IF(W104="○",AE57,IF(AO104="○",AW57,BO57)))</f>
        <v>6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226"/>
    </row>
    <row r="106" spans="1:76" ht="15.95" customHeight="1"/>
    <row r="107" spans="1:76" ht="30" customHeight="1">
      <c r="A107" s="31"/>
      <c r="B107" s="36" t="s">
        <v>21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213"/>
    </row>
    <row r="108" spans="1:76" ht="24.95" customHeight="1">
      <c r="A108" s="31"/>
      <c r="B108" s="37" t="s">
        <v>70</v>
      </c>
      <c r="C108" s="47"/>
      <c r="D108" s="57"/>
      <c r="E108" s="65" t="s">
        <v>69</v>
      </c>
      <c r="F108" s="78"/>
      <c r="G108" s="78"/>
      <c r="H108" s="78"/>
      <c r="I108" s="78"/>
      <c r="J108" s="78"/>
      <c r="K108" s="78"/>
      <c r="L108" s="129" t="str">
        <f>+L2</f>
        <v>種子島・屋久島・十島・三島</v>
      </c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78" t="s">
        <v>54</v>
      </c>
      <c r="X108" s="78"/>
      <c r="Y108" s="78"/>
      <c r="Z108" s="78"/>
      <c r="AA108" s="78"/>
      <c r="AB108" s="78"/>
      <c r="AC108" s="78"/>
      <c r="AD108" s="78"/>
      <c r="AE108" s="191">
        <v>20</v>
      </c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203" t="s">
        <v>68</v>
      </c>
      <c r="AP108" s="203"/>
      <c r="AQ108" s="203"/>
      <c r="AR108" s="203"/>
      <c r="AS108" s="203"/>
      <c r="AT108" s="203"/>
      <c r="AU108" s="203"/>
      <c r="AV108" s="203"/>
      <c r="AW108" s="206">
        <v>0.9</v>
      </c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14"/>
    </row>
    <row r="109" spans="1:76" ht="24.95" customHeight="1">
      <c r="A109" s="31"/>
      <c r="B109" s="38"/>
      <c r="C109" s="48"/>
      <c r="D109" s="58"/>
      <c r="E109" s="66" t="s">
        <v>66</v>
      </c>
      <c r="F109" s="79"/>
      <c r="G109" s="79"/>
      <c r="H109" s="79"/>
      <c r="I109" s="79"/>
      <c r="J109" s="79"/>
      <c r="K109" s="79"/>
      <c r="L109" s="79" t="s">
        <v>67</v>
      </c>
      <c r="M109" s="79"/>
      <c r="N109" s="144">
        <f>+N3</f>
        <v>5</v>
      </c>
      <c r="O109" s="144"/>
      <c r="P109" s="150" t="str">
        <f>IF(N109=3,"(旧区分:L交通)",IF(N109=4,"(旧区分:A交通)",IF(N109=5,"(旧区分:B交通)","(旧区分:C交通)")))</f>
        <v>(旧区分:B交通)</v>
      </c>
      <c r="Q109" s="150"/>
      <c r="R109" s="150"/>
      <c r="S109" s="150"/>
      <c r="T109" s="150"/>
      <c r="U109" s="150"/>
      <c r="V109" s="150"/>
      <c r="W109" s="79" t="s">
        <v>64</v>
      </c>
      <c r="X109" s="79"/>
      <c r="Y109" s="79"/>
      <c r="Z109" s="79"/>
      <c r="AA109" s="79"/>
      <c r="AB109" s="79"/>
      <c r="AC109" s="79"/>
      <c r="AD109" s="79"/>
      <c r="AE109" s="192" t="s">
        <v>74</v>
      </c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79" t="s">
        <v>71</v>
      </c>
      <c r="AP109" s="79"/>
      <c r="AQ109" s="79"/>
      <c r="AR109" s="79"/>
      <c r="AS109" s="79"/>
      <c r="AT109" s="79"/>
      <c r="AU109" s="79"/>
      <c r="AV109" s="79"/>
      <c r="AW109" s="207">
        <v>2</v>
      </c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79" t="s">
        <v>72</v>
      </c>
      <c r="BH109" s="79"/>
      <c r="BI109" s="79"/>
      <c r="BJ109" s="79"/>
      <c r="BK109" s="79"/>
      <c r="BL109" s="79"/>
      <c r="BM109" s="79"/>
      <c r="BN109" s="79"/>
      <c r="BO109" s="211">
        <f>+BO3</f>
        <v>12</v>
      </c>
      <c r="BP109" s="211"/>
      <c r="BQ109" s="211"/>
      <c r="BR109" s="211"/>
      <c r="BS109" s="211"/>
      <c r="BT109" s="211"/>
      <c r="BU109" s="211"/>
      <c r="BV109" s="211"/>
      <c r="BW109" s="211"/>
      <c r="BX109" s="215"/>
    </row>
    <row r="110" spans="1:76" ht="20.100000000000001" customHeight="1">
      <c r="A110" s="31"/>
      <c r="B110" s="39"/>
      <c r="C110" s="49"/>
      <c r="D110" s="59"/>
      <c r="E110" s="67">
        <v>1</v>
      </c>
      <c r="F110" s="80"/>
      <c r="G110" s="80"/>
      <c r="H110" s="80"/>
      <c r="I110" s="80"/>
      <c r="J110" s="80"/>
      <c r="K110" s="80"/>
      <c r="L110" s="80"/>
      <c r="M110" s="132">
        <f>+L132</f>
        <v>3</v>
      </c>
      <c r="N110" s="132"/>
      <c r="O110" s="132"/>
      <c r="P110" s="132"/>
      <c r="Q110" s="132"/>
      <c r="R110" s="132"/>
      <c r="S110" s="132"/>
      <c r="T110" s="132"/>
      <c r="U110" s="132"/>
      <c r="V110" s="175"/>
      <c r="W110" s="67">
        <v>2</v>
      </c>
      <c r="X110" s="80"/>
      <c r="Y110" s="80"/>
      <c r="Z110" s="80"/>
      <c r="AA110" s="80"/>
      <c r="AB110" s="80"/>
      <c r="AC110" s="80"/>
      <c r="AD110" s="80"/>
      <c r="AE110" s="132">
        <f>+AD132</f>
        <v>4</v>
      </c>
      <c r="AF110" s="132"/>
      <c r="AG110" s="132"/>
      <c r="AH110" s="132"/>
      <c r="AI110" s="132"/>
      <c r="AJ110" s="132"/>
      <c r="AK110" s="132"/>
      <c r="AL110" s="132"/>
      <c r="AM110" s="132"/>
      <c r="AN110" s="175"/>
      <c r="AO110" s="67">
        <v>2</v>
      </c>
      <c r="AP110" s="80"/>
      <c r="AQ110" s="80"/>
      <c r="AR110" s="80"/>
      <c r="AS110" s="80"/>
      <c r="AT110" s="80"/>
      <c r="AU110" s="80"/>
      <c r="AV110" s="80"/>
      <c r="AW110" s="132">
        <f>+AV132</f>
        <v>6</v>
      </c>
      <c r="AX110" s="132"/>
      <c r="AY110" s="132"/>
      <c r="AZ110" s="132"/>
      <c r="BA110" s="132"/>
      <c r="BB110" s="132"/>
      <c r="BC110" s="132"/>
      <c r="BD110" s="132"/>
      <c r="BE110" s="132"/>
      <c r="BF110" s="175"/>
      <c r="BG110" s="67">
        <v>3</v>
      </c>
      <c r="BH110" s="80"/>
      <c r="BI110" s="80"/>
      <c r="BJ110" s="80"/>
      <c r="BK110" s="80"/>
      <c r="BL110" s="80"/>
      <c r="BM110" s="80"/>
      <c r="BN110" s="80"/>
      <c r="BO110" s="132">
        <f>+BN132</f>
        <v>8</v>
      </c>
      <c r="BP110" s="132"/>
      <c r="BQ110" s="132"/>
      <c r="BR110" s="132"/>
      <c r="BS110" s="132"/>
      <c r="BT110" s="132"/>
      <c r="BU110" s="132"/>
      <c r="BV110" s="132"/>
      <c r="BW110" s="132"/>
      <c r="BX110" s="216"/>
    </row>
    <row r="111" spans="1:76" ht="5.0999999999999996" customHeight="1">
      <c r="A111" s="31"/>
      <c r="B111" s="40" t="s">
        <v>3</v>
      </c>
      <c r="C111" s="50"/>
      <c r="D111" s="60"/>
      <c r="E111" s="68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176"/>
      <c r="W111" s="68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176"/>
      <c r="AO111" s="68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176"/>
      <c r="BG111" s="68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217"/>
    </row>
    <row r="112" spans="1:76" s="28" customFormat="1" ht="12" customHeight="1">
      <c r="A112" s="32"/>
      <c r="B112" s="40"/>
      <c r="C112" s="50"/>
      <c r="D112" s="60"/>
      <c r="E112" s="69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32"/>
      <c r="S112" s="82"/>
      <c r="T112" s="168"/>
      <c r="U112" s="168"/>
      <c r="V112" s="32"/>
      <c r="W112" s="69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32"/>
      <c r="AK112" s="82"/>
      <c r="AL112" s="168"/>
      <c r="AM112" s="168"/>
      <c r="AN112" s="198"/>
      <c r="AO112" s="69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32"/>
      <c r="BC112" s="82"/>
      <c r="BD112" s="168"/>
      <c r="BE112" s="168"/>
      <c r="BF112" s="198"/>
      <c r="BG112" s="69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32"/>
      <c r="BU112" s="82"/>
      <c r="BV112" s="168"/>
      <c r="BW112" s="168"/>
      <c r="BX112" s="218"/>
    </row>
    <row r="113" spans="1:76" s="28" customFormat="1" ht="12" customHeight="1">
      <c r="A113" s="32"/>
      <c r="B113" s="40"/>
      <c r="C113" s="50"/>
      <c r="D113" s="60"/>
      <c r="E113" s="69"/>
      <c r="F113" s="82"/>
      <c r="G113" s="82"/>
      <c r="H113" s="82"/>
      <c r="I113" s="109" t="s">
        <v>2</v>
      </c>
      <c r="J113" s="109"/>
      <c r="K113" s="109"/>
      <c r="L113" s="109"/>
      <c r="M113" s="109" t="s">
        <v>24</v>
      </c>
      <c r="N113" s="109"/>
      <c r="O113" s="109"/>
      <c r="P113" s="109"/>
      <c r="Q113" s="82"/>
      <c r="R113" s="32"/>
      <c r="S113" s="163"/>
      <c r="T113" s="168"/>
      <c r="U113" s="168"/>
      <c r="V113" s="32"/>
      <c r="W113" s="69"/>
      <c r="X113" s="82"/>
      <c r="Y113" s="82"/>
      <c r="Z113" s="82"/>
      <c r="AA113" s="109" t="s">
        <v>2</v>
      </c>
      <c r="AB113" s="109"/>
      <c r="AC113" s="109"/>
      <c r="AD113" s="109"/>
      <c r="AE113" s="109" t="s">
        <v>24</v>
      </c>
      <c r="AF113" s="109"/>
      <c r="AG113" s="109"/>
      <c r="AH113" s="109"/>
      <c r="AI113" s="82"/>
      <c r="AJ113" s="32"/>
      <c r="AK113" s="163"/>
      <c r="AL113" s="168"/>
      <c r="AM113" s="168"/>
      <c r="AN113" s="198"/>
      <c r="AO113" s="69"/>
      <c r="AP113" s="82"/>
      <c r="AQ113" s="82"/>
      <c r="AR113" s="82"/>
      <c r="AS113" s="109" t="s">
        <v>2</v>
      </c>
      <c r="AT113" s="109"/>
      <c r="AU113" s="109"/>
      <c r="AV113" s="109"/>
      <c r="AW113" s="109" t="s">
        <v>24</v>
      </c>
      <c r="AX113" s="109"/>
      <c r="AY113" s="109"/>
      <c r="AZ113" s="109"/>
      <c r="BA113" s="82"/>
      <c r="BB113" s="32"/>
      <c r="BC113" s="163"/>
      <c r="BD113" s="168"/>
      <c r="BE113" s="168"/>
      <c r="BF113" s="198"/>
      <c r="BG113" s="69"/>
      <c r="BH113" s="82"/>
      <c r="BI113" s="82"/>
      <c r="BJ113" s="82"/>
      <c r="BK113" s="109" t="s">
        <v>2</v>
      </c>
      <c r="BL113" s="109"/>
      <c r="BM113" s="109"/>
      <c r="BN113" s="109"/>
      <c r="BO113" s="109" t="s">
        <v>24</v>
      </c>
      <c r="BP113" s="109"/>
      <c r="BQ113" s="109"/>
      <c r="BR113" s="109"/>
      <c r="BS113" s="82"/>
      <c r="BT113" s="32"/>
      <c r="BU113" s="163"/>
      <c r="BV113" s="168"/>
      <c r="BW113" s="168"/>
      <c r="BX113" s="218"/>
    </row>
    <row r="114" spans="1:76" s="28" customFormat="1" ht="9.9499999999999993" customHeight="1">
      <c r="A114" s="32"/>
      <c r="B114" s="40"/>
      <c r="C114" s="50"/>
      <c r="D114" s="60"/>
      <c r="E114" s="69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32"/>
      <c r="S114" s="164">
        <f>+K144+K145+K147</f>
        <v>75</v>
      </c>
      <c r="T114" s="169" t="s">
        <v>62</v>
      </c>
      <c r="U114" s="168"/>
      <c r="V114" s="32"/>
      <c r="W114" s="69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32"/>
      <c r="AK114" s="164">
        <f>+AC144+AC145+AC147</f>
        <v>70</v>
      </c>
      <c r="AL114" s="169" t="s">
        <v>62</v>
      </c>
      <c r="AM114" s="168"/>
      <c r="AN114" s="198"/>
      <c r="AO114" s="69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32"/>
      <c r="BC114" s="164">
        <f>+AU144+AU145+AU147</f>
        <v>55</v>
      </c>
      <c r="BD114" s="169" t="s">
        <v>62</v>
      </c>
      <c r="BE114" s="168"/>
      <c r="BF114" s="198"/>
      <c r="BG114" s="69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32"/>
      <c r="BU114" s="164">
        <f>+BM144+BM145+BM147</f>
        <v>50</v>
      </c>
      <c r="BV114" s="169" t="s">
        <v>62</v>
      </c>
      <c r="BW114" s="168"/>
      <c r="BX114" s="218"/>
    </row>
    <row r="115" spans="1:76" s="28" customFormat="1" ht="9.9499999999999993" customHeight="1">
      <c r="A115" s="32"/>
      <c r="B115" s="40"/>
      <c r="C115" s="50"/>
      <c r="D115" s="60"/>
      <c r="E115" s="69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32"/>
      <c r="S115" s="164"/>
      <c r="T115" s="169"/>
      <c r="U115" s="168"/>
      <c r="V115" s="32"/>
      <c r="W115" s="69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32"/>
      <c r="AK115" s="164"/>
      <c r="AL115" s="169"/>
      <c r="AM115" s="168"/>
      <c r="AN115" s="198"/>
      <c r="AO115" s="69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32"/>
      <c r="BC115" s="164"/>
      <c r="BD115" s="169"/>
      <c r="BE115" s="168"/>
      <c r="BF115" s="198"/>
      <c r="BG115" s="69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32"/>
      <c r="BU115" s="164"/>
      <c r="BV115" s="169"/>
      <c r="BW115" s="168"/>
      <c r="BX115" s="218"/>
    </row>
    <row r="116" spans="1:76" s="28" customFormat="1" ht="9.9499999999999993" customHeight="1">
      <c r="A116" s="32"/>
      <c r="B116" s="40"/>
      <c r="C116" s="50"/>
      <c r="D116" s="60"/>
      <c r="E116" s="6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32"/>
      <c r="S116" s="164"/>
      <c r="T116" s="169"/>
      <c r="U116" s="168"/>
      <c r="V116" s="32"/>
      <c r="W116" s="69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32"/>
      <c r="AK116" s="164"/>
      <c r="AL116" s="169"/>
      <c r="AM116" s="168"/>
      <c r="AN116" s="198"/>
      <c r="AO116" s="69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32"/>
      <c r="BC116" s="164"/>
      <c r="BD116" s="169"/>
      <c r="BE116" s="168"/>
      <c r="BF116" s="198"/>
      <c r="BG116" s="69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32"/>
      <c r="BU116" s="164"/>
      <c r="BV116" s="169"/>
      <c r="BW116" s="168"/>
      <c r="BX116" s="218"/>
    </row>
    <row r="117" spans="1:76" s="28" customFormat="1" ht="9.9499999999999993" customHeight="1">
      <c r="A117" s="32"/>
      <c r="B117" s="40"/>
      <c r="C117" s="50"/>
      <c r="D117" s="60"/>
      <c r="E117" s="69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32"/>
      <c r="S117" s="164"/>
      <c r="T117" s="169"/>
      <c r="U117" s="168"/>
      <c r="V117" s="32"/>
      <c r="W117" s="69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32"/>
      <c r="AK117" s="164"/>
      <c r="AL117" s="169"/>
      <c r="AM117" s="168"/>
      <c r="AN117" s="198"/>
      <c r="AO117" s="69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32"/>
      <c r="BC117" s="164"/>
      <c r="BD117" s="169"/>
      <c r="BE117" s="168"/>
      <c r="BF117" s="198"/>
      <c r="BG117" s="69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32"/>
      <c r="BU117" s="164"/>
      <c r="BV117" s="169"/>
      <c r="BW117" s="168"/>
      <c r="BX117" s="218"/>
    </row>
    <row r="118" spans="1:76" s="28" customFormat="1" ht="9.9499999999999993" customHeight="1">
      <c r="A118" s="32"/>
      <c r="B118" s="40"/>
      <c r="C118" s="50"/>
      <c r="D118" s="60"/>
      <c r="E118" s="69"/>
      <c r="F118" s="82"/>
      <c r="G118" s="82"/>
      <c r="H118" s="82"/>
      <c r="I118" s="109"/>
      <c r="J118" s="109"/>
      <c r="K118" s="109"/>
      <c r="L118" s="109"/>
      <c r="M118" s="109"/>
      <c r="N118" s="109"/>
      <c r="O118" s="109"/>
      <c r="P118" s="109"/>
      <c r="Q118" s="82"/>
      <c r="R118" s="32"/>
      <c r="S118" s="164"/>
      <c r="T118" s="169"/>
      <c r="U118" s="168"/>
      <c r="V118" s="32"/>
      <c r="W118" s="69"/>
      <c r="X118" s="82"/>
      <c r="Y118" s="82"/>
      <c r="Z118" s="82"/>
      <c r="AA118" s="109"/>
      <c r="AB118" s="109"/>
      <c r="AC118" s="109"/>
      <c r="AD118" s="109"/>
      <c r="AE118" s="109"/>
      <c r="AF118" s="109"/>
      <c r="AG118" s="109"/>
      <c r="AH118" s="109"/>
      <c r="AI118" s="82"/>
      <c r="AJ118" s="32"/>
      <c r="AK118" s="164"/>
      <c r="AL118" s="169"/>
      <c r="AM118" s="168"/>
      <c r="AN118" s="198"/>
      <c r="AO118" s="69"/>
      <c r="AP118" s="82"/>
      <c r="AQ118" s="82"/>
      <c r="AR118" s="82"/>
      <c r="AS118" s="109"/>
      <c r="AT118" s="109"/>
      <c r="AU118" s="109"/>
      <c r="AV118" s="109"/>
      <c r="AW118" s="109"/>
      <c r="AX118" s="109"/>
      <c r="AY118" s="109"/>
      <c r="AZ118" s="109"/>
      <c r="BA118" s="82"/>
      <c r="BB118" s="32"/>
      <c r="BC118" s="164"/>
      <c r="BD118" s="169"/>
      <c r="BE118" s="168"/>
      <c r="BF118" s="198"/>
      <c r="BG118" s="69"/>
      <c r="BH118" s="82"/>
      <c r="BI118" s="82"/>
      <c r="BJ118" s="82"/>
      <c r="BK118" s="109"/>
      <c r="BL118" s="109"/>
      <c r="BM118" s="109"/>
      <c r="BN118" s="109"/>
      <c r="BO118" s="109"/>
      <c r="BP118" s="109"/>
      <c r="BQ118" s="109"/>
      <c r="BR118" s="109"/>
      <c r="BS118" s="82"/>
      <c r="BT118" s="32"/>
      <c r="BU118" s="164"/>
      <c r="BV118" s="169"/>
      <c r="BW118" s="168"/>
      <c r="BX118" s="218"/>
    </row>
    <row r="119" spans="1:76" s="28" customFormat="1" ht="12" customHeight="1">
      <c r="A119" s="32"/>
      <c r="B119" s="40"/>
      <c r="C119" s="50"/>
      <c r="D119" s="60"/>
      <c r="E119" s="69"/>
      <c r="F119" s="82"/>
      <c r="G119" s="97">
        <v>100</v>
      </c>
      <c r="H119" s="82"/>
      <c r="I119" s="109" t="s">
        <v>1</v>
      </c>
      <c r="J119" s="109"/>
      <c r="K119" s="109"/>
      <c r="L119" s="109"/>
      <c r="M119" s="133"/>
      <c r="N119" s="133"/>
      <c r="O119" s="133"/>
      <c r="P119" s="133"/>
      <c r="Q119" s="156"/>
      <c r="R119" s="161">
        <f>+S120-R123</f>
        <v>20</v>
      </c>
      <c r="S119" s="156"/>
      <c r="T119" s="170">
        <f>+S120+S114</f>
        <v>115</v>
      </c>
      <c r="U119" s="173" t="s">
        <v>63</v>
      </c>
      <c r="V119" s="32"/>
      <c r="W119" s="69"/>
      <c r="X119" s="82"/>
      <c r="Y119" s="97">
        <v>100</v>
      </c>
      <c r="Z119" s="82"/>
      <c r="AA119" s="109" t="s">
        <v>1</v>
      </c>
      <c r="AB119" s="109"/>
      <c r="AC119" s="109"/>
      <c r="AD119" s="109"/>
      <c r="AE119" s="133"/>
      <c r="AF119" s="133"/>
      <c r="AG119" s="133"/>
      <c r="AH119" s="133"/>
      <c r="AI119" s="156"/>
      <c r="AJ119" s="32"/>
      <c r="AK119" s="32"/>
      <c r="AL119" s="170">
        <f>+AK120+AK114</f>
        <v>125</v>
      </c>
      <c r="AM119" s="173" t="s">
        <v>63</v>
      </c>
      <c r="AN119" s="198"/>
      <c r="AO119" s="69"/>
      <c r="AP119" s="82"/>
      <c r="AQ119" s="97">
        <v>100</v>
      </c>
      <c r="AR119" s="82"/>
      <c r="AS119" s="109" t="s">
        <v>1</v>
      </c>
      <c r="AT119" s="109"/>
      <c r="AU119" s="109"/>
      <c r="AV119" s="109"/>
      <c r="AW119" s="133"/>
      <c r="AX119" s="133"/>
      <c r="AY119" s="133"/>
      <c r="AZ119" s="133"/>
      <c r="BA119" s="156"/>
      <c r="BB119" s="32"/>
      <c r="BC119" s="32"/>
      <c r="BD119" s="170">
        <f>+BC120+BC114</f>
        <v>130</v>
      </c>
      <c r="BE119" s="173" t="s">
        <v>63</v>
      </c>
      <c r="BF119" s="198"/>
      <c r="BG119" s="69"/>
      <c r="BH119" s="82"/>
      <c r="BI119" s="97">
        <v>100</v>
      </c>
      <c r="BJ119" s="82"/>
      <c r="BK119" s="109" t="s">
        <v>1</v>
      </c>
      <c r="BL119" s="109"/>
      <c r="BM119" s="109"/>
      <c r="BN119" s="109"/>
      <c r="BO119" s="133"/>
      <c r="BP119" s="133"/>
      <c r="BQ119" s="133"/>
      <c r="BR119" s="133"/>
      <c r="BS119" s="156"/>
      <c r="BT119" s="32"/>
      <c r="BU119" s="32"/>
      <c r="BV119" s="212">
        <f>BU121+BU114</f>
        <v>145</v>
      </c>
      <c r="BW119" s="168"/>
      <c r="BX119" s="218"/>
    </row>
    <row r="120" spans="1:76" s="28" customFormat="1" ht="12" customHeight="1">
      <c r="A120" s="32"/>
      <c r="B120" s="40"/>
      <c r="C120" s="50"/>
      <c r="D120" s="60"/>
      <c r="E120" s="69"/>
      <c r="F120" s="82"/>
      <c r="G120" s="97"/>
      <c r="H120" s="82"/>
      <c r="I120" s="109"/>
      <c r="J120" s="109"/>
      <c r="K120" s="109"/>
      <c r="L120" s="109"/>
      <c r="M120" s="133"/>
      <c r="N120" s="133"/>
      <c r="O120" s="133"/>
      <c r="P120" s="133"/>
      <c r="Q120" s="156"/>
      <c r="R120" s="161"/>
      <c r="S120" s="161">
        <f>+L133</f>
        <v>40</v>
      </c>
      <c r="T120" s="170"/>
      <c r="U120" s="173"/>
      <c r="V120" s="32"/>
      <c r="W120" s="69"/>
      <c r="X120" s="82"/>
      <c r="Y120" s="97"/>
      <c r="Z120" s="82"/>
      <c r="AA120" s="109"/>
      <c r="AB120" s="109"/>
      <c r="AC120" s="109"/>
      <c r="AD120" s="109"/>
      <c r="AE120" s="133"/>
      <c r="AF120" s="133"/>
      <c r="AG120" s="133"/>
      <c r="AH120" s="133"/>
      <c r="AI120" s="156"/>
      <c r="AJ120" s="196">
        <f>+AK120-AJ124</f>
        <v>35</v>
      </c>
      <c r="AK120" s="196">
        <f>+AD133</f>
        <v>55</v>
      </c>
      <c r="AL120" s="170"/>
      <c r="AM120" s="173"/>
      <c r="AN120" s="198"/>
      <c r="AO120" s="69"/>
      <c r="AP120" s="82"/>
      <c r="AQ120" s="97"/>
      <c r="AR120" s="82"/>
      <c r="AS120" s="109"/>
      <c r="AT120" s="109"/>
      <c r="AU120" s="109"/>
      <c r="AV120" s="109"/>
      <c r="AW120" s="133"/>
      <c r="AX120" s="133"/>
      <c r="AY120" s="133"/>
      <c r="AZ120" s="133"/>
      <c r="BA120" s="156"/>
      <c r="BB120" s="196">
        <f>+BC120-BB124</f>
        <v>55</v>
      </c>
      <c r="BC120" s="196">
        <f>+AV133</f>
        <v>75</v>
      </c>
      <c r="BD120" s="170"/>
      <c r="BE120" s="173"/>
      <c r="BF120" s="198"/>
      <c r="BG120" s="69"/>
      <c r="BH120" s="82"/>
      <c r="BI120" s="97"/>
      <c r="BJ120" s="82"/>
      <c r="BK120" s="109"/>
      <c r="BL120" s="109"/>
      <c r="BM120" s="109"/>
      <c r="BN120" s="109"/>
      <c r="BO120" s="133"/>
      <c r="BP120" s="133"/>
      <c r="BQ120" s="133"/>
      <c r="BR120" s="133"/>
      <c r="BS120" s="156"/>
      <c r="BT120" s="196">
        <f>+BU121-BT125</f>
        <v>75</v>
      </c>
      <c r="BU120" s="32"/>
      <c r="BV120" s="212"/>
      <c r="BW120" s="173" t="s">
        <v>63</v>
      </c>
      <c r="BX120" s="218"/>
    </row>
    <row r="121" spans="1:76" s="28" customFormat="1" ht="12" customHeight="1">
      <c r="A121" s="32"/>
      <c r="B121" s="40"/>
      <c r="C121" s="50"/>
      <c r="D121" s="60"/>
      <c r="E121" s="69"/>
      <c r="F121" s="82"/>
      <c r="G121" s="97"/>
      <c r="H121" s="82"/>
      <c r="I121" s="109"/>
      <c r="J121" s="109"/>
      <c r="K121" s="109"/>
      <c r="L121" s="109"/>
      <c r="M121" s="109" t="s">
        <v>5</v>
      </c>
      <c r="N121" s="109"/>
      <c r="O121" s="109"/>
      <c r="P121" s="109"/>
      <c r="Q121" s="156"/>
      <c r="R121" s="161"/>
      <c r="S121" s="161"/>
      <c r="T121" s="170"/>
      <c r="U121" s="173"/>
      <c r="V121" s="32"/>
      <c r="W121" s="69"/>
      <c r="X121" s="82"/>
      <c r="Y121" s="97"/>
      <c r="Z121" s="82"/>
      <c r="AA121" s="109"/>
      <c r="AB121" s="109"/>
      <c r="AC121" s="109"/>
      <c r="AD121" s="109"/>
      <c r="AE121" s="109" t="s">
        <v>5</v>
      </c>
      <c r="AF121" s="109"/>
      <c r="AG121" s="109"/>
      <c r="AH121" s="109"/>
      <c r="AI121" s="156"/>
      <c r="AJ121" s="196"/>
      <c r="AK121" s="196"/>
      <c r="AL121" s="170"/>
      <c r="AM121" s="173"/>
      <c r="AN121" s="198"/>
      <c r="AO121" s="69"/>
      <c r="AP121" s="82"/>
      <c r="AQ121" s="97"/>
      <c r="AR121" s="82"/>
      <c r="AS121" s="109"/>
      <c r="AT121" s="109"/>
      <c r="AU121" s="109"/>
      <c r="AV121" s="109"/>
      <c r="AW121" s="109" t="s">
        <v>5</v>
      </c>
      <c r="AX121" s="109"/>
      <c r="AY121" s="109"/>
      <c r="AZ121" s="109"/>
      <c r="BA121" s="156"/>
      <c r="BB121" s="196"/>
      <c r="BC121" s="196"/>
      <c r="BD121" s="170"/>
      <c r="BE121" s="173"/>
      <c r="BF121" s="198"/>
      <c r="BG121" s="69"/>
      <c r="BH121" s="82"/>
      <c r="BI121" s="97"/>
      <c r="BJ121" s="82"/>
      <c r="BK121" s="109"/>
      <c r="BL121" s="109"/>
      <c r="BM121" s="109"/>
      <c r="BN121" s="109"/>
      <c r="BO121" s="109" t="s">
        <v>5</v>
      </c>
      <c r="BP121" s="109"/>
      <c r="BQ121" s="109"/>
      <c r="BR121" s="109"/>
      <c r="BS121" s="156"/>
      <c r="BT121" s="196"/>
      <c r="BU121" s="196">
        <f>+BN133</f>
        <v>95</v>
      </c>
      <c r="BV121" s="212"/>
      <c r="BW121" s="173"/>
      <c r="BX121" s="218"/>
    </row>
    <row r="122" spans="1:76" s="28" customFormat="1" ht="12" customHeight="1">
      <c r="A122" s="32"/>
      <c r="B122" s="40"/>
      <c r="C122" s="50"/>
      <c r="D122" s="60"/>
      <c r="E122" s="69"/>
      <c r="F122" s="82"/>
      <c r="G122" s="97"/>
      <c r="H122" s="82"/>
      <c r="I122" s="109"/>
      <c r="J122" s="109"/>
      <c r="K122" s="109"/>
      <c r="L122" s="109"/>
      <c r="M122" s="109" t="s">
        <v>26</v>
      </c>
      <c r="N122" s="109"/>
      <c r="O122" s="109"/>
      <c r="P122" s="109"/>
      <c r="Q122" s="157" t="s">
        <v>28</v>
      </c>
      <c r="R122" s="161"/>
      <c r="S122" s="161"/>
      <c r="T122" s="170"/>
      <c r="U122" s="173"/>
      <c r="V122" s="32"/>
      <c r="W122" s="69"/>
      <c r="X122" s="82"/>
      <c r="Y122" s="97"/>
      <c r="Z122" s="82"/>
      <c r="AA122" s="109"/>
      <c r="AB122" s="109"/>
      <c r="AC122" s="109"/>
      <c r="AD122" s="109"/>
      <c r="AE122" s="109" t="s">
        <v>26</v>
      </c>
      <c r="AF122" s="109"/>
      <c r="AG122" s="109"/>
      <c r="AH122" s="109"/>
      <c r="AI122" s="158"/>
      <c r="AJ122" s="196"/>
      <c r="AK122" s="196"/>
      <c r="AL122" s="170"/>
      <c r="AM122" s="173"/>
      <c r="AN122" s="198"/>
      <c r="AO122" s="69"/>
      <c r="AP122" s="82"/>
      <c r="AQ122" s="97"/>
      <c r="AR122" s="82"/>
      <c r="AS122" s="109"/>
      <c r="AT122" s="109"/>
      <c r="AU122" s="109"/>
      <c r="AV122" s="109"/>
      <c r="AW122" s="109" t="s">
        <v>26</v>
      </c>
      <c r="AX122" s="109"/>
      <c r="AY122" s="109"/>
      <c r="AZ122" s="109"/>
      <c r="BA122" s="158"/>
      <c r="BB122" s="196"/>
      <c r="BC122" s="196"/>
      <c r="BD122" s="170"/>
      <c r="BE122" s="173"/>
      <c r="BF122" s="198"/>
      <c r="BG122" s="69"/>
      <c r="BH122" s="82"/>
      <c r="BI122" s="97"/>
      <c r="BJ122" s="82"/>
      <c r="BK122" s="109"/>
      <c r="BL122" s="109"/>
      <c r="BM122" s="109"/>
      <c r="BN122" s="109"/>
      <c r="BO122" s="109" t="s">
        <v>26</v>
      </c>
      <c r="BP122" s="109"/>
      <c r="BQ122" s="109"/>
      <c r="BR122" s="109"/>
      <c r="BS122" s="158"/>
      <c r="BT122" s="196"/>
      <c r="BU122" s="196"/>
      <c r="BV122" s="212"/>
      <c r="BW122" s="173"/>
      <c r="BX122" s="218"/>
    </row>
    <row r="123" spans="1:76" s="28" customFormat="1" ht="12" customHeight="1">
      <c r="A123" s="32"/>
      <c r="B123" s="40"/>
      <c r="C123" s="50"/>
      <c r="D123" s="60"/>
      <c r="E123" s="69"/>
      <c r="F123" s="82"/>
      <c r="G123" s="97"/>
      <c r="H123" s="82"/>
      <c r="I123" s="109"/>
      <c r="J123" s="109"/>
      <c r="K123" s="109"/>
      <c r="L123" s="109"/>
      <c r="M123" s="134">
        <f>+L135</f>
        <v>12</v>
      </c>
      <c r="N123" s="134"/>
      <c r="O123" s="134"/>
      <c r="P123" s="134"/>
      <c r="Q123" s="157"/>
      <c r="R123" s="161">
        <v>20</v>
      </c>
      <c r="S123" s="161"/>
      <c r="T123" s="170"/>
      <c r="U123" s="173"/>
      <c r="V123" s="32"/>
      <c r="W123" s="69"/>
      <c r="X123" s="82"/>
      <c r="Y123" s="97"/>
      <c r="Z123" s="82"/>
      <c r="AA123" s="109"/>
      <c r="AB123" s="109"/>
      <c r="AC123" s="109"/>
      <c r="AD123" s="109"/>
      <c r="AE123" s="134">
        <f>+AD135</f>
        <v>12</v>
      </c>
      <c r="AF123" s="134"/>
      <c r="AG123" s="134"/>
      <c r="AH123" s="134"/>
      <c r="AI123" s="157" t="s">
        <v>28</v>
      </c>
      <c r="AJ123" s="196"/>
      <c r="AK123" s="196"/>
      <c r="AL123" s="170"/>
      <c r="AM123" s="173"/>
      <c r="AN123" s="198"/>
      <c r="AO123" s="69"/>
      <c r="AP123" s="82"/>
      <c r="AQ123" s="97"/>
      <c r="AR123" s="82"/>
      <c r="AS123" s="109"/>
      <c r="AT123" s="109"/>
      <c r="AU123" s="109"/>
      <c r="AV123" s="109"/>
      <c r="AW123" s="134">
        <f>+AV135</f>
        <v>12</v>
      </c>
      <c r="AX123" s="134"/>
      <c r="AY123" s="134"/>
      <c r="AZ123" s="134"/>
      <c r="BA123" s="157" t="s">
        <v>28</v>
      </c>
      <c r="BB123" s="196"/>
      <c r="BC123" s="196"/>
      <c r="BD123" s="170"/>
      <c r="BE123" s="173"/>
      <c r="BF123" s="198"/>
      <c r="BG123" s="69"/>
      <c r="BH123" s="82"/>
      <c r="BI123" s="97"/>
      <c r="BJ123" s="82"/>
      <c r="BK123" s="109"/>
      <c r="BL123" s="109"/>
      <c r="BM123" s="109"/>
      <c r="BN123" s="109"/>
      <c r="BO123" s="134">
        <f>+BN135</f>
        <v>12</v>
      </c>
      <c r="BP123" s="134"/>
      <c r="BQ123" s="134"/>
      <c r="BR123" s="134"/>
      <c r="BS123" s="158"/>
      <c r="BT123" s="196"/>
      <c r="BU123" s="196"/>
      <c r="BV123" s="212"/>
      <c r="BW123" s="173"/>
      <c r="BX123" s="218"/>
    </row>
    <row r="124" spans="1:76" s="28" customFormat="1" ht="12" customHeight="1">
      <c r="A124" s="32"/>
      <c r="B124" s="40"/>
      <c r="C124" s="50"/>
      <c r="D124" s="60"/>
      <c r="E124" s="69"/>
      <c r="F124" s="82"/>
      <c r="G124" s="97"/>
      <c r="H124" s="82"/>
      <c r="I124" s="110">
        <f>+L131</f>
        <v>2</v>
      </c>
      <c r="J124" s="110"/>
      <c r="K124" s="110"/>
      <c r="L124" s="110"/>
      <c r="M124" s="133"/>
      <c r="N124" s="133"/>
      <c r="O124" s="133"/>
      <c r="P124" s="133"/>
      <c r="Q124" s="157"/>
      <c r="R124" s="161"/>
      <c r="S124" s="156"/>
      <c r="T124" s="170"/>
      <c r="U124" s="173"/>
      <c r="V124" s="32"/>
      <c r="W124" s="69"/>
      <c r="X124" s="82"/>
      <c r="Y124" s="97"/>
      <c r="Z124" s="82"/>
      <c r="AA124" s="110">
        <f>+AD131</f>
        <v>2</v>
      </c>
      <c r="AB124" s="110"/>
      <c r="AC124" s="110"/>
      <c r="AD124" s="110"/>
      <c r="AE124" s="133"/>
      <c r="AF124" s="133"/>
      <c r="AG124" s="133"/>
      <c r="AH124" s="133"/>
      <c r="AI124" s="157"/>
      <c r="AJ124" s="161">
        <v>20</v>
      </c>
      <c r="AK124" s="32"/>
      <c r="AL124" s="170"/>
      <c r="AM124" s="173"/>
      <c r="AN124" s="198"/>
      <c r="AO124" s="69"/>
      <c r="AP124" s="82"/>
      <c r="AQ124" s="97"/>
      <c r="AR124" s="82"/>
      <c r="AS124" s="110">
        <f>+AV131</f>
        <v>2</v>
      </c>
      <c r="AT124" s="110"/>
      <c r="AU124" s="110"/>
      <c r="AV124" s="110"/>
      <c r="AW124" s="133"/>
      <c r="AX124" s="133"/>
      <c r="AY124" s="133"/>
      <c r="AZ124" s="133"/>
      <c r="BA124" s="157"/>
      <c r="BB124" s="161">
        <v>20</v>
      </c>
      <c r="BC124" s="32"/>
      <c r="BD124" s="170"/>
      <c r="BE124" s="173"/>
      <c r="BF124" s="198"/>
      <c r="BG124" s="69"/>
      <c r="BH124" s="82"/>
      <c r="BI124" s="97"/>
      <c r="BJ124" s="82"/>
      <c r="BK124" s="110">
        <f>+BN131</f>
        <v>2</v>
      </c>
      <c r="BL124" s="110"/>
      <c r="BM124" s="110"/>
      <c r="BN124" s="110"/>
      <c r="BO124" s="133"/>
      <c r="BP124" s="133"/>
      <c r="BQ124" s="133"/>
      <c r="BR124" s="133"/>
      <c r="BS124" s="157" t="s">
        <v>28</v>
      </c>
      <c r="BT124" s="197"/>
      <c r="BU124" s="196"/>
      <c r="BV124" s="212"/>
      <c r="BW124" s="173"/>
      <c r="BX124" s="218"/>
    </row>
    <row r="125" spans="1:76" s="28" customFormat="1" ht="12" customHeight="1">
      <c r="A125" s="32"/>
      <c r="B125" s="40"/>
      <c r="C125" s="50"/>
      <c r="D125" s="60"/>
      <c r="E125" s="69"/>
      <c r="F125" s="82"/>
      <c r="G125" s="97"/>
      <c r="H125" s="82"/>
      <c r="I125" s="110"/>
      <c r="J125" s="110"/>
      <c r="K125" s="110"/>
      <c r="L125" s="110"/>
      <c r="M125" s="133"/>
      <c r="N125" s="133"/>
      <c r="O125" s="133"/>
      <c r="P125" s="133"/>
      <c r="Q125" s="157"/>
      <c r="R125" s="156"/>
      <c r="S125" s="161"/>
      <c r="T125" s="171"/>
      <c r="U125" s="174"/>
      <c r="V125" s="32"/>
      <c r="W125" s="69"/>
      <c r="X125" s="82"/>
      <c r="Y125" s="97"/>
      <c r="Z125" s="82"/>
      <c r="AA125" s="110"/>
      <c r="AB125" s="110"/>
      <c r="AC125" s="110"/>
      <c r="AD125" s="110"/>
      <c r="AE125" s="133"/>
      <c r="AF125" s="133"/>
      <c r="AG125" s="133"/>
      <c r="AH125" s="133"/>
      <c r="AI125" s="157"/>
      <c r="AJ125" s="161"/>
      <c r="AK125" s="197"/>
      <c r="AL125" s="171"/>
      <c r="AM125" s="174"/>
      <c r="AN125" s="198"/>
      <c r="AO125" s="69"/>
      <c r="AP125" s="82"/>
      <c r="AQ125" s="97"/>
      <c r="AR125" s="82"/>
      <c r="AS125" s="110"/>
      <c r="AT125" s="110"/>
      <c r="AU125" s="110"/>
      <c r="AV125" s="110"/>
      <c r="AW125" s="133"/>
      <c r="AX125" s="133"/>
      <c r="AY125" s="133"/>
      <c r="AZ125" s="133"/>
      <c r="BA125" s="157"/>
      <c r="BB125" s="161"/>
      <c r="BC125" s="197"/>
      <c r="BD125" s="171"/>
      <c r="BE125" s="174"/>
      <c r="BF125" s="198"/>
      <c r="BG125" s="69"/>
      <c r="BH125" s="82"/>
      <c r="BI125" s="97"/>
      <c r="BJ125" s="82"/>
      <c r="BK125" s="110"/>
      <c r="BL125" s="110"/>
      <c r="BM125" s="110"/>
      <c r="BN125" s="110"/>
      <c r="BO125" s="133"/>
      <c r="BP125" s="133"/>
      <c r="BQ125" s="133"/>
      <c r="BR125" s="133"/>
      <c r="BS125" s="157"/>
      <c r="BT125" s="161">
        <v>20</v>
      </c>
      <c r="BU125" s="197"/>
      <c r="BV125" s="212"/>
      <c r="BW125" s="173"/>
      <c r="BX125" s="218"/>
    </row>
    <row r="126" spans="1:76" s="28" customFormat="1" ht="12" customHeight="1">
      <c r="A126" s="32"/>
      <c r="B126" s="40"/>
      <c r="C126" s="50"/>
      <c r="D126" s="60"/>
      <c r="E126" s="69"/>
      <c r="F126" s="82"/>
      <c r="G126" s="97"/>
      <c r="H126" s="82"/>
      <c r="I126" s="110"/>
      <c r="J126" s="110"/>
      <c r="K126" s="110"/>
      <c r="L126" s="110"/>
      <c r="M126" s="135" t="s">
        <v>6</v>
      </c>
      <c r="N126" s="135"/>
      <c r="O126" s="135"/>
      <c r="P126" s="135"/>
      <c r="Q126" s="156"/>
      <c r="R126" s="156"/>
      <c r="S126" s="161">
        <f>+G119-S120</f>
        <v>60</v>
      </c>
      <c r="T126" s="32"/>
      <c r="U126" s="32"/>
      <c r="V126" s="32"/>
      <c r="W126" s="69"/>
      <c r="X126" s="82"/>
      <c r="Y126" s="97"/>
      <c r="Z126" s="82"/>
      <c r="AA126" s="110"/>
      <c r="AB126" s="110"/>
      <c r="AC126" s="110"/>
      <c r="AD126" s="110"/>
      <c r="AE126" s="133"/>
      <c r="AF126" s="133"/>
      <c r="AG126" s="133"/>
      <c r="AH126" s="133"/>
      <c r="AI126" s="195"/>
      <c r="AJ126" s="32"/>
      <c r="AK126" s="161">
        <f>+Y119-AK120</f>
        <v>45</v>
      </c>
      <c r="AL126" s="168"/>
      <c r="AM126" s="32"/>
      <c r="AN126" s="198"/>
      <c r="AO126" s="69"/>
      <c r="AP126" s="82"/>
      <c r="AQ126" s="97"/>
      <c r="AR126" s="82"/>
      <c r="AS126" s="110"/>
      <c r="AT126" s="110"/>
      <c r="AU126" s="110"/>
      <c r="AV126" s="110"/>
      <c r="AW126" s="133"/>
      <c r="AX126" s="133"/>
      <c r="AY126" s="133"/>
      <c r="AZ126" s="133"/>
      <c r="BA126" s="195"/>
      <c r="BB126" s="32"/>
      <c r="BC126" s="161">
        <f>+AQ119-BC120</f>
        <v>25</v>
      </c>
      <c r="BD126" s="168"/>
      <c r="BE126" s="32"/>
      <c r="BF126" s="198"/>
      <c r="BG126" s="69"/>
      <c r="BH126" s="82"/>
      <c r="BI126" s="97"/>
      <c r="BJ126" s="82"/>
      <c r="BK126" s="110"/>
      <c r="BL126" s="110"/>
      <c r="BM126" s="110"/>
      <c r="BN126" s="110"/>
      <c r="BO126" s="133"/>
      <c r="BP126" s="133"/>
      <c r="BQ126" s="133"/>
      <c r="BR126" s="133"/>
      <c r="BS126" s="157"/>
      <c r="BT126" s="161"/>
      <c r="BU126" s="197"/>
      <c r="BV126" s="168"/>
      <c r="BW126" s="168"/>
      <c r="BX126" s="218"/>
    </row>
    <row r="127" spans="1:76" s="28" customFormat="1" ht="12" customHeight="1">
      <c r="A127" s="32"/>
      <c r="B127" s="40"/>
      <c r="C127" s="50"/>
      <c r="D127" s="60"/>
      <c r="E127" s="69"/>
      <c r="F127" s="82"/>
      <c r="G127" s="97"/>
      <c r="H127" s="82"/>
      <c r="I127" s="110"/>
      <c r="J127" s="110"/>
      <c r="K127" s="110"/>
      <c r="L127" s="110"/>
      <c r="M127" s="110">
        <f>+I124</f>
        <v>2</v>
      </c>
      <c r="N127" s="110"/>
      <c r="O127" s="110"/>
      <c r="P127" s="110"/>
      <c r="Q127" s="158"/>
      <c r="R127" s="156"/>
      <c r="S127" s="161"/>
      <c r="T127" s="168"/>
      <c r="U127" s="168"/>
      <c r="V127" s="32"/>
      <c r="W127" s="69"/>
      <c r="X127" s="82"/>
      <c r="Y127" s="97"/>
      <c r="Z127" s="82"/>
      <c r="AA127" s="110"/>
      <c r="AB127" s="110"/>
      <c r="AC127" s="110"/>
      <c r="AD127" s="110"/>
      <c r="AE127" s="135" t="s">
        <v>6</v>
      </c>
      <c r="AF127" s="135"/>
      <c r="AG127" s="135"/>
      <c r="AH127" s="135"/>
      <c r="AI127" s="158"/>
      <c r="AJ127" s="158"/>
      <c r="AK127" s="161"/>
      <c r="AL127" s="168"/>
      <c r="AM127" s="168"/>
      <c r="AN127" s="198"/>
      <c r="AO127" s="69"/>
      <c r="AP127" s="82"/>
      <c r="AQ127" s="97"/>
      <c r="AR127" s="82"/>
      <c r="AS127" s="110"/>
      <c r="AT127" s="110"/>
      <c r="AU127" s="110"/>
      <c r="AV127" s="110"/>
      <c r="AW127" s="135" t="s">
        <v>6</v>
      </c>
      <c r="AX127" s="135"/>
      <c r="AY127" s="135"/>
      <c r="AZ127" s="135"/>
      <c r="BA127" s="158"/>
      <c r="BB127" s="158"/>
      <c r="BC127" s="161"/>
      <c r="BD127" s="168"/>
      <c r="BE127" s="168"/>
      <c r="BF127" s="198"/>
      <c r="BG127" s="69"/>
      <c r="BH127" s="82"/>
      <c r="BI127" s="97"/>
      <c r="BJ127" s="82"/>
      <c r="BK127" s="110"/>
      <c r="BL127" s="110"/>
      <c r="BM127" s="110"/>
      <c r="BN127" s="110"/>
      <c r="BO127" s="135" t="s">
        <v>6</v>
      </c>
      <c r="BP127" s="135"/>
      <c r="BQ127" s="135"/>
      <c r="BR127" s="135"/>
      <c r="BS127" s="158"/>
      <c r="BT127" s="158"/>
      <c r="BU127" s="161">
        <f>+BI119-BU121</f>
        <v>5</v>
      </c>
      <c r="BV127" s="168"/>
      <c r="BW127" s="168"/>
      <c r="BX127" s="218"/>
    </row>
    <row r="128" spans="1:76" s="28" customFormat="1" ht="12" customHeight="1">
      <c r="A128" s="32"/>
      <c r="B128" s="40"/>
      <c r="C128" s="50"/>
      <c r="D128" s="60"/>
      <c r="E128" s="69"/>
      <c r="F128" s="82"/>
      <c r="G128" s="97"/>
      <c r="H128" s="82"/>
      <c r="I128" s="110"/>
      <c r="J128" s="110"/>
      <c r="K128" s="110"/>
      <c r="L128" s="110"/>
      <c r="M128" s="133"/>
      <c r="N128" s="133"/>
      <c r="O128" s="133"/>
      <c r="P128" s="133"/>
      <c r="Q128" s="158"/>
      <c r="R128" s="158"/>
      <c r="S128" s="32"/>
      <c r="T128" s="168"/>
      <c r="U128" s="168"/>
      <c r="V128" s="32"/>
      <c r="W128" s="69"/>
      <c r="X128" s="82"/>
      <c r="Y128" s="97"/>
      <c r="Z128" s="82"/>
      <c r="AA128" s="110"/>
      <c r="AB128" s="110"/>
      <c r="AC128" s="110"/>
      <c r="AD128" s="110"/>
      <c r="AE128" s="110">
        <f>+AA124</f>
        <v>2</v>
      </c>
      <c r="AF128" s="110"/>
      <c r="AG128" s="110"/>
      <c r="AH128" s="110"/>
      <c r="AI128" s="158"/>
      <c r="AJ128" s="158"/>
      <c r="AK128" s="161"/>
      <c r="AL128" s="168"/>
      <c r="AM128" s="168"/>
      <c r="AN128" s="198"/>
      <c r="AO128" s="69"/>
      <c r="AP128" s="82"/>
      <c r="AQ128" s="97"/>
      <c r="AR128" s="82"/>
      <c r="AS128" s="110"/>
      <c r="AT128" s="110"/>
      <c r="AU128" s="110"/>
      <c r="AV128" s="110"/>
      <c r="AW128" s="110">
        <f>+AS124</f>
        <v>2</v>
      </c>
      <c r="AX128" s="110"/>
      <c r="AY128" s="110"/>
      <c r="AZ128" s="110"/>
      <c r="BA128" s="158"/>
      <c r="BB128" s="158"/>
      <c r="BC128" s="161"/>
      <c r="BD128" s="168"/>
      <c r="BE128" s="168"/>
      <c r="BF128" s="198"/>
      <c r="BG128" s="69"/>
      <c r="BH128" s="82"/>
      <c r="BI128" s="97"/>
      <c r="BJ128" s="82"/>
      <c r="BK128" s="110"/>
      <c r="BL128" s="110"/>
      <c r="BM128" s="110"/>
      <c r="BN128" s="110"/>
      <c r="BO128" s="110">
        <f>+BK124</f>
        <v>2</v>
      </c>
      <c r="BP128" s="110"/>
      <c r="BQ128" s="110"/>
      <c r="BR128" s="110"/>
      <c r="BS128" s="158"/>
      <c r="BT128" s="158"/>
      <c r="BU128" s="161"/>
      <c r="BV128" s="168"/>
      <c r="BW128" s="168"/>
      <c r="BX128" s="218"/>
    </row>
    <row r="129" spans="1:76" ht="9" customHeight="1">
      <c r="A129" s="31"/>
      <c r="B129" s="40"/>
      <c r="C129" s="50"/>
      <c r="D129" s="60"/>
      <c r="E129" s="70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31"/>
      <c r="W129" s="70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199"/>
      <c r="AO129" s="70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199"/>
      <c r="BG129" s="70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219"/>
    </row>
    <row r="130" spans="1:76" ht="9.9499999999999993" customHeight="1">
      <c r="A130" s="31"/>
      <c r="B130" s="41" t="s">
        <v>42</v>
      </c>
      <c r="C130" s="51"/>
      <c r="D130" s="61"/>
      <c r="E130" s="68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176"/>
      <c r="W130" s="68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176"/>
      <c r="AO130" s="68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176"/>
      <c r="BG130" s="68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217"/>
    </row>
    <row r="131" spans="1:76" s="29" customFormat="1" ht="18" customHeight="1">
      <c r="A131" s="33"/>
      <c r="B131" s="41"/>
      <c r="C131" s="51"/>
      <c r="D131" s="61"/>
      <c r="E131" s="71"/>
      <c r="F131" s="84"/>
      <c r="G131" s="98" t="s">
        <v>6</v>
      </c>
      <c r="H131" s="98"/>
      <c r="I131" s="98"/>
      <c r="J131" s="98"/>
      <c r="K131" s="116"/>
      <c r="L131" s="104">
        <f>+AW109</f>
        <v>2</v>
      </c>
      <c r="M131" s="104"/>
      <c r="N131" s="116"/>
      <c r="O131" s="116"/>
      <c r="P131" s="116"/>
      <c r="Q131" s="116"/>
      <c r="R131" s="116"/>
      <c r="S131" s="116"/>
      <c r="T131" s="116"/>
      <c r="U131" s="116"/>
      <c r="V131" s="177"/>
      <c r="W131" s="185"/>
      <c r="X131" s="116"/>
      <c r="Y131" s="98" t="s">
        <v>6</v>
      </c>
      <c r="Z131" s="98"/>
      <c r="AA131" s="98"/>
      <c r="AB131" s="98"/>
      <c r="AC131" s="116"/>
      <c r="AD131" s="104">
        <f>+AW109</f>
        <v>2</v>
      </c>
      <c r="AE131" s="104"/>
      <c r="AF131" s="116"/>
      <c r="AG131" s="116"/>
      <c r="AH131" s="116"/>
      <c r="AI131" s="116"/>
      <c r="AJ131" s="116"/>
      <c r="AK131" s="116"/>
      <c r="AL131" s="116"/>
      <c r="AM131" s="116"/>
      <c r="AN131" s="177"/>
      <c r="AO131" s="185"/>
      <c r="AP131" s="116"/>
      <c r="AQ131" s="98" t="s">
        <v>6</v>
      </c>
      <c r="AR131" s="98"/>
      <c r="AS131" s="98"/>
      <c r="AT131" s="98"/>
      <c r="AU131" s="116"/>
      <c r="AV131" s="104">
        <f>+AW109</f>
        <v>2</v>
      </c>
      <c r="AW131" s="104"/>
      <c r="AX131" s="116"/>
      <c r="AY131" s="116"/>
      <c r="AZ131" s="116"/>
      <c r="BA131" s="116"/>
      <c r="BB131" s="116"/>
      <c r="BC131" s="116"/>
      <c r="BD131" s="116"/>
      <c r="BE131" s="116"/>
      <c r="BF131" s="177"/>
      <c r="BG131" s="185"/>
      <c r="BH131" s="116"/>
      <c r="BI131" s="98" t="s">
        <v>6</v>
      </c>
      <c r="BJ131" s="98"/>
      <c r="BK131" s="98"/>
      <c r="BL131" s="98"/>
      <c r="BM131" s="116"/>
      <c r="BN131" s="104">
        <f>+AW109</f>
        <v>2</v>
      </c>
      <c r="BO131" s="104"/>
      <c r="BP131" s="85"/>
      <c r="BQ131" s="85"/>
      <c r="BR131" s="85"/>
      <c r="BS131" s="85"/>
      <c r="BT131" s="85"/>
      <c r="BU131" s="85"/>
      <c r="BV131" s="85"/>
      <c r="BW131" s="85"/>
      <c r="BX131" s="220"/>
    </row>
    <row r="132" spans="1:76" s="29" customFormat="1" ht="18" customHeight="1">
      <c r="A132" s="33"/>
      <c r="B132" s="41"/>
      <c r="C132" s="51"/>
      <c r="D132" s="61"/>
      <c r="E132" s="71"/>
      <c r="F132" s="84"/>
      <c r="G132" s="99" t="s">
        <v>9</v>
      </c>
      <c r="H132" s="99"/>
      <c r="I132" s="99"/>
      <c r="J132" s="99"/>
      <c r="K132" s="116"/>
      <c r="L132" s="122">
        <v>3</v>
      </c>
      <c r="M132" s="122"/>
      <c r="N132" s="116"/>
      <c r="O132" s="116"/>
      <c r="P132" s="116"/>
      <c r="Q132" s="116"/>
      <c r="R132" s="116"/>
      <c r="S132" s="116"/>
      <c r="T132" s="116"/>
      <c r="U132" s="116"/>
      <c r="V132" s="177"/>
      <c r="W132" s="185"/>
      <c r="X132" s="116"/>
      <c r="Y132" s="99" t="s">
        <v>9</v>
      </c>
      <c r="Z132" s="99"/>
      <c r="AA132" s="99"/>
      <c r="AB132" s="99"/>
      <c r="AC132" s="116"/>
      <c r="AD132" s="122">
        <v>4</v>
      </c>
      <c r="AE132" s="122"/>
      <c r="AF132" s="116"/>
      <c r="AG132" s="116"/>
      <c r="AH132" s="116"/>
      <c r="AI132" s="116"/>
      <c r="AJ132" s="116"/>
      <c r="AK132" s="116"/>
      <c r="AL132" s="116"/>
      <c r="AM132" s="116"/>
      <c r="AN132" s="177"/>
      <c r="AO132" s="185"/>
      <c r="AP132" s="116"/>
      <c r="AQ132" s="99" t="s">
        <v>9</v>
      </c>
      <c r="AR132" s="99"/>
      <c r="AS132" s="99"/>
      <c r="AT132" s="99"/>
      <c r="AU132" s="116"/>
      <c r="AV132" s="122">
        <v>6</v>
      </c>
      <c r="AW132" s="122"/>
      <c r="AX132" s="116"/>
      <c r="AY132" s="116"/>
      <c r="AZ132" s="116"/>
      <c r="BA132" s="116"/>
      <c r="BB132" s="116"/>
      <c r="BC132" s="116"/>
      <c r="BD132" s="116"/>
      <c r="BE132" s="116"/>
      <c r="BF132" s="177"/>
      <c r="BG132" s="185"/>
      <c r="BH132" s="116"/>
      <c r="BI132" s="99" t="s">
        <v>9</v>
      </c>
      <c r="BJ132" s="99"/>
      <c r="BK132" s="99"/>
      <c r="BL132" s="99"/>
      <c r="BM132" s="116"/>
      <c r="BN132" s="122">
        <v>8</v>
      </c>
      <c r="BO132" s="122"/>
      <c r="BP132" s="85"/>
      <c r="BQ132" s="85"/>
      <c r="BR132" s="85"/>
      <c r="BS132" s="85"/>
      <c r="BT132" s="85"/>
      <c r="BU132" s="85"/>
      <c r="BV132" s="85"/>
      <c r="BW132" s="85"/>
      <c r="BX132" s="220"/>
    </row>
    <row r="133" spans="1:76" s="29" customFormat="1" ht="18" customHeight="1">
      <c r="A133" s="33"/>
      <c r="B133" s="41"/>
      <c r="C133" s="51"/>
      <c r="D133" s="61"/>
      <c r="E133" s="71"/>
      <c r="F133" s="84"/>
      <c r="G133" s="99" t="s">
        <v>32</v>
      </c>
      <c r="H133" s="99"/>
      <c r="I133" s="99"/>
      <c r="J133" s="99"/>
      <c r="K133" s="116"/>
      <c r="L133" s="123">
        <v>40</v>
      </c>
      <c r="M133" s="123"/>
      <c r="N133" s="116"/>
      <c r="O133" s="116"/>
      <c r="P133" s="116"/>
      <c r="Q133" s="116"/>
      <c r="R133" s="116"/>
      <c r="S133" s="116"/>
      <c r="T133" s="116"/>
      <c r="U133" s="116"/>
      <c r="V133" s="177"/>
      <c r="W133" s="185"/>
      <c r="X133" s="116"/>
      <c r="Y133" s="99" t="s">
        <v>32</v>
      </c>
      <c r="Z133" s="99"/>
      <c r="AA133" s="99"/>
      <c r="AB133" s="99"/>
      <c r="AC133" s="116"/>
      <c r="AD133" s="123">
        <v>55</v>
      </c>
      <c r="AE133" s="123"/>
      <c r="AF133" s="116"/>
      <c r="AG133" s="116"/>
      <c r="AH133" s="116"/>
      <c r="AI133" s="116"/>
      <c r="AJ133" s="116"/>
      <c r="AK133" s="116"/>
      <c r="AL133" s="116"/>
      <c r="AM133" s="116"/>
      <c r="AN133" s="177"/>
      <c r="AO133" s="185"/>
      <c r="AP133" s="116"/>
      <c r="AQ133" s="99" t="s">
        <v>32</v>
      </c>
      <c r="AR133" s="99"/>
      <c r="AS133" s="99"/>
      <c r="AT133" s="99"/>
      <c r="AU133" s="116"/>
      <c r="AV133" s="123">
        <v>75</v>
      </c>
      <c r="AW133" s="123"/>
      <c r="AX133" s="116"/>
      <c r="AY133" s="116"/>
      <c r="AZ133" s="116"/>
      <c r="BA133" s="116"/>
      <c r="BB133" s="116"/>
      <c r="BC133" s="116"/>
      <c r="BD133" s="116"/>
      <c r="BE133" s="116"/>
      <c r="BF133" s="177"/>
      <c r="BG133" s="185"/>
      <c r="BH133" s="116"/>
      <c r="BI133" s="99" t="s">
        <v>32</v>
      </c>
      <c r="BJ133" s="99"/>
      <c r="BK133" s="99"/>
      <c r="BL133" s="99"/>
      <c r="BM133" s="116"/>
      <c r="BN133" s="123">
        <v>95</v>
      </c>
      <c r="BO133" s="123"/>
      <c r="BP133" s="85"/>
      <c r="BQ133" s="85"/>
      <c r="BR133" s="85"/>
      <c r="BS133" s="85"/>
      <c r="BT133" s="85"/>
      <c r="BU133" s="85"/>
      <c r="BV133" s="85"/>
      <c r="BW133" s="85"/>
      <c r="BX133" s="220"/>
    </row>
    <row r="134" spans="1:76" s="29" customFormat="1" ht="18" customHeight="1">
      <c r="A134" s="33"/>
      <c r="B134" s="41"/>
      <c r="C134" s="51"/>
      <c r="D134" s="61"/>
      <c r="E134" s="71"/>
      <c r="F134" s="85" t="s">
        <v>22</v>
      </c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178"/>
      <c r="W134" s="74"/>
      <c r="X134" s="85" t="s">
        <v>22</v>
      </c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178"/>
      <c r="AO134" s="74"/>
      <c r="AP134" s="85" t="s">
        <v>22</v>
      </c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178"/>
      <c r="BG134" s="74"/>
      <c r="BH134" s="85" t="s">
        <v>22</v>
      </c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220"/>
    </row>
    <row r="135" spans="1:76" s="29" customFormat="1" ht="18" customHeight="1">
      <c r="A135" s="33"/>
      <c r="B135" s="41"/>
      <c r="C135" s="51"/>
      <c r="D135" s="61"/>
      <c r="E135" s="71"/>
      <c r="F135" s="86" t="s">
        <v>30</v>
      </c>
      <c r="G135" s="86"/>
      <c r="H135" s="86"/>
      <c r="I135" s="86"/>
      <c r="J135" s="86"/>
      <c r="K135" s="86"/>
      <c r="L135" s="124">
        <f>+BO109</f>
        <v>12</v>
      </c>
      <c r="M135" s="124"/>
      <c r="N135" s="85" t="s">
        <v>11</v>
      </c>
      <c r="O135" s="85"/>
      <c r="P135" s="85"/>
      <c r="Q135" s="85"/>
      <c r="R135" s="85"/>
      <c r="S135" s="85"/>
      <c r="T135" s="85"/>
      <c r="U135" s="85"/>
      <c r="V135" s="178"/>
      <c r="W135" s="74"/>
      <c r="X135" s="86" t="s">
        <v>30</v>
      </c>
      <c r="Y135" s="86"/>
      <c r="Z135" s="86"/>
      <c r="AA135" s="86"/>
      <c r="AB135" s="86"/>
      <c r="AC135" s="86"/>
      <c r="AD135" s="124">
        <f>+BO109</f>
        <v>12</v>
      </c>
      <c r="AE135" s="124"/>
      <c r="AF135" s="85" t="s">
        <v>11</v>
      </c>
      <c r="AG135" s="85"/>
      <c r="AH135" s="85"/>
      <c r="AI135" s="85"/>
      <c r="AJ135" s="85"/>
      <c r="AK135" s="85"/>
      <c r="AL135" s="85"/>
      <c r="AM135" s="85"/>
      <c r="AN135" s="178"/>
      <c r="AO135" s="74"/>
      <c r="AP135" s="86" t="s">
        <v>30</v>
      </c>
      <c r="AQ135" s="86"/>
      <c r="AR135" s="86"/>
      <c r="AS135" s="86"/>
      <c r="AT135" s="86"/>
      <c r="AU135" s="86"/>
      <c r="AV135" s="124">
        <f>+BO109</f>
        <v>12</v>
      </c>
      <c r="AW135" s="124"/>
      <c r="AX135" s="85" t="s">
        <v>11</v>
      </c>
      <c r="AY135" s="85"/>
      <c r="AZ135" s="85"/>
      <c r="BA135" s="85"/>
      <c r="BB135" s="85"/>
      <c r="BC135" s="85"/>
      <c r="BD135" s="85"/>
      <c r="BE135" s="85"/>
      <c r="BF135" s="178"/>
      <c r="BG135" s="74"/>
      <c r="BH135" s="86" t="s">
        <v>30</v>
      </c>
      <c r="BI135" s="86"/>
      <c r="BJ135" s="86"/>
      <c r="BK135" s="86"/>
      <c r="BL135" s="86"/>
      <c r="BM135" s="86"/>
      <c r="BN135" s="124">
        <f>+BO109</f>
        <v>12</v>
      </c>
      <c r="BO135" s="124"/>
      <c r="BP135" s="85" t="s">
        <v>11</v>
      </c>
      <c r="BQ135" s="85"/>
      <c r="BR135" s="85"/>
      <c r="BS135" s="85"/>
      <c r="BT135" s="85"/>
      <c r="BU135" s="85"/>
      <c r="BV135" s="85"/>
      <c r="BW135" s="85"/>
      <c r="BX135" s="220"/>
    </row>
    <row r="136" spans="1:76" s="29" customFormat="1" ht="18" customHeight="1">
      <c r="A136" s="33"/>
      <c r="B136" s="41"/>
      <c r="C136" s="51"/>
      <c r="D136" s="61"/>
      <c r="E136" s="71"/>
      <c r="F136" s="87" t="s">
        <v>12</v>
      </c>
      <c r="G136" s="87"/>
      <c r="H136" s="98" t="s">
        <v>8</v>
      </c>
      <c r="I136" s="111">
        <f>+R119</f>
        <v>20</v>
      </c>
      <c r="J136" s="113" t="s">
        <v>14</v>
      </c>
      <c r="K136" s="111">
        <f>+L135*1</f>
        <v>12</v>
      </c>
      <c r="L136" s="125">
        <v>0.33333333333333298</v>
      </c>
      <c r="M136" s="136" t="s">
        <v>0</v>
      </c>
      <c r="N136" s="145">
        <f>100-R119</f>
        <v>80</v>
      </c>
      <c r="O136" s="145"/>
      <c r="P136" s="111" t="s">
        <v>14</v>
      </c>
      <c r="Q136" s="159">
        <f>+L131*1</f>
        <v>2</v>
      </c>
      <c r="R136" s="159"/>
      <c r="S136" s="125">
        <v>0.33333333333333326</v>
      </c>
      <c r="T136" s="172" t="s">
        <v>53</v>
      </c>
      <c r="U136" s="172"/>
      <c r="V136" s="179"/>
      <c r="W136" s="186"/>
      <c r="X136" s="87" t="s">
        <v>12</v>
      </c>
      <c r="Y136" s="87"/>
      <c r="Z136" s="98" t="s">
        <v>8</v>
      </c>
      <c r="AA136" s="111">
        <f>+AJ120*1</f>
        <v>35</v>
      </c>
      <c r="AB136" s="113" t="s">
        <v>14</v>
      </c>
      <c r="AC136" s="111">
        <f>+AD135*1</f>
        <v>12</v>
      </c>
      <c r="AD136" s="125">
        <v>0.33333333333333298</v>
      </c>
      <c r="AE136" s="136" t="s">
        <v>0</v>
      </c>
      <c r="AF136" s="145">
        <f>100-AJ120</f>
        <v>65</v>
      </c>
      <c r="AG136" s="145"/>
      <c r="AH136" s="111" t="s">
        <v>14</v>
      </c>
      <c r="AI136" s="159">
        <f>+AD131*1</f>
        <v>2</v>
      </c>
      <c r="AJ136" s="159"/>
      <c r="AK136" s="125">
        <v>0.33333333333333326</v>
      </c>
      <c r="AL136" s="172" t="s">
        <v>53</v>
      </c>
      <c r="AM136" s="172"/>
      <c r="AN136" s="179"/>
      <c r="AO136" s="186"/>
      <c r="AP136" s="87" t="s">
        <v>12</v>
      </c>
      <c r="AQ136" s="87"/>
      <c r="AR136" s="98" t="s">
        <v>8</v>
      </c>
      <c r="AS136" s="111">
        <f>+BB120*1</f>
        <v>55</v>
      </c>
      <c r="AT136" s="113" t="s">
        <v>14</v>
      </c>
      <c r="AU136" s="111">
        <f>+AV135*1</f>
        <v>12</v>
      </c>
      <c r="AV136" s="125">
        <v>0.33333333333333298</v>
      </c>
      <c r="AW136" s="136" t="s">
        <v>0</v>
      </c>
      <c r="AX136" s="145">
        <f>100-BB120</f>
        <v>45</v>
      </c>
      <c r="AY136" s="145"/>
      <c r="AZ136" s="111" t="s">
        <v>14</v>
      </c>
      <c r="BA136" s="159">
        <f>+AV131*1</f>
        <v>2</v>
      </c>
      <c r="BB136" s="159"/>
      <c r="BC136" s="125">
        <v>0.33333333333333326</v>
      </c>
      <c r="BD136" s="172" t="s">
        <v>53</v>
      </c>
      <c r="BE136" s="172"/>
      <c r="BF136" s="179"/>
      <c r="BG136" s="186"/>
      <c r="BH136" s="87" t="s">
        <v>12</v>
      </c>
      <c r="BI136" s="87"/>
      <c r="BJ136" s="98" t="s">
        <v>8</v>
      </c>
      <c r="BK136" s="111">
        <f>+BT120*1</f>
        <v>75</v>
      </c>
      <c r="BL136" s="113" t="s">
        <v>14</v>
      </c>
      <c r="BM136" s="111">
        <f>+BN135*1</f>
        <v>12</v>
      </c>
      <c r="BN136" s="125">
        <v>0.33333333333333298</v>
      </c>
      <c r="BO136" s="136" t="s">
        <v>0</v>
      </c>
      <c r="BP136" s="145">
        <f>100-BT120</f>
        <v>25</v>
      </c>
      <c r="BQ136" s="145"/>
      <c r="BR136" s="111" t="s">
        <v>14</v>
      </c>
      <c r="BS136" s="159">
        <f>+BN131*1</f>
        <v>2</v>
      </c>
      <c r="BT136" s="159"/>
      <c r="BU136" s="125">
        <v>0.33333333333333326</v>
      </c>
      <c r="BV136" s="172" t="s">
        <v>53</v>
      </c>
      <c r="BW136" s="172"/>
      <c r="BX136" s="220"/>
    </row>
    <row r="137" spans="1:76" s="29" customFormat="1" ht="18" customHeight="1">
      <c r="A137" s="33"/>
      <c r="B137" s="41"/>
      <c r="C137" s="51"/>
      <c r="D137" s="61"/>
      <c r="E137" s="71"/>
      <c r="F137" s="87"/>
      <c r="G137" s="87"/>
      <c r="H137" s="98"/>
      <c r="I137" s="112">
        <v>100</v>
      </c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72"/>
      <c r="U137" s="172"/>
      <c r="V137" s="179"/>
      <c r="W137" s="186"/>
      <c r="X137" s="87"/>
      <c r="Y137" s="87"/>
      <c r="Z137" s="98"/>
      <c r="AA137" s="112">
        <v>100</v>
      </c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72"/>
      <c r="AM137" s="172"/>
      <c r="AN137" s="179"/>
      <c r="AO137" s="186"/>
      <c r="AP137" s="87"/>
      <c r="AQ137" s="87"/>
      <c r="AR137" s="98"/>
      <c r="AS137" s="112">
        <v>100</v>
      </c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72"/>
      <c r="BE137" s="172"/>
      <c r="BF137" s="179"/>
      <c r="BG137" s="186"/>
      <c r="BH137" s="87"/>
      <c r="BI137" s="87"/>
      <c r="BJ137" s="98"/>
      <c r="BK137" s="112">
        <v>100</v>
      </c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72"/>
      <c r="BW137" s="172"/>
      <c r="BX137" s="220"/>
    </row>
    <row r="138" spans="1:76" s="29" customFormat="1" ht="15" customHeight="1">
      <c r="A138" s="33"/>
      <c r="B138" s="41"/>
      <c r="C138" s="51"/>
      <c r="D138" s="61"/>
      <c r="E138" s="71"/>
      <c r="F138" s="87" t="s">
        <v>15</v>
      </c>
      <c r="G138" s="87"/>
      <c r="H138" s="104">
        <f>ROUND(((I136*K136^L136+N136*Q136^S136)/100)^3,2)</f>
        <v>3.15</v>
      </c>
      <c r="I138" s="104"/>
      <c r="J138" s="104"/>
      <c r="K138" s="98" t="str">
        <f>IF(H138&gt;L138,"&gt;","&lt;")</f>
        <v>&gt;</v>
      </c>
      <c r="L138" s="126">
        <f>+L132</f>
        <v>3</v>
      </c>
      <c r="M138" s="126"/>
      <c r="N138" s="116"/>
      <c r="O138" s="116"/>
      <c r="P138" s="116"/>
      <c r="Q138" s="116"/>
      <c r="R138" s="116"/>
      <c r="S138" s="116"/>
      <c r="T138" s="116"/>
      <c r="U138" s="116"/>
      <c r="V138" s="178"/>
      <c r="W138" s="74"/>
      <c r="X138" s="87" t="s">
        <v>15</v>
      </c>
      <c r="Y138" s="87"/>
      <c r="Z138" s="189">
        <f>ROUND(((AA136*AC136^AD136+AF136*AI136^AK136)/100)^3,2)</f>
        <v>4.25</v>
      </c>
      <c r="AA138" s="189"/>
      <c r="AB138" s="189"/>
      <c r="AC138" s="86" t="str">
        <f>IF(Z138&gt;AD138,"&gt;","&lt;")</f>
        <v>&gt;</v>
      </c>
      <c r="AD138" s="190">
        <f>+AD132</f>
        <v>4</v>
      </c>
      <c r="AE138" s="190"/>
      <c r="AF138" s="85"/>
      <c r="AG138" s="85"/>
      <c r="AH138" s="85"/>
      <c r="AI138" s="85"/>
      <c r="AJ138" s="85"/>
      <c r="AK138" s="85"/>
      <c r="AL138" s="85"/>
      <c r="AM138" s="85"/>
      <c r="AN138" s="178"/>
      <c r="AO138" s="74"/>
      <c r="AP138" s="87" t="s">
        <v>15</v>
      </c>
      <c r="AQ138" s="87"/>
      <c r="AR138" s="189">
        <f>ROUND(((AS136*AU136^AV136+AX136*BA136^BC136)/100)^3,2)</f>
        <v>6.09</v>
      </c>
      <c r="AS138" s="189"/>
      <c r="AT138" s="189"/>
      <c r="AU138" s="86" t="str">
        <f>IF(AR138&gt;AV138,"&gt;","&lt;")</f>
        <v>&gt;</v>
      </c>
      <c r="AV138" s="190">
        <f>+AV132</f>
        <v>6</v>
      </c>
      <c r="AW138" s="190"/>
      <c r="AX138" s="85"/>
      <c r="AY138" s="85"/>
      <c r="AZ138" s="85"/>
      <c r="BA138" s="85"/>
      <c r="BB138" s="85"/>
      <c r="BC138" s="85"/>
      <c r="BD138" s="85"/>
      <c r="BE138" s="85"/>
      <c r="BF138" s="178"/>
      <c r="BG138" s="74"/>
      <c r="BH138" s="87" t="s">
        <v>15</v>
      </c>
      <c r="BI138" s="87"/>
      <c r="BJ138" s="189">
        <f>ROUND(((BK136*BM136^BN136+BP136*BS136^BU136)/100)^3,2)</f>
        <v>8.39</v>
      </c>
      <c r="BK138" s="189"/>
      <c r="BL138" s="189"/>
      <c r="BM138" s="86" t="str">
        <f>IF(BJ138&gt;BN138,"&gt;","&lt;")</f>
        <v>&gt;</v>
      </c>
      <c r="BN138" s="190">
        <f>+BN132</f>
        <v>8</v>
      </c>
      <c r="BO138" s="190"/>
      <c r="BP138" s="85"/>
      <c r="BQ138" s="85"/>
      <c r="BR138" s="85"/>
      <c r="BS138" s="85"/>
      <c r="BT138" s="85"/>
      <c r="BU138" s="85"/>
      <c r="BV138" s="85"/>
      <c r="BW138" s="85"/>
      <c r="BX138" s="220"/>
    </row>
    <row r="139" spans="1:76" s="29" customFormat="1" ht="15" customHeight="1">
      <c r="A139" s="33"/>
      <c r="B139" s="41"/>
      <c r="C139" s="51"/>
      <c r="D139" s="61"/>
      <c r="E139" s="71"/>
      <c r="F139" s="87"/>
      <c r="G139" s="87"/>
      <c r="H139" s="104"/>
      <c r="I139" s="104"/>
      <c r="J139" s="104"/>
      <c r="K139" s="98"/>
      <c r="L139" s="126"/>
      <c r="M139" s="126"/>
      <c r="N139" s="116"/>
      <c r="O139" s="116"/>
      <c r="P139" s="116"/>
      <c r="Q139" s="116"/>
      <c r="R139" s="116"/>
      <c r="S139" s="116"/>
      <c r="T139" s="116"/>
      <c r="U139" s="116"/>
      <c r="V139" s="178"/>
      <c r="W139" s="74"/>
      <c r="X139" s="87"/>
      <c r="Y139" s="87"/>
      <c r="Z139" s="189"/>
      <c r="AA139" s="189"/>
      <c r="AB139" s="189"/>
      <c r="AC139" s="86"/>
      <c r="AD139" s="190"/>
      <c r="AE139" s="190"/>
      <c r="AF139" s="85"/>
      <c r="AG139" s="85"/>
      <c r="AH139" s="85"/>
      <c r="AI139" s="85"/>
      <c r="AJ139" s="85"/>
      <c r="AK139" s="85"/>
      <c r="AL139" s="85"/>
      <c r="AM139" s="85"/>
      <c r="AN139" s="178"/>
      <c r="AO139" s="74"/>
      <c r="AP139" s="87"/>
      <c r="AQ139" s="87"/>
      <c r="AR139" s="189"/>
      <c r="AS139" s="189"/>
      <c r="AT139" s="189"/>
      <c r="AU139" s="86"/>
      <c r="AV139" s="190"/>
      <c r="AW139" s="190"/>
      <c r="AX139" s="85"/>
      <c r="AY139" s="85"/>
      <c r="AZ139" s="85"/>
      <c r="BA139" s="85"/>
      <c r="BB139" s="85"/>
      <c r="BC139" s="85"/>
      <c r="BD139" s="85"/>
      <c r="BE139" s="85"/>
      <c r="BF139" s="178"/>
      <c r="BG139" s="74"/>
      <c r="BH139" s="87"/>
      <c r="BI139" s="87"/>
      <c r="BJ139" s="189"/>
      <c r="BK139" s="189"/>
      <c r="BL139" s="189"/>
      <c r="BM139" s="86"/>
      <c r="BN139" s="190"/>
      <c r="BO139" s="190"/>
      <c r="BP139" s="85"/>
      <c r="BQ139" s="85"/>
      <c r="BR139" s="85"/>
      <c r="BS139" s="85"/>
      <c r="BT139" s="85"/>
      <c r="BU139" s="85"/>
      <c r="BV139" s="85"/>
      <c r="BW139" s="85"/>
      <c r="BX139" s="220"/>
    </row>
    <row r="140" spans="1:76" s="29" customFormat="1" ht="18" customHeight="1">
      <c r="A140" s="33"/>
      <c r="B140" s="41"/>
      <c r="C140" s="51"/>
      <c r="D140" s="61"/>
      <c r="E140" s="71"/>
      <c r="F140" s="85"/>
      <c r="G140" s="100" t="str">
        <f>IF(H138&gt;L138,"OK,目標CBR"&amp;L132&amp;"%の場合置換層厚"&amp;L133&amp;"cmとなる。","NG,目標CBR"&amp;L132&amp;"%の場合置換層厚"&amp;L133&amp;"cmでは満足しない。")</f>
        <v>OK,目標CBR3%の場合置換層厚40cmとなる。</v>
      </c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178"/>
      <c r="W140" s="74"/>
      <c r="X140" s="85"/>
      <c r="Y140" s="100" t="str">
        <f>IF(Z138&gt;AD138,"OK,目標CBR"&amp;AD132&amp;"%の場合置換層厚"&amp;AD133&amp;"cmとなる。","NG,目標CBR"&amp;AD132&amp;"%の場合置換層厚"&amp;AD133&amp;"cmでは満足しない。")</f>
        <v>OK,目標CBR4%の場合置換層厚55cmとなる。</v>
      </c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178"/>
      <c r="AO140" s="74"/>
      <c r="AP140" s="85"/>
      <c r="AQ140" s="100" t="str">
        <f>IF(AR138&gt;AV138,"OK,目標CBR"&amp;AV132&amp;"%の場合置換層厚"&amp;AV133&amp;"cmとなる。","NG,目標CBR"&amp;AV132&amp;"%の場合置換層厚"&amp;AV133&amp;"cmでは満足しない。")</f>
        <v>OK,目標CBR6%の場合置換層厚75cmとなる。</v>
      </c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178"/>
      <c r="BG140" s="74"/>
      <c r="BH140" s="85"/>
      <c r="BI140" s="100" t="str">
        <f>IF(BJ138&gt;BN138,"OK,目標CBR"&amp;BN132&amp;"%の場合置換層厚"&amp;BN133&amp;"cmとなる。","NG,目標CBR"&amp;BN132&amp;"%の場合置換層厚"&amp;BN133&amp;"cmでは満足しない。")</f>
        <v>OK,目標CBR8%の場合置換層厚95cmとなる。</v>
      </c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220"/>
    </row>
    <row r="141" spans="1:76" s="29" customFormat="1" ht="9.9499999999999993" customHeight="1">
      <c r="A141" s="33"/>
      <c r="B141" s="41"/>
      <c r="C141" s="51"/>
      <c r="D141" s="61"/>
      <c r="E141" s="72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180"/>
      <c r="W141" s="72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180"/>
      <c r="AO141" s="72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180"/>
      <c r="BG141" s="72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221"/>
    </row>
    <row r="142" spans="1:76" s="29" customFormat="1" ht="15.95" customHeight="1">
      <c r="A142" s="33"/>
      <c r="B142" s="42" t="s">
        <v>20</v>
      </c>
      <c r="C142" s="52"/>
      <c r="D142" s="62"/>
      <c r="E142" s="73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51">
        <v>100</v>
      </c>
      <c r="Q142" s="151"/>
      <c r="R142" s="151"/>
      <c r="S142" s="151"/>
      <c r="T142" s="151"/>
      <c r="U142" s="151"/>
      <c r="V142" s="181"/>
      <c r="W142" s="187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151">
        <v>100</v>
      </c>
      <c r="AI142" s="151"/>
      <c r="AJ142" s="151"/>
      <c r="AK142" s="151"/>
      <c r="AL142" s="151"/>
      <c r="AM142" s="151"/>
      <c r="AN142" s="200"/>
      <c r="AO142" s="187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151">
        <v>100</v>
      </c>
      <c r="BA142" s="151"/>
      <c r="BB142" s="151"/>
      <c r="BC142" s="151"/>
      <c r="BD142" s="151"/>
      <c r="BE142" s="151"/>
      <c r="BF142" s="200"/>
      <c r="BG142" s="73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151">
        <v>100</v>
      </c>
      <c r="BS142" s="151"/>
      <c r="BT142" s="151"/>
      <c r="BU142" s="151"/>
      <c r="BV142" s="151"/>
      <c r="BW142" s="151"/>
      <c r="BX142" s="222"/>
    </row>
    <row r="143" spans="1:76" s="29" customFormat="1" ht="15.95" customHeight="1">
      <c r="A143" s="33"/>
      <c r="B143" s="43"/>
      <c r="C143" s="53"/>
      <c r="D143" s="63"/>
      <c r="E143" s="71"/>
      <c r="F143" s="90" t="s">
        <v>41</v>
      </c>
      <c r="G143" s="90"/>
      <c r="H143" s="90"/>
      <c r="I143" s="90"/>
      <c r="J143" s="90"/>
      <c r="K143" s="90"/>
      <c r="L143" s="90"/>
      <c r="M143" s="90" t="s">
        <v>36</v>
      </c>
      <c r="N143" s="90"/>
      <c r="O143" s="90"/>
      <c r="P143" s="94" t="s">
        <v>46</v>
      </c>
      <c r="Q143" s="94"/>
      <c r="R143" s="94"/>
      <c r="S143" s="94" t="s">
        <v>44</v>
      </c>
      <c r="T143" s="94"/>
      <c r="U143" s="94"/>
      <c r="V143" s="182"/>
      <c r="W143" s="188"/>
      <c r="X143" s="90" t="s">
        <v>41</v>
      </c>
      <c r="Y143" s="90"/>
      <c r="Z143" s="90"/>
      <c r="AA143" s="90"/>
      <c r="AB143" s="90"/>
      <c r="AC143" s="90"/>
      <c r="AD143" s="90"/>
      <c r="AE143" s="90" t="s">
        <v>36</v>
      </c>
      <c r="AF143" s="90"/>
      <c r="AG143" s="90"/>
      <c r="AH143" s="94" t="s">
        <v>46</v>
      </c>
      <c r="AI143" s="94"/>
      <c r="AJ143" s="94"/>
      <c r="AK143" s="94" t="s">
        <v>44</v>
      </c>
      <c r="AL143" s="94"/>
      <c r="AM143" s="94"/>
      <c r="AN143" s="201"/>
      <c r="AO143" s="188"/>
      <c r="AP143" s="90" t="s">
        <v>41</v>
      </c>
      <c r="AQ143" s="90"/>
      <c r="AR143" s="90"/>
      <c r="AS143" s="90"/>
      <c r="AT143" s="90"/>
      <c r="AU143" s="90"/>
      <c r="AV143" s="90"/>
      <c r="AW143" s="90" t="s">
        <v>36</v>
      </c>
      <c r="AX143" s="90"/>
      <c r="AY143" s="90"/>
      <c r="AZ143" s="94" t="s">
        <v>46</v>
      </c>
      <c r="BA143" s="94"/>
      <c r="BB143" s="94"/>
      <c r="BC143" s="94" t="s">
        <v>44</v>
      </c>
      <c r="BD143" s="94"/>
      <c r="BE143" s="94"/>
      <c r="BF143" s="201"/>
      <c r="BG143" s="210"/>
      <c r="BH143" s="90" t="s">
        <v>41</v>
      </c>
      <c r="BI143" s="90"/>
      <c r="BJ143" s="90"/>
      <c r="BK143" s="90"/>
      <c r="BL143" s="90"/>
      <c r="BM143" s="90"/>
      <c r="BN143" s="90"/>
      <c r="BO143" s="90" t="s">
        <v>36</v>
      </c>
      <c r="BP143" s="90"/>
      <c r="BQ143" s="90"/>
      <c r="BR143" s="94" t="s">
        <v>46</v>
      </c>
      <c r="BS143" s="94"/>
      <c r="BT143" s="94"/>
      <c r="BU143" s="94" t="s">
        <v>44</v>
      </c>
      <c r="BV143" s="94"/>
      <c r="BW143" s="94"/>
      <c r="BX143" s="223"/>
    </row>
    <row r="144" spans="1:76" s="29" customFormat="1" ht="15.95" customHeight="1">
      <c r="A144" s="33"/>
      <c r="B144" s="43"/>
      <c r="C144" s="53"/>
      <c r="D144" s="63"/>
      <c r="E144" s="71"/>
      <c r="F144" s="91" t="s">
        <v>34</v>
      </c>
      <c r="G144" s="101"/>
      <c r="H144" s="105" t="s">
        <v>75</v>
      </c>
      <c r="I144" s="105"/>
      <c r="J144" s="114"/>
      <c r="K144" s="119">
        <f>$K$38</f>
        <v>10</v>
      </c>
      <c r="L144" s="130"/>
      <c r="M144" s="137">
        <f>+P142</f>
        <v>100</v>
      </c>
      <c r="N144" s="146"/>
      <c r="O144" s="148"/>
      <c r="P144" s="152">
        <f>+'単価表(種子・屋久)'!$E$7</f>
        <v>4859</v>
      </c>
      <c r="Q144" s="160"/>
      <c r="R144" s="162"/>
      <c r="S144" s="165">
        <f>ROUND(P144*M144/1000,0)</f>
        <v>486</v>
      </c>
      <c r="T144" s="165"/>
      <c r="U144" s="165"/>
      <c r="V144" s="182"/>
      <c r="W144" s="188"/>
      <c r="X144" s="91" t="s">
        <v>34</v>
      </c>
      <c r="Y144" s="101"/>
      <c r="Z144" s="105" t="s">
        <v>75</v>
      </c>
      <c r="AA144" s="105"/>
      <c r="AB144" s="114"/>
      <c r="AC144" s="119">
        <f>$AC$38</f>
        <v>10</v>
      </c>
      <c r="AD144" s="130"/>
      <c r="AE144" s="137">
        <f>+AH142</f>
        <v>100</v>
      </c>
      <c r="AF144" s="146"/>
      <c r="AG144" s="148"/>
      <c r="AH144" s="152">
        <f>+'単価表(種子・屋久)'!$E$7</f>
        <v>4859</v>
      </c>
      <c r="AI144" s="160"/>
      <c r="AJ144" s="162"/>
      <c r="AK144" s="165">
        <f>ROUND(AH144*AE144/1000,0)</f>
        <v>486</v>
      </c>
      <c r="AL144" s="165"/>
      <c r="AM144" s="165"/>
      <c r="AN144" s="201"/>
      <c r="AO144" s="188"/>
      <c r="AP144" s="91" t="s">
        <v>34</v>
      </c>
      <c r="AQ144" s="101"/>
      <c r="AR144" s="105" t="s">
        <v>75</v>
      </c>
      <c r="AS144" s="105"/>
      <c r="AT144" s="114"/>
      <c r="AU144" s="119">
        <f>$AU$38</f>
        <v>10</v>
      </c>
      <c r="AV144" s="130"/>
      <c r="AW144" s="137">
        <f>+AZ142</f>
        <v>100</v>
      </c>
      <c r="AX144" s="146"/>
      <c r="AY144" s="148"/>
      <c r="AZ144" s="152">
        <f>+'単価表(種子・屋久)'!$E$7</f>
        <v>4859</v>
      </c>
      <c r="BA144" s="160"/>
      <c r="BB144" s="162"/>
      <c r="BC144" s="165">
        <f>ROUND(AZ144*AW144/1000,0)</f>
        <v>486</v>
      </c>
      <c r="BD144" s="165"/>
      <c r="BE144" s="165"/>
      <c r="BF144" s="201"/>
      <c r="BG144" s="210"/>
      <c r="BH144" s="91" t="s">
        <v>34</v>
      </c>
      <c r="BI144" s="101"/>
      <c r="BJ144" s="105" t="s">
        <v>75</v>
      </c>
      <c r="BK144" s="105"/>
      <c r="BL144" s="114"/>
      <c r="BM144" s="119">
        <f>$BM$38</f>
        <v>10</v>
      </c>
      <c r="BN144" s="130"/>
      <c r="BO144" s="137">
        <f>+BR142</f>
        <v>100</v>
      </c>
      <c r="BP144" s="146"/>
      <c r="BQ144" s="148"/>
      <c r="BR144" s="152">
        <f>+'単価表(種子・屋久)'!$E$7</f>
        <v>4859</v>
      </c>
      <c r="BS144" s="160"/>
      <c r="BT144" s="162"/>
      <c r="BU144" s="165">
        <f>ROUND(BR144*BO144/1000,0)</f>
        <v>486</v>
      </c>
      <c r="BV144" s="165"/>
      <c r="BW144" s="165"/>
      <c r="BX144" s="223"/>
    </row>
    <row r="145" spans="1:76" s="30" customFormat="1" ht="15.95" customHeight="1">
      <c r="A145" s="34"/>
      <c r="B145" s="43"/>
      <c r="C145" s="53"/>
      <c r="D145" s="63"/>
      <c r="E145" s="74"/>
      <c r="F145" s="92"/>
      <c r="G145" s="102"/>
      <c r="H145" s="105" t="s">
        <v>33</v>
      </c>
      <c r="I145" s="105"/>
      <c r="J145" s="114"/>
      <c r="K145" s="120">
        <f>$K$39</f>
        <v>25</v>
      </c>
      <c r="L145" s="131"/>
      <c r="M145" s="138">
        <f>+P142</f>
        <v>100</v>
      </c>
      <c r="N145" s="138"/>
      <c r="O145" s="138"/>
      <c r="P145" s="153">
        <f>LOOKUP(K145,'単価表(種子・屋久)'!$D$8:$D$16,'単価表(種子・屋久)'!$E$8:$E$16)</f>
        <v>1654</v>
      </c>
      <c r="Q145" s="153"/>
      <c r="R145" s="153"/>
      <c r="S145" s="165">
        <f>ROUND(P145*M145/1000,0)</f>
        <v>165</v>
      </c>
      <c r="T145" s="165"/>
      <c r="U145" s="165"/>
      <c r="V145" s="182"/>
      <c r="W145" s="188"/>
      <c r="X145" s="92"/>
      <c r="Y145" s="102"/>
      <c r="Z145" s="105" t="s">
        <v>33</v>
      </c>
      <c r="AA145" s="105"/>
      <c r="AB145" s="114"/>
      <c r="AC145" s="120">
        <f>$AC$39</f>
        <v>10</v>
      </c>
      <c r="AD145" s="131"/>
      <c r="AE145" s="138">
        <f>+AH142</f>
        <v>100</v>
      </c>
      <c r="AF145" s="138"/>
      <c r="AG145" s="138"/>
      <c r="AH145" s="153">
        <f>LOOKUP(AC145,'単価表(種子・屋久)'!$D$8:$D$16,'単価表(種子・屋久)'!$E$8:$E$16)</f>
        <v>704</v>
      </c>
      <c r="AI145" s="153"/>
      <c r="AJ145" s="153"/>
      <c r="AK145" s="165">
        <f>ROUND(AH145*AE145/1000,0)</f>
        <v>70</v>
      </c>
      <c r="AL145" s="165"/>
      <c r="AM145" s="165"/>
      <c r="AN145" s="178"/>
      <c r="AO145" s="188"/>
      <c r="AP145" s="92"/>
      <c r="AQ145" s="102"/>
      <c r="AR145" s="105" t="s">
        <v>33</v>
      </c>
      <c r="AS145" s="105"/>
      <c r="AT145" s="114"/>
      <c r="AU145" s="120">
        <f>$AU$39</f>
        <v>20</v>
      </c>
      <c r="AV145" s="131"/>
      <c r="AW145" s="138">
        <f>+AZ142</f>
        <v>100</v>
      </c>
      <c r="AX145" s="138"/>
      <c r="AY145" s="138"/>
      <c r="AZ145" s="153">
        <f>LOOKUP(AU145,'単価表(種子・屋久)'!$D$8:$D$16,'単価表(種子・屋久)'!$E$8:$E$16)</f>
        <v>1399</v>
      </c>
      <c r="BA145" s="153"/>
      <c r="BB145" s="153"/>
      <c r="BC145" s="165">
        <f>ROUND(AZ145*AW145/1000,0)</f>
        <v>140</v>
      </c>
      <c r="BD145" s="165"/>
      <c r="BE145" s="165"/>
      <c r="BF145" s="178"/>
      <c r="BG145" s="74"/>
      <c r="BH145" s="92"/>
      <c r="BI145" s="102"/>
      <c r="BJ145" s="105" t="s">
        <v>33</v>
      </c>
      <c r="BK145" s="105"/>
      <c r="BL145" s="114"/>
      <c r="BM145" s="120">
        <f>$BM$39</f>
        <v>15</v>
      </c>
      <c r="BN145" s="131"/>
      <c r="BO145" s="138">
        <f>+BR142</f>
        <v>100</v>
      </c>
      <c r="BP145" s="138"/>
      <c r="BQ145" s="138"/>
      <c r="BR145" s="153">
        <f>LOOKUP(BM145,'単価表(種子・屋久)'!$D$8:$D$16,'単価表(種子・屋久)'!$E$8:$E$16)</f>
        <v>953</v>
      </c>
      <c r="BS145" s="153"/>
      <c r="BT145" s="153"/>
      <c r="BU145" s="165">
        <f>ROUND(BR145*BO145/1000,0)</f>
        <v>95</v>
      </c>
      <c r="BV145" s="165"/>
      <c r="BW145" s="165"/>
      <c r="BX145" s="220"/>
    </row>
    <row r="146" spans="1:76" s="30" customFormat="1" ht="15.95" customHeight="1">
      <c r="A146" s="34"/>
      <c r="B146" s="43"/>
      <c r="C146" s="53"/>
      <c r="D146" s="63"/>
      <c r="E146" s="74"/>
      <c r="F146" s="92"/>
      <c r="G146" s="102"/>
      <c r="H146" s="106" t="s">
        <v>38</v>
      </c>
      <c r="I146" s="106"/>
      <c r="J146" s="115"/>
      <c r="K146" s="120"/>
      <c r="L146" s="131"/>
      <c r="M146" s="138"/>
      <c r="N146" s="138"/>
      <c r="O146" s="138"/>
      <c r="P146" s="153"/>
      <c r="Q146" s="153"/>
      <c r="R146" s="153"/>
      <c r="S146" s="165"/>
      <c r="T146" s="165"/>
      <c r="U146" s="165"/>
      <c r="V146" s="182"/>
      <c r="W146" s="188"/>
      <c r="X146" s="92"/>
      <c r="Y146" s="102"/>
      <c r="Z146" s="106" t="s">
        <v>38</v>
      </c>
      <c r="AA146" s="106"/>
      <c r="AB146" s="115"/>
      <c r="AC146" s="120"/>
      <c r="AD146" s="131"/>
      <c r="AE146" s="138"/>
      <c r="AF146" s="138"/>
      <c r="AG146" s="138"/>
      <c r="AH146" s="153"/>
      <c r="AI146" s="153"/>
      <c r="AJ146" s="153"/>
      <c r="AK146" s="165"/>
      <c r="AL146" s="165"/>
      <c r="AM146" s="165"/>
      <c r="AN146" s="178"/>
      <c r="AO146" s="188"/>
      <c r="AP146" s="92"/>
      <c r="AQ146" s="102"/>
      <c r="AR146" s="106" t="s">
        <v>38</v>
      </c>
      <c r="AS146" s="106"/>
      <c r="AT146" s="115"/>
      <c r="AU146" s="120"/>
      <c r="AV146" s="131"/>
      <c r="AW146" s="138"/>
      <c r="AX146" s="138"/>
      <c r="AY146" s="138"/>
      <c r="AZ146" s="153"/>
      <c r="BA146" s="153"/>
      <c r="BB146" s="153"/>
      <c r="BC146" s="165"/>
      <c r="BD146" s="165"/>
      <c r="BE146" s="165"/>
      <c r="BF146" s="178"/>
      <c r="BG146" s="74"/>
      <c r="BH146" s="92"/>
      <c r="BI146" s="102"/>
      <c r="BJ146" s="106" t="s">
        <v>38</v>
      </c>
      <c r="BK146" s="106"/>
      <c r="BL146" s="115"/>
      <c r="BM146" s="120"/>
      <c r="BN146" s="131"/>
      <c r="BO146" s="138"/>
      <c r="BP146" s="138"/>
      <c r="BQ146" s="138"/>
      <c r="BR146" s="153"/>
      <c r="BS146" s="153"/>
      <c r="BT146" s="153"/>
      <c r="BU146" s="165"/>
      <c r="BV146" s="165"/>
      <c r="BW146" s="165"/>
      <c r="BX146" s="220"/>
    </row>
    <row r="147" spans="1:76" s="30" customFormat="1" ht="15.95" customHeight="1">
      <c r="A147" s="34"/>
      <c r="B147" s="43"/>
      <c r="C147" s="53"/>
      <c r="D147" s="63"/>
      <c r="E147" s="74"/>
      <c r="F147" s="92"/>
      <c r="G147" s="102"/>
      <c r="H147" s="105" t="s">
        <v>13</v>
      </c>
      <c r="I147" s="105"/>
      <c r="J147" s="114"/>
      <c r="K147" s="120">
        <f>$K$41</f>
        <v>40</v>
      </c>
      <c r="L147" s="131"/>
      <c r="M147" s="138">
        <f>+P142</f>
        <v>100</v>
      </c>
      <c r="N147" s="138"/>
      <c r="O147" s="138"/>
      <c r="P147" s="153">
        <f>LOOKUP(K147,'単価表(種子・屋久)'!$D$17:$D$26,'単価表(種子・屋久)'!$E$17:$E$26)</f>
        <v>2260</v>
      </c>
      <c r="Q147" s="153"/>
      <c r="R147" s="153"/>
      <c r="S147" s="165">
        <f>ROUND(P147*M147/1000,0)</f>
        <v>226</v>
      </c>
      <c r="T147" s="165"/>
      <c r="U147" s="165"/>
      <c r="V147" s="182"/>
      <c r="W147" s="188"/>
      <c r="X147" s="92"/>
      <c r="Y147" s="102"/>
      <c r="Z147" s="105" t="s">
        <v>13</v>
      </c>
      <c r="AA147" s="105"/>
      <c r="AB147" s="114"/>
      <c r="AC147" s="120">
        <f>$AC$41</f>
        <v>50</v>
      </c>
      <c r="AD147" s="131"/>
      <c r="AE147" s="138">
        <f>+AH142</f>
        <v>100</v>
      </c>
      <c r="AF147" s="138"/>
      <c r="AG147" s="138"/>
      <c r="AH147" s="153">
        <f>LOOKUP(AC147,'単価表(種子・屋久)'!$D$17:$D$26,'単価表(種子・屋久)'!$E$17:$E$26)</f>
        <v>2918</v>
      </c>
      <c r="AI147" s="153"/>
      <c r="AJ147" s="153"/>
      <c r="AK147" s="165">
        <f>ROUND(AH147*AE147/1000,0)</f>
        <v>292</v>
      </c>
      <c r="AL147" s="165"/>
      <c r="AM147" s="165"/>
      <c r="AN147" s="178"/>
      <c r="AO147" s="188"/>
      <c r="AP147" s="92"/>
      <c r="AQ147" s="102"/>
      <c r="AR147" s="105" t="s">
        <v>13</v>
      </c>
      <c r="AS147" s="105"/>
      <c r="AT147" s="114"/>
      <c r="AU147" s="120">
        <f>$AU$41</f>
        <v>25</v>
      </c>
      <c r="AV147" s="131"/>
      <c r="AW147" s="138">
        <f>+AZ142</f>
        <v>100</v>
      </c>
      <c r="AX147" s="138"/>
      <c r="AY147" s="138"/>
      <c r="AZ147" s="153">
        <f>LOOKUP(AU147,'単価表(種子・屋久)'!$D$17:$D$26,'単価表(種子・屋久)'!$E$17:$E$26)</f>
        <v>1554</v>
      </c>
      <c r="BA147" s="153"/>
      <c r="BB147" s="153"/>
      <c r="BC147" s="165">
        <f>ROUND(AZ147*AW147/1000,0)</f>
        <v>155</v>
      </c>
      <c r="BD147" s="165"/>
      <c r="BE147" s="165"/>
      <c r="BF147" s="178"/>
      <c r="BG147" s="74"/>
      <c r="BH147" s="92"/>
      <c r="BI147" s="102"/>
      <c r="BJ147" s="105" t="s">
        <v>13</v>
      </c>
      <c r="BK147" s="105"/>
      <c r="BL147" s="114"/>
      <c r="BM147" s="120">
        <f>$BM$41</f>
        <v>25</v>
      </c>
      <c r="BN147" s="131"/>
      <c r="BO147" s="138">
        <f>+BR142</f>
        <v>100</v>
      </c>
      <c r="BP147" s="138"/>
      <c r="BQ147" s="138"/>
      <c r="BR147" s="153">
        <f>LOOKUP(BM147,'単価表(種子・屋久)'!$D$17:$D$26,'単価表(種子・屋久)'!$E$17:$E$26)</f>
        <v>1554</v>
      </c>
      <c r="BS147" s="153"/>
      <c r="BT147" s="153"/>
      <c r="BU147" s="165">
        <f>ROUND(BR147*BO147/1000,0)</f>
        <v>155</v>
      </c>
      <c r="BV147" s="165"/>
      <c r="BW147" s="165"/>
      <c r="BX147" s="220"/>
    </row>
    <row r="148" spans="1:76" s="30" customFormat="1" ht="15.95" customHeight="1">
      <c r="A148" s="34"/>
      <c r="B148" s="43"/>
      <c r="C148" s="53"/>
      <c r="D148" s="63"/>
      <c r="E148" s="74"/>
      <c r="F148" s="92"/>
      <c r="G148" s="102"/>
      <c r="H148" s="106" t="s">
        <v>39</v>
      </c>
      <c r="I148" s="106"/>
      <c r="J148" s="115"/>
      <c r="K148" s="120"/>
      <c r="L148" s="131"/>
      <c r="M148" s="138"/>
      <c r="N148" s="138"/>
      <c r="O148" s="138"/>
      <c r="P148" s="153"/>
      <c r="Q148" s="153"/>
      <c r="R148" s="153"/>
      <c r="S148" s="165"/>
      <c r="T148" s="165"/>
      <c r="U148" s="165"/>
      <c r="V148" s="182"/>
      <c r="W148" s="188"/>
      <c r="X148" s="92"/>
      <c r="Y148" s="102"/>
      <c r="Z148" s="106" t="s">
        <v>39</v>
      </c>
      <c r="AA148" s="106"/>
      <c r="AB148" s="115"/>
      <c r="AC148" s="120"/>
      <c r="AD148" s="131"/>
      <c r="AE148" s="138"/>
      <c r="AF148" s="138"/>
      <c r="AG148" s="138"/>
      <c r="AH148" s="153"/>
      <c r="AI148" s="153"/>
      <c r="AJ148" s="153"/>
      <c r="AK148" s="165"/>
      <c r="AL148" s="165"/>
      <c r="AM148" s="165"/>
      <c r="AN148" s="178"/>
      <c r="AO148" s="188"/>
      <c r="AP148" s="92"/>
      <c r="AQ148" s="102"/>
      <c r="AR148" s="106" t="s">
        <v>39</v>
      </c>
      <c r="AS148" s="106"/>
      <c r="AT148" s="115"/>
      <c r="AU148" s="120"/>
      <c r="AV148" s="131"/>
      <c r="AW148" s="138"/>
      <c r="AX148" s="138"/>
      <c r="AY148" s="138"/>
      <c r="AZ148" s="153"/>
      <c r="BA148" s="153"/>
      <c r="BB148" s="153"/>
      <c r="BC148" s="165"/>
      <c r="BD148" s="165"/>
      <c r="BE148" s="165"/>
      <c r="BF148" s="178"/>
      <c r="BG148" s="74"/>
      <c r="BH148" s="92"/>
      <c r="BI148" s="102"/>
      <c r="BJ148" s="106" t="s">
        <v>39</v>
      </c>
      <c r="BK148" s="106"/>
      <c r="BL148" s="115"/>
      <c r="BM148" s="120"/>
      <c r="BN148" s="131"/>
      <c r="BO148" s="138"/>
      <c r="BP148" s="138"/>
      <c r="BQ148" s="138"/>
      <c r="BR148" s="153"/>
      <c r="BS148" s="153"/>
      <c r="BT148" s="153"/>
      <c r="BU148" s="165"/>
      <c r="BV148" s="165"/>
      <c r="BW148" s="165"/>
      <c r="BX148" s="220"/>
    </row>
    <row r="149" spans="1:76" s="30" customFormat="1" ht="15.95" customHeight="1">
      <c r="A149" s="34"/>
      <c r="B149" s="43"/>
      <c r="C149" s="53"/>
      <c r="D149" s="63"/>
      <c r="E149" s="74"/>
      <c r="F149" s="93"/>
      <c r="G149" s="103"/>
      <c r="H149" s="107" t="s">
        <v>47</v>
      </c>
      <c r="I149" s="107"/>
      <c r="J149" s="107"/>
      <c r="K149" s="107"/>
      <c r="L149" s="107"/>
      <c r="M149" s="138" t="s">
        <v>43</v>
      </c>
      <c r="N149" s="138"/>
      <c r="O149" s="138"/>
      <c r="P149" s="153" t="s">
        <v>43</v>
      </c>
      <c r="Q149" s="153"/>
      <c r="R149" s="153"/>
      <c r="S149" s="165">
        <f>SUM(S144:U148)</f>
        <v>877</v>
      </c>
      <c r="T149" s="165"/>
      <c r="U149" s="165"/>
      <c r="V149" s="182"/>
      <c r="W149" s="188"/>
      <c r="X149" s="93"/>
      <c r="Y149" s="103"/>
      <c r="Z149" s="107" t="s">
        <v>47</v>
      </c>
      <c r="AA149" s="107"/>
      <c r="AB149" s="107"/>
      <c r="AC149" s="107"/>
      <c r="AD149" s="107"/>
      <c r="AE149" s="138" t="s">
        <v>43</v>
      </c>
      <c r="AF149" s="138"/>
      <c r="AG149" s="138"/>
      <c r="AH149" s="153" t="s">
        <v>43</v>
      </c>
      <c r="AI149" s="153"/>
      <c r="AJ149" s="153"/>
      <c r="AK149" s="165">
        <f>SUM(AK144:AM148)</f>
        <v>848</v>
      </c>
      <c r="AL149" s="165"/>
      <c r="AM149" s="165"/>
      <c r="AN149" s="178"/>
      <c r="AO149" s="188"/>
      <c r="AP149" s="93"/>
      <c r="AQ149" s="103"/>
      <c r="AR149" s="107" t="s">
        <v>47</v>
      </c>
      <c r="AS149" s="107"/>
      <c r="AT149" s="107"/>
      <c r="AU149" s="107"/>
      <c r="AV149" s="107"/>
      <c r="AW149" s="138" t="s">
        <v>43</v>
      </c>
      <c r="AX149" s="138"/>
      <c r="AY149" s="138"/>
      <c r="AZ149" s="153" t="s">
        <v>43</v>
      </c>
      <c r="BA149" s="153"/>
      <c r="BB149" s="153"/>
      <c r="BC149" s="165">
        <f>SUM(BC144:BE148)</f>
        <v>781</v>
      </c>
      <c r="BD149" s="165"/>
      <c r="BE149" s="165"/>
      <c r="BF149" s="178"/>
      <c r="BG149" s="74"/>
      <c r="BH149" s="93"/>
      <c r="BI149" s="103"/>
      <c r="BJ149" s="107" t="s">
        <v>47</v>
      </c>
      <c r="BK149" s="107"/>
      <c r="BL149" s="107"/>
      <c r="BM149" s="107"/>
      <c r="BN149" s="107"/>
      <c r="BO149" s="138" t="s">
        <v>43</v>
      </c>
      <c r="BP149" s="138"/>
      <c r="BQ149" s="138"/>
      <c r="BR149" s="153" t="s">
        <v>43</v>
      </c>
      <c r="BS149" s="153"/>
      <c r="BT149" s="153"/>
      <c r="BU149" s="165">
        <f>SUM(BU144:BW148)</f>
        <v>736</v>
      </c>
      <c r="BV149" s="165"/>
      <c r="BW149" s="165"/>
      <c r="BX149" s="220"/>
    </row>
    <row r="150" spans="1:76" s="30" customFormat="1" ht="15.95" customHeight="1">
      <c r="A150" s="34"/>
      <c r="B150" s="43"/>
      <c r="C150" s="53"/>
      <c r="D150" s="63"/>
      <c r="E150" s="74"/>
      <c r="F150" s="94" t="s">
        <v>24</v>
      </c>
      <c r="G150" s="94"/>
      <c r="H150" s="108" t="s">
        <v>19</v>
      </c>
      <c r="I150" s="108"/>
      <c r="J150" s="108"/>
      <c r="K150" s="108"/>
      <c r="L150" s="108"/>
      <c r="M150" s="139">
        <f>T119*P142/100</f>
        <v>115</v>
      </c>
      <c r="N150" s="139"/>
      <c r="O150" s="139"/>
      <c r="P150" s="153">
        <f>+'単価表(種子・屋久)'!$E$29</f>
        <v>258</v>
      </c>
      <c r="Q150" s="153"/>
      <c r="R150" s="153"/>
      <c r="S150" s="165">
        <f>ROUND(P150*M150/1000,0)</f>
        <v>30</v>
      </c>
      <c r="T150" s="165"/>
      <c r="U150" s="165"/>
      <c r="V150" s="182"/>
      <c r="W150" s="188"/>
      <c r="X150" s="94" t="s">
        <v>24</v>
      </c>
      <c r="Y150" s="94"/>
      <c r="Z150" s="108" t="s">
        <v>19</v>
      </c>
      <c r="AA150" s="108"/>
      <c r="AB150" s="108"/>
      <c r="AC150" s="108"/>
      <c r="AD150" s="108"/>
      <c r="AE150" s="139">
        <f>AL119*AH142/100</f>
        <v>125</v>
      </c>
      <c r="AF150" s="139"/>
      <c r="AG150" s="139"/>
      <c r="AH150" s="153">
        <f>+'単価表(種子・屋久)'!$E$29</f>
        <v>258</v>
      </c>
      <c r="AI150" s="153"/>
      <c r="AJ150" s="153"/>
      <c r="AK150" s="165">
        <f>ROUND(AH150*AE150/1000,0)</f>
        <v>32</v>
      </c>
      <c r="AL150" s="165"/>
      <c r="AM150" s="165"/>
      <c r="AN150" s="178"/>
      <c r="AO150" s="188"/>
      <c r="AP150" s="94" t="s">
        <v>24</v>
      </c>
      <c r="AQ150" s="94"/>
      <c r="AR150" s="108" t="s">
        <v>19</v>
      </c>
      <c r="AS150" s="108"/>
      <c r="AT150" s="108"/>
      <c r="AU150" s="108"/>
      <c r="AV150" s="108"/>
      <c r="AW150" s="139">
        <f>BD119*AZ142/100</f>
        <v>130</v>
      </c>
      <c r="AX150" s="139"/>
      <c r="AY150" s="139"/>
      <c r="AZ150" s="153">
        <f>+'単価表(種子・屋久)'!$E$29</f>
        <v>258</v>
      </c>
      <c r="BA150" s="153"/>
      <c r="BB150" s="153"/>
      <c r="BC150" s="165">
        <f>ROUND(AZ150*AW150/1000,0)</f>
        <v>34</v>
      </c>
      <c r="BD150" s="165"/>
      <c r="BE150" s="165"/>
      <c r="BF150" s="178"/>
      <c r="BG150" s="74"/>
      <c r="BH150" s="94" t="s">
        <v>24</v>
      </c>
      <c r="BI150" s="94"/>
      <c r="BJ150" s="108" t="s">
        <v>19</v>
      </c>
      <c r="BK150" s="108"/>
      <c r="BL150" s="108"/>
      <c r="BM150" s="108"/>
      <c r="BN150" s="108"/>
      <c r="BO150" s="139">
        <f>BV119*BR142/100</f>
        <v>145</v>
      </c>
      <c r="BP150" s="139"/>
      <c r="BQ150" s="139"/>
      <c r="BR150" s="153">
        <f>+'単価表(種子・屋久)'!$E$29</f>
        <v>258</v>
      </c>
      <c r="BS150" s="153"/>
      <c r="BT150" s="153"/>
      <c r="BU150" s="165">
        <f>ROUND(BR150*BO150/1000,0)</f>
        <v>37</v>
      </c>
      <c r="BV150" s="165"/>
      <c r="BW150" s="165"/>
      <c r="BX150" s="220"/>
    </row>
    <row r="151" spans="1:76" s="30" customFormat="1" ht="15.95" customHeight="1">
      <c r="A151" s="34"/>
      <c r="B151" s="43"/>
      <c r="C151" s="53"/>
      <c r="D151" s="63"/>
      <c r="E151" s="74"/>
      <c r="F151" s="94"/>
      <c r="G151" s="94"/>
      <c r="H151" s="108" t="s">
        <v>35</v>
      </c>
      <c r="I151" s="108"/>
      <c r="J151" s="108"/>
      <c r="K151" s="108"/>
      <c r="L151" s="108"/>
      <c r="M151" s="139">
        <f>S120*P142/100</f>
        <v>40</v>
      </c>
      <c r="N151" s="139"/>
      <c r="O151" s="139"/>
      <c r="P151" s="153">
        <f>+'単価表(種子・屋久)'!$E$28</f>
        <v>258</v>
      </c>
      <c r="Q151" s="153"/>
      <c r="R151" s="153"/>
      <c r="S151" s="165">
        <f>ROUND(P151*M151/1000,0)</f>
        <v>10</v>
      </c>
      <c r="T151" s="165"/>
      <c r="U151" s="165"/>
      <c r="V151" s="182"/>
      <c r="W151" s="188"/>
      <c r="X151" s="94"/>
      <c r="Y151" s="94"/>
      <c r="Z151" s="108" t="s">
        <v>35</v>
      </c>
      <c r="AA151" s="108"/>
      <c r="AB151" s="108"/>
      <c r="AC151" s="108"/>
      <c r="AD151" s="108"/>
      <c r="AE151" s="139">
        <f>AK120*AH142/100</f>
        <v>55</v>
      </c>
      <c r="AF151" s="139"/>
      <c r="AG151" s="139"/>
      <c r="AH151" s="153">
        <f>+'単価表(種子・屋久)'!$E$28</f>
        <v>258</v>
      </c>
      <c r="AI151" s="153"/>
      <c r="AJ151" s="153"/>
      <c r="AK151" s="165">
        <f>ROUND(AH151*AE151/1000,0)</f>
        <v>14</v>
      </c>
      <c r="AL151" s="165"/>
      <c r="AM151" s="165"/>
      <c r="AN151" s="178"/>
      <c r="AO151" s="188"/>
      <c r="AP151" s="94"/>
      <c r="AQ151" s="94"/>
      <c r="AR151" s="108" t="s">
        <v>35</v>
      </c>
      <c r="AS151" s="108"/>
      <c r="AT151" s="108"/>
      <c r="AU151" s="108"/>
      <c r="AV151" s="108"/>
      <c r="AW151" s="139">
        <f>BC120*AZ142/100</f>
        <v>75</v>
      </c>
      <c r="AX151" s="139"/>
      <c r="AY151" s="139"/>
      <c r="AZ151" s="153">
        <f>+'単価表(種子・屋久)'!$E$28</f>
        <v>258</v>
      </c>
      <c r="BA151" s="153"/>
      <c r="BB151" s="153"/>
      <c r="BC151" s="165">
        <f>ROUND(AZ151*AW151/1000,0)</f>
        <v>19</v>
      </c>
      <c r="BD151" s="165"/>
      <c r="BE151" s="165"/>
      <c r="BF151" s="178"/>
      <c r="BG151" s="74"/>
      <c r="BH151" s="94"/>
      <c r="BI151" s="94"/>
      <c r="BJ151" s="108" t="s">
        <v>35</v>
      </c>
      <c r="BK151" s="108"/>
      <c r="BL151" s="108"/>
      <c r="BM151" s="108"/>
      <c r="BN151" s="108"/>
      <c r="BO151" s="139">
        <f>BU121*BR142/100</f>
        <v>95</v>
      </c>
      <c r="BP151" s="139"/>
      <c r="BQ151" s="139"/>
      <c r="BR151" s="153">
        <f>+'単価表(種子・屋久)'!$E$28</f>
        <v>258</v>
      </c>
      <c r="BS151" s="153"/>
      <c r="BT151" s="153"/>
      <c r="BU151" s="165">
        <f>ROUND(BR151*BO151/1000,0)</f>
        <v>25</v>
      </c>
      <c r="BV151" s="165"/>
      <c r="BW151" s="165"/>
      <c r="BX151" s="220"/>
    </row>
    <row r="152" spans="1:76" s="30" customFormat="1" ht="15.95" customHeight="1">
      <c r="A152" s="34"/>
      <c r="B152" s="43"/>
      <c r="C152" s="53"/>
      <c r="D152" s="63"/>
      <c r="E152" s="74"/>
      <c r="F152" s="94"/>
      <c r="G152" s="94"/>
      <c r="H152" s="108" t="s">
        <v>76</v>
      </c>
      <c r="I152" s="108"/>
      <c r="J152" s="108"/>
      <c r="K152" s="108"/>
      <c r="L152" s="108"/>
      <c r="M152" s="139">
        <f>+M151</f>
        <v>40</v>
      </c>
      <c r="N152" s="139"/>
      <c r="O152" s="139"/>
      <c r="P152" s="153">
        <f>+'単価表(種子・屋久)'!$E$27</f>
        <v>2200</v>
      </c>
      <c r="Q152" s="153"/>
      <c r="R152" s="153"/>
      <c r="S152" s="165">
        <f>ROUND(P152*M152/1000,0)</f>
        <v>88</v>
      </c>
      <c r="T152" s="165"/>
      <c r="U152" s="165"/>
      <c r="V152" s="182"/>
      <c r="W152" s="188"/>
      <c r="X152" s="94"/>
      <c r="Y152" s="94"/>
      <c r="Z152" s="108" t="s">
        <v>76</v>
      </c>
      <c r="AA152" s="108"/>
      <c r="AB152" s="108"/>
      <c r="AC152" s="108"/>
      <c r="AD152" s="108"/>
      <c r="AE152" s="139">
        <f>+AE151</f>
        <v>55</v>
      </c>
      <c r="AF152" s="139"/>
      <c r="AG152" s="139"/>
      <c r="AH152" s="153">
        <f>+'単価表(種子・屋久)'!$E$27</f>
        <v>2200</v>
      </c>
      <c r="AI152" s="153"/>
      <c r="AJ152" s="153"/>
      <c r="AK152" s="165">
        <f>ROUND(AH152*AE152/1000,0)</f>
        <v>121</v>
      </c>
      <c r="AL152" s="165"/>
      <c r="AM152" s="165"/>
      <c r="AN152" s="178"/>
      <c r="AO152" s="188"/>
      <c r="AP152" s="94"/>
      <c r="AQ152" s="94"/>
      <c r="AR152" s="108" t="s">
        <v>76</v>
      </c>
      <c r="AS152" s="108"/>
      <c r="AT152" s="108"/>
      <c r="AU152" s="108"/>
      <c r="AV152" s="108"/>
      <c r="AW152" s="139">
        <f>+AW151</f>
        <v>75</v>
      </c>
      <c r="AX152" s="139"/>
      <c r="AY152" s="139"/>
      <c r="AZ152" s="153">
        <f>+'単価表(種子・屋久)'!$E$27</f>
        <v>2200</v>
      </c>
      <c r="BA152" s="153"/>
      <c r="BB152" s="153"/>
      <c r="BC152" s="165">
        <f>ROUND(AZ152*AW152/1000,0)</f>
        <v>165</v>
      </c>
      <c r="BD152" s="165"/>
      <c r="BE152" s="165"/>
      <c r="BF152" s="178"/>
      <c r="BG152" s="74"/>
      <c r="BH152" s="94"/>
      <c r="BI152" s="94"/>
      <c r="BJ152" s="108" t="s">
        <v>76</v>
      </c>
      <c r="BK152" s="108"/>
      <c r="BL152" s="108"/>
      <c r="BM152" s="108"/>
      <c r="BN152" s="108"/>
      <c r="BO152" s="139">
        <f>+BO151</f>
        <v>95</v>
      </c>
      <c r="BP152" s="139"/>
      <c r="BQ152" s="139"/>
      <c r="BR152" s="153">
        <f>+'単価表(種子・屋久)'!$E$27</f>
        <v>2200</v>
      </c>
      <c r="BS152" s="153"/>
      <c r="BT152" s="153"/>
      <c r="BU152" s="165">
        <f>ROUND(BR152*BO152/1000,0)</f>
        <v>209</v>
      </c>
      <c r="BV152" s="165"/>
      <c r="BW152" s="165"/>
      <c r="BX152" s="220"/>
    </row>
    <row r="153" spans="1:76" s="30" customFormat="1" ht="15.95" customHeight="1">
      <c r="A153" s="34"/>
      <c r="B153" s="43"/>
      <c r="C153" s="53"/>
      <c r="D153" s="63"/>
      <c r="E153" s="74"/>
      <c r="F153" s="94"/>
      <c r="G153" s="94"/>
      <c r="H153" s="108" t="s">
        <v>16</v>
      </c>
      <c r="I153" s="108"/>
      <c r="J153" s="108"/>
      <c r="K153" s="108"/>
      <c r="L153" s="108"/>
      <c r="M153" s="139">
        <f>+M150</f>
        <v>115</v>
      </c>
      <c r="N153" s="139"/>
      <c r="O153" s="139"/>
      <c r="P153" s="153">
        <f>+'単価表(種子・屋久)'!$E$33</f>
        <v>922</v>
      </c>
      <c r="Q153" s="153"/>
      <c r="R153" s="153"/>
      <c r="S153" s="165">
        <f>ROUND(P153*M153/1000,0)</f>
        <v>106</v>
      </c>
      <c r="T153" s="165"/>
      <c r="U153" s="165"/>
      <c r="V153" s="182"/>
      <c r="W153" s="188"/>
      <c r="X153" s="94"/>
      <c r="Y153" s="94"/>
      <c r="Z153" s="108" t="s">
        <v>16</v>
      </c>
      <c r="AA153" s="108"/>
      <c r="AB153" s="108"/>
      <c r="AC153" s="108"/>
      <c r="AD153" s="108"/>
      <c r="AE153" s="139">
        <f>+AE150</f>
        <v>125</v>
      </c>
      <c r="AF153" s="139"/>
      <c r="AG153" s="139"/>
      <c r="AH153" s="153">
        <f>+'単価表(種子・屋久)'!$E$33</f>
        <v>922</v>
      </c>
      <c r="AI153" s="153"/>
      <c r="AJ153" s="153"/>
      <c r="AK153" s="165">
        <f>ROUND(AH153*AE153/1000,0)</f>
        <v>115</v>
      </c>
      <c r="AL153" s="165"/>
      <c r="AM153" s="165"/>
      <c r="AN153" s="178"/>
      <c r="AO153" s="188"/>
      <c r="AP153" s="94"/>
      <c r="AQ153" s="94"/>
      <c r="AR153" s="108" t="s">
        <v>16</v>
      </c>
      <c r="AS153" s="108"/>
      <c r="AT153" s="108"/>
      <c r="AU153" s="108"/>
      <c r="AV153" s="108"/>
      <c r="AW153" s="139">
        <f>+AW150</f>
        <v>130</v>
      </c>
      <c r="AX153" s="139"/>
      <c r="AY153" s="139"/>
      <c r="AZ153" s="153">
        <f>+'単価表(種子・屋久)'!$E$33</f>
        <v>922</v>
      </c>
      <c r="BA153" s="153"/>
      <c r="BB153" s="153"/>
      <c r="BC153" s="165">
        <f>ROUND(AZ153*AW153/1000,0)</f>
        <v>120</v>
      </c>
      <c r="BD153" s="165"/>
      <c r="BE153" s="165"/>
      <c r="BF153" s="178"/>
      <c r="BG153" s="74"/>
      <c r="BH153" s="94"/>
      <c r="BI153" s="94"/>
      <c r="BJ153" s="108" t="s">
        <v>16</v>
      </c>
      <c r="BK153" s="108"/>
      <c r="BL153" s="108"/>
      <c r="BM153" s="108"/>
      <c r="BN153" s="108"/>
      <c r="BO153" s="139">
        <f>+BO150</f>
        <v>145</v>
      </c>
      <c r="BP153" s="139"/>
      <c r="BQ153" s="139"/>
      <c r="BR153" s="153">
        <f>+'単価表(種子・屋久)'!$E$33</f>
        <v>922</v>
      </c>
      <c r="BS153" s="153"/>
      <c r="BT153" s="153"/>
      <c r="BU153" s="165">
        <f>ROUND(BR153*BO153/1000,0)</f>
        <v>134</v>
      </c>
      <c r="BV153" s="165"/>
      <c r="BW153" s="165"/>
      <c r="BX153" s="220"/>
    </row>
    <row r="154" spans="1:76" s="30" customFormat="1" ht="15.95" customHeight="1">
      <c r="A154" s="34"/>
      <c r="B154" s="43"/>
      <c r="C154" s="53"/>
      <c r="D154" s="63"/>
      <c r="E154" s="74"/>
      <c r="F154" s="94"/>
      <c r="G154" s="94"/>
      <c r="H154" s="107" t="s">
        <v>47</v>
      </c>
      <c r="I154" s="107"/>
      <c r="J154" s="107"/>
      <c r="K154" s="107"/>
      <c r="L154" s="107"/>
      <c r="M154" s="138" t="s">
        <v>43</v>
      </c>
      <c r="N154" s="138"/>
      <c r="O154" s="138"/>
      <c r="P154" s="153" t="s">
        <v>43</v>
      </c>
      <c r="Q154" s="153"/>
      <c r="R154" s="153"/>
      <c r="S154" s="165">
        <f>SUM(S150:U153)</f>
        <v>234</v>
      </c>
      <c r="T154" s="165"/>
      <c r="U154" s="165"/>
      <c r="V154" s="182"/>
      <c r="W154" s="188"/>
      <c r="X154" s="94"/>
      <c r="Y154" s="94"/>
      <c r="Z154" s="107" t="s">
        <v>47</v>
      </c>
      <c r="AA154" s="107"/>
      <c r="AB154" s="107"/>
      <c r="AC154" s="107"/>
      <c r="AD154" s="107"/>
      <c r="AE154" s="138" t="s">
        <v>43</v>
      </c>
      <c r="AF154" s="138"/>
      <c r="AG154" s="138"/>
      <c r="AH154" s="153" t="s">
        <v>43</v>
      </c>
      <c r="AI154" s="153"/>
      <c r="AJ154" s="153"/>
      <c r="AK154" s="165">
        <f>SUM(AK150:AM153)</f>
        <v>282</v>
      </c>
      <c r="AL154" s="165"/>
      <c r="AM154" s="165"/>
      <c r="AN154" s="178"/>
      <c r="AO154" s="188"/>
      <c r="AP154" s="94"/>
      <c r="AQ154" s="94"/>
      <c r="AR154" s="107" t="s">
        <v>47</v>
      </c>
      <c r="AS154" s="107"/>
      <c r="AT154" s="107"/>
      <c r="AU154" s="107"/>
      <c r="AV154" s="107"/>
      <c r="AW154" s="138" t="s">
        <v>43</v>
      </c>
      <c r="AX154" s="138"/>
      <c r="AY154" s="138"/>
      <c r="AZ154" s="153" t="s">
        <v>43</v>
      </c>
      <c r="BA154" s="153"/>
      <c r="BB154" s="153"/>
      <c r="BC154" s="165">
        <f>SUM(BC150:BE153)</f>
        <v>338</v>
      </c>
      <c r="BD154" s="165"/>
      <c r="BE154" s="165"/>
      <c r="BF154" s="178"/>
      <c r="BG154" s="74"/>
      <c r="BH154" s="94"/>
      <c r="BI154" s="94"/>
      <c r="BJ154" s="107" t="s">
        <v>47</v>
      </c>
      <c r="BK154" s="107"/>
      <c r="BL154" s="107"/>
      <c r="BM154" s="107"/>
      <c r="BN154" s="107"/>
      <c r="BO154" s="138" t="s">
        <v>43</v>
      </c>
      <c r="BP154" s="138"/>
      <c r="BQ154" s="138"/>
      <c r="BR154" s="153" t="s">
        <v>43</v>
      </c>
      <c r="BS154" s="153"/>
      <c r="BT154" s="153"/>
      <c r="BU154" s="165">
        <f>SUM(BU150:BW153)</f>
        <v>405</v>
      </c>
      <c r="BV154" s="165"/>
      <c r="BW154" s="165"/>
      <c r="BX154" s="220"/>
    </row>
    <row r="155" spans="1:76" s="30" customFormat="1" ht="15.95" customHeight="1">
      <c r="A155" s="34"/>
      <c r="B155" s="43"/>
      <c r="C155" s="53"/>
      <c r="D155" s="63"/>
      <c r="E155" s="74"/>
      <c r="F155" s="95" t="s">
        <v>17</v>
      </c>
      <c r="G155" s="95"/>
      <c r="H155" s="95"/>
      <c r="I155" s="95"/>
      <c r="J155" s="95"/>
      <c r="K155" s="95"/>
      <c r="L155" s="95"/>
      <c r="M155" s="140" t="s">
        <v>43</v>
      </c>
      <c r="N155" s="140"/>
      <c r="O155" s="140"/>
      <c r="P155" s="154" t="s">
        <v>43</v>
      </c>
      <c r="Q155" s="154"/>
      <c r="R155" s="154"/>
      <c r="S155" s="166">
        <f>+S154+S149</f>
        <v>1111</v>
      </c>
      <c r="T155" s="166"/>
      <c r="U155" s="166"/>
      <c r="V155" s="182"/>
      <c r="W155" s="188"/>
      <c r="X155" s="95" t="s">
        <v>17</v>
      </c>
      <c r="Y155" s="95"/>
      <c r="Z155" s="95"/>
      <c r="AA155" s="95"/>
      <c r="AB155" s="95"/>
      <c r="AC155" s="95"/>
      <c r="AD155" s="95"/>
      <c r="AE155" s="140" t="s">
        <v>43</v>
      </c>
      <c r="AF155" s="140"/>
      <c r="AG155" s="140"/>
      <c r="AH155" s="154" t="s">
        <v>43</v>
      </c>
      <c r="AI155" s="154"/>
      <c r="AJ155" s="154"/>
      <c r="AK155" s="166">
        <f>+AK154+AK149</f>
        <v>1130</v>
      </c>
      <c r="AL155" s="166"/>
      <c r="AM155" s="166"/>
      <c r="AN155" s="178"/>
      <c r="AO155" s="188"/>
      <c r="AP155" s="95" t="s">
        <v>17</v>
      </c>
      <c r="AQ155" s="95"/>
      <c r="AR155" s="95"/>
      <c r="AS155" s="95"/>
      <c r="AT155" s="95"/>
      <c r="AU155" s="95"/>
      <c r="AV155" s="95"/>
      <c r="AW155" s="140" t="s">
        <v>43</v>
      </c>
      <c r="AX155" s="140"/>
      <c r="AY155" s="140"/>
      <c r="AZ155" s="154" t="s">
        <v>43</v>
      </c>
      <c r="BA155" s="154"/>
      <c r="BB155" s="154"/>
      <c r="BC155" s="166">
        <f>+BC154+BC149</f>
        <v>1119</v>
      </c>
      <c r="BD155" s="166"/>
      <c r="BE155" s="166"/>
      <c r="BF155" s="178"/>
      <c r="BG155" s="74"/>
      <c r="BH155" s="95" t="s">
        <v>17</v>
      </c>
      <c r="BI155" s="95"/>
      <c r="BJ155" s="95"/>
      <c r="BK155" s="95"/>
      <c r="BL155" s="95"/>
      <c r="BM155" s="95"/>
      <c r="BN155" s="95"/>
      <c r="BO155" s="140" t="s">
        <v>43</v>
      </c>
      <c r="BP155" s="140"/>
      <c r="BQ155" s="140"/>
      <c r="BR155" s="154" t="s">
        <v>43</v>
      </c>
      <c r="BS155" s="154"/>
      <c r="BT155" s="154"/>
      <c r="BU155" s="166">
        <f>+BU154+BU149</f>
        <v>1141</v>
      </c>
      <c r="BV155" s="166"/>
      <c r="BW155" s="166"/>
      <c r="BX155" s="220"/>
    </row>
    <row r="156" spans="1:76" s="30" customFormat="1" ht="15.95" customHeight="1">
      <c r="A156" s="34"/>
      <c r="B156" s="44"/>
      <c r="C156" s="54"/>
      <c r="D156" s="64"/>
      <c r="E156" s="75"/>
      <c r="F156" s="96"/>
      <c r="G156" s="96"/>
      <c r="H156" s="96"/>
      <c r="I156" s="96"/>
      <c r="J156" s="96"/>
      <c r="K156" s="96"/>
      <c r="L156" s="96"/>
      <c r="M156" s="141"/>
      <c r="N156" s="141"/>
      <c r="O156" s="141"/>
      <c r="P156" s="155"/>
      <c r="Q156" s="155"/>
      <c r="R156" s="155"/>
      <c r="S156" s="167"/>
      <c r="T156" s="167"/>
      <c r="U156" s="167"/>
      <c r="V156" s="183"/>
      <c r="W156" s="115"/>
      <c r="X156" s="96"/>
      <c r="Y156" s="96"/>
      <c r="Z156" s="96"/>
      <c r="AA156" s="96"/>
      <c r="AB156" s="96"/>
      <c r="AC156" s="96"/>
      <c r="AD156" s="96"/>
      <c r="AE156" s="193"/>
      <c r="AF156" s="193"/>
      <c r="AG156" s="193"/>
      <c r="AH156" s="194"/>
      <c r="AI156" s="194"/>
      <c r="AJ156" s="194"/>
      <c r="AK156" s="167"/>
      <c r="AL156" s="167"/>
      <c r="AM156" s="167"/>
      <c r="AN156" s="202"/>
      <c r="AO156" s="115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2"/>
      <c r="BG156" s="75"/>
      <c r="BH156" s="96"/>
      <c r="BI156" s="96"/>
      <c r="BJ156" s="96"/>
      <c r="BK156" s="96"/>
      <c r="BL156" s="96"/>
      <c r="BM156" s="96"/>
      <c r="BN156" s="96"/>
      <c r="BO156" s="193"/>
      <c r="BP156" s="193"/>
      <c r="BQ156" s="193"/>
      <c r="BR156" s="194"/>
      <c r="BS156" s="194"/>
      <c r="BT156" s="194"/>
      <c r="BU156" s="167"/>
      <c r="BV156" s="167"/>
      <c r="BW156" s="167"/>
      <c r="BX156" s="224"/>
    </row>
    <row r="157" spans="1:76" ht="20.100000000000001" customHeight="1">
      <c r="A157" s="31"/>
      <c r="B157" s="45" t="s">
        <v>48</v>
      </c>
      <c r="C157" s="55"/>
      <c r="D157" s="55"/>
      <c r="E157" s="76" t="str">
        <f>IF(S155=MIN(S155,AK155,BC155,BU155),"○","▲")</f>
        <v>○</v>
      </c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 t="str">
        <f>IF(AK155=MIN(S155,AK155,BC155,BU155),"○","▲")</f>
        <v>▲</v>
      </c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 t="str">
        <f>IF(BC155=MIN(S155,AK155,BC155,BU155),"○","▲")</f>
        <v>▲</v>
      </c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 t="str">
        <f>IF(BU155=MIN(S155,AK155,BC155,BU155),"○","▲")</f>
        <v>▲</v>
      </c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225"/>
    </row>
    <row r="158" spans="1:76" ht="24.95" customHeight="1">
      <c r="A158" s="31"/>
      <c r="B158" s="46"/>
      <c r="C158" s="56"/>
      <c r="D158" s="56"/>
      <c r="E158" s="77">
        <f>IF(E157="○",M110,IF(W157="○",AE110,IF(AO157="○",AW110,BO110)))</f>
        <v>3</v>
      </c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226"/>
    </row>
    <row r="159" spans="1:76" ht="15.95" customHeight="1"/>
  </sheetData>
  <mergeCells count="1263">
    <mergeCell ref="B1:V1"/>
    <mergeCell ref="E2:K2"/>
    <mergeCell ref="L2:V2"/>
    <mergeCell ref="W2:AD2"/>
    <mergeCell ref="AE2:AN2"/>
    <mergeCell ref="AO2:AV2"/>
    <mergeCell ref="AW2:BF2"/>
    <mergeCell ref="BG2:BX2"/>
    <mergeCell ref="E3:K3"/>
    <mergeCell ref="L3:M3"/>
    <mergeCell ref="N3:O3"/>
    <mergeCell ref="P3:V3"/>
    <mergeCell ref="W3:AD3"/>
    <mergeCell ref="AE3:AN3"/>
    <mergeCell ref="AO3:AV3"/>
    <mergeCell ref="AW3:BF3"/>
    <mergeCell ref="BG3:BN3"/>
    <mergeCell ref="BO3:BX3"/>
    <mergeCell ref="B4:D4"/>
    <mergeCell ref="E4:L4"/>
    <mergeCell ref="M4:V4"/>
    <mergeCell ref="W4:AD4"/>
    <mergeCell ref="AE4:AN4"/>
    <mergeCell ref="AO4:AV4"/>
    <mergeCell ref="AW4:BF4"/>
    <mergeCell ref="BG4:BN4"/>
    <mergeCell ref="BO4:BX4"/>
    <mergeCell ref="I7:L7"/>
    <mergeCell ref="M7:P7"/>
    <mergeCell ref="AA7:AD7"/>
    <mergeCell ref="AE7:AH7"/>
    <mergeCell ref="AS7:AV7"/>
    <mergeCell ref="AW7:AZ7"/>
    <mergeCell ref="BK7:BN7"/>
    <mergeCell ref="BO7:BR7"/>
    <mergeCell ref="I12:L12"/>
    <mergeCell ref="M12:P12"/>
    <mergeCell ref="AA12:AD12"/>
    <mergeCell ref="AE12:AH12"/>
    <mergeCell ref="AS12:AV12"/>
    <mergeCell ref="AW12:AZ12"/>
    <mergeCell ref="BK12:BN12"/>
    <mergeCell ref="BO12:BR12"/>
    <mergeCell ref="M13:P13"/>
    <mergeCell ref="AE13:AH13"/>
    <mergeCell ref="AW13:AZ13"/>
    <mergeCell ref="BO13:BR13"/>
    <mergeCell ref="M14:P14"/>
    <mergeCell ref="AE14:AH14"/>
    <mergeCell ref="AW14:AZ14"/>
    <mergeCell ref="BO14:BR14"/>
    <mergeCell ref="M15:P15"/>
    <mergeCell ref="AE15:AH15"/>
    <mergeCell ref="AW15:AZ15"/>
    <mergeCell ref="BO15:BR15"/>
    <mergeCell ref="M16:P16"/>
    <mergeCell ref="AE16:AH16"/>
    <mergeCell ref="AW16:AZ16"/>
    <mergeCell ref="BO16:BR16"/>
    <mergeCell ref="M17:P17"/>
    <mergeCell ref="AE17:AH17"/>
    <mergeCell ref="AW17:AZ17"/>
    <mergeCell ref="BO17:BR17"/>
    <mergeCell ref="M18:P18"/>
    <mergeCell ref="AE18:AH18"/>
    <mergeCell ref="AW18:AZ18"/>
    <mergeCell ref="BO18:BR18"/>
    <mergeCell ref="M19:P19"/>
    <mergeCell ref="AE19:AH19"/>
    <mergeCell ref="AW19:AZ19"/>
    <mergeCell ref="BO19:BR19"/>
    <mergeCell ref="M20:P20"/>
    <mergeCell ref="AE20:AH20"/>
    <mergeCell ref="AW20:AZ20"/>
    <mergeCell ref="BO20:BR20"/>
    <mergeCell ref="M21:P21"/>
    <mergeCell ref="AE21:AH21"/>
    <mergeCell ref="AW21:AZ21"/>
    <mergeCell ref="BO21:BR21"/>
    <mergeCell ref="M22:P22"/>
    <mergeCell ref="AE22:AH22"/>
    <mergeCell ref="AW22:AZ22"/>
    <mergeCell ref="BO22:BR22"/>
    <mergeCell ref="G25:J25"/>
    <mergeCell ref="L25:M25"/>
    <mergeCell ref="Y25:AB25"/>
    <mergeCell ref="AD25:AE25"/>
    <mergeCell ref="AQ25:AT25"/>
    <mergeCell ref="AV25:AW25"/>
    <mergeCell ref="BI25:BL25"/>
    <mergeCell ref="BN25:BO25"/>
    <mergeCell ref="G26:J26"/>
    <mergeCell ref="L26:M26"/>
    <mergeCell ref="Y26:AB26"/>
    <mergeCell ref="AD26:AE26"/>
    <mergeCell ref="AQ26:AT26"/>
    <mergeCell ref="AV26:AW26"/>
    <mergeCell ref="BI26:BL26"/>
    <mergeCell ref="BN26:BO26"/>
    <mergeCell ref="G27:J27"/>
    <mergeCell ref="L27:M27"/>
    <mergeCell ref="Y27:AB27"/>
    <mergeCell ref="AD27:AE27"/>
    <mergeCell ref="AQ27:AT27"/>
    <mergeCell ref="AV27:AW27"/>
    <mergeCell ref="BI27:BL27"/>
    <mergeCell ref="BN27:BO27"/>
    <mergeCell ref="F29:K29"/>
    <mergeCell ref="L29:M29"/>
    <mergeCell ref="X29:AC29"/>
    <mergeCell ref="AD29:AE29"/>
    <mergeCell ref="AP29:AU29"/>
    <mergeCell ref="AV29:AW29"/>
    <mergeCell ref="BH29:BM29"/>
    <mergeCell ref="BN29:BO29"/>
    <mergeCell ref="N30:O30"/>
    <mergeCell ref="Q30:R30"/>
    <mergeCell ref="AF30:AG30"/>
    <mergeCell ref="AI30:AJ30"/>
    <mergeCell ref="AX30:AY30"/>
    <mergeCell ref="BA30:BB30"/>
    <mergeCell ref="BP30:BQ30"/>
    <mergeCell ref="BS30:BT30"/>
    <mergeCell ref="I31:S31"/>
    <mergeCell ref="AA31:AK31"/>
    <mergeCell ref="AS31:BC31"/>
    <mergeCell ref="BK31:BU31"/>
    <mergeCell ref="P36:U36"/>
    <mergeCell ref="AH36:AM36"/>
    <mergeCell ref="AZ36:BE36"/>
    <mergeCell ref="BR36:BW36"/>
    <mergeCell ref="F37:L37"/>
    <mergeCell ref="M37:O37"/>
    <mergeCell ref="P37:R37"/>
    <mergeCell ref="S37:U37"/>
    <mergeCell ref="X37:AD37"/>
    <mergeCell ref="AE37:AG37"/>
    <mergeCell ref="AH37:AJ37"/>
    <mergeCell ref="AK37:AM37"/>
    <mergeCell ref="AP37:AV37"/>
    <mergeCell ref="AW37:AY37"/>
    <mergeCell ref="AZ37:BB37"/>
    <mergeCell ref="BC37:BE37"/>
    <mergeCell ref="BH37:BN37"/>
    <mergeCell ref="BO37:BQ37"/>
    <mergeCell ref="BR37:BT37"/>
    <mergeCell ref="BU37:BW37"/>
    <mergeCell ref="H38:J38"/>
    <mergeCell ref="K38:L38"/>
    <mergeCell ref="M38:O38"/>
    <mergeCell ref="P38:R38"/>
    <mergeCell ref="S38:U38"/>
    <mergeCell ref="Z38:AB38"/>
    <mergeCell ref="AC38:AD38"/>
    <mergeCell ref="AE38:AG38"/>
    <mergeCell ref="AH38:AJ38"/>
    <mergeCell ref="AK38:AM38"/>
    <mergeCell ref="AR38:AT38"/>
    <mergeCell ref="AU38:AV38"/>
    <mergeCell ref="AW38:AY38"/>
    <mergeCell ref="AZ38:BB38"/>
    <mergeCell ref="BC38:BE38"/>
    <mergeCell ref="BJ38:BL38"/>
    <mergeCell ref="BM38:BN38"/>
    <mergeCell ref="BO38:BQ38"/>
    <mergeCell ref="BR38:BT38"/>
    <mergeCell ref="BU38:BW38"/>
    <mergeCell ref="H39:J39"/>
    <mergeCell ref="Z39:AB39"/>
    <mergeCell ref="AR39:AT39"/>
    <mergeCell ref="BJ39:BL39"/>
    <mergeCell ref="H40:J40"/>
    <mergeCell ref="Z40:AB40"/>
    <mergeCell ref="AR40:AT40"/>
    <mergeCell ref="BJ40:BL40"/>
    <mergeCell ref="H41:J41"/>
    <mergeCell ref="Z41:AB41"/>
    <mergeCell ref="AR41:AT41"/>
    <mergeCell ref="BJ41:BL41"/>
    <mergeCell ref="H42:J42"/>
    <mergeCell ref="Z42:AB42"/>
    <mergeCell ref="AR42:AT42"/>
    <mergeCell ref="BJ42:BL42"/>
    <mergeCell ref="H43:L43"/>
    <mergeCell ref="M43:O43"/>
    <mergeCell ref="P43:R43"/>
    <mergeCell ref="S43:U43"/>
    <mergeCell ref="Z43:AD43"/>
    <mergeCell ref="AE43:AG43"/>
    <mergeCell ref="AH43:AJ43"/>
    <mergeCell ref="AK43:AM43"/>
    <mergeCell ref="AR43:AV43"/>
    <mergeCell ref="AW43:AY43"/>
    <mergeCell ref="AZ43:BB43"/>
    <mergeCell ref="BC43:BE43"/>
    <mergeCell ref="BJ43:BN43"/>
    <mergeCell ref="BO43:BQ43"/>
    <mergeCell ref="BR43:BT43"/>
    <mergeCell ref="BU43:BW43"/>
    <mergeCell ref="H44:L44"/>
    <mergeCell ref="M44:O44"/>
    <mergeCell ref="P44:R44"/>
    <mergeCell ref="S44:U44"/>
    <mergeCell ref="Z44:AD44"/>
    <mergeCell ref="AE44:AG44"/>
    <mergeCell ref="AH44:AJ44"/>
    <mergeCell ref="AK44:AM44"/>
    <mergeCell ref="AR44:AV44"/>
    <mergeCell ref="AW44:AY44"/>
    <mergeCell ref="AZ44:BB44"/>
    <mergeCell ref="BC44:BE44"/>
    <mergeCell ref="BJ44:BN44"/>
    <mergeCell ref="BO44:BQ44"/>
    <mergeCell ref="BR44:BT44"/>
    <mergeCell ref="BU44:BW44"/>
    <mergeCell ref="H45:L45"/>
    <mergeCell ref="M45:O45"/>
    <mergeCell ref="P45:R45"/>
    <mergeCell ref="S45:U45"/>
    <mergeCell ref="Z45:AD45"/>
    <mergeCell ref="AE45:AG45"/>
    <mergeCell ref="AH45:AJ45"/>
    <mergeCell ref="AK45:AM45"/>
    <mergeCell ref="AR45:AV45"/>
    <mergeCell ref="AW45:AY45"/>
    <mergeCell ref="AZ45:BB45"/>
    <mergeCell ref="BC45:BE45"/>
    <mergeCell ref="BJ45:BN45"/>
    <mergeCell ref="BO45:BQ45"/>
    <mergeCell ref="BR45:BT45"/>
    <mergeCell ref="BU45:BW45"/>
    <mergeCell ref="H46:L46"/>
    <mergeCell ref="M46:O46"/>
    <mergeCell ref="P46:R46"/>
    <mergeCell ref="S46:U46"/>
    <mergeCell ref="Z46:AD46"/>
    <mergeCell ref="AE46:AG46"/>
    <mergeCell ref="AH46:AJ46"/>
    <mergeCell ref="AK46:AM46"/>
    <mergeCell ref="AR46:AV46"/>
    <mergeCell ref="AW46:AY46"/>
    <mergeCell ref="AZ46:BB46"/>
    <mergeCell ref="BC46:BE46"/>
    <mergeCell ref="BJ46:BN46"/>
    <mergeCell ref="BO46:BQ46"/>
    <mergeCell ref="BR46:BT46"/>
    <mergeCell ref="BU46:BW46"/>
    <mergeCell ref="H47:L47"/>
    <mergeCell ref="M47:O47"/>
    <mergeCell ref="P47:R47"/>
    <mergeCell ref="S47:U47"/>
    <mergeCell ref="Z47:AD47"/>
    <mergeCell ref="AE47:AG47"/>
    <mergeCell ref="AH47:AJ47"/>
    <mergeCell ref="AK47:AM47"/>
    <mergeCell ref="AR47:AV47"/>
    <mergeCell ref="AW47:AY47"/>
    <mergeCell ref="AZ47:BB47"/>
    <mergeCell ref="BC47:BE47"/>
    <mergeCell ref="BJ47:BN47"/>
    <mergeCell ref="BO47:BQ47"/>
    <mergeCell ref="BR47:BT47"/>
    <mergeCell ref="BU47:BW47"/>
    <mergeCell ref="H48:L48"/>
    <mergeCell ref="M48:O48"/>
    <mergeCell ref="P48:R48"/>
    <mergeCell ref="S48:U48"/>
    <mergeCell ref="Z48:AD48"/>
    <mergeCell ref="AE48:AG48"/>
    <mergeCell ref="AH48:AJ48"/>
    <mergeCell ref="AK48:AM48"/>
    <mergeCell ref="AR48:AV48"/>
    <mergeCell ref="AW48:AY48"/>
    <mergeCell ref="AZ48:BB48"/>
    <mergeCell ref="BC48:BE48"/>
    <mergeCell ref="BJ48:BN48"/>
    <mergeCell ref="BO48:BQ48"/>
    <mergeCell ref="BR48:BT48"/>
    <mergeCell ref="BU48:BW48"/>
    <mergeCell ref="F49:L49"/>
    <mergeCell ref="M49:O49"/>
    <mergeCell ref="P49:R49"/>
    <mergeCell ref="S49:U49"/>
    <mergeCell ref="X49:AD49"/>
    <mergeCell ref="AE49:AG49"/>
    <mergeCell ref="AH49:AJ49"/>
    <mergeCell ref="AK49:AM49"/>
    <mergeCell ref="AP49:AV49"/>
    <mergeCell ref="AW49:AY49"/>
    <mergeCell ref="AZ49:BB49"/>
    <mergeCell ref="BC49:BE49"/>
    <mergeCell ref="BH49:BN49"/>
    <mergeCell ref="BO49:BQ49"/>
    <mergeCell ref="BR49:BT49"/>
    <mergeCell ref="BU49:BW49"/>
    <mergeCell ref="E51:V51"/>
    <mergeCell ref="W51:AN51"/>
    <mergeCell ref="AO51:BF51"/>
    <mergeCell ref="BG51:BX51"/>
    <mergeCell ref="E52:BX52"/>
    <mergeCell ref="B54:V54"/>
    <mergeCell ref="E55:K55"/>
    <mergeCell ref="L55:V55"/>
    <mergeCell ref="W55:AD55"/>
    <mergeCell ref="AE55:AN55"/>
    <mergeCell ref="AO55:AV55"/>
    <mergeCell ref="AW55:BF55"/>
    <mergeCell ref="BG55:BX55"/>
    <mergeCell ref="E56:K56"/>
    <mergeCell ref="L56:M56"/>
    <mergeCell ref="N56:O56"/>
    <mergeCell ref="P56:V56"/>
    <mergeCell ref="W56:AD56"/>
    <mergeCell ref="AE56:AN56"/>
    <mergeCell ref="AO56:AV56"/>
    <mergeCell ref="AW56:BF56"/>
    <mergeCell ref="BG56:BN56"/>
    <mergeCell ref="BO56:BX56"/>
    <mergeCell ref="B57:D57"/>
    <mergeCell ref="E57:L57"/>
    <mergeCell ref="M57:V57"/>
    <mergeCell ref="W57:AD57"/>
    <mergeCell ref="AE57:AN57"/>
    <mergeCell ref="AO57:AV57"/>
    <mergeCell ref="AW57:BF57"/>
    <mergeCell ref="BG57:BN57"/>
    <mergeCell ref="BO57:BX57"/>
    <mergeCell ref="I60:L60"/>
    <mergeCell ref="M60:P60"/>
    <mergeCell ref="AA60:AD60"/>
    <mergeCell ref="AE60:AH60"/>
    <mergeCell ref="AS60:AV60"/>
    <mergeCell ref="AW60:AZ60"/>
    <mergeCell ref="BK60:BN60"/>
    <mergeCell ref="BO60:BR60"/>
    <mergeCell ref="I65:L65"/>
    <mergeCell ref="M65:P65"/>
    <mergeCell ref="AA65:AD65"/>
    <mergeCell ref="AE65:AH65"/>
    <mergeCell ref="AS65:AV65"/>
    <mergeCell ref="AW65:AZ65"/>
    <mergeCell ref="BK65:BN65"/>
    <mergeCell ref="BO65:BR65"/>
    <mergeCell ref="M66:P66"/>
    <mergeCell ref="AE66:AH66"/>
    <mergeCell ref="AW66:AZ66"/>
    <mergeCell ref="BO66:BR66"/>
    <mergeCell ref="M67:P67"/>
    <mergeCell ref="AE67:AH67"/>
    <mergeCell ref="AW67:AZ67"/>
    <mergeCell ref="BO67:BR67"/>
    <mergeCell ref="M68:P68"/>
    <mergeCell ref="AE68:AH68"/>
    <mergeCell ref="AW68:AZ68"/>
    <mergeCell ref="BO68:BR68"/>
    <mergeCell ref="M69:P69"/>
    <mergeCell ref="AE69:AH69"/>
    <mergeCell ref="AW69:AZ69"/>
    <mergeCell ref="BO69:BR69"/>
    <mergeCell ref="M70:P70"/>
    <mergeCell ref="AE70:AH70"/>
    <mergeCell ref="AW70:AZ70"/>
    <mergeCell ref="BO70:BR70"/>
    <mergeCell ref="M71:P71"/>
    <mergeCell ref="AE71:AH71"/>
    <mergeCell ref="AW71:AZ71"/>
    <mergeCell ref="BO71:BR71"/>
    <mergeCell ref="M72:P72"/>
    <mergeCell ref="AE72:AH72"/>
    <mergeCell ref="AW72:AZ72"/>
    <mergeCell ref="BO72:BR72"/>
    <mergeCell ref="M73:P73"/>
    <mergeCell ref="AE73:AH73"/>
    <mergeCell ref="AW73:AZ73"/>
    <mergeCell ref="BO73:BR73"/>
    <mergeCell ref="M74:P74"/>
    <mergeCell ref="AE74:AH74"/>
    <mergeCell ref="AW74:AZ74"/>
    <mergeCell ref="BO74:BR74"/>
    <mergeCell ref="M75:P75"/>
    <mergeCell ref="AE75:AH75"/>
    <mergeCell ref="AW75:AZ75"/>
    <mergeCell ref="BO75:BR75"/>
    <mergeCell ref="G78:J78"/>
    <mergeCell ref="L78:M78"/>
    <mergeCell ref="Y78:AB78"/>
    <mergeCell ref="AD78:AE78"/>
    <mergeCell ref="AQ78:AT78"/>
    <mergeCell ref="AV78:AW78"/>
    <mergeCell ref="BI78:BL78"/>
    <mergeCell ref="BN78:BO78"/>
    <mergeCell ref="G79:J79"/>
    <mergeCell ref="L79:M79"/>
    <mergeCell ref="Y79:AB79"/>
    <mergeCell ref="AD79:AE79"/>
    <mergeCell ref="AQ79:AT79"/>
    <mergeCell ref="AV79:AW79"/>
    <mergeCell ref="BI79:BL79"/>
    <mergeCell ref="BN79:BO79"/>
    <mergeCell ref="G80:J80"/>
    <mergeCell ref="L80:M80"/>
    <mergeCell ref="Y80:AB80"/>
    <mergeCell ref="AD80:AE80"/>
    <mergeCell ref="AQ80:AT80"/>
    <mergeCell ref="AV80:AW80"/>
    <mergeCell ref="BI80:BL80"/>
    <mergeCell ref="BN80:BO80"/>
    <mergeCell ref="F82:K82"/>
    <mergeCell ref="L82:M82"/>
    <mergeCell ref="X82:AC82"/>
    <mergeCell ref="AD82:AE82"/>
    <mergeCell ref="AP82:AU82"/>
    <mergeCell ref="AV82:AW82"/>
    <mergeCell ref="BH82:BM82"/>
    <mergeCell ref="BN82:BO82"/>
    <mergeCell ref="N83:O83"/>
    <mergeCell ref="Q83:R83"/>
    <mergeCell ref="AF83:AG83"/>
    <mergeCell ref="AI83:AJ83"/>
    <mergeCell ref="AX83:AY83"/>
    <mergeCell ref="BA83:BB83"/>
    <mergeCell ref="BP83:BQ83"/>
    <mergeCell ref="BS83:BT83"/>
    <mergeCell ref="I84:S84"/>
    <mergeCell ref="AA84:AK84"/>
    <mergeCell ref="AS84:BC84"/>
    <mergeCell ref="BK84:BU84"/>
    <mergeCell ref="P89:U89"/>
    <mergeCell ref="AH89:AM89"/>
    <mergeCell ref="AZ89:BE89"/>
    <mergeCell ref="BR89:BW89"/>
    <mergeCell ref="F90:L90"/>
    <mergeCell ref="M90:O90"/>
    <mergeCell ref="P90:R90"/>
    <mergeCell ref="S90:U90"/>
    <mergeCell ref="X90:AD90"/>
    <mergeCell ref="AE90:AG90"/>
    <mergeCell ref="AH90:AJ90"/>
    <mergeCell ref="AK90:AM90"/>
    <mergeCell ref="AP90:AV90"/>
    <mergeCell ref="AW90:AY90"/>
    <mergeCell ref="AZ90:BB90"/>
    <mergeCell ref="BC90:BE90"/>
    <mergeCell ref="BH90:BN90"/>
    <mergeCell ref="BO90:BQ90"/>
    <mergeCell ref="BR90:BT90"/>
    <mergeCell ref="BU90:BW90"/>
    <mergeCell ref="H91:J91"/>
    <mergeCell ref="K91:L91"/>
    <mergeCell ref="M91:O91"/>
    <mergeCell ref="P91:R91"/>
    <mergeCell ref="S91:U91"/>
    <mergeCell ref="Z91:AB91"/>
    <mergeCell ref="AC91:AD91"/>
    <mergeCell ref="AE91:AG91"/>
    <mergeCell ref="AH91:AJ91"/>
    <mergeCell ref="AK91:AM91"/>
    <mergeCell ref="AR91:AT91"/>
    <mergeCell ref="AU91:AV91"/>
    <mergeCell ref="AW91:AY91"/>
    <mergeCell ref="AZ91:BB91"/>
    <mergeCell ref="BC91:BE91"/>
    <mergeCell ref="BJ91:BL91"/>
    <mergeCell ref="BM91:BN91"/>
    <mergeCell ref="BO91:BQ91"/>
    <mergeCell ref="BR91:BT91"/>
    <mergeCell ref="BU91:BW91"/>
    <mergeCell ref="H92:J92"/>
    <mergeCell ref="Z92:AB92"/>
    <mergeCell ref="AR92:AT92"/>
    <mergeCell ref="BJ92:BL92"/>
    <mergeCell ref="H93:J93"/>
    <mergeCell ref="Z93:AB93"/>
    <mergeCell ref="AR93:AT93"/>
    <mergeCell ref="BJ93:BL93"/>
    <mergeCell ref="H94:J94"/>
    <mergeCell ref="Z94:AB94"/>
    <mergeCell ref="AR94:AT94"/>
    <mergeCell ref="BJ94:BL94"/>
    <mergeCell ref="H95:J95"/>
    <mergeCell ref="Z95:AB95"/>
    <mergeCell ref="AR95:AT95"/>
    <mergeCell ref="BJ95:BL95"/>
    <mergeCell ref="H96:L96"/>
    <mergeCell ref="M96:O96"/>
    <mergeCell ref="P96:R96"/>
    <mergeCell ref="S96:U96"/>
    <mergeCell ref="Z96:AD96"/>
    <mergeCell ref="AE96:AG96"/>
    <mergeCell ref="AH96:AJ96"/>
    <mergeCell ref="AK96:AM96"/>
    <mergeCell ref="AR96:AV96"/>
    <mergeCell ref="AW96:AY96"/>
    <mergeCell ref="AZ96:BB96"/>
    <mergeCell ref="BC96:BE96"/>
    <mergeCell ref="BJ96:BN96"/>
    <mergeCell ref="BO96:BQ96"/>
    <mergeCell ref="BR96:BT96"/>
    <mergeCell ref="BU96:BW96"/>
    <mergeCell ref="H97:L97"/>
    <mergeCell ref="M97:O97"/>
    <mergeCell ref="P97:R97"/>
    <mergeCell ref="S97:U97"/>
    <mergeCell ref="Z97:AD97"/>
    <mergeCell ref="AE97:AG97"/>
    <mergeCell ref="AH97:AJ97"/>
    <mergeCell ref="AK97:AM97"/>
    <mergeCell ref="AR97:AV97"/>
    <mergeCell ref="AW97:AY97"/>
    <mergeCell ref="AZ97:BB97"/>
    <mergeCell ref="BC97:BE97"/>
    <mergeCell ref="BJ97:BN97"/>
    <mergeCell ref="BO97:BQ97"/>
    <mergeCell ref="BR97:BT97"/>
    <mergeCell ref="BU97:BW97"/>
    <mergeCell ref="H98:L98"/>
    <mergeCell ref="M98:O98"/>
    <mergeCell ref="P98:R98"/>
    <mergeCell ref="S98:U98"/>
    <mergeCell ref="Z98:AD98"/>
    <mergeCell ref="AE98:AG98"/>
    <mergeCell ref="AH98:AJ98"/>
    <mergeCell ref="AK98:AM98"/>
    <mergeCell ref="AR98:AV98"/>
    <mergeCell ref="AW98:AY98"/>
    <mergeCell ref="AZ98:BB98"/>
    <mergeCell ref="BC98:BE98"/>
    <mergeCell ref="BJ98:BN98"/>
    <mergeCell ref="BO98:BQ98"/>
    <mergeCell ref="BR98:BT98"/>
    <mergeCell ref="BU98:BW98"/>
    <mergeCell ref="H99:L99"/>
    <mergeCell ref="M99:O99"/>
    <mergeCell ref="P99:R99"/>
    <mergeCell ref="S99:U99"/>
    <mergeCell ref="Z99:AD99"/>
    <mergeCell ref="AE99:AG99"/>
    <mergeCell ref="AH99:AJ99"/>
    <mergeCell ref="AK99:AM99"/>
    <mergeCell ref="AR99:AV99"/>
    <mergeCell ref="AW99:AY99"/>
    <mergeCell ref="AZ99:BB99"/>
    <mergeCell ref="BC99:BE99"/>
    <mergeCell ref="BJ99:BN99"/>
    <mergeCell ref="BO99:BQ99"/>
    <mergeCell ref="BR99:BT99"/>
    <mergeCell ref="BU99:BW99"/>
    <mergeCell ref="H100:L100"/>
    <mergeCell ref="M100:O100"/>
    <mergeCell ref="P100:R100"/>
    <mergeCell ref="S100:U100"/>
    <mergeCell ref="Z100:AD100"/>
    <mergeCell ref="AE100:AG100"/>
    <mergeCell ref="AH100:AJ100"/>
    <mergeCell ref="AK100:AM100"/>
    <mergeCell ref="AR100:AV100"/>
    <mergeCell ref="AW100:AY100"/>
    <mergeCell ref="AZ100:BB100"/>
    <mergeCell ref="BC100:BE100"/>
    <mergeCell ref="BJ100:BN100"/>
    <mergeCell ref="BO100:BQ100"/>
    <mergeCell ref="BR100:BT100"/>
    <mergeCell ref="BU100:BW100"/>
    <mergeCell ref="H101:L101"/>
    <mergeCell ref="M101:O101"/>
    <mergeCell ref="P101:R101"/>
    <mergeCell ref="S101:U101"/>
    <mergeCell ref="Z101:AD101"/>
    <mergeCell ref="AE101:AG101"/>
    <mergeCell ref="AH101:AJ101"/>
    <mergeCell ref="AK101:AM101"/>
    <mergeCell ref="AR101:AV101"/>
    <mergeCell ref="AW101:AY101"/>
    <mergeCell ref="AZ101:BB101"/>
    <mergeCell ref="BC101:BE101"/>
    <mergeCell ref="BJ101:BN101"/>
    <mergeCell ref="BO101:BQ101"/>
    <mergeCell ref="BR101:BT101"/>
    <mergeCell ref="BU101:BW101"/>
    <mergeCell ref="F102:L102"/>
    <mergeCell ref="M102:O102"/>
    <mergeCell ref="P102:R102"/>
    <mergeCell ref="S102:U102"/>
    <mergeCell ref="X102:AD102"/>
    <mergeCell ref="AE102:AG102"/>
    <mergeCell ref="AH102:AJ102"/>
    <mergeCell ref="AK102:AM102"/>
    <mergeCell ref="AP102:AV102"/>
    <mergeCell ref="AW102:AY102"/>
    <mergeCell ref="AZ102:BB102"/>
    <mergeCell ref="BC102:BE102"/>
    <mergeCell ref="BH102:BN102"/>
    <mergeCell ref="BO102:BQ102"/>
    <mergeCell ref="BR102:BT102"/>
    <mergeCell ref="BU102:BW102"/>
    <mergeCell ref="E104:V104"/>
    <mergeCell ref="W104:AN104"/>
    <mergeCell ref="AO104:BF104"/>
    <mergeCell ref="BG104:BX104"/>
    <mergeCell ref="E105:BX105"/>
    <mergeCell ref="B107:V107"/>
    <mergeCell ref="E108:K108"/>
    <mergeCell ref="L108:V108"/>
    <mergeCell ref="W108:AD108"/>
    <mergeCell ref="AE108:AN108"/>
    <mergeCell ref="AO108:AV108"/>
    <mergeCell ref="AW108:BF108"/>
    <mergeCell ref="BG108:BX108"/>
    <mergeCell ref="E109:K109"/>
    <mergeCell ref="L109:M109"/>
    <mergeCell ref="N109:O109"/>
    <mergeCell ref="P109:V109"/>
    <mergeCell ref="W109:AD109"/>
    <mergeCell ref="AE109:AN109"/>
    <mergeCell ref="AO109:AV109"/>
    <mergeCell ref="AW109:BF109"/>
    <mergeCell ref="BG109:BN109"/>
    <mergeCell ref="BO109:BX109"/>
    <mergeCell ref="B110:D110"/>
    <mergeCell ref="E110:L110"/>
    <mergeCell ref="M110:V110"/>
    <mergeCell ref="W110:AD110"/>
    <mergeCell ref="AE110:AN110"/>
    <mergeCell ref="AO110:AV110"/>
    <mergeCell ref="AW110:BF110"/>
    <mergeCell ref="BG110:BN110"/>
    <mergeCell ref="BO110:BX110"/>
    <mergeCell ref="I113:L113"/>
    <mergeCell ref="M113:P113"/>
    <mergeCell ref="AA113:AD113"/>
    <mergeCell ref="AE113:AH113"/>
    <mergeCell ref="AS113:AV113"/>
    <mergeCell ref="AW113:AZ113"/>
    <mergeCell ref="BK113:BN113"/>
    <mergeCell ref="BO113:BR113"/>
    <mergeCell ref="I118:L118"/>
    <mergeCell ref="M118:P118"/>
    <mergeCell ref="AA118:AD118"/>
    <mergeCell ref="AE118:AH118"/>
    <mergeCell ref="AS118:AV118"/>
    <mergeCell ref="AW118:AZ118"/>
    <mergeCell ref="BK118:BN118"/>
    <mergeCell ref="BO118:BR118"/>
    <mergeCell ref="M119:P119"/>
    <mergeCell ref="AE119:AH119"/>
    <mergeCell ref="AW119:AZ119"/>
    <mergeCell ref="BO119:BR119"/>
    <mergeCell ref="M120:P120"/>
    <mergeCell ref="AE120:AH120"/>
    <mergeCell ref="AW120:AZ120"/>
    <mergeCell ref="BO120:BR120"/>
    <mergeCell ref="M121:P121"/>
    <mergeCell ref="AE121:AH121"/>
    <mergeCell ref="AW121:AZ121"/>
    <mergeCell ref="BO121:BR121"/>
    <mergeCell ref="M122:P122"/>
    <mergeCell ref="AE122:AH122"/>
    <mergeCell ref="AW122:AZ122"/>
    <mergeCell ref="BO122:BR122"/>
    <mergeCell ref="M123:P123"/>
    <mergeCell ref="AE123:AH123"/>
    <mergeCell ref="AW123:AZ123"/>
    <mergeCell ref="BO123:BR123"/>
    <mergeCell ref="M124:P124"/>
    <mergeCell ref="AE124:AH124"/>
    <mergeCell ref="AW124:AZ124"/>
    <mergeCell ref="BO124:BR124"/>
    <mergeCell ref="M125:P125"/>
    <mergeCell ref="AE125:AH125"/>
    <mergeCell ref="AW125:AZ125"/>
    <mergeCell ref="BO125:BR125"/>
    <mergeCell ref="M126:P126"/>
    <mergeCell ref="AE126:AH126"/>
    <mergeCell ref="AW126:AZ126"/>
    <mergeCell ref="BO126:BR126"/>
    <mergeCell ref="M127:P127"/>
    <mergeCell ref="AE127:AH127"/>
    <mergeCell ref="AW127:AZ127"/>
    <mergeCell ref="BO127:BR127"/>
    <mergeCell ref="M128:P128"/>
    <mergeCell ref="AE128:AH128"/>
    <mergeCell ref="AW128:AZ128"/>
    <mergeCell ref="BO128:BR128"/>
    <mergeCell ref="G131:J131"/>
    <mergeCell ref="L131:M131"/>
    <mergeCell ref="Y131:AB131"/>
    <mergeCell ref="AD131:AE131"/>
    <mergeCell ref="AQ131:AT131"/>
    <mergeCell ref="AV131:AW131"/>
    <mergeCell ref="BI131:BL131"/>
    <mergeCell ref="BN131:BO131"/>
    <mergeCell ref="G132:J132"/>
    <mergeCell ref="L132:M132"/>
    <mergeCell ref="Y132:AB132"/>
    <mergeCell ref="AD132:AE132"/>
    <mergeCell ref="AQ132:AT132"/>
    <mergeCell ref="AV132:AW132"/>
    <mergeCell ref="BI132:BL132"/>
    <mergeCell ref="BN132:BO132"/>
    <mergeCell ref="G133:J133"/>
    <mergeCell ref="L133:M133"/>
    <mergeCell ref="Y133:AB133"/>
    <mergeCell ref="AD133:AE133"/>
    <mergeCell ref="AQ133:AT133"/>
    <mergeCell ref="AV133:AW133"/>
    <mergeCell ref="BI133:BL133"/>
    <mergeCell ref="BN133:BO133"/>
    <mergeCell ref="F135:K135"/>
    <mergeCell ref="L135:M135"/>
    <mergeCell ref="X135:AC135"/>
    <mergeCell ref="AD135:AE135"/>
    <mergeCell ref="AP135:AU135"/>
    <mergeCell ref="AV135:AW135"/>
    <mergeCell ref="BH135:BM135"/>
    <mergeCell ref="BN135:BO135"/>
    <mergeCell ref="N136:O136"/>
    <mergeCell ref="Q136:R136"/>
    <mergeCell ref="AF136:AG136"/>
    <mergeCell ref="AI136:AJ136"/>
    <mergeCell ref="AX136:AY136"/>
    <mergeCell ref="BA136:BB136"/>
    <mergeCell ref="BP136:BQ136"/>
    <mergeCell ref="BS136:BT136"/>
    <mergeCell ref="I137:S137"/>
    <mergeCell ref="AA137:AK137"/>
    <mergeCell ref="AS137:BC137"/>
    <mergeCell ref="BK137:BU137"/>
    <mergeCell ref="P142:U142"/>
    <mergeCell ref="AH142:AM142"/>
    <mergeCell ref="AZ142:BE142"/>
    <mergeCell ref="BR142:BW142"/>
    <mergeCell ref="F143:L143"/>
    <mergeCell ref="M143:O143"/>
    <mergeCell ref="P143:R143"/>
    <mergeCell ref="S143:U143"/>
    <mergeCell ref="X143:AD143"/>
    <mergeCell ref="AE143:AG143"/>
    <mergeCell ref="AH143:AJ143"/>
    <mergeCell ref="AK143:AM143"/>
    <mergeCell ref="AP143:AV143"/>
    <mergeCell ref="AW143:AY143"/>
    <mergeCell ref="AZ143:BB143"/>
    <mergeCell ref="BC143:BE143"/>
    <mergeCell ref="BH143:BN143"/>
    <mergeCell ref="BO143:BQ143"/>
    <mergeCell ref="BR143:BT143"/>
    <mergeCell ref="BU143:BW143"/>
    <mergeCell ref="H144:J144"/>
    <mergeCell ref="K144:L144"/>
    <mergeCell ref="M144:O144"/>
    <mergeCell ref="P144:R144"/>
    <mergeCell ref="S144:U144"/>
    <mergeCell ref="Z144:AB144"/>
    <mergeCell ref="AC144:AD144"/>
    <mergeCell ref="AE144:AG144"/>
    <mergeCell ref="AH144:AJ144"/>
    <mergeCell ref="AK144:AM144"/>
    <mergeCell ref="AR144:AT144"/>
    <mergeCell ref="AU144:AV144"/>
    <mergeCell ref="AW144:AY144"/>
    <mergeCell ref="AZ144:BB144"/>
    <mergeCell ref="BC144:BE144"/>
    <mergeCell ref="BJ144:BL144"/>
    <mergeCell ref="BM144:BN144"/>
    <mergeCell ref="BO144:BQ144"/>
    <mergeCell ref="BR144:BT144"/>
    <mergeCell ref="BU144:BW144"/>
    <mergeCell ref="H145:J145"/>
    <mergeCell ref="Z145:AB145"/>
    <mergeCell ref="AR145:AT145"/>
    <mergeCell ref="BJ145:BL145"/>
    <mergeCell ref="H146:J146"/>
    <mergeCell ref="Z146:AB146"/>
    <mergeCell ref="AR146:AT146"/>
    <mergeCell ref="BJ146:BL146"/>
    <mergeCell ref="H147:J147"/>
    <mergeCell ref="Z147:AB147"/>
    <mergeCell ref="AR147:AT147"/>
    <mergeCell ref="BJ147:BL147"/>
    <mergeCell ref="H148:J148"/>
    <mergeCell ref="Z148:AB148"/>
    <mergeCell ref="AR148:AT148"/>
    <mergeCell ref="BJ148:BL148"/>
    <mergeCell ref="H149:L149"/>
    <mergeCell ref="M149:O149"/>
    <mergeCell ref="P149:R149"/>
    <mergeCell ref="S149:U149"/>
    <mergeCell ref="Z149:AD149"/>
    <mergeCell ref="AE149:AG149"/>
    <mergeCell ref="AH149:AJ149"/>
    <mergeCell ref="AK149:AM149"/>
    <mergeCell ref="AR149:AV149"/>
    <mergeCell ref="AW149:AY149"/>
    <mergeCell ref="AZ149:BB149"/>
    <mergeCell ref="BC149:BE149"/>
    <mergeCell ref="BJ149:BN149"/>
    <mergeCell ref="BO149:BQ149"/>
    <mergeCell ref="BR149:BT149"/>
    <mergeCell ref="BU149:BW149"/>
    <mergeCell ref="H150:L150"/>
    <mergeCell ref="M150:O150"/>
    <mergeCell ref="P150:R150"/>
    <mergeCell ref="S150:U150"/>
    <mergeCell ref="Z150:AD150"/>
    <mergeCell ref="AE150:AG150"/>
    <mergeCell ref="AH150:AJ150"/>
    <mergeCell ref="AK150:AM150"/>
    <mergeCell ref="AR150:AV150"/>
    <mergeCell ref="AW150:AY150"/>
    <mergeCell ref="AZ150:BB150"/>
    <mergeCell ref="BC150:BE150"/>
    <mergeCell ref="BJ150:BN150"/>
    <mergeCell ref="BO150:BQ150"/>
    <mergeCell ref="BR150:BT150"/>
    <mergeCell ref="BU150:BW150"/>
    <mergeCell ref="H151:L151"/>
    <mergeCell ref="M151:O151"/>
    <mergeCell ref="P151:R151"/>
    <mergeCell ref="S151:U151"/>
    <mergeCell ref="Z151:AD151"/>
    <mergeCell ref="AE151:AG151"/>
    <mergeCell ref="AH151:AJ151"/>
    <mergeCell ref="AK151:AM151"/>
    <mergeCell ref="AR151:AV151"/>
    <mergeCell ref="AW151:AY151"/>
    <mergeCell ref="AZ151:BB151"/>
    <mergeCell ref="BC151:BE151"/>
    <mergeCell ref="BJ151:BN151"/>
    <mergeCell ref="BO151:BQ151"/>
    <mergeCell ref="BR151:BT151"/>
    <mergeCell ref="BU151:BW151"/>
    <mergeCell ref="H152:L152"/>
    <mergeCell ref="M152:O152"/>
    <mergeCell ref="P152:R152"/>
    <mergeCell ref="S152:U152"/>
    <mergeCell ref="Z152:AD152"/>
    <mergeCell ref="AE152:AG152"/>
    <mergeCell ref="AH152:AJ152"/>
    <mergeCell ref="AK152:AM152"/>
    <mergeCell ref="AR152:AV152"/>
    <mergeCell ref="AW152:AY152"/>
    <mergeCell ref="AZ152:BB152"/>
    <mergeCell ref="BC152:BE152"/>
    <mergeCell ref="BJ152:BN152"/>
    <mergeCell ref="BO152:BQ152"/>
    <mergeCell ref="BR152:BT152"/>
    <mergeCell ref="BU152:BW152"/>
    <mergeCell ref="H153:L153"/>
    <mergeCell ref="M153:O153"/>
    <mergeCell ref="P153:R153"/>
    <mergeCell ref="S153:U153"/>
    <mergeCell ref="Z153:AD153"/>
    <mergeCell ref="AE153:AG153"/>
    <mergeCell ref="AH153:AJ153"/>
    <mergeCell ref="AK153:AM153"/>
    <mergeCell ref="AR153:AV153"/>
    <mergeCell ref="AW153:AY153"/>
    <mergeCell ref="AZ153:BB153"/>
    <mergeCell ref="BC153:BE153"/>
    <mergeCell ref="BJ153:BN153"/>
    <mergeCell ref="BO153:BQ153"/>
    <mergeCell ref="BR153:BT153"/>
    <mergeCell ref="BU153:BW153"/>
    <mergeCell ref="H154:L154"/>
    <mergeCell ref="M154:O154"/>
    <mergeCell ref="P154:R154"/>
    <mergeCell ref="S154:U154"/>
    <mergeCell ref="Z154:AD154"/>
    <mergeCell ref="AE154:AG154"/>
    <mergeCell ref="AH154:AJ154"/>
    <mergeCell ref="AK154:AM154"/>
    <mergeCell ref="AR154:AV154"/>
    <mergeCell ref="AW154:AY154"/>
    <mergeCell ref="AZ154:BB154"/>
    <mergeCell ref="BC154:BE154"/>
    <mergeCell ref="BJ154:BN154"/>
    <mergeCell ref="BO154:BQ154"/>
    <mergeCell ref="BR154:BT154"/>
    <mergeCell ref="BU154:BW154"/>
    <mergeCell ref="F155:L155"/>
    <mergeCell ref="M155:O155"/>
    <mergeCell ref="P155:R155"/>
    <mergeCell ref="S155:U155"/>
    <mergeCell ref="X155:AD155"/>
    <mergeCell ref="AE155:AG155"/>
    <mergeCell ref="AH155:AJ155"/>
    <mergeCell ref="AK155:AM155"/>
    <mergeCell ref="AP155:AV155"/>
    <mergeCell ref="AW155:AY155"/>
    <mergeCell ref="AZ155:BB155"/>
    <mergeCell ref="BC155:BE155"/>
    <mergeCell ref="BH155:BN155"/>
    <mergeCell ref="BO155:BQ155"/>
    <mergeCell ref="BR155:BT155"/>
    <mergeCell ref="BU155:BW155"/>
    <mergeCell ref="E157:V157"/>
    <mergeCell ref="W157:AN157"/>
    <mergeCell ref="AO157:BF157"/>
    <mergeCell ref="BG157:BX157"/>
    <mergeCell ref="E158:BX158"/>
    <mergeCell ref="B2:D3"/>
    <mergeCell ref="S8:S12"/>
    <mergeCell ref="T8:T12"/>
    <mergeCell ref="AK8:AK12"/>
    <mergeCell ref="AL8:AL12"/>
    <mergeCell ref="BC8:BC12"/>
    <mergeCell ref="BD8:BD12"/>
    <mergeCell ref="BU8:BU12"/>
    <mergeCell ref="BV8:BV12"/>
    <mergeCell ref="I13:L17"/>
    <mergeCell ref="R13:R16"/>
    <mergeCell ref="T13:T18"/>
    <mergeCell ref="U13:U18"/>
    <mergeCell ref="AA13:AD17"/>
    <mergeCell ref="AL13:AL18"/>
    <mergeCell ref="AM13:AM18"/>
    <mergeCell ref="AS13:AV17"/>
    <mergeCell ref="BD13:BD18"/>
    <mergeCell ref="BE13:BE18"/>
    <mergeCell ref="BK13:BN17"/>
    <mergeCell ref="S14:S17"/>
    <mergeCell ref="AJ14:AJ17"/>
    <mergeCell ref="AK14:AK17"/>
    <mergeCell ref="BB14:BB17"/>
    <mergeCell ref="BC14:BC17"/>
    <mergeCell ref="BT14:BT17"/>
    <mergeCell ref="BW14:BW19"/>
    <mergeCell ref="BU15:BU18"/>
    <mergeCell ref="Q16:Q18"/>
    <mergeCell ref="R17:R18"/>
    <mergeCell ref="AI17:AI19"/>
    <mergeCell ref="BA17:BA19"/>
    <mergeCell ref="I18:L22"/>
    <mergeCell ref="AA18:AD22"/>
    <mergeCell ref="AJ18:AJ19"/>
    <mergeCell ref="AS18:AV22"/>
    <mergeCell ref="BB18:BB19"/>
    <mergeCell ref="BK18:BN22"/>
    <mergeCell ref="BS18:BS20"/>
    <mergeCell ref="BT19:BT20"/>
    <mergeCell ref="S20:S21"/>
    <mergeCell ref="AK20:AK22"/>
    <mergeCell ref="BC20:BC22"/>
    <mergeCell ref="BU21:BU22"/>
    <mergeCell ref="F30:G31"/>
    <mergeCell ref="H30:H31"/>
    <mergeCell ref="T30:U31"/>
    <mergeCell ref="X30:Y31"/>
    <mergeCell ref="Z30:Z31"/>
    <mergeCell ref="AL30:AM31"/>
    <mergeCell ref="AP30:AQ31"/>
    <mergeCell ref="AR30:AR31"/>
    <mergeCell ref="BD30:BE31"/>
    <mergeCell ref="BH30:BI31"/>
    <mergeCell ref="BJ30:BJ31"/>
    <mergeCell ref="BV30:BW31"/>
    <mergeCell ref="F32:G33"/>
    <mergeCell ref="H32:J33"/>
    <mergeCell ref="K32:K33"/>
    <mergeCell ref="L32:M33"/>
    <mergeCell ref="X32:Y33"/>
    <mergeCell ref="Z32:AB33"/>
    <mergeCell ref="AC32:AC33"/>
    <mergeCell ref="AD32:AE33"/>
    <mergeCell ref="AP32:AQ33"/>
    <mergeCell ref="AR32:AT33"/>
    <mergeCell ref="AU32:AU33"/>
    <mergeCell ref="AV32:AW33"/>
    <mergeCell ref="BH32:BI33"/>
    <mergeCell ref="BJ32:BL33"/>
    <mergeCell ref="BM32:BM33"/>
    <mergeCell ref="BN32:BO33"/>
    <mergeCell ref="F38:G43"/>
    <mergeCell ref="X38:Y43"/>
    <mergeCell ref="AP38:AQ43"/>
    <mergeCell ref="BH38:BI43"/>
    <mergeCell ref="K39:L40"/>
    <mergeCell ref="M39:O40"/>
    <mergeCell ref="P39:R40"/>
    <mergeCell ref="S39:U40"/>
    <mergeCell ref="AC39:AD40"/>
    <mergeCell ref="AE39:AG40"/>
    <mergeCell ref="AH39:AJ40"/>
    <mergeCell ref="AK39:AM40"/>
    <mergeCell ref="AU39:AV40"/>
    <mergeCell ref="AW39:AY40"/>
    <mergeCell ref="AZ39:BB40"/>
    <mergeCell ref="BC39:BE40"/>
    <mergeCell ref="BM39:BN40"/>
    <mergeCell ref="BO39:BQ40"/>
    <mergeCell ref="BR39:BT40"/>
    <mergeCell ref="BU39:BW40"/>
    <mergeCell ref="K41:L42"/>
    <mergeCell ref="M41:O42"/>
    <mergeCell ref="P41:R42"/>
    <mergeCell ref="S41:U42"/>
    <mergeCell ref="AC41:AD42"/>
    <mergeCell ref="AE41:AG42"/>
    <mergeCell ref="AH41:AJ42"/>
    <mergeCell ref="AK41:AM42"/>
    <mergeCell ref="AU41:AV42"/>
    <mergeCell ref="AW41:AY42"/>
    <mergeCell ref="AZ41:BB42"/>
    <mergeCell ref="BC41:BE42"/>
    <mergeCell ref="BM41:BN42"/>
    <mergeCell ref="BO41:BQ42"/>
    <mergeCell ref="BR41:BT42"/>
    <mergeCell ref="BU41:BW42"/>
    <mergeCell ref="F44:G48"/>
    <mergeCell ref="X44:Y48"/>
    <mergeCell ref="AP44:AQ48"/>
    <mergeCell ref="BH44:BI48"/>
    <mergeCell ref="B51:D52"/>
    <mergeCell ref="B55:D56"/>
    <mergeCell ref="S61:S65"/>
    <mergeCell ref="T61:T65"/>
    <mergeCell ref="AK61:AK65"/>
    <mergeCell ref="AL61:AL65"/>
    <mergeCell ref="BC61:BC65"/>
    <mergeCell ref="BD61:BD65"/>
    <mergeCell ref="BU61:BU65"/>
    <mergeCell ref="BV61:BV65"/>
    <mergeCell ref="I66:L70"/>
    <mergeCell ref="R66:R69"/>
    <mergeCell ref="T66:T71"/>
    <mergeCell ref="U66:U71"/>
    <mergeCell ref="AA66:AD70"/>
    <mergeCell ref="AL66:AL71"/>
    <mergeCell ref="AM66:AM71"/>
    <mergeCell ref="AS66:AV70"/>
    <mergeCell ref="BD66:BD71"/>
    <mergeCell ref="BE66:BE71"/>
    <mergeCell ref="BK66:BN70"/>
    <mergeCell ref="S67:S70"/>
    <mergeCell ref="AJ67:AJ70"/>
    <mergeCell ref="AK67:AK70"/>
    <mergeCell ref="BB67:BB70"/>
    <mergeCell ref="BC67:BC70"/>
    <mergeCell ref="BT67:BT70"/>
    <mergeCell ref="BW67:BW72"/>
    <mergeCell ref="BU68:BU71"/>
    <mergeCell ref="Q69:Q71"/>
    <mergeCell ref="R70:R71"/>
    <mergeCell ref="AI70:AI72"/>
    <mergeCell ref="BA70:BA72"/>
    <mergeCell ref="I71:L75"/>
    <mergeCell ref="AA71:AD75"/>
    <mergeCell ref="AJ71:AJ72"/>
    <mergeCell ref="AS71:AV75"/>
    <mergeCell ref="BB71:BB72"/>
    <mergeCell ref="BK71:BN75"/>
    <mergeCell ref="BS71:BS73"/>
    <mergeCell ref="BT72:BT73"/>
    <mergeCell ref="S73:S74"/>
    <mergeCell ref="AK73:AK75"/>
    <mergeCell ref="BC73:BC75"/>
    <mergeCell ref="BU74:BU75"/>
    <mergeCell ref="F83:G84"/>
    <mergeCell ref="H83:H84"/>
    <mergeCell ref="T83:U84"/>
    <mergeCell ref="X83:Y84"/>
    <mergeCell ref="Z83:Z84"/>
    <mergeCell ref="AL83:AM84"/>
    <mergeCell ref="AP83:AQ84"/>
    <mergeCell ref="AR83:AR84"/>
    <mergeCell ref="BD83:BE84"/>
    <mergeCell ref="BH83:BI84"/>
    <mergeCell ref="BJ83:BJ84"/>
    <mergeCell ref="BV83:BW84"/>
    <mergeCell ref="F85:G86"/>
    <mergeCell ref="H85:J86"/>
    <mergeCell ref="K85:K86"/>
    <mergeCell ref="L85:M86"/>
    <mergeCell ref="X85:Y86"/>
    <mergeCell ref="Z85:AB86"/>
    <mergeCell ref="AC85:AC86"/>
    <mergeCell ref="AD85:AE86"/>
    <mergeCell ref="AP85:AQ86"/>
    <mergeCell ref="AR85:AT86"/>
    <mergeCell ref="AU85:AU86"/>
    <mergeCell ref="AV85:AW86"/>
    <mergeCell ref="BH85:BI86"/>
    <mergeCell ref="BJ85:BL86"/>
    <mergeCell ref="BM85:BM86"/>
    <mergeCell ref="BN85:BO86"/>
    <mergeCell ref="F91:G96"/>
    <mergeCell ref="X91:Y96"/>
    <mergeCell ref="AP91:AQ96"/>
    <mergeCell ref="BH91:BI96"/>
    <mergeCell ref="K92:L93"/>
    <mergeCell ref="M92:O93"/>
    <mergeCell ref="P92:R93"/>
    <mergeCell ref="S92:U93"/>
    <mergeCell ref="AC92:AD93"/>
    <mergeCell ref="AE92:AG93"/>
    <mergeCell ref="AH92:AJ93"/>
    <mergeCell ref="AK92:AM93"/>
    <mergeCell ref="AU92:AV93"/>
    <mergeCell ref="AW92:AY93"/>
    <mergeCell ref="AZ92:BB93"/>
    <mergeCell ref="BC92:BE93"/>
    <mergeCell ref="BM92:BN93"/>
    <mergeCell ref="BO92:BQ93"/>
    <mergeCell ref="BR92:BT93"/>
    <mergeCell ref="BU92:BW93"/>
    <mergeCell ref="K94:L95"/>
    <mergeCell ref="M94:O95"/>
    <mergeCell ref="P94:R95"/>
    <mergeCell ref="S94:U95"/>
    <mergeCell ref="AC94:AD95"/>
    <mergeCell ref="AE94:AG95"/>
    <mergeCell ref="AH94:AJ95"/>
    <mergeCell ref="AK94:AM95"/>
    <mergeCell ref="AU94:AV95"/>
    <mergeCell ref="AW94:AY95"/>
    <mergeCell ref="AZ94:BB95"/>
    <mergeCell ref="BC94:BE95"/>
    <mergeCell ref="BM94:BN95"/>
    <mergeCell ref="BO94:BQ95"/>
    <mergeCell ref="BR94:BT95"/>
    <mergeCell ref="BU94:BW95"/>
    <mergeCell ref="F97:G101"/>
    <mergeCell ref="X97:Y101"/>
    <mergeCell ref="AP97:AQ101"/>
    <mergeCell ref="BH97:BI101"/>
    <mergeCell ref="B104:D105"/>
    <mergeCell ref="B108:D109"/>
    <mergeCell ref="S114:S118"/>
    <mergeCell ref="T114:T118"/>
    <mergeCell ref="AK114:AK118"/>
    <mergeCell ref="AL114:AL118"/>
    <mergeCell ref="BC114:BC118"/>
    <mergeCell ref="BD114:BD118"/>
    <mergeCell ref="BU114:BU118"/>
    <mergeCell ref="BV114:BV118"/>
    <mergeCell ref="I119:L123"/>
    <mergeCell ref="R119:R122"/>
    <mergeCell ref="T119:T124"/>
    <mergeCell ref="U119:U124"/>
    <mergeCell ref="AA119:AD123"/>
    <mergeCell ref="AL119:AL124"/>
    <mergeCell ref="AM119:AM124"/>
    <mergeCell ref="AS119:AV123"/>
    <mergeCell ref="BD119:BD124"/>
    <mergeCell ref="BE119:BE124"/>
    <mergeCell ref="BK119:BN123"/>
    <mergeCell ref="S120:S123"/>
    <mergeCell ref="AJ120:AJ123"/>
    <mergeCell ref="AK120:AK123"/>
    <mergeCell ref="BB120:BB123"/>
    <mergeCell ref="BC120:BC123"/>
    <mergeCell ref="BT120:BT123"/>
    <mergeCell ref="BW120:BW125"/>
    <mergeCell ref="BU121:BU124"/>
    <mergeCell ref="Q122:Q124"/>
    <mergeCell ref="R123:R124"/>
    <mergeCell ref="AI123:AI125"/>
    <mergeCell ref="BA123:BA125"/>
    <mergeCell ref="I124:L128"/>
    <mergeCell ref="AA124:AD128"/>
    <mergeCell ref="AJ124:AJ125"/>
    <mergeCell ref="AS124:AV128"/>
    <mergeCell ref="BB124:BB125"/>
    <mergeCell ref="BK124:BN128"/>
    <mergeCell ref="BS124:BS126"/>
    <mergeCell ref="BT125:BT126"/>
    <mergeCell ref="S126:S127"/>
    <mergeCell ref="AK126:AK128"/>
    <mergeCell ref="BC126:BC128"/>
    <mergeCell ref="BU127:BU128"/>
    <mergeCell ref="F136:G137"/>
    <mergeCell ref="H136:H137"/>
    <mergeCell ref="T136:U137"/>
    <mergeCell ref="X136:Y137"/>
    <mergeCell ref="Z136:Z137"/>
    <mergeCell ref="AL136:AM137"/>
    <mergeCell ref="AP136:AQ137"/>
    <mergeCell ref="AR136:AR137"/>
    <mergeCell ref="BD136:BE137"/>
    <mergeCell ref="BH136:BI137"/>
    <mergeCell ref="BJ136:BJ137"/>
    <mergeCell ref="BV136:BW137"/>
    <mergeCell ref="F138:G139"/>
    <mergeCell ref="H138:J139"/>
    <mergeCell ref="K138:K139"/>
    <mergeCell ref="L138:M139"/>
    <mergeCell ref="X138:Y139"/>
    <mergeCell ref="Z138:AB139"/>
    <mergeCell ref="AC138:AC139"/>
    <mergeCell ref="AD138:AE139"/>
    <mergeCell ref="AP138:AQ139"/>
    <mergeCell ref="AR138:AT139"/>
    <mergeCell ref="AU138:AU139"/>
    <mergeCell ref="AV138:AW139"/>
    <mergeCell ref="BH138:BI139"/>
    <mergeCell ref="BJ138:BL139"/>
    <mergeCell ref="BM138:BM139"/>
    <mergeCell ref="BN138:BO139"/>
    <mergeCell ref="F144:G149"/>
    <mergeCell ref="X144:Y149"/>
    <mergeCell ref="AP144:AQ149"/>
    <mergeCell ref="BH144:BI149"/>
    <mergeCell ref="K145:L146"/>
    <mergeCell ref="M145:O146"/>
    <mergeCell ref="P145:R146"/>
    <mergeCell ref="S145:U146"/>
    <mergeCell ref="AC145:AD146"/>
    <mergeCell ref="AE145:AG146"/>
    <mergeCell ref="AH145:AJ146"/>
    <mergeCell ref="AK145:AM146"/>
    <mergeCell ref="AU145:AV146"/>
    <mergeCell ref="AW145:AY146"/>
    <mergeCell ref="AZ145:BB146"/>
    <mergeCell ref="BC145:BE146"/>
    <mergeCell ref="BM145:BN146"/>
    <mergeCell ref="BO145:BQ146"/>
    <mergeCell ref="BR145:BT146"/>
    <mergeCell ref="BU145:BW146"/>
    <mergeCell ref="K147:L148"/>
    <mergeCell ref="M147:O148"/>
    <mergeCell ref="P147:R148"/>
    <mergeCell ref="S147:U148"/>
    <mergeCell ref="AC147:AD148"/>
    <mergeCell ref="AE147:AG148"/>
    <mergeCell ref="AH147:AJ148"/>
    <mergeCell ref="AK147:AM148"/>
    <mergeCell ref="AU147:AV148"/>
    <mergeCell ref="AW147:AY148"/>
    <mergeCell ref="AZ147:BB148"/>
    <mergeCell ref="BC147:BE148"/>
    <mergeCell ref="BM147:BN148"/>
    <mergeCell ref="BO147:BQ148"/>
    <mergeCell ref="BR147:BT148"/>
    <mergeCell ref="BU147:BW148"/>
    <mergeCell ref="F150:G154"/>
    <mergeCell ref="X150:Y154"/>
    <mergeCell ref="AP150:AQ154"/>
    <mergeCell ref="BH150:BI154"/>
    <mergeCell ref="B157:D158"/>
    <mergeCell ref="B5:D23"/>
    <mergeCell ref="G13:G22"/>
    <mergeCell ref="Y13:Y22"/>
    <mergeCell ref="AQ13:AQ22"/>
    <mergeCell ref="BI13:BI22"/>
    <mergeCell ref="BV13:BV19"/>
    <mergeCell ref="B24:D35"/>
    <mergeCell ref="B36:D50"/>
    <mergeCell ref="B58:D76"/>
    <mergeCell ref="G66:G75"/>
    <mergeCell ref="Y66:Y75"/>
    <mergeCell ref="AQ66:AQ75"/>
    <mergeCell ref="BI66:BI75"/>
    <mergeCell ref="BV66:BV72"/>
    <mergeCell ref="B77:D88"/>
    <mergeCell ref="B89:D103"/>
    <mergeCell ref="B111:D129"/>
    <mergeCell ref="G119:G128"/>
    <mergeCell ref="Y119:Y128"/>
    <mergeCell ref="AQ119:AQ128"/>
    <mergeCell ref="BI119:BI128"/>
    <mergeCell ref="BV119:BV125"/>
    <mergeCell ref="B130:D141"/>
    <mergeCell ref="B142:D156"/>
  </mergeCells>
  <phoneticPr fontId="1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70" fitToWidth="1" fitToHeight="1" orientation="landscape" usePrinterDefaults="1" r:id="rId1"/>
  <headerFooter alignWithMargins="0"/>
  <rowBreaks count="2" manualBreakCount="2">
    <brk id="53" max="16383" man="1"/>
    <brk id="10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0.8"/>
  </sheetPr>
  <dimension ref="A1:BX158"/>
  <sheetViews>
    <sheetView topLeftCell="A31" zoomScale="85" zoomScaleNormal="85" workbookViewId="0">
      <selection activeCell="P38" sqref="P38:R48"/>
    </sheetView>
  </sheetViews>
  <sheetFormatPr defaultColWidth="3.125" defaultRowHeight="18" customHeight="1"/>
  <cols>
    <col min="1" max="1" width="1.625" style="1" customWidth="1"/>
    <col min="2" max="4" width="2.625" style="1" customWidth="1"/>
    <col min="5" max="5" width="0.875" style="1" customWidth="1"/>
    <col min="6" max="21" width="2.625" style="1" customWidth="1"/>
    <col min="22" max="23" width="0.875" style="1" customWidth="1"/>
    <col min="24" max="39" width="2.625" style="1" customWidth="1"/>
    <col min="40" max="41" width="0.875" style="1" customWidth="1"/>
    <col min="42" max="57" width="2.625" style="1" customWidth="1"/>
    <col min="58" max="59" width="0.875" style="1" customWidth="1"/>
    <col min="60" max="75" width="2.625" style="1" customWidth="1"/>
    <col min="76" max="76" width="0.875" style="1" customWidth="1"/>
    <col min="77" max="77" width="1.625" style="1" customWidth="1"/>
    <col min="78" max="80" width="2.625" style="1" customWidth="1"/>
    <col min="81" max="81" width="0.875" style="1" customWidth="1"/>
    <col min="82" max="96" width="2.625" style="1" customWidth="1"/>
    <col min="97" max="98" width="0.875" style="1" customWidth="1"/>
    <col min="99" max="114" width="2.625" style="1" customWidth="1"/>
    <col min="115" max="116" width="0.875" style="1" customWidth="1"/>
    <col min="117" max="132" width="2.625" style="1" customWidth="1"/>
    <col min="133" max="133" width="0.875" style="1" customWidth="1"/>
    <col min="134" max="16384" width="3.125" style="1"/>
  </cols>
  <sheetData>
    <row r="1" spans="1:76" ht="30" customHeight="1">
      <c r="A1" s="3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213"/>
    </row>
    <row r="2" spans="1:76" ht="24.95" customHeight="1">
      <c r="A2" s="31"/>
      <c r="B2" s="37" t="s">
        <v>70</v>
      </c>
      <c r="C2" s="47"/>
      <c r="D2" s="57"/>
      <c r="E2" s="65" t="s">
        <v>69</v>
      </c>
      <c r="F2" s="78"/>
      <c r="G2" s="78"/>
      <c r="H2" s="78"/>
      <c r="I2" s="78"/>
      <c r="J2" s="78"/>
      <c r="K2" s="78"/>
      <c r="L2" s="129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78" t="s">
        <v>54</v>
      </c>
      <c r="X2" s="78"/>
      <c r="Y2" s="78"/>
      <c r="Z2" s="78"/>
      <c r="AA2" s="78"/>
      <c r="AB2" s="78"/>
      <c r="AC2" s="78"/>
      <c r="AD2" s="78"/>
      <c r="AE2" s="191">
        <v>20</v>
      </c>
      <c r="AF2" s="191"/>
      <c r="AG2" s="191"/>
      <c r="AH2" s="191"/>
      <c r="AI2" s="191"/>
      <c r="AJ2" s="191"/>
      <c r="AK2" s="191"/>
      <c r="AL2" s="191"/>
      <c r="AM2" s="191"/>
      <c r="AN2" s="191"/>
      <c r="AO2" s="203" t="s">
        <v>68</v>
      </c>
      <c r="AP2" s="203"/>
      <c r="AQ2" s="203"/>
      <c r="AR2" s="203"/>
      <c r="AS2" s="203"/>
      <c r="AT2" s="203"/>
      <c r="AU2" s="203"/>
      <c r="AV2" s="203"/>
      <c r="AW2" s="206">
        <v>0.9</v>
      </c>
      <c r="AX2" s="208"/>
      <c r="AY2" s="208"/>
      <c r="AZ2" s="208"/>
      <c r="BA2" s="208"/>
      <c r="BB2" s="208"/>
      <c r="BC2" s="208"/>
      <c r="BD2" s="208"/>
      <c r="BE2" s="208"/>
      <c r="BF2" s="208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14"/>
    </row>
    <row r="3" spans="1:76" ht="24.95" customHeight="1">
      <c r="A3" s="31"/>
      <c r="B3" s="38"/>
      <c r="C3" s="48"/>
      <c r="D3" s="58"/>
      <c r="E3" s="66" t="s">
        <v>66</v>
      </c>
      <c r="F3" s="79"/>
      <c r="G3" s="79"/>
      <c r="H3" s="79"/>
      <c r="I3" s="79"/>
      <c r="J3" s="79"/>
      <c r="K3" s="79"/>
      <c r="L3" s="79" t="s">
        <v>67</v>
      </c>
      <c r="M3" s="79"/>
      <c r="N3" s="144">
        <v>3</v>
      </c>
      <c r="O3" s="144"/>
      <c r="P3" s="150" t="str">
        <f>IF(N3=3,"(旧区分:L交通)",IF(N3=4,"(旧区分:A交通)",IF(N3=5,"(旧区分:B交通)","(旧区分:C交通)")))</f>
        <v>(旧区分:L交通)</v>
      </c>
      <c r="Q3" s="150"/>
      <c r="R3" s="150"/>
      <c r="S3" s="150"/>
      <c r="T3" s="150"/>
      <c r="U3" s="150"/>
      <c r="V3" s="150"/>
      <c r="W3" s="79" t="s">
        <v>64</v>
      </c>
      <c r="X3" s="79"/>
      <c r="Y3" s="79"/>
      <c r="Z3" s="79"/>
      <c r="AA3" s="79"/>
      <c r="AB3" s="79"/>
      <c r="AC3" s="79"/>
      <c r="AD3" s="79"/>
      <c r="AE3" s="192" t="s">
        <v>65</v>
      </c>
      <c r="AF3" s="192"/>
      <c r="AG3" s="192"/>
      <c r="AH3" s="192"/>
      <c r="AI3" s="192"/>
      <c r="AJ3" s="192"/>
      <c r="AK3" s="192"/>
      <c r="AL3" s="192"/>
      <c r="AM3" s="192"/>
      <c r="AN3" s="192"/>
      <c r="AO3" s="79" t="s">
        <v>71</v>
      </c>
      <c r="AP3" s="79"/>
      <c r="AQ3" s="79"/>
      <c r="AR3" s="79"/>
      <c r="AS3" s="79"/>
      <c r="AT3" s="79"/>
      <c r="AU3" s="79"/>
      <c r="AV3" s="79"/>
      <c r="AW3" s="207">
        <v>0.1</v>
      </c>
      <c r="AX3" s="207"/>
      <c r="AY3" s="207"/>
      <c r="AZ3" s="207"/>
      <c r="BA3" s="207"/>
      <c r="BB3" s="207"/>
      <c r="BC3" s="207"/>
      <c r="BD3" s="207"/>
      <c r="BE3" s="207"/>
      <c r="BF3" s="207"/>
      <c r="BG3" s="79" t="s">
        <v>72</v>
      </c>
      <c r="BH3" s="79"/>
      <c r="BI3" s="79"/>
      <c r="BJ3" s="79"/>
      <c r="BK3" s="79"/>
      <c r="BL3" s="79"/>
      <c r="BM3" s="79"/>
      <c r="BN3" s="79"/>
      <c r="BO3" s="211">
        <v>20</v>
      </c>
      <c r="BP3" s="211"/>
      <c r="BQ3" s="211"/>
      <c r="BR3" s="211"/>
      <c r="BS3" s="211"/>
      <c r="BT3" s="211"/>
      <c r="BU3" s="211"/>
      <c r="BV3" s="211"/>
      <c r="BW3" s="211"/>
      <c r="BX3" s="215"/>
    </row>
    <row r="4" spans="1:76" ht="20.100000000000001" customHeight="1">
      <c r="A4" s="31"/>
      <c r="B4" s="39"/>
      <c r="C4" s="49"/>
      <c r="D4" s="59"/>
      <c r="E4" s="67">
        <v>1</v>
      </c>
      <c r="F4" s="80"/>
      <c r="G4" s="80"/>
      <c r="H4" s="80"/>
      <c r="I4" s="80"/>
      <c r="J4" s="80"/>
      <c r="K4" s="80"/>
      <c r="L4" s="80"/>
      <c r="M4" s="132">
        <f>+L26</f>
        <v>3</v>
      </c>
      <c r="N4" s="132"/>
      <c r="O4" s="132"/>
      <c r="P4" s="132"/>
      <c r="Q4" s="132"/>
      <c r="R4" s="132"/>
      <c r="S4" s="132"/>
      <c r="T4" s="132"/>
      <c r="U4" s="132"/>
      <c r="V4" s="175"/>
      <c r="W4" s="67">
        <v>2</v>
      </c>
      <c r="X4" s="80"/>
      <c r="Y4" s="80"/>
      <c r="Z4" s="80"/>
      <c r="AA4" s="80"/>
      <c r="AB4" s="80"/>
      <c r="AC4" s="80"/>
      <c r="AD4" s="80"/>
      <c r="AE4" s="132">
        <f>+AD26</f>
        <v>4</v>
      </c>
      <c r="AF4" s="132"/>
      <c r="AG4" s="132"/>
      <c r="AH4" s="132"/>
      <c r="AI4" s="132"/>
      <c r="AJ4" s="132"/>
      <c r="AK4" s="132"/>
      <c r="AL4" s="132"/>
      <c r="AM4" s="132"/>
      <c r="AN4" s="175"/>
      <c r="AO4" s="67">
        <v>2</v>
      </c>
      <c r="AP4" s="80"/>
      <c r="AQ4" s="80"/>
      <c r="AR4" s="80"/>
      <c r="AS4" s="80"/>
      <c r="AT4" s="80"/>
      <c r="AU4" s="80"/>
      <c r="AV4" s="80"/>
      <c r="AW4" s="132">
        <f>+AV26</f>
        <v>6</v>
      </c>
      <c r="AX4" s="132"/>
      <c r="AY4" s="132"/>
      <c r="AZ4" s="132"/>
      <c r="BA4" s="132"/>
      <c r="BB4" s="132"/>
      <c r="BC4" s="132"/>
      <c r="BD4" s="132"/>
      <c r="BE4" s="132"/>
      <c r="BF4" s="175"/>
      <c r="BG4" s="67">
        <v>3</v>
      </c>
      <c r="BH4" s="80"/>
      <c r="BI4" s="80"/>
      <c r="BJ4" s="80"/>
      <c r="BK4" s="80"/>
      <c r="BL4" s="80"/>
      <c r="BM4" s="80"/>
      <c r="BN4" s="80"/>
      <c r="BO4" s="132">
        <f>+BN26</f>
        <v>8</v>
      </c>
      <c r="BP4" s="132"/>
      <c r="BQ4" s="132"/>
      <c r="BR4" s="132"/>
      <c r="BS4" s="132"/>
      <c r="BT4" s="132"/>
      <c r="BU4" s="132"/>
      <c r="BV4" s="132"/>
      <c r="BW4" s="132"/>
      <c r="BX4" s="216"/>
    </row>
    <row r="5" spans="1:76" ht="5.0999999999999996" customHeight="1">
      <c r="A5" s="31"/>
      <c r="B5" s="40" t="s">
        <v>3</v>
      </c>
      <c r="C5" s="50"/>
      <c r="D5" s="60"/>
      <c r="E5" s="6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76"/>
      <c r="W5" s="68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176"/>
      <c r="AO5" s="68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176"/>
      <c r="BG5" s="68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17"/>
    </row>
    <row r="6" spans="1:76" s="28" customFormat="1" ht="12" customHeight="1">
      <c r="A6" s="32"/>
      <c r="B6" s="40"/>
      <c r="C6" s="50"/>
      <c r="D6" s="60"/>
      <c r="E6" s="69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"/>
      <c r="S6" s="82"/>
      <c r="T6" s="168"/>
      <c r="U6" s="168"/>
      <c r="V6" s="32"/>
      <c r="W6" s="69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2"/>
      <c r="AK6" s="82"/>
      <c r="AL6" s="168"/>
      <c r="AM6" s="168"/>
      <c r="AN6" s="198"/>
      <c r="AO6" s="69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32"/>
      <c r="BC6" s="82"/>
      <c r="BD6" s="168"/>
      <c r="BE6" s="168"/>
      <c r="BF6" s="198"/>
      <c r="BG6" s="69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32"/>
      <c r="BU6" s="82"/>
      <c r="BV6" s="168"/>
      <c r="BW6" s="168"/>
      <c r="BX6" s="218"/>
    </row>
    <row r="7" spans="1:76" s="28" customFormat="1" ht="12" customHeight="1">
      <c r="A7" s="32"/>
      <c r="B7" s="40"/>
      <c r="C7" s="50"/>
      <c r="D7" s="60"/>
      <c r="E7" s="69"/>
      <c r="F7" s="82"/>
      <c r="G7" s="82"/>
      <c r="H7" s="82"/>
      <c r="I7" s="109" t="s">
        <v>2</v>
      </c>
      <c r="J7" s="109"/>
      <c r="K7" s="109"/>
      <c r="L7" s="109"/>
      <c r="M7" s="109" t="s">
        <v>24</v>
      </c>
      <c r="N7" s="109"/>
      <c r="O7" s="109"/>
      <c r="P7" s="109"/>
      <c r="Q7" s="82"/>
      <c r="R7" s="32"/>
      <c r="S7" s="163"/>
      <c r="T7" s="168"/>
      <c r="U7" s="168"/>
      <c r="V7" s="32"/>
      <c r="W7" s="69"/>
      <c r="X7" s="82"/>
      <c r="Y7" s="82"/>
      <c r="Z7" s="82"/>
      <c r="AA7" s="109" t="s">
        <v>2</v>
      </c>
      <c r="AB7" s="109"/>
      <c r="AC7" s="109"/>
      <c r="AD7" s="109"/>
      <c r="AE7" s="109" t="s">
        <v>24</v>
      </c>
      <c r="AF7" s="109"/>
      <c r="AG7" s="109"/>
      <c r="AH7" s="109"/>
      <c r="AI7" s="82"/>
      <c r="AJ7" s="32"/>
      <c r="AK7" s="163"/>
      <c r="AL7" s="168"/>
      <c r="AM7" s="168"/>
      <c r="AN7" s="198"/>
      <c r="AO7" s="69"/>
      <c r="AP7" s="82"/>
      <c r="AQ7" s="82"/>
      <c r="AR7" s="82"/>
      <c r="AS7" s="109" t="s">
        <v>2</v>
      </c>
      <c r="AT7" s="109"/>
      <c r="AU7" s="109"/>
      <c r="AV7" s="109"/>
      <c r="AW7" s="109" t="s">
        <v>24</v>
      </c>
      <c r="AX7" s="109"/>
      <c r="AY7" s="109"/>
      <c r="AZ7" s="109"/>
      <c r="BA7" s="82"/>
      <c r="BB7" s="32"/>
      <c r="BC7" s="163"/>
      <c r="BD7" s="168"/>
      <c r="BE7" s="168"/>
      <c r="BF7" s="198"/>
      <c r="BG7" s="69"/>
      <c r="BH7" s="82"/>
      <c r="BI7" s="82"/>
      <c r="BJ7" s="82"/>
      <c r="BK7" s="109" t="s">
        <v>2</v>
      </c>
      <c r="BL7" s="109"/>
      <c r="BM7" s="109"/>
      <c r="BN7" s="109"/>
      <c r="BO7" s="109" t="s">
        <v>24</v>
      </c>
      <c r="BP7" s="109"/>
      <c r="BQ7" s="109"/>
      <c r="BR7" s="109"/>
      <c r="BS7" s="82"/>
      <c r="BT7" s="32"/>
      <c r="BU7" s="163"/>
      <c r="BV7" s="168"/>
      <c r="BW7" s="168"/>
      <c r="BX7" s="218"/>
    </row>
    <row r="8" spans="1:76" s="28" customFormat="1" ht="9.9499999999999993" customHeight="1">
      <c r="A8" s="32"/>
      <c r="B8" s="40"/>
      <c r="C8" s="50"/>
      <c r="D8" s="60"/>
      <c r="E8" s="6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2"/>
      <c r="S8" s="164">
        <f>+K38+K39+K41</f>
        <v>45</v>
      </c>
      <c r="T8" s="169" t="s">
        <v>62</v>
      </c>
      <c r="U8" s="168"/>
      <c r="V8" s="32"/>
      <c r="W8" s="69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32"/>
      <c r="AK8" s="164">
        <f>+AC38+AC39+AC41</f>
        <v>40</v>
      </c>
      <c r="AL8" s="169" t="s">
        <v>62</v>
      </c>
      <c r="AM8" s="168"/>
      <c r="AN8" s="198"/>
      <c r="AO8" s="69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32"/>
      <c r="BC8" s="164">
        <f>+AU38+AU39+AU41</f>
        <v>35</v>
      </c>
      <c r="BD8" s="169" t="s">
        <v>62</v>
      </c>
      <c r="BE8" s="168"/>
      <c r="BF8" s="198"/>
      <c r="BG8" s="69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32"/>
      <c r="BU8" s="164">
        <f>+BM38+BM39+BM41</f>
        <v>30</v>
      </c>
      <c r="BV8" s="169" t="s">
        <v>62</v>
      </c>
      <c r="BW8" s="168"/>
      <c r="BX8" s="218"/>
    </row>
    <row r="9" spans="1:76" s="28" customFormat="1" ht="9.9499999999999993" customHeight="1">
      <c r="A9" s="32"/>
      <c r="B9" s="40"/>
      <c r="C9" s="50"/>
      <c r="D9" s="60"/>
      <c r="E9" s="69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32"/>
      <c r="S9" s="164"/>
      <c r="T9" s="169"/>
      <c r="U9" s="168"/>
      <c r="V9" s="32"/>
      <c r="W9" s="69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32"/>
      <c r="AK9" s="164"/>
      <c r="AL9" s="169"/>
      <c r="AM9" s="168"/>
      <c r="AN9" s="198"/>
      <c r="AO9" s="6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32"/>
      <c r="BC9" s="164"/>
      <c r="BD9" s="169"/>
      <c r="BE9" s="168"/>
      <c r="BF9" s="198"/>
      <c r="BG9" s="69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32"/>
      <c r="BU9" s="164"/>
      <c r="BV9" s="169"/>
      <c r="BW9" s="168"/>
      <c r="BX9" s="218"/>
    </row>
    <row r="10" spans="1:76" s="28" customFormat="1" ht="9.9499999999999993" customHeight="1">
      <c r="A10" s="32"/>
      <c r="B10" s="40"/>
      <c r="C10" s="50"/>
      <c r="D10" s="60"/>
      <c r="E10" s="6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32"/>
      <c r="S10" s="164"/>
      <c r="T10" s="169"/>
      <c r="U10" s="168"/>
      <c r="V10" s="32"/>
      <c r="W10" s="6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32"/>
      <c r="AK10" s="164"/>
      <c r="AL10" s="169"/>
      <c r="AM10" s="168"/>
      <c r="AN10" s="198"/>
      <c r="AO10" s="69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32"/>
      <c r="BC10" s="164"/>
      <c r="BD10" s="169"/>
      <c r="BE10" s="168"/>
      <c r="BF10" s="198"/>
      <c r="BG10" s="69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32"/>
      <c r="BU10" s="164"/>
      <c r="BV10" s="169"/>
      <c r="BW10" s="168"/>
      <c r="BX10" s="218"/>
    </row>
    <row r="11" spans="1:76" s="28" customFormat="1" ht="9.9499999999999993" customHeight="1">
      <c r="A11" s="32"/>
      <c r="B11" s="40"/>
      <c r="C11" s="50"/>
      <c r="D11" s="60"/>
      <c r="E11" s="6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32"/>
      <c r="S11" s="164"/>
      <c r="T11" s="169"/>
      <c r="U11" s="168"/>
      <c r="V11" s="32"/>
      <c r="W11" s="6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32"/>
      <c r="AK11" s="164"/>
      <c r="AL11" s="169"/>
      <c r="AM11" s="168"/>
      <c r="AN11" s="198"/>
      <c r="AO11" s="69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2"/>
      <c r="BC11" s="164"/>
      <c r="BD11" s="169"/>
      <c r="BE11" s="168"/>
      <c r="BF11" s="198"/>
      <c r="BG11" s="69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32"/>
      <c r="BU11" s="164"/>
      <c r="BV11" s="169"/>
      <c r="BW11" s="168"/>
      <c r="BX11" s="218"/>
    </row>
    <row r="12" spans="1:76" s="28" customFormat="1" ht="9.9499999999999993" customHeight="1">
      <c r="A12" s="32"/>
      <c r="B12" s="40"/>
      <c r="C12" s="50"/>
      <c r="D12" s="60"/>
      <c r="E12" s="69"/>
      <c r="F12" s="82"/>
      <c r="G12" s="82"/>
      <c r="H12" s="82"/>
      <c r="I12" s="109"/>
      <c r="J12" s="109"/>
      <c r="K12" s="109"/>
      <c r="L12" s="109"/>
      <c r="M12" s="109"/>
      <c r="N12" s="109"/>
      <c r="O12" s="109"/>
      <c r="P12" s="109"/>
      <c r="Q12" s="82"/>
      <c r="R12" s="32"/>
      <c r="S12" s="164"/>
      <c r="T12" s="169"/>
      <c r="U12" s="168"/>
      <c r="V12" s="32"/>
      <c r="W12" s="69"/>
      <c r="X12" s="82"/>
      <c r="Y12" s="82"/>
      <c r="Z12" s="82"/>
      <c r="AA12" s="109"/>
      <c r="AB12" s="109"/>
      <c r="AC12" s="109"/>
      <c r="AD12" s="109"/>
      <c r="AE12" s="109"/>
      <c r="AF12" s="109"/>
      <c r="AG12" s="109"/>
      <c r="AH12" s="109"/>
      <c r="AI12" s="82"/>
      <c r="AJ12" s="32"/>
      <c r="AK12" s="164"/>
      <c r="AL12" s="169"/>
      <c r="AM12" s="168"/>
      <c r="AN12" s="198"/>
      <c r="AO12" s="69"/>
      <c r="AP12" s="82"/>
      <c r="AQ12" s="82"/>
      <c r="AR12" s="82"/>
      <c r="AS12" s="109"/>
      <c r="AT12" s="109"/>
      <c r="AU12" s="109"/>
      <c r="AV12" s="109"/>
      <c r="AW12" s="109"/>
      <c r="AX12" s="109"/>
      <c r="AY12" s="109"/>
      <c r="AZ12" s="109"/>
      <c r="BA12" s="82"/>
      <c r="BB12" s="32"/>
      <c r="BC12" s="164"/>
      <c r="BD12" s="169"/>
      <c r="BE12" s="168"/>
      <c r="BF12" s="198"/>
      <c r="BG12" s="69"/>
      <c r="BH12" s="82"/>
      <c r="BI12" s="82"/>
      <c r="BJ12" s="82"/>
      <c r="BK12" s="109"/>
      <c r="BL12" s="109"/>
      <c r="BM12" s="109"/>
      <c r="BN12" s="109"/>
      <c r="BO12" s="109"/>
      <c r="BP12" s="109"/>
      <c r="BQ12" s="109"/>
      <c r="BR12" s="109"/>
      <c r="BS12" s="82"/>
      <c r="BT12" s="32"/>
      <c r="BU12" s="164"/>
      <c r="BV12" s="169"/>
      <c r="BW12" s="168"/>
      <c r="BX12" s="218"/>
    </row>
    <row r="13" spans="1:76" s="28" customFormat="1" ht="12" customHeight="1">
      <c r="A13" s="32"/>
      <c r="B13" s="40"/>
      <c r="C13" s="50"/>
      <c r="D13" s="60"/>
      <c r="E13" s="69"/>
      <c r="F13" s="82"/>
      <c r="G13" s="97">
        <v>100</v>
      </c>
      <c r="H13" s="82"/>
      <c r="I13" s="109" t="s">
        <v>1</v>
      </c>
      <c r="J13" s="109"/>
      <c r="K13" s="109"/>
      <c r="L13" s="109"/>
      <c r="M13" s="133"/>
      <c r="N13" s="133"/>
      <c r="O13" s="133"/>
      <c r="P13" s="133"/>
      <c r="Q13" s="156"/>
      <c r="R13" s="161">
        <f>+S14-R17</f>
        <v>45</v>
      </c>
      <c r="S13" s="156"/>
      <c r="T13" s="170">
        <f>+S14+S8</f>
        <v>110</v>
      </c>
      <c r="U13" s="173" t="s">
        <v>63</v>
      </c>
      <c r="V13" s="32"/>
      <c r="W13" s="69"/>
      <c r="X13" s="82"/>
      <c r="Y13" s="97">
        <v>100</v>
      </c>
      <c r="Z13" s="82"/>
      <c r="AA13" s="109" t="s">
        <v>1</v>
      </c>
      <c r="AB13" s="109"/>
      <c r="AC13" s="109"/>
      <c r="AD13" s="109"/>
      <c r="AE13" s="133"/>
      <c r="AF13" s="133"/>
      <c r="AG13" s="133"/>
      <c r="AH13" s="133"/>
      <c r="AI13" s="156"/>
      <c r="AJ13" s="32"/>
      <c r="AK13" s="32"/>
      <c r="AL13" s="170">
        <f>+AK14+AK8</f>
        <v>110</v>
      </c>
      <c r="AM13" s="173" t="s">
        <v>63</v>
      </c>
      <c r="AN13" s="198"/>
      <c r="AO13" s="69"/>
      <c r="AP13" s="82"/>
      <c r="AQ13" s="97">
        <v>100</v>
      </c>
      <c r="AR13" s="82"/>
      <c r="AS13" s="109" t="s">
        <v>1</v>
      </c>
      <c r="AT13" s="109"/>
      <c r="AU13" s="109"/>
      <c r="AV13" s="109"/>
      <c r="AW13" s="133"/>
      <c r="AX13" s="133"/>
      <c r="AY13" s="133"/>
      <c r="AZ13" s="133"/>
      <c r="BA13" s="156"/>
      <c r="BB13" s="32"/>
      <c r="BC13" s="32"/>
      <c r="BD13" s="170">
        <f>+BC14+BC8</f>
        <v>120</v>
      </c>
      <c r="BE13" s="173" t="s">
        <v>63</v>
      </c>
      <c r="BF13" s="198"/>
      <c r="BG13" s="69"/>
      <c r="BH13" s="82"/>
      <c r="BI13" s="97">
        <v>100</v>
      </c>
      <c r="BJ13" s="82"/>
      <c r="BK13" s="109" t="s">
        <v>1</v>
      </c>
      <c r="BL13" s="109"/>
      <c r="BM13" s="109"/>
      <c r="BN13" s="109"/>
      <c r="BO13" s="133"/>
      <c r="BP13" s="133"/>
      <c r="BQ13" s="133"/>
      <c r="BR13" s="133"/>
      <c r="BS13" s="156"/>
      <c r="BT13" s="32"/>
      <c r="BU13" s="32"/>
      <c r="BV13" s="212">
        <f>BU15+BU8</f>
        <v>120</v>
      </c>
      <c r="BW13" s="168"/>
      <c r="BX13" s="218"/>
    </row>
    <row r="14" spans="1:76" s="28" customFormat="1" ht="12" customHeight="1">
      <c r="A14" s="32"/>
      <c r="B14" s="40"/>
      <c r="C14" s="50"/>
      <c r="D14" s="60"/>
      <c r="E14" s="69"/>
      <c r="F14" s="82"/>
      <c r="G14" s="97"/>
      <c r="H14" s="82"/>
      <c r="I14" s="109"/>
      <c r="J14" s="109"/>
      <c r="K14" s="109"/>
      <c r="L14" s="109"/>
      <c r="M14" s="133"/>
      <c r="N14" s="133"/>
      <c r="O14" s="133"/>
      <c r="P14" s="133"/>
      <c r="Q14" s="156"/>
      <c r="R14" s="161"/>
      <c r="S14" s="161">
        <f>+L27</f>
        <v>65</v>
      </c>
      <c r="T14" s="170"/>
      <c r="U14" s="173"/>
      <c r="V14" s="32"/>
      <c r="W14" s="69"/>
      <c r="X14" s="82"/>
      <c r="Y14" s="97"/>
      <c r="Z14" s="82"/>
      <c r="AA14" s="109"/>
      <c r="AB14" s="109"/>
      <c r="AC14" s="109"/>
      <c r="AD14" s="109"/>
      <c r="AE14" s="133"/>
      <c r="AF14" s="133"/>
      <c r="AG14" s="133"/>
      <c r="AH14" s="133"/>
      <c r="AI14" s="156"/>
      <c r="AJ14" s="196">
        <f>+AK14-AJ18</f>
        <v>50</v>
      </c>
      <c r="AK14" s="196">
        <f>+AD27</f>
        <v>70</v>
      </c>
      <c r="AL14" s="170"/>
      <c r="AM14" s="173"/>
      <c r="AN14" s="198"/>
      <c r="AO14" s="69"/>
      <c r="AP14" s="82"/>
      <c r="AQ14" s="97"/>
      <c r="AR14" s="82"/>
      <c r="AS14" s="109"/>
      <c r="AT14" s="109"/>
      <c r="AU14" s="109"/>
      <c r="AV14" s="109"/>
      <c r="AW14" s="133"/>
      <c r="AX14" s="133"/>
      <c r="AY14" s="133"/>
      <c r="AZ14" s="133"/>
      <c r="BA14" s="156"/>
      <c r="BB14" s="196">
        <f>+BC14-BB18</f>
        <v>65</v>
      </c>
      <c r="BC14" s="196">
        <f>+AV27</f>
        <v>85</v>
      </c>
      <c r="BD14" s="170"/>
      <c r="BE14" s="173"/>
      <c r="BF14" s="198"/>
      <c r="BG14" s="69"/>
      <c r="BH14" s="82"/>
      <c r="BI14" s="97"/>
      <c r="BJ14" s="82"/>
      <c r="BK14" s="109"/>
      <c r="BL14" s="109"/>
      <c r="BM14" s="109"/>
      <c r="BN14" s="109"/>
      <c r="BO14" s="133"/>
      <c r="BP14" s="133"/>
      <c r="BQ14" s="133"/>
      <c r="BR14" s="133"/>
      <c r="BS14" s="156"/>
      <c r="BT14" s="196">
        <f>+BU15-BT19</f>
        <v>70</v>
      </c>
      <c r="BU14" s="32"/>
      <c r="BV14" s="212"/>
      <c r="BW14" s="173" t="s">
        <v>63</v>
      </c>
      <c r="BX14" s="218"/>
    </row>
    <row r="15" spans="1:76" s="28" customFormat="1" ht="12" customHeight="1">
      <c r="A15" s="32"/>
      <c r="B15" s="40"/>
      <c r="C15" s="50"/>
      <c r="D15" s="60"/>
      <c r="E15" s="69"/>
      <c r="F15" s="82"/>
      <c r="G15" s="97"/>
      <c r="H15" s="82"/>
      <c r="I15" s="109"/>
      <c r="J15" s="109"/>
      <c r="K15" s="109"/>
      <c r="L15" s="109"/>
      <c r="M15" s="109" t="s">
        <v>5</v>
      </c>
      <c r="N15" s="109"/>
      <c r="O15" s="109"/>
      <c r="P15" s="109"/>
      <c r="Q15" s="156"/>
      <c r="R15" s="161"/>
      <c r="S15" s="161"/>
      <c r="T15" s="170"/>
      <c r="U15" s="173"/>
      <c r="V15" s="32"/>
      <c r="W15" s="69"/>
      <c r="X15" s="82"/>
      <c r="Y15" s="97"/>
      <c r="Z15" s="82"/>
      <c r="AA15" s="109"/>
      <c r="AB15" s="109"/>
      <c r="AC15" s="109"/>
      <c r="AD15" s="109"/>
      <c r="AE15" s="109" t="s">
        <v>5</v>
      </c>
      <c r="AF15" s="109"/>
      <c r="AG15" s="109"/>
      <c r="AH15" s="109"/>
      <c r="AI15" s="156"/>
      <c r="AJ15" s="196"/>
      <c r="AK15" s="196"/>
      <c r="AL15" s="170"/>
      <c r="AM15" s="173"/>
      <c r="AN15" s="198"/>
      <c r="AO15" s="69"/>
      <c r="AP15" s="82"/>
      <c r="AQ15" s="97"/>
      <c r="AR15" s="82"/>
      <c r="AS15" s="109"/>
      <c r="AT15" s="109"/>
      <c r="AU15" s="109"/>
      <c r="AV15" s="109"/>
      <c r="AW15" s="109" t="s">
        <v>5</v>
      </c>
      <c r="AX15" s="109"/>
      <c r="AY15" s="109"/>
      <c r="AZ15" s="109"/>
      <c r="BA15" s="156"/>
      <c r="BB15" s="196"/>
      <c r="BC15" s="196"/>
      <c r="BD15" s="170"/>
      <c r="BE15" s="173"/>
      <c r="BF15" s="198"/>
      <c r="BG15" s="69"/>
      <c r="BH15" s="82"/>
      <c r="BI15" s="97"/>
      <c r="BJ15" s="82"/>
      <c r="BK15" s="109"/>
      <c r="BL15" s="109"/>
      <c r="BM15" s="109"/>
      <c r="BN15" s="109"/>
      <c r="BO15" s="109" t="s">
        <v>5</v>
      </c>
      <c r="BP15" s="109"/>
      <c r="BQ15" s="109"/>
      <c r="BR15" s="109"/>
      <c r="BS15" s="156"/>
      <c r="BT15" s="196"/>
      <c r="BU15" s="196">
        <f>+BN27</f>
        <v>90</v>
      </c>
      <c r="BV15" s="212"/>
      <c r="BW15" s="173"/>
      <c r="BX15" s="218"/>
    </row>
    <row r="16" spans="1:76" s="28" customFormat="1" ht="12" customHeight="1">
      <c r="A16" s="32"/>
      <c r="B16" s="40"/>
      <c r="C16" s="50"/>
      <c r="D16" s="60"/>
      <c r="E16" s="69"/>
      <c r="F16" s="82"/>
      <c r="G16" s="97"/>
      <c r="H16" s="82"/>
      <c r="I16" s="109"/>
      <c r="J16" s="109"/>
      <c r="K16" s="109"/>
      <c r="L16" s="109"/>
      <c r="M16" s="109" t="s">
        <v>26</v>
      </c>
      <c r="N16" s="109"/>
      <c r="O16" s="109"/>
      <c r="P16" s="109"/>
      <c r="Q16" s="157" t="s">
        <v>28</v>
      </c>
      <c r="R16" s="161"/>
      <c r="S16" s="161"/>
      <c r="T16" s="170"/>
      <c r="U16" s="173"/>
      <c r="V16" s="32"/>
      <c r="W16" s="69"/>
      <c r="X16" s="82"/>
      <c r="Y16" s="97"/>
      <c r="Z16" s="82"/>
      <c r="AA16" s="109"/>
      <c r="AB16" s="109"/>
      <c r="AC16" s="109"/>
      <c r="AD16" s="109"/>
      <c r="AE16" s="109" t="s">
        <v>26</v>
      </c>
      <c r="AF16" s="109"/>
      <c r="AG16" s="109"/>
      <c r="AH16" s="109"/>
      <c r="AI16" s="158"/>
      <c r="AJ16" s="196"/>
      <c r="AK16" s="196"/>
      <c r="AL16" s="170"/>
      <c r="AM16" s="173"/>
      <c r="AN16" s="198"/>
      <c r="AO16" s="69"/>
      <c r="AP16" s="82"/>
      <c r="AQ16" s="97"/>
      <c r="AR16" s="82"/>
      <c r="AS16" s="109"/>
      <c r="AT16" s="109"/>
      <c r="AU16" s="109"/>
      <c r="AV16" s="109"/>
      <c r="AW16" s="109" t="s">
        <v>26</v>
      </c>
      <c r="AX16" s="109"/>
      <c r="AY16" s="109"/>
      <c r="AZ16" s="109"/>
      <c r="BA16" s="158"/>
      <c r="BB16" s="196"/>
      <c r="BC16" s="196"/>
      <c r="BD16" s="170"/>
      <c r="BE16" s="173"/>
      <c r="BF16" s="198"/>
      <c r="BG16" s="69"/>
      <c r="BH16" s="82"/>
      <c r="BI16" s="97"/>
      <c r="BJ16" s="82"/>
      <c r="BK16" s="109"/>
      <c r="BL16" s="109"/>
      <c r="BM16" s="109"/>
      <c r="BN16" s="109"/>
      <c r="BO16" s="109" t="s">
        <v>26</v>
      </c>
      <c r="BP16" s="109"/>
      <c r="BQ16" s="109"/>
      <c r="BR16" s="109"/>
      <c r="BS16" s="158"/>
      <c r="BT16" s="196"/>
      <c r="BU16" s="196"/>
      <c r="BV16" s="212"/>
      <c r="BW16" s="173"/>
      <c r="BX16" s="218"/>
    </row>
    <row r="17" spans="1:76" s="28" customFormat="1" ht="12" customHeight="1">
      <c r="A17" s="32"/>
      <c r="B17" s="40"/>
      <c r="C17" s="50"/>
      <c r="D17" s="60"/>
      <c r="E17" s="69"/>
      <c r="F17" s="82"/>
      <c r="G17" s="97"/>
      <c r="H17" s="82"/>
      <c r="I17" s="109"/>
      <c r="J17" s="109"/>
      <c r="K17" s="109"/>
      <c r="L17" s="109"/>
      <c r="M17" s="134">
        <f>+L29</f>
        <v>20</v>
      </c>
      <c r="N17" s="134"/>
      <c r="O17" s="134"/>
      <c r="P17" s="134"/>
      <c r="Q17" s="157"/>
      <c r="R17" s="161">
        <v>20</v>
      </c>
      <c r="S17" s="161"/>
      <c r="T17" s="170"/>
      <c r="U17" s="173"/>
      <c r="V17" s="32"/>
      <c r="W17" s="69"/>
      <c r="X17" s="82"/>
      <c r="Y17" s="97"/>
      <c r="Z17" s="82"/>
      <c r="AA17" s="109"/>
      <c r="AB17" s="109"/>
      <c r="AC17" s="109"/>
      <c r="AD17" s="109"/>
      <c r="AE17" s="134">
        <f>+AD29</f>
        <v>20</v>
      </c>
      <c r="AF17" s="134"/>
      <c r="AG17" s="134"/>
      <c r="AH17" s="134"/>
      <c r="AI17" s="157" t="s">
        <v>28</v>
      </c>
      <c r="AJ17" s="196"/>
      <c r="AK17" s="196"/>
      <c r="AL17" s="170"/>
      <c r="AM17" s="173"/>
      <c r="AN17" s="198"/>
      <c r="AO17" s="69"/>
      <c r="AP17" s="82"/>
      <c r="AQ17" s="97"/>
      <c r="AR17" s="82"/>
      <c r="AS17" s="109"/>
      <c r="AT17" s="109"/>
      <c r="AU17" s="109"/>
      <c r="AV17" s="109"/>
      <c r="AW17" s="134">
        <f>+AV29</f>
        <v>20</v>
      </c>
      <c r="AX17" s="134"/>
      <c r="AY17" s="134"/>
      <c r="AZ17" s="134"/>
      <c r="BA17" s="157" t="s">
        <v>28</v>
      </c>
      <c r="BB17" s="196"/>
      <c r="BC17" s="196"/>
      <c r="BD17" s="170"/>
      <c r="BE17" s="173"/>
      <c r="BF17" s="198"/>
      <c r="BG17" s="69"/>
      <c r="BH17" s="82"/>
      <c r="BI17" s="97"/>
      <c r="BJ17" s="82"/>
      <c r="BK17" s="109"/>
      <c r="BL17" s="109"/>
      <c r="BM17" s="109"/>
      <c r="BN17" s="109"/>
      <c r="BO17" s="134">
        <f>+BN29</f>
        <v>20</v>
      </c>
      <c r="BP17" s="134"/>
      <c r="BQ17" s="134"/>
      <c r="BR17" s="134"/>
      <c r="BS17" s="158"/>
      <c r="BT17" s="196"/>
      <c r="BU17" s="196"/>
      <c r="BV17" s="212"/>
      <c r="BW17" s="173"/>
      <c r="BX17" s="218"/>
    </row>
    <row r="18" spans="1:76" s="28" customFormat="1" ht="12" customHeight="1">
      <c r="A18" s="32"/>
      <c r="B18" s="40"/>
      <c r="C18" s="50"/>
      <c r="D18" s="60"/>
      <c r="E18" s="69"/>
      <c r="F18" s="82"/>
      <c r="G18" s="97"/>
      <c r="H18" s="82"/>
      <c r="I18" s="110">
        <f>+L25</f>
        <v>0.1</v>
      </c>
      <c r="J18" s="110"/>
      <c r="K18" s="110"/>
      <c r="L18" s="110"/>
      <c r="M18" s="133"/>
      <c r="N18" s="133"/>
      <c r="O18" s="133"/>
      <c r="P18" s="133"/>
      <c r="Q18" s="157"/>
      <c r="R18" s="161"/>
      <c r="S18" s="156"/>
      <c r="T18" s="170"/>
      <c r="U18" s="173"/>
      <c r="V18" s="32"/>
      <c r="W18" s="69"/>
      <c r="X18" s="82"/>
      <c r="Y18" s="97"/>
      <c r="Z18" s="82"/>
      <c r="AA18" s="110">
        <f>+AD25</f>
        <v>0.1</v>
      </c>
      <c r="AB18" s="110"/>
      <c r="AC18" s="110"/>
      <c r="AD18" s="110"/>
      <c r="AE18" s="133"/>
      <c r="AF18" s="133"/>
      <c r="AG18" s="133"/>
      <c r="AH18" s="133"/>
      <c r="AI18" s="157"/>
      <c r="AJ18" s="161">
        <v>20</v>
      </c>
      <c r="AK18" s="32"/>
      <c r="AL18" s="170"/>
      <c r="AM18" s="173"/>
      <c r="AN18" s="198"/>
      <c r="AO18" s="69"/>
      <c r="AP18" s="82"/>
      <c r="AQ18" s="97"/>
      <c r="AR18" s="82"/>
      <c r="AS18" s="110">
        <f>+AV25</f>
        <v>0.1</v>
      </c>
      <c r="AT18" s="110"/>
      <c r="AU18" s="110"/>
      <c r="AV18" s="110"/>
      <c r="AW18" s="133"/>
      <c r="AX18" s="133"/>
      <c r="AY18" s="133"/>
      <c r="AZ18" s="133"/>
      <c r="BA18" s="157"/>
      <c r="BB18" s="161">
        <v>20</v>
      </c>
      <c r="BC18" s="32"/>
      <c r="BD18" s="170"/>
      <c r="BE18" s="173"/>
      <c r="BF18" s="198"/>
      <c r="BG18" s="69"/>
      <c r="BH18" s="82"/>
      <c r="BI18" s="97"/>
      <c r="BJ18" s="82"/>
      <c r="BK18" s="110">
        <f>+BN25</f>
        <v>0.1</v>
      </c>
      <c r="BL18" s="110"/>
      <c r="BM18" s="110"/>
      <c r="BN18" s="110"/>
      <c r="BO18" s="133"/>
      <c r="BP18" s="133"/>
      <c r="BQ18" s="133"/>
      <c r="BR18" s="133"/>
      <c r="BS18" s="157" t="s">
        <v>28</v>
      </c>
      <c r="BT18" s="197"/>
      <c r="BU18" s="196"/>
      <c r="BV18" s="212"/>
      <c r="BW18" s="173"/>
      <c r="BX18" s="218"/>
    </row>
    <row r="19" spans="1:76" s="28" customFormat="1" ht="12" customHeight="1">
      <c r="A19" s="32"/>
      <c r="B19" s="40"/>
      <c r="C19" s="50"/>
      <c r="D19" s="60"/>
      <c r="E19" s="69"/>
      <c r="F19" s="82"/>
      <c r="G19" s="97"/>
      <c r="H19" s="82"/>
      <c r="I19" s="110"/>
      <c r="J19" s="110"/>
      <c r="K19" s="110"/>
      <c r="L19" s="110"/>
      <c r="M19" s="133"/>
      <c r="N19" s="133"/>
      <c r="O19" s="133"/>
      <c r="P19" s="133"/>
      <c r="Q19" s="157"/>
      <c r="R19" s="156"/>
      <c r="S19" s="161"/>
      <c r="T19" s="171"/>
      <c r="U19" s="174"/>
      <c r="V19" s="32"/>
      <c r="W19" s="69"/>
      <c r="X19" s="82"/>
      <c r="Y19" s="97"/>
      <c r="Z19" s="82"/>
      <c r="AA19" s="110"/>
      <c r="AB19" s="110"/>
      <c r="AC19" s="110"/>
      <c r="AD19" s="110"/>
      <c r="AE19" s="133"/>
      <c r="AF19" s="133"/>
      <c r="AG19" s="133"/>
      <c r="AH19" s="133"/>
      <c r="AI19" s="157"/>
      <c r="AJ19" s="161"/>
      <c r="AK19" s="197"/>
      <c r="AL19" s="171"/>
      <c r="AM19" s="174"/>
      <c r="AN19" s="198"/>
      <c r="AO19" s="69"/>
      <c r="AP19" s="82"/>
      <c r="AQ19" s="97"/>
      <c r="AR19" s="82"/>
      <c r="AS19" s="110"/>
      <c r="AT19" s="110"/>
      <c r="AU19" s="110"/>
      <c r="AV19" s="110"/>
      <c r="AW19" s="133"/>
      <c r="AX19" s="133"/>
      <c r="AY19" s="133"/>
      <c r="AZ19" s="133"/>
      <c r="BA19" s="157"/>
      <c r="BB19" s="161"/>
      <c r="BC19" s="197"/>
      <c r="BD19" s="171"/>
      <c r="BE19" s="174"/>
      <c r="BF19" s="198"/>
      <c r="BG19" s="69"/>
      <c r="BH19" s="82"/>
      <c r="BI19" s="97"/>
      <c r="BJ19" s="82"/>
      <c r="BK19" s="110"/>
      <c r="BL19" s="110"/>
      <c r="BM19" s="110"/>
      <c r="BN19" s="110"/>
      <c r="BO19" s="133"/>
      <c r="BP19" s="133"/>
      <c r="BQ19" s="133"/>
      <c r="BR19" s="133"/>
      <c r="BS19" s="157"/>
      <c r="BT19" s="161">
        <v>20</v>
      </c>
      <c r="BU19" s="197"/>
      <c r="BV19" s="212"/>
      <c r="BW19" s="173"/>
      <c r="BX19" s="218"/>
    </row>
    <row r="20" spans="1:76" s="28" customFormat="1" ht="12" customHeight="1">
      <c r="A20" s="32"/>
      <c r="B20" s="40"/>
      <c r="C20" s="50"/>
      <c r="D20" s="60"/>
      <c r="E20" s="69"/>
      <c r="F20" s="82"/>
      <c r="G20" s="97"/>
      <c r="H20" s="82"/>
      <c r="I20" s="110"/>
      <c r="J20" s="110"/>
      <c r="K20" s="110"/>
      <c r="L20" s="110"/>
      <c r="M20" s="135" t="s">
        <v>6</v>
      </c>
      <c r="N20" s="135"/>
      <c r="O20" s="135"/>
      <c r="P20" s="135"/>
      <c r="Q20" s="156"/>
      <c r="R20" s="156"/>
      <c r="S20" s="161">
        <f>+G13-S14</f>
        <v>35</v>
      </c>
      <c r="T20" s="32"/>
      <c r="U20" s="32"/>
      <c r="V20" s="32"/>
      <c r="W20" s="69"/>
      <c r="X20" s="82"/>
      <c r="Y20" s="97"/>
      <c r="Z20" s="82"/>
      <c r="AA20" s="110"/>
      <c r="AB20" s="110"/>
      <c r="AC20" s="110"/>
      <c r="AD20" s="110"/>
      <c r="AE20" s="133"/>
      <c r="AF20" s="133"/>
      <c r="AG20" s="133"/>
      <c r="AH20" s="133"/>
      <c r="AI20" s="195"/>
      <c r="AJ20" s="32"/>
      <c r="AK20" s="161">
        <f>+Y13-AK14</f>
        <v>30</v>
      </c>
      <c r="AL20" s="168"/>
      <c r="AM20" s="32"/>
      <c r="AN20" s="198"/>
      <c r="AO20" s="69"/>
      <c r="AP20" s="82"/>
      <c r="AQ20" s="97"/>
      <c r="AR20" s="82"/>
      <c r="AS20" s="110"/>
      <c r="AT20" s="110"/>
      <c r="AU20" s="110"/>
      <c r="AV20" s="110"/>
      <c r="AW20" s="133"/>
      <c r="AX20" s="133"/>
      <c r="AY20" s="133"/>
      <c r="AZ20" s="133"/>
      <c r="BA20" s="195"/>
      <c r="BB20" s="32"/>
      <c r="BC20" s="161">
        <f>+AQ13-BC14</f>
        <v>15</v>
      </c>
      <c r="BD20" s="168"/>
      <c r="BE20" s="32"/>
      <c r="BF20" s="198"/>
      <c r="BG20" s="69"/>
      <c r="BH20" s="82"/>
      <c r="BI20" s="97"/>
      <c r="BJ20" s="82"/>
      <c r="BK20" s="110"/>
      <c r="BL20" s="110"/>
      <c r="BM20" s="110"/>
      <c r="BN20" s="110"/>
      <c r="BO20" s="133"/>
      <c r="BP20" s="133"/>
      <c r="BQ20" s="133"/>
      <c r="BR20" s="133"/>
      <c r="BS20" s="157"/>
      <c r="BT20" s="161"/>
      <c r="BU20" s="197"/>
      <c r="BV20" s="168"/>
      <c r="BW20" s="168"/>
      <c r="BX20" s="218"/>
    </row>
    <row r="21" spans="1:76" s="28" customFormat="1" ht="12" customHeight="1">
      <c r="A21" s="32"/>
      <c r="B21" s="40"/>
      <c r="C21" s="50"/>
      <c r="D21" s="60"/>
      <c r="E21" s="69"/>
      <c r="F21" s="82"/>
      <c r="G21" s="97"/>
      <c r="H21" s="82"/>
      <c r="I21" s="110"/>
      <c r="J21" s="110"/>
      <c r="K21" s="110"/>
      <c r="L21" s="110"/>
      <c r="M21" s="110">
        <f>+I18</f>
        <v>0.1</v>
      </c>
      <c r="N21" s="110"/>
      <c r="O21" s="110"/>
      <c r="P21" s="110"/>
      <c r="Q21" s="158"/>
      <c r="R21" s="156"/>
      <c r="S21" s="161"/>
      <c r="T21" s="168"/>
      <c r="U21" s="168"/>
      <c r="V21" s="32"/>
      <c r="W21" s="69"/>
      <c r="X21" s="82"/>
      <c r="Y21" s="97"/>
      <c r="Z21" s="82"/>
      <c r="AA21" s="110"/>
      <c r="AB21" s="110"/>
      <c r="AC21" s="110"/>
      <c r="AD21" s="110"/>
      <c r="AE21" s="135" t="s">
        <v>6</v>
      </c>
      <c r="AF21" s="135"/>
      <c r="AG21" s="135"/>
      <c r="AH21" s="135"/>
      <c r="AI21" s="158"/>
      <c r="AJ21" s="158"/>
      <c r="AK21" s="161"/>
      <c r="AL21" s="168"/>
      <c r="AM21" s="168"/>
      <c r="AN21" s="198"/>
      <c r="AO21" s="69"/>
      <c r="AP21" s="82"/>
      <c r="AQ21" s="97"/>
      <c r="AR21" s="82"/>
      <c r="AS21" s="110"/>
      <c r="AT21" s="110"/>
      <c r="AU21" s="110"/>
      <c r="AV21" s="110"/>
      <c r="AW21" s="135" t="s">
        <v>6</v>
      </c>
      <c r="AX21" s="135"/>
      <c r="AY21" s="135"/>
      <c r="AZ21" s="135"/>
      <c r="BA21" s="158"/>
      <c r="BB21" s="158"/>
      <c r="BC21" s="161"/>
      <c r="BD21" s="168"/>
      <c r="BE21" s="168"/>
      <c r="BF21" s="198"/>
      <c r="BG21" s="69"/>
      <c r="BH21" s="82"/>
      <c r="BI21" s="97"/>
      <c r="BJ21" s="82"/>
      <c r="BK21" s="110"/>
      <c r="BL21" s="110"/>
      <c r="BM21" s="110"/>
      <c r="BN21" s="110"/>
      <c r="BO21" s="135" t="s">
        <v>6</v>
      </c>
      <c r="BP21" s="135"/>
      <c r="BQ21" s="135"/>
      <c r="BR21" s="135"/>
      <c r="BS21" s="158"/>
      <c r="BT21" s="158"/>
      <c r="BU21" s="161">
        <f>+BI13-BU15</f>
        <v>10</v>
      </c>
      <c r="BV21" s="168"/>
      <c r="BW21" s="168"/>
      <c r="BX21" s="218"/>
    </row>
    <row r="22" spans="1:76" s="28" customFormat="1" ht="12" customHeight="1">
      <c r="A22" s="32"/>
      <c r="B22" s="40"/>
      <c r="C22" s="50"/>
      <c r="D22" s="60"/>
      <c r="E22" s="69"/>
      <c r="F22" s="82"/>
      <c r="G22" s="97"/>
      <c r="H22" s="82"/>
      <c r="I22" s="110"/>
      <c r="J22" s="110"/>
      <c r="K22" s="110"/>
      <c r="L22" s="110"/>
      <c r="M22" s="133"/>
      <c r="N22" s="133"/>
      <c r="O22" s="133"/>
      <c r="P22" s="133"/>
      <c r="Q22" s="158"/>
      <c r="R22" s="158"/>
      <c r="S22" s="32"/>
      <c r="T22" s="168"/>
      <c r="U22" s="168"/>
      <c r="V22" s="32"/>
      <c r="W22" s="69"/>
      <c r="X22" s="82"/>
      <c r="Y22" s="97"/>
      <c r="Z22" s="82"/>
      <c r="AA22" s="110"/>
      <c r="AB22" s="110"/>
      <c r="AC22" s="110"/>
      <c r="AD22" s="110"/>
      <c r="AE22" s="110">
        <f>+AA18</f>
        <v>0.1</v>
      </c>
      <c r="AF22" s="110"/>
      <c r="AG22" s="110"/>
      <c r="AH22" s="110"/>
      <c r="AI22" s="158"/>
      <c r="AJ22" s="158"/>
      <c r="AK22" s="161"/>
      <c r="AL22" s="168"/>
      <c r="AM22" s="168"/>
      <c r="AN22" s="198"/>
      <c r="AO22" s="69"/>
      <c r="AP22" s="82"/>
      <c r="AQ22" s="97"/>
      <c r="AR22" s="82"/>
      <c r="AS22" s="110"/>
      <c r="AT22" s="110"/>
      <c r="AU22" s="110"/>
      <c r="AV22" s="110"/>
      <c r="AW22" s="110">
        <f>+AS18</f>
        <v>0.1</v>
      </c>
      <c r="AX22" s="110"/>
      <c r="AY22" s="110"/>
      <c r="AZ22" s="110"/>
      <c r="BA22" s="158"/>
      <c r="BB22" s="158"/>
      <c r="BC22" s="161"/>
      <c r="BD22" s="168"/>
      <c r="BE22" s="168"/>
      <c r="BF22" s="198"/>
      <c r="BG22" s="69"/>
      <c r="BH22" s="82"/>
      <c r="BI22" s="97"/>
      <c r="BJ22" s="82"/>
      <c r="BK22" s="110"/>
      <c r="BL22" s="110"/>
      <c r="BM22" s="110"/>
      <c r="BN22" s="110"/>
      <c r="BO22" s="110">
        <f>+BK18</f>
        <v>0.1</v>
      </c>
      <c r="BP22" s="110"/>
      <c r="BQ22" s="110"/>
      <c r="BR22" s="110"/>
      <c r="BS22" s="158"/>
      <c r="BT22" s="158"/>
      <c r="BU22" s="161"/>
      <c r="BV22" s="168"/>
      <c r="BW22" s="168"/>
      <c r="BX22" s="218"/>
    </row>
    <row r="23" spans="1:76" ht="9" customHeight="1">
      <c r="A23" s="31"/>
      <c r="B23" s="40"/>
      <c r="C23" s="50"/>
      <c r="D23" s="60"/>
      <c r="E23" s="70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31"/>
      <c r="W23" s="70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99"/>
      <c r="AO23" s="70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199"/>
      <c r="BG23" s="70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219"/>
    </row>
    <row r="24" spans="1:76" ht="9.9499999999999993" customHeight="1">
      <c r="A24" s="31"/>
      <c r="B24" s="41" t="s">
        <v>42</v>
      </c>
      <c r="C24" s="51"/>
      <c r="D24" s="61"/>
      <c r="E24" s="6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6"/>
      <c r="W24" s="68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176"/>
      <c r="AO24" s="68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176"/>
      <c r="BG24" s="68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217"/>
    </row>
    <row r="25" spans="1:76" s="29" customFormat="1" ht="18" customHeight="1">
      <c r="A25" s="33"/>
      <c r="B25" s="41"/>
      <c r="C25" s="51"/>
      <c r="D25" s="61"/>
      <c r="E25" s="71"/>
      <c r="F25" s="84"/>
      <c r="G25" s="98" t="s">
        <v>6</v>
      </c>
      <c r="H25" s="98"/>
      <c r="I25" s="98"/>
      <c r="J25" s="98"/>
      <c r="K25" s="116"/>
      <c r="L25" s="104">
        <f>+AW3</f>
        <v>0.1</v>
      </c>
      <c r="M25" s="104"/>
      <c r="N25" s="116"/>
      <c r="O25" s="116"/>
      <c r="P25" s="116"/>
      <c r="Q25" s="116"/>
      <c r="R25" s="116"/>
      <c r="S25" s="116"/>
      <c r="T25" s="116"/>
      <c r="U25" s="116"/>
      <c r="V25" s="177"/>
      <c r="W25" s="185"/>
      <c r="X25" s="116"/>
      <c r="Y25" s="98" t="s">
        <v>6</v>
      </c>
      <c r="Z25" s="98"/>
      <c r="AA25" s="98"/>
      <c r="AB25" s="98"/>
      <c r="AC25" s="116"/>
      <c r="AD25" s="104">
        <f>+AW3</f>
        <v>0.1</v>
      </c>
      <c r="AE25" s="104"/>
      <c r="AF25" s="116"/>
      <c r="AG25" s="116"/>
      <c r="AH25" s="116"/>
      <c r="AI25" s="116"/>
      <c r="AJ25" s="116"/>
      <c r="AK25" s="116"/>
      <c r="AL25" s="116"/>
      <c r="AM25" s="116"/>
      <c r="AN25" s="177"/>
      <c r="AO25" s="185"/>
      <c r="AP25" s="116"/>
      <c r="AQ25" s="98" t="s">
        <v>6</v>
      </c>
      <c r="AR25" s="98"/>
      <c r="AS25" s="98"/>
      <c r="AT25" s="98"/>
      <c r="AU25" s="116"/>
      <c r="AV25" s="104">
        <f>+AW3</f>
        <v>0.1</v>
      </c>
      <c r="AW25" s="104"/>
      <c r="AX25" s="116"/>
      <c r="AY25" s="116"/>
      <c r="AZ25" s="116"/>
      <c r="BA25" s="116"/>
      <c r="BB25" s="116"/>
      <c r="BC25" s="116"/>
      <c r="BD25" s="116"/>
      <c r="BE25" s="116"/>
      <c r="BF25" s="177"/>
      <c r="BG25" s="185"/>
      <c r="BH25" s="116"/>
      <c r="BI25" s="98" t="s">
        <v>6</v>
      </c>
      <c r="BJ25" s="98"/>
      <c r="BK25" s="98"/>
      <c r="BL25" s="98"/>
      <c r="BM25" s="116"/>
      <c r="BN25" s="104">
        <f>+AW3</f>
        <v>0.1</v>
      </c>
      <c r="BO25" s="104"/>
      <c r="BP25" s="85"/>
      <c r="BQ25" s="85"/>
      <c r="BR25" s="85"/>
      <c r="BS25" s="85"/>
      <c r="BT25" s="85"/>
      <c r="BU25" s="85"/>
      <c r="BV25" s="85"/>
      <c r="BW25" s="85"/>
      <c r="BX25" s="220"/>
    </row>
    <row r="26" spans="1:76" s="29" customFormat="1" ht="18" customHeight="1">
      <c r="A26" s="33"/>
      <c r="B26" s="41"/>
      <c r="C26" s="51"/>
      <c r="D26" s="61"/>
      <c r="E26" s="71"/>
      <c r="F26" s="84"/>
      <c r="G26" s="99" t="s">
        <v>9</v>
      </c>
      <c r="H26" s="99"/>
      <c r="I26" s="99"/>
      <c r="J26" s="99"/>
      <c r="K26" s="116"/>
      <c r="L26" s="122">
        <v>3</v>
      </c>
      <c r="M26" s="122"/>
      <c r="N26" s="116"/>
      <c r="O26" s="116"/>
      <c r="P26" s="116"/>
      <c r="Q26" s="116"/>
      <c r="R26" s="116"/>
      <c r="S26" s="116"/>
      <c r="T26" s="116"/>
      <c r="U26" s="116"/>
      <c r="V26" s="177"/>
      <c r="W26" s="185"/>
      <c r="X26" s="116"/>
      <c r="Y26" s="99" t="s">
        <v>9</v>
      </c>
      <c r="Z26" s="99"/>
      <c r="AA26" s="99"/>
      <c r="AB26" s="99"/>
      <c r="AC26" s="116"/>
      <c r="AD26" s="122">
        <v>4</v>
      </c>
      <c r="AE26" s="122"/>
      <c r="AF26" s="116"/>
      <c r="AG26" s="116"/>
      <c r="AH26" s="116"/>
      <c r="AI26" s="116"/>
      <c r="AJ26" s="116"/>
      <c r="AK26" s="116"/>
      <c r="AL26" s="116"/>
      <c r="AM26" s="116"/>
      <c r="AN26" s="177"/>
      <c r="AO26" s="185"/>
      <c r="AP26" s="116"/>
      <c r="AQ26" s="99" t="s">
        <v>9</v>
      </c>
      <c r="AR26" s="99"/>
      <c r="AS26" s="99"/>
      <c r="AT26" s="99"/>
      <c r="AU26" s="116"/>
      <c r="AV26" s="122">
        <v>6</v>
      </c>
      <c r="AW26" s="122"/>
      <c r="AX26" s="116"/>
      <c r="AY26" s="116"/>
      <c r="AZ26" s="116"/>
      <c r="BA26" s="116"/>
      <c r="BB26" s="116"/>
      <c r="BC26" s="116"/>
      <c r="BD26" s="116"/>
      <c r="BE26" s="116"/>
      <c r="BF26" s="177"/>
      <c r="BG26" s="185"/>
      <c r="BH26" s="116"/>
      <c r="BI26" s="99" t="s">
        <v>9</v>
      </c>
      <c r="BJ26" s="99"/>
      <c r="BK26" s="99"/>
      <c r="BL26" s="99"/>
      <c r="BM26" s="116"/>
      <c r="BN26" s="122">
        <v>8</v>
      </c>
      <c r="BO26" s="122"/>
      <c r="BP26" s="85"/>
      <c r="BQ26" s="85"/>
      <c r="BR26" s="85"/>
      <c r="BS26" s="85"/>
      <c r="BT26" s="85"/>
      <c r="BU26" s="85"/>
      <c r="BV26" s="85"/>
      <c r="BW26" s="85"/>
      <c r="BX26" s="220"/>
    </row>
    <row r="27" spans="1:76" s="29" customFormat="1" ht="18" customHeight="1">
      <c r="A27" s="33"/>
      <c r="B27" s="41"/>
      <c r="C27" s="51"/>
      <c r="D27" s="61"/>
      <c r="E27" s="71"/>
      <c r="F27" s="84"/>
      <c r="G27" s="99" t="s">
        <v>32</v>
      </c>
      <c r="H27" s="99"/>
      <c r="I27" s="99"/>
      <c r="J27" s="99"/>
      <c r="K27" s="116"/>
      <c r="L27" s="123">
        <v>65</v>
      </c>
      <c r="M27" s="123"/>
      <c r="N27" s="116"/>
      <c r="O27" s="116"/>
      <c r="P27" s="116"/>
      <c r="Q27" s="116"/>
      <c r="R27" s="116"/>
      <c r="S27" s="116"/>
      <c r="T27" s="116"/>
      <c r="U27" s="116"/>
      <c r="V27" s="177"/>
      <c r="W27" s="185"/>
      <c r="X27" s="116"/>
      <c r="Y27" s="99" t="s">
        <v>32</v>
      </c>
      <c r="Z27" s="99"/>
      <c r="AA27" s="99"/>
      <c r="AB27" s="99"/>
      <c r="AC27" s="116"/>
      <c r="AD27" s="123">
        <v>70</v>
      </c>
      <c r="AE27" s="123"/>
      <c r="AF27" s="116"/>
      <c r="AG27" s="116"/>
      <c r="AH27" s="116"/>
      <c r="AI27" s="116"/>
      <c r="AJ27" s="116"/>
      <c r="AK27" s="116"/>
      <c r="AL27" s="116"/>
      <c r="AM27" s="116"/>
      <c r="AN27" s="177"/>
      <c r="AO27" s="185"/>
      <c r="AP27" s="116"/>
      <c r="AQ27" s="99" t="s">
        <v>32</v>
      </c>
      <c r="AR27" s="99"/>
      <c r="AS27" s="99"/>
      <c r="AT27" s="99"/>
      <c r="AU27" s="116"/>
      <c r="AV27" s="123">
        <v>85</v>
      </c>
      <c r="AW27" s="123"/>
      <c r="AX27" s="116"/>
      <c r="AY27" s="116"/>
      <c r="AZ27" s="116"/>
      <c r="BA27" s="116"/>
      <c r="BB27" s="116"/>
      <c r="BC27" s="116"/>
      <c r="BD27" s="116"/>
      <c r="BE27" s="116"/>
      <c r="BF27" s="177"/>
      <c r="BG27" s="185"/>
      <c r="BH27" s="116"/>
      <c r="BI27" s="99" t="s">
        <v>32</v>
      </c>
      <c r="BJ27" s="99"/>
      <c r="BK27" s="99"/>
      <c r="BL27" s="99"/>
      <c r="BM27" s="116"/>
      <c r="BN27" s="123">
        <v>90</v>
      </c>
      <c r="BO27" s="123"/>
      <c r="BP27" s="85"/>
      <c r="BQ27" s="85"/>
      <c r="BR27" s="85"/>
      <c r="BS27" s="85"/>
      <c r="BT27" s="85"/>
      <c r="BU27" s="85"/>
      <c r="BV27" s="85"/>
      <c r="BW27" s="85"/>
      <c r="BX27" s="220"/>
    </row>
    <row r="28" spans="1:76" s="29" customFormat="1" ht="18" customHeight="1">
      <c r="A28" s="33"/>
      <c r="B28" s="41"/>
      <c r="C28" s="51"/>
      <c r="D28" s="61"/>
      <c r="E28" s="71"/>
      <c r="F28" s="85" t="s">
        <v>22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78"/>
      <c r="W28" s="74"/>
      <c r="X28" s="85" t="s">
        <v>22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178"/>
      <c r="AO28" s="74"/>
      <c r="AP28" s="85" t="s">
        <v>22</v>
      </c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178"/>
      <c r="BG28" s="74"/>
      <c r="BH28" s="85" t="s">
        <v>22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220"/>
    </row>
    <row r="29" spans="1:76" s="29" customFormat="1" ht="18" customHeight="1">
      <c r="A29" s="33"/>
      <c r="B29" s="41"/>
      <c r="C29" s="51"/>
      <c r="D29" s="61"/>
      <c r="E29" s="71"/>
      <c r="F29" s="86" t="s">
        <v>30</v>
      </c>
      <c r="G29" s="86"/>
      <c r="H29" s="86"/>
      <c r="I29" s="86"/>
      <c r="J29" s="86"/>
      <c r="K29" s="86"/>
      <c r="L29" s="124">
        <f>+BO3</f>
        <v>20</v>
      </c>
      <c r="M29" s="124"/>
      <c r="N29" s="85" t="s">
        <v>11</v>
      </c>
      <c r="O29" s="85"/>
      <c r="P29" s="85"/>
      <c r="Q29" s="85"/>
      <c r="R29" s="85"/>
      <c r="S29" s="85"/>
      <c r="T29" s="85"/>
      <c r="U29" s="85"/>
      <c r="V29" s="178"/>
      <c r="W29" s="74"/>
      <c r="X29" s="86" t="s">
        <v>30</v>
      </c>
      <c r="Y29" s="86"/>
      <c r="Z29" s="86"/>
      <c r="AA29" s="86"/>
      <c r="AB29" s="86"/>
      <c r="AC29" s="86"/>
      <c r="AD29" s="124">
        <f>+BO3</f>
        <v>20</v>
      </c>
      <c r="AE29" s="124"/>
      <c r="AF29" s="85" t="s">
        <v>11</v>
      </c>
      <c r="AG29" s="85"/>
      <c r="AH29" s="85"/>
      <c r="AI29" s="85"/>
      <c r="AJ29" s="85"/>
      <c r="AK29" s="85"/>
      <c r="AL29" s="85"/>
      <c r="AM29" s="85"/>
      <c r="AN29" s="178"/>
      <c r="AO29" s="74"/>
      <c r="AP29" s="86" t="s">
        <v>30</v>
      </c>
      <c r="AQ29" s="86"/>
      <c r="AR29" s="86"/>
      <c r="AS29" s="86"/>
      <c r="AT29" s="86"/>
      <c r="AU29" s="86"/>
      <c r="AV29" s="124">
        <f>+BO3</f>
        <v>20</v>
      </c>
      <c r="AW29" s="124"/>
      <c r="AX29" s="85" t="s">
        <v>11</v>
      </c>
      <c r="AY29" s="85"/>
      <c r="AZ29" s="85"/>
      <c r="BA29" s="85"/>
      <c r="BB29" s="85"/>
      <c r="BC29" s="85"/>
      <c r="BD29" s="85"/>
      <c r="BE29" s="85"/>
      <c r="BF29" s="178"/>
      <c r="BG29" s="74"/>
      <c r="BH29" s="86" t="s">
        <v>30</v>
      </c>
      <c r="BI29" s="86"/>
      <c r="BJ29" s="86"/>
      <c r="BK29" s="86"/>
      <c r="BL29" s="86"/>
      <c r="BM29" s="86"/>
      <c r="BN29" s="124">
        <f>+BO3</f>
        <v>20</v>
      </c>
      <c r="BO29" s="124"/>
      <c r="BP29" s="85" t="s">
        <v>11</v>
      </c>
      <c r="BQ29" s="85"/>
      <c r="BR29" s="85"/>
      <c r="BS29" s="85"/>
      <c r="BT29" s="85"/>
      <c r="BU29" s="85"/>
      <c r="BV29" s="85"/>
      <c r="BW29" s="85"/>
      <c r="BX29" s="220"/>
    </row>
    <row r="30" spans="1:76" s="29" customFormat="1" ht="18" customHeight="1">
      <c r="A30" s="33"/>
      <c r="B30" s="41"/>
      <c r="C30" s="51"/>
      <c r="D30" s="61"/>
      <c r="E30" s="71"/>
      <c r="F30" s="87" t="s">
        <v>12</v>
      </c>
      <c r="G30" s="87"/>
      <c r="H30" s="98" t="s">
        <v>8</v>
      </c>
      <c r="I30" s="111">
        <f>+R13</f>
        <v>45</v>
      </c>
      <c r="J30" s="113" t="s">
        <v>14</v>
      </c>
      <c r="K30" s="111">
        <f>+L29*1</f>
        <v>20</v>
      </c>
      <c r="L30" s="125">
        <v>0.33333333333333298</v>
      </c>
      <c r="M30" s="136" t="s">
        <v>0</v>
      </c>
      <c r="N30" s="145">
        <f>100-R13</f>
        <v>55</v>
      </c>
      <c r="O30" s="145"/>
      <c r="P30" s="111" t="s">
        <v>14</v>
      </c>
      <c r="Q30" s="159">
        <f>+L25*1</f>
        <v>0.1</v>
      </c>
      <c r="R30" s="159"/>
      <c r="S30" s="125">
        <v>0.33333333333333326</v>
      </c>
      <c r="T30" s="172" t="s">
        <v>53</v>
      </c>
      <c r="U30" s="172"/>
      <c r="V30" s="179"/>
      <c r="W30" s="186"/>
      <c r="X30" s="87" t="s">
        <v>12</v>
      </c>
      <c r="Y30" s="87"/>
      <c r="Z30" s="98" t="s">
        <v>8</v>
      </c>
      <c r="AA30" s="111">
        <f>+AJ14*1</f>
        <v>50</v>
      </c>
      <c r="AB30" s="113" t="s">
        <v>14</v>
      </c>
      <c r="AC30" s="111">
        <f>+AD29*1</f>
        <v>20</v>
      </c>
      <c r="AD30" s="125">
        <v>0.33333333333333298</v>
      </c>
      <c r="AE30" s="136" t="s">
        <v>0</v>
      </c>
      <c r="AF30" s="145">
        <f>100-AJ14</f>
        <v>50</v>
      </c>
      <c r="AG30" s="145"/>
      <c r="AH30" s="111" t="s">
        <v>14</v>
      </c>
      <c r="AI30" s="159">
        <f>+AD25*1</f>
        <v>0.1</v>
      </c>
      <c r="AJ30" s="159"/>
      <c r="AK30" s="125">
        <v>0.33333333333333326</v>
      </c>
      <c r="AL30" s="172" t="s">
        <v>53</v>
      </c>
      <c r="AM30" s="172"/>
      <c r="AN30" s="179"/>
      <c r="AO30" s="186"/>
      <c r="AP30" s="87" t="s">
        <v>12</v>
      </c>
      <c r="AQ30" s="87"/>
      <c r="AR30" s="98" t="s">
        <v>8</v>
      </c>
      <c r="AS30" s="111">
        <f>+BB14*1</f>
        <v>65</v>
      </c>
      <c r="AT30" s="113" t="s">
        <v>14</v>
      </c>
      <c r="AU30" s="111">
        <f>+AV29*1</f>
        <v>20</v>
      </c>
      <c r="AV30" s="125">
        <v>0.33333333333333298</v>
      </c>
      <c r="AW30" s="136" t="s">
        <v>0</v>
      </c>
      <c r="AX30" s="145">
        <f>100-BB14</f>
        <v>35</v>
      </c>
      <c r="AY30" s="145"/>
      <c r="AZ30" s="111" t="s">
        <v>14</v>
      </c>
      <c r="BA30" s="159">
        <f>+AV25*1</f>
        <v>0.1</v>
      </c>
      <c r="BB30" s="159"/>
      <c r="BC30" s="125">
        <v>0.33333333333333326</v>
      </c>
      <c r="BD30" s="172" t="s">
        <v>53</v>
      </c>
      <c r="BE30" s="172"/>
      <c r="BF30" s="179"/>
      <c r="BG30" s="186"/>
      <c r="BH30" s="87" t="s">
        <v>12</v>
      </c>
      <c r="BI30" s="87"/>
      <c r="BJ30" s="98" t="s">
        <v>8</v>
      </c>
      <c r="BK30" s="111">
        <f>+BT14*1</f>
        <v>70</v>
      </c>
      <c r="BL30" s="113" t="s">
        <v>14</v>
      </c>
      <c r="BM30" s="111">
        <f>+BN29*1</f>
        <v>20</v>
      </c>
      <c r="BN30" s="125">
        <v>0.33333333333333298</v>
      </c>
      <c r="BO30" s="136" t="s">
        <v>0</v>
      </c>
      <c r="BP30" s="145">
        <f>100-BT14</f>
        <v>30</v>
      </c>
      <c r="BQ30" s="145"/>
      <c r="BR30" s="111" t="s">
        <v>14</v>
      </c>
      <c r="BS30" s="159">
        <f>+BN25*1</f>
        <v>0.1</v>
      </c>
      <c r="BT30" s="159"/>
      <c r="BU30" s="125">
        <v>0.33333333333333326</v>
      </c>
      <c r="BV30" s="172" t="s">
        <v>53</v>
      </c>
      <c r="BW30" s="172"/>
      <c r="BX30" s="220"/>
    </row>
    <row r="31" spans="1:76" s="29" customFormat="1" ht="18" customHeight="1">
      <c r="A31" s="33"/>
      <c r="B31" s="41"/>
      <c r="C31" s="51"/>
      <c r="D31" s="61"/>
      <c r="E31" s="71"/>
      <c r="F31" s="87"/>
      <c r="G31" s="87"/>
      <c r="H31" s="98"/>
      <c r="I31" s="112">
        <v>100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72"/>
      <c r="U31" s="172"/>
      <c r="V31" s="179"/>
      <c r="W31" s="186"/>
      <c r="X31" s="87"/>
      <c r="Y31" s="87"/>
      <c r="Z31" s="98"/>
      <c r="AA31" s="112">
        <v>100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72"/>
      <c r="AM31" s="172"/>
      <c r="AN31" s="179"/>
      <c r="AO31" s="186"/>
      <c r="AP31" s="87"/>
      <c r="AQ31" s="87"/>
      <c r="AR31" s="98"/>
      <c r="AS31" s="112">
        <v>100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72"/>
      <c r="BE31" s="172"/>
      <c r="BF31" s="179"/>
      <c r="BG31" s="186"/>
      <c r="BH31" s="87"/>
      <c r="BI31" s="87"/>
      <c r="BJ31" s="98"/>
      <c r="BK31" s="112">
        <v>100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72"/>
      <c r="BW31" s="172"/>
      <c r="BX31" s="220"/>
    </row>
    <row r="32" spans="1:76" s="29" customFormat="1" ht="15" customHeight="1">
      <c r="A32" s="33"/>
      <c r="B32" s="41"/>
      <c r="C32" s="51"/>
      <c r="D32" s="61"/>
      <c r="E32" s="71"/>
      <c r="F32" s="87" t="s">
        <v>15</v>
      </c>
      <c r="G32" s="87"/>
      <c r="H32" s="104">
        <f>ROUND(((I30*K30^L30+N30*Q30^S30)/100)^3,2)</f>
        <v>3.22</v>
      </c>
      <c r="I32" s="104"/>
      <c r="J32" s="104"/>
      <c r="K32" s="98" t="str">
        <f>IF(H32&gt;L32,"&gt;","&lt;")</f>
        <v>&gt;</v>
      </c>
      <c r="L32" s="126">
        <f>+L26</f>
        <v>3</v>
      </c>
      <c r="M32" s="126"/>
      <c r="N32" s="116"/>
      <c r="O32" s="116"/>
      <c r="P32" s="116"/>
      <c r="Q32" s="116"/>
      <c r="R32" s="116"/>
      <c r="S32" s="116"/>
      <c r="T32" s="116"/>
      <c r="U32" s="116"/>
      <c r="V32" s="178"/>
      <c r="W32" s="74"/>
      <c r="X32" s="87" t="s">
        <v>15</v>
      </c>
      <c r="Y32" s="87"/>
      <c r="Z32" s="189">
        <f>ROUND(((AA30*AC30^AD30+AF30*AI30^AK30)/100)^3,2)</f>
        <v>4.01</v>
      </c>
      <c r="AA32" s="189"/>
      <c r="AB32" s="189"/>
      <c r="AC32" s="86" t="str">
        <f>IF(Z32&gt;AD32,"&gt;","&lt;")</f>
        <v>&gt;</v>
      </c>
      <c r="AD32" s="190">
        <f>+AD26</f>
        <v>4</v>
      </c>
      <c r="AE32" s="190"/>
      <c r="AF32" s="85"/>
      <c r="AG32" s="85"/>
      <c r="AH32" s="85"/>
      <c r="AI32" s="85"/>
      <c r="AJ32" s="85"/>
      <c r="AK32" s="85"/>
      <c r="AL32" s="85"/>
      <c r="AM32" s="85"/>
      <c r="AN32" s="178"/>
      <c r="AO32" s="74"/>
      <c r="AP32" s="87" t="s">
        <v>15</v>
      </c>
      <c r="AQ32" s="87"/>
      <c r="AR32" s="189">
        <f>ROUND(((AS30*AU30^AV30+AX30*BA30^BC30)/100)^3,2)</f>
        <v>7.15</v>
      </c>
      <c r="AS32" s="189"/>
      <c r="AT32" s="189"/>
      <c r="AU32" s="86" t="str">
        <f>IF(AR32&gt;AV32,"&gt;","&lt;")</f>
        <v>&gt;</v>
      </c>
      <c r="AV32" s="190">
        <f>+AV26</f>
        <v>6</v>
      </c>
      <c r="AW32" s="190"/>
      <c r="AX32" s="85"/>
      <c r="AY32" s="85"/>
      <c r="AZ32" s="85"/>
      <c r="BA32" s="85"/>
      <c r="BB32" s="85"/>
      <c r="BC32" s="85"/>
      <c r="BD32" s="85"/>
      <c r="BE32" s="85"/>
      <c r="BF32" s="178"/>
      <c r="BG32" s="74"/>
      <c r="BH32" s="87" t="s">
        <v>15</v>
      </c>
      <c r="BI32" s="87"/>
      <c r="BJ32" s="189">
        <f>ROUND(((BK30*BM30^BN30+BP30*BS30^BU30)/100)^3,2)</f>
        <v>8.48</v>
      </c>
      <c r="BK32" s="189"/>
      <c r="BL32" s="189"/>
      <c r="BM32" s="86" t="str">
        <f>IF(BJ32&gt;BN32,"&gt;","&lt;")</f>
        <v>&gt;</v>
      </c>
      <c r="BN32" s="190">
        <f>+BN26</f>
        <v>8</v>
      </c>
      <c r="BO32" s="190"/>
      <c r="BP32" s="85"/>
      <c r="BQ32" s="85"/>
      <c r="BR32" s="85"/>
      <c r="BS32" s="85"/>
      <c r="BT32" s="85"/>
      <c r="BU32" s="85"/>
      <c r="BV32" s="85"/>
      <c r="BW32" s="85"/>
      <c r="BX32" s="220"/>
    </row>
    <row r="33" spans="1:76" s="29" customFormat="1" ht="15" customHeight="1">
      <c r="A33" s="33"/>
      <c r="B33" s="41"/>
      <c r="C33" s="51"/>
      <c r="D33" s="61"/>
      <c r="E33" s="71"/>
      <c r="F33" s="87"/>
      <c r="G33" s="87"/>
      <c r="H33" s="104"/>
      <c r="I33" s="104"/>
      <c r="J33" s="104"/>
      <c r="K33" s="98"/>
      <c r="L33" s="126"/>
      <c r="M33" s="126"/>
      <c r="N33" s="116"/>
      <c r="O33" s="116"/>
      <c r="P33" s="116"/>
      <c r="Q33" s="116"/>
      <c r="R33" s="116"/>
      <c r="S33" s="116"/>
      <c r="T33" s="116"/>
      <c r="U33" s="116"/>
      <c r="V33" s="178"/>
      <c r="W33" s="74"/>
      <c r="X33" s="87"/>
      <c r="Y33" s="87"/>
      <c r="Z33" s="189"/>
      <c r="AA33" s="189"/>
      <c r="AB33" s="189"/>
      <c r="AC33" s="86"/>
      <c r="AD33" s="190"/>
      <c r="AE33" s="190"/>
      <c r="AF33" s="85"/>
      <c r="AG33" s="85"/>
      <c r="AH33" s="85"/>
      <c r="AI33" s="85"/>
      <c r="AJ33" s="85"/>
      <c r="AK33" s="85"/>
      <c r="AL33" s="85"/>
      <c r="AM33" s="85"/>
      <c r="AN33" s="178"/>
      <c r="AO33" s="74"/>
      <c r="AP33" s="87"/>
      <c r="AQ33" s="87"/>
      <c r="AR33" s="189"/>
      <c r="AS33" s="189"/>
      <c r="AT33" s="189"/>
      <c r="AU33" s="86"/>
      <c r="AV33" s="190"/>
      <c r="AW33" s="190"/>
      <c r="AX33" s="85"/>
      <c r="AY33" s="85"/>
      <c r="AZ33" s="85"/>
      <c r="BA33" s="85"/>
      <c r="BB33" s="85"/>
      <c r="BC33" s="85"/>
      <c r="BD33" s="85"/>
      <c r="BE33" s="85"/>
      <c r="BF33" s="178"/>
      <c r="BG33" s="74"/>
      <c r="BH33" s="87"/>
      <c r="BI33" s="87"/>
      <c r="BJ33" s="189"/>
      <c r="BK33" s="189"/>
      <c r="BL33" s="189"/>
      <c r="BM33" s="86"/>
      <c r="BN33" s="190"/>
      <c r="BO33" s="190"/>
      <c r="BP33" s="85"/>
      <c r="BQ33" s="85"/>
      <c r="BR33" s="85"/>
      <c r="BS33" s="85"/>
      <c r="BT33" s="85"/>
      <c r="BU33" s="85"/>
      <c r="BV33" s="85"/>
      <c r="BW33" s="85"/>
      <c r="BX33" s="220"/>
    </row>
    <row r="34" spans="1:76" s="29" customFormat="1" ht="18" customHeight="1">
      <c r="A34" s="33"/>
      <c r="B34" s="41"/>
      <c r="C34" s="51"/>
      <c r="D34" s="61"/>
      <c r="E34" s="71"/>
      <c r="F34" s="85"/>
      <c r="G34" s="100" t="str">
        <f>IF(H32&gt;L32,"OK,目標CBR"&amp;L26&amp;"%の場合置換層厚"&amp;L27&amp;"cmとなる。","NG,目標CBR"&amp;L26&amp;"%の場合置換層厚"&amp;L27&amp;"cmでは満足しない。")</f>
        <v>OK,目標CBR3%の場合置換層厚65cmとなる。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78"/>
      <c r="W34" s="74"/>
      <c r="X34" s="85"/>
      <c r="Y34" s="100" t="str">
        <f>IF(Z32&gt;AD32,"OK,目標CBR"&amp;AD26&amp;"%の場合置換層厚"&amp;AD27&amp;"cmとなる。","NG,目標CBR"&amp;AD26&amp;"%の場合置換層厚"&amp;AD27&amp;"cmでは満足しない。")</f>
        <v>OK,目標CBR4%の場合置換層厚70cmとなる。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178"/>
      <c r="AO34" s="74"/>
      <c r="AP34" s="85"/>
      <c r="AQ34" s="100" t="str">
        <f>IF(AR32&gt;AV32,"OK,目標CBR"&amp;AV26&amp;"%の場合置換層厚"&amp;AV27&amp;"cmとなる。","NG,目標CBR"&amp;AV26&amp;"%の場合置換層厚"&amp;AV27&amp;"cmでは満足しない。")</f>
        <v>OK,目標CBR6%の場合置換層厚85cmとなる。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178"/>
      <c r="BG34" s="74"/>
      <c r="BH34" s="85"/>
      <c r="BI34" s="100" t="str">
        <f>IF(BJ32&gt;BN32,"OK,目標CBR"&amp;BN26&amp;"%の場合置換層厚"&amp;BN27&amp;"cmとなる。","NG,目標CBR"&amp;BN26&amp;"%の場合置換層厚"&amp;BN27&amp;"cmでは満足しない。")</f>
        <v>OK,目標CBR8%の場合置換層厚90cmとなる。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220"/>
    </row>
    <row r="35" spans="1:76" s="29" customFormat="1" ht="9.9499999999999993" customHeight="1">
      <c r="A35" s="33"/>
      <c r="B35" s="41"/>
      <c r="C35" s="51"/>
      <c r="D35" s="61"/>
      <c r="E35" s="72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80"/>
      <c r="W35" s="72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180"/>
      <c r="AO35" s="72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80"/>
      <c r="BG35" s="72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221"/>
    </row>
    <row r="36" spans="1:76" s="29" customFormat="1" ht="15.95" customHeight="1">
      <c r="A36" s="33"/>
      <c r="B36" s="42" t="s">
        <v>20</v>
      </c>
      <c r="C36" s="52"/>
      <c r="D36" s="62"/>
      <c r="E36" s="73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51">
        <v>100</v>
      </c>
      <c r="Q36" s="151"/>
      <c r="R36" s="151"/>
      <c r="S36" s="151"/>
      <c r="T36" s="151"/>
      <c r="U36" s="151"/>
      <c r="V36" s="181"/>
      <c r="W36" s="187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51">
        <v>100</v>
      </c>
      <c r="AI36" s="151"/>
      <c r="AJ36" s="151"/>
      <c r="AK36" s="151"/>
      <c r="AL36" s="151"/>
      <c r="AM36" s="151"/>
      <c r="AN36" s="200"/>
      <c r="AO36" s="187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51">
        <v>100</v>
      </c>
      <c r="BA36" s="151"/>
      <c r="BB36" s="151"/>
      <c r="BC36" s="151"/>
      <c r="BD36" s="151"/>
      <c r="BE36" s="151"/>
      <c r="BF36" s="200"/>
      <c r="BG36" s="73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151">
        <v>100</v>
      </c>
      <c r="BS36" s="151"/>
      <c r="BT36" s="151"/>
      <c r="BU36" s="151"/>
      <c r="BV36" s="151"/>
      <c r="BW36" s="151"/>
      <c r="BX36" s="222"/>
    </row>
    <row r="37" spans="1:76" s="29" customFormat="1" ht="15.95" customHeight="1">
      <c r="A37" s="33"/>
      <c r="B37" s="43"/>
      <c r="C37" s="53"/>
      <c r="D37" s="63"/>
      <c r="E37" s="71"/>
      <c r="F37" s="90" t="s">
        <v>41</v>
      </c>
      <c r="G37" s="90"/>
      <c r="H37" s="90"/>
      <c r="I37" s="90"/>
      <c r="J37" s="90"/>
      <c r="K37" s="90"/>
      <c r="L37" s="90"/>
      <c r="M37" s="90" t="s">
        <v>36</v>
      </c>
      <c r="N37" s="90"/>
      <c r="O37" s="90"/>
      <c r="P37" s="94" t="s">
        <v>46</v>
      </c>
      <c r="Q37" s="94"/>
      <c r="R37" s="94"/>
      <c r="S37" s="94" t="s">
        <v>44</v>
      </c>
      <c r="T37" s="94"/>
      <c r="U37" s="94"/>
      <c r="V37" s="182"/>
      <c r="W37" s="188"/>
      <c r="X37" s="90" t="s">
        <v>41</v>
      </c>
      <c r="Y37" s="90"/>
      <c r="Z37" s="90"/>
      <c r="AA37" s="90"/>
      <c r="AB37" s="90"/>
      <c r="AC37" s="90"/>
      <c r="AD37" s="90"/>
      <c r="AE37" s="90" t="s">
        <v>36</v>
      </c>
      <c r="AF37" s="90"/>
      <c r="AG37" s="90"/>
      <c r="AH37" s="94" t="s">
        <v>46</v>
      </c>
      <c r="AI37" s="94"/>
      <c r="AJ37" s="94"/>
      <c r="AK37" s="94" t="s">
        <v>44</v>
      </c>
      <c r="AL37" s="94"/>
      <c r="AM37" s="94"/>
      <c r="AN37" s="201"/>
      <c r="AO37" s="188"/>
      <c r="AP37" s="90" t="s">
        <v>41</v>
      </c>
      <c r="AQ37" s="90"/>
      <c r="AR37" s="90"/>
      <c r="AS37" s="90"/>
      <c r="AT37" s="90"/>
      <c r="AU37" s="90"/>
      <c r="AV37" s="90"/>
      <c r="AW37" s="90" t="s">
        <v>36</v>
      </c>
      <c r="AX37" s="90"/>
      <c r="AY37" s="90"/>
      <c r="AZ37" s="94" t="s">
        <v>46</v>
      </c>
      <c r="BA37" s="94"/>
      <c r="BB37" s="94"/>
      <c r="BC37" s="94" t="s">
        <v>44</v>
      </c>
      <c r="BD37" s="94"/>
      <c r="BE37" s="94"/>
      <c r="BF37" s="201"/>
      <c r="BG37" s="210"/>
      <c r="BH37" s="90" t="s">
        <v>41</v>
      </c>
      <c r="BI37" s="90"/>
      <c r="BJ37" s="90"/>
      <c r="BK37" s="90"/>
      <c r="BL37" s="90"/>
      <c r="BM37" s="90"/>
      <c r="BN37" s="90"/>
      <c r="BO37" s="90" t="s">
        <v>36</v>
      </c>
      <c r="BP37" s="90"/>
      <c r="BQ37" s="90"/>
      <c r="BR37" s="94" t="s">
        <v>46</v>
      </c>
      <c r="BS37" s="94"/>
      <c r="BT37" s="94"/>
      <c r="BU37" s="94" t="s">
        <v>44</v>
      </c>
      <c r="BV37" s="94"/>
      <c r="BW37" s="94"/>
      <c r="BX37" s="223"/>
    </row>
    <row r="38" spans="1:76" s="29" customFormat="1" ht="15.95" customHeight="1">
      <c r="A38" s="33"/>
      <c r="B38" s="43"/>
      <c r="C38" s="53"/>
      <c r="D38" s="63"/>
      <c r="E38" s="71"/>
      <c r="F38" s="91" t="s">
        <v>34</v>
      </c>
      <c r="G38" s="101"/>
      <c r="H38" s="105" t="s">
        <v>50</v>
      </c>
      <c r="I38" s="105"/>
      <c r="J38" s="114"/>
      <c r="K38" s="119">
        <v>5</v>
      </c>
      <c r="L38" s="130"/>
      <c r="M38" s="137">
        <f>+P36</f>
        <v>100</v>
      </c>
      <c r="N38" s="146"/>
      <c r="O38" s="148"/>
      <c r="P38" s="152">
        <f>+'単価表(奄美)'!$E$6</f>
        <v>2448</v>
      </c>
      <c r="Q38" s="160"/>
      <c r="R38" s="162"/>
      <c r="S38" s="165">
        <f>ROUND(P38*M38/1000,0)</f>
        <v>245</v>
      </c>
      <c r="T38" s="165"/>
      <c r="U38" s="165"/>
      <c r="V38" s="182"/>
      <c r="W38" s="188"/>
      <c r="X38" s="91" t="s">
        <v>34</v>
      </c>
      <c r="Y38" s="101"/>
      <c r="Z38" s="105" t="s">
        <v>50</v>
      </c>
      <c r="AA38" s="105"/>
      <c r="AB38" s="114"/>
      <c r="AC38" s="119">
        <v>5</v>
      </c>
      <c r="AD38" s="130"/>
      <c r="AE38" s="137">
        <f>+AH36</f>
        <v>100</v>
      </c>
      <c r="AF38" s="146"/>
      <c r="AG38" s="148"/>
      <c r="AH38" s="152">
        <f>+'単価表(奄美)'!$E$6</f>
        <v>2448</v>
      </c>
      <c r="AI38" s="160"/>
      <c r="AJ38" s="162"/>
      <c r="AK38" s="165">
        <f>ROUND(AH38*AE38/1000,0)</f>
        <v>245</v>
      </c>
      <c r="AL38" s="165"/>
      <c r="AM38" s="165"/>
      <c r="AN38" s="201"/>
      <c r="AO38" s="188"/>
      <c r="AP38" s="91" t="s">
        <v>34</v>
      </c>
      <c r="AQ38" s="101"/>
      <c r="AR38" s="105" t="s">
        <v>50</v>
      </c>
      <c r="AS38" s="105"/>
      <c r="AT38" s="114"/>
      <c r="AU38" s="119">
        <v>5</v>
      </c>
      <c r="AV38" s="130"/>
      <c r="AW38" s="137">
        <f>+AZ36</f>
        <v>100</v>
      </c>
      <c r="AX38" s="146"/>
      <c r="AY38" s="148"/>
      <c r="AZ38" s="152">
        <f>+'単価表(奄美)'!$E$6</f>
        <v>2448</v>
      </c>
      <c r="BA38" s="160"/>
      <c r="BB38" s="162"/>
      <c r="BC38" s="165">
        <f>ROUND(AZ38*AW38/1000,0)</f>
        <v>245</v>
      </c>
      <c r="BD38" s="165"/>
      <c r="BE38" s="165"/>
      <c r="BF38" s="201"/>
      <c r="BG38" s="210"/>
      <c r="BH38" s="91" t="s">
        <v>34</v>
      </c>
      <c r="BI38" s="101"/>
      <c r="BJ38" s="105" t="s">
        <v>50</v>
      </c>
      <c r="BK38" s="105"/>
      <c r="BL38" s="114"/>
      <c r="BM38" s="119">
        <v>5</v>
      </c>
      <c r="BN38" s="130"/>
      <c r="BO38" s="137">
        <f>+BR36</f>
        <v>100</v>
      </c>
      <c r="BP38" s="146"/>
      <c r="BQ38" s="148"/>
      <c r="BR38" s="152">
        <f>+'単価表(奄美)'!$E$6</f>
        <v>2448</v>
      </c>
      <c r="BS38" s="160"/>
      <c r="BT38" s="162"/>
      <c r="BU38" s="165">
        <f>ROUND(BR38*BO38/1000,0)</f>
        <v>245</v>
      </c>
      <c r="BV38" s="165"/>
      <c r="BW38" s="165"/>
      <c r="BX38" s="223"/>
    </row>
    <row r="39" spans="1:76" s="30" customFormat="1" ht="15.95" customHeight="1">
      <c r="A39" s="34"/>
      <c r="B39" s="43"/>
      <c r="C39" s="53"/>
      <c r="D39" s="63"/>
      <c r="E39" s="74"/>
      <c r="F39" s="92"/>
      <c r="G39" s="102"/>
      <c r="H39" s="105" t="s">
        <v>33</v>
      </c>
      <c r="I39" s="105"/>
      <c r="J39" s="114"/>
      <c r="K39" s="120">
        <v>15</v>
      </c>
      <c r="L39" s="131"/>
      <c r="M39" s="138">
        <f>+P36</f>
        <v>100</v>
      </c>
      <c r="N39" s="138"/>
      <c r="O39" s="138"/>
      <c r="P39" s="153">
        <f>LOOKUP(K39,'単価表(奄美)'!$D$8:$D$16,'単価表(奄美)'!$E$8:$E$16)</f>
        <v>952</v>
      </c>
      <c r="Q39" s="153"/>
      <c r="R39" s="153"/>
      <c r="S39" s="165">
        <f>ROUND(P39*M39/1000,0)</f>
        <v>95</v>
      </c>
      <c r="T39" s="165"/>
      <c r="U39" s="165"/>
      <c r="V39" s="182"/>
      <c r="W39" s="188"/>
      <c r="X39" s="92"/>
      <c r="Y39" s="102"/>
      <c r="Z39" s="105" t="s">
        <v>33</v>
      </c>
      <c r="AA39" s="105"/>
      <c r="AB39" s="114"/>
      <c r="AC39" s="120">
        <v>15</v>
      </c>
      <c r="AD39" s="131"/>
      <c r="AE39" s="138">
        <f>+AH36</f>
        <v>100</v>
      </c>
      <c r="AF39" s="138"/>
      <c r="AG39" s="138"/>
      <c r="AH39" s="153">
        <f>LOOKUP(AC39,'単価表(奄美)'!$D$8:$D$16,'単価表(奄美)'!$E$8:$E$16)</f>
        <v>952</v>
      </c>
      <c r="AI39" s="153"/>
      <c r="AJ39" s="153"/>
      <c r="AK39" s="165">
        <f>ROUND(AH39*AE39/1000,0)</f>
        <v>95</v>
      </c>
      <c r="AL39" s="165"/>
      <c r="AM39" s="165"/>
      <c r="AN39" s="178"/>
      <c r="AO39" s="188"/>
      <c r="AP39" s="92"/>
      <c r="AQ39" s="102"/>
      <c r="AR39" s="105" t="s">
        <v>33</v>
      </c>
      <c r="AS39" s="105"/>
      <c r="AT39" s="114"/>
      <c r="AU39" s="120">
        <v>10</v>
      </c>
      <c r="AV39" s="131"/>
      <c r="AW39" s="138">
        <f>+AZ36</f>
        <v>100</v>
      </c>
      <c r="AX39" s="138"/>
      <c r="AY39" s="138"/>
      <c r="AZ39" s="153">
        <f>LOOKUP(AU39,'単価表(奄美)'!$D$8:$D$16,'単価表(奄美)'!$E$8:$E$16)</f>
        <v>704</v>
      </c>
      <c r="BA39" s="153"/>
      <c r="BB39" s="153"/>
      <c r="BC39" s="165">
        <f>ROUND(AZ39*AW39/1000,0)</f>
        <v>70</v>
      </c>
      <c r="BD39" s="165"/>
      <c r="BE39" s="165"/>
      <c r="BF39" s="178"/>
      <c r="BG39" s="74"/>
      <c r="BH39" s="92"/>
      <c r="BI39" s="102"/>
      <c r="BJ39" s="105" t="s">
        <v>33</v>
      </c>
      <c r="BK39" s="105"/>
      <c r="BL39" s="114"/>
      <c r="BM39" s="120">
        <v>10</v>
      </c>
      <c r="BN39" s="131"/>
      <c r="BO39" s="138">
        <f>+BR36</f>
        <v>100</v>
      </c>
      <c r="BP39" s="138"/>
      <c r="BQ39" s="138"/>
      <c r="BR39" s="153">
        <f>LOOKUP(BM39,'単価表(奄美)'!$D$8:$D$16,'単価表(奄美)'!$E$8:$E$16)</f>
        <v>704</v>
      </c>
      <c r="BS39" s="153"/>
      <c r="BT39" s="153"/>
      <c r="BU39" s="165">
        <f>ROUND(BR39*BO39/1000,0)</f>
        <v>70</v>
      </c>
      <c r="BV39" s="165"/>
      <c r="BW39" s="165"/>
      <c r="BX39" s="220"/>
    </row>
    <row r="40" spans="1:76" s="30" customFormat="1" ht="15.95" customHeight="1">
      <c r="A40" s="34"/>
      <c r="B40" s="43"/>
      <c r="C40" s="53"/>
      <c r="D40" s="63"/>
      <c r="E40" s="74"/>
      <c r="F40" s="92"/>
      <c r="G40" s="102"/>
      <c r="H40" s="106" t="s">
        <v>38</v>
      </c>
      <c r="I40" s="106"/>
      <c r="J40" s="115"/>
      <c r="K40" s="120"/>
      <c r="L40" s="131"/>
      <c r="M40" s="138"/>
      <c r="N40" s="138"/>
      <c r="O40" s="138"/>
      <c r="P40" s="153"/>
      <c r="Q40" s="153"/>
      <c r="R40" s="153"/>
      <c r="S40" s="165"/>
      <c r="T40" s="165"/>
      <c r="U40" s="165"/>
      <c r="V40" s="182"/>
      <c r="W40" s="188"/>
      <c r="X40" s="92"/>
      <c r="Y40" s="102"/>
      <c r="Z40" s="106" t="s">
        <v>38</v>
      </c>
      <c r="AA40" s="106"/>
      <c r="AB40" s="115"/>
      <c r="AC40" s="120"/>
      <c r="AD40" s="131"/>
      <c r="AE40" s="138"/>
      <c r="AF40" s="138"/>
      <c r="AG40" s="138"/>
      <c r="AH40" s="153"/>
      <c r="AI40" s="153"/>
      <c r="AJ40" s="153"/>
      <c r="AK40" s="165"/>
      <c r="AL40" s="165"/>
      <c r="AM40" s="165"/>
      <c r="AN40" s="178"/>
      <c r="AO40" s="188"/>
      <c r="AP40" s="92"/>
      <c r="AQ40" s="102"/>
      <c r="AR40" s="106" t="s">
        <v>38</v>
      </c>
      <c r="AS40" s="106"/>
      <c r="AT40" s="115"/>
      <c r="AU40" s="120"/>
      <c r="AV40" s="131"/>
      <c r="AW40" s="138"/>
      <c r="AX40" s="138"/>
      <c r="AY40" s="138"/>
      <c r="AZ40" s="153"/>
      <c r="BA40" s="153"/>
      <c r="BB40" s="153"/>
      <c r="BC40" s="165"/>
      <c r="BD40" s="165"/>
      <c r="BE40" s="165"/>
      <c r="BF40" s="178"/>
      <c r="BG40" s="74"/>
      <c r="BH40" s="92"/>
      <c r="BI40" s="102"/>
      <c r="BJ40" s="106" t="s">
        <v>38</v>
      </c>
      <c r="BK40" s="106"/>
      <c r="BL40" s="115"/>
      <c r="BM40" s="120"/>
      <c r="BN40" s="131"/>
      <c r="BO40" s="138"/>
      <c r="BP40" s="138"/>
      <c r="BQ40" s="138"/>
      <c r="BR40" s="153"/>
      <c r="BS40" s="153"/>
      <c r="BT40" s="153"/>
      <c r="BU40" s="165"/>
      <c r="BV40" s="165"/>
      <c r="BW40" s="165"/>
      <c r="BX40" s="220"/>
    </row>
    <row r="41" spans="1:76" s="30" customFormat="1" ht="15.95" customHeight="1">
      <c r="A41" s="34"/>
      <c r="B41" s="43"/>
      <c r="C41" s="53"/>
      <c r="D41" s="63"/>
      <c r="E41" s="74"/>
      <c r="F41" s="92"/>
      <c r="G41" s="102"/>
      <c r="H41" s="105" t="s">
        <v>13</v>
      </c>
      <c r="I41" s="105"/>
      <c r="J41" s="114"/>
      <c r="K41" s="120">
        <v>25</v>
      </c>
      <c r="L41" s="131"/>
      <c r="M41" s="138">
        <f>+P36</f>
        <v>100</v>
      </c>
      <c r="N41" s="138"/>
      <c r="O41" s="138"/>
      <c r="P41" s="153">
        <f>LOOKUP(K41,'単価表(奄美)'!$D$17:$D$26,'単価表(奄美)'!$E$17:$E$26)</f>
        <v>1457</v>
      </c>
      <c r="Q41" s="153"/>
      <c r="R41" s="153"/>
      <c r="S41" s="165">
        <f>ROUND(P41*M41/1000,0)</f>
        <v>146</v>
      </c>
      <c r="T41" s="165"/>
      <c r="U41" s="165"/>
      <c r="V41" s="182"/>
      <c r="W41" s="188"/>
      <c r="X41" s="92"/>
      <c r="Y41" s="102"/>
      <c r="Z41" s="105" t="s">
        <v>13</v>
      </c>
      <c r="AA41" s="105"/>
      <c r="AB41" s="114"/>
      <c r="AC41" s="120">
        <v>20</v>
      </c>
      <c r="AD41" s="131"/>
      <c r="AE41" s="138">
        <f>+AH36</f>
        <v>100</v>
      </c>
      <c r="AF41" s="138"/>
      <c r="AG41" s="138"/>
      <c r="AH41" s="153">
        <f>LOOKUP(AC41,'単価表(奄美)'!$D$17:$D$26,'単価表(奄美)'!$E$17:$E$26)</f>
        <v>1053</v>
      </c>
      <c r="AI41" s="153"/>
      <c r="AJ41" s="153"/>
      <c r="AK41" s="165">
        <f>ROUND(AH41*AE41/1000,0)</f>
        <v>105</v>
      </c>
      <c r="AL41" s="165"/>
      <c r="AM41" s="165"/>
      <c r="AN41" s="178"/>
      <c r="AO41" s="188"/>
      <c r="AP41" s="92"/>
      <c r="AQ41" s="102"/>
      <c r="AR41" s="105" t="s">
        <v>13</v>
      </c>
      <c r="AS41" s="105"/>
      <c r="AT41" s="114"/>
      <c r="AU41" s="120">
        <v>20</v>
      </c>
      <c r="AV41" s="131"/>
      <c r="AW41" s="138">
        <f>+AZ36</f>
        <v>100</v>
      </c>
      <c r="AX41" s="138"/>
      <c r="AY41" s="138"/>
      <c r="AZ41" s="153">
        <f>LOOKUP(AU41,'単価表(奄美)'!$D$17:$D$26,'単価表(奄美)'!$E$17:$E$26)</f>
        <v>1053</v>
      </c>
      <c r="BA41" s="153"/>
      <c r="BB41" s="153"/>
      <c r="BC41" s="165">
        <f>ROUND(AZ41*AW41/1000,0)</f>
        <v>105</v>
      </c>
      <c r="BD41" s="165"/>
      <c r="BE41" s="165"/>
      <c r="BF41" s="178"/>
      <c r="BG41" s="74"/>
      <c r="BH41" s="92"/>
      <c r="BI41" s="102"/>
      <c r="BJ41" s="105" t="s">
        <v>13</v>
      </c>
      <c r="BK41" s="105"/>
      <c r="BL41" s="114"/>
      <c r="BM41" s="120">
        <v>15</v>
      </c>
      <c r="BN41" s="131"/>
      <c r="BO41" s="138">
        <f>+BR36</f>
        <v>100</v>
      </c>
      <c r="BP41" s="138"/>
      <c r="BQ41" s="138"/>
      <c r="BR41" s="153">
        <f>LOOKUP(BM41,'単価表(奄美)'!$D$17:$D$26,'単価表(奄美)'!$E$17:$E$26)</f>
        <v>836</v>
      </c>
      <c r="BS41" s="153"/>
      <c r="BT41" s="153"/>
      <c r="BU41" s="165">
        <f>ROUND(BR41*BO41/1000,0)</f>
        <v>84</v>
      </c>
      <c r="BV41" s="165"/>
      <c r="BW41" s="165"/>
      <c r="BX41" s="220"/>
    </row>
    <row r="42" spans="1:76" s="30" customFormat="1" ht="15.95" customHeight="1">
      <c r="A42" s="34"/>
      <c r="B42" s="43"/>
      <c r="C42" s="53"/>
      <c r="D42" s="63"/>
      <c r="E42" s="74"/>
      <c r="F42" s="92"/>
      <c r="G42" s="102"/>
      <c r="H42" s="106" t="s">
        <v>39</v>
      </c>
      <c r="I42" s="106"/>
      <c r="J42" s="115"/>
      <c r="K42" s="120"/>
      <c r="L42" s="131"/>
      <c r="M42" s="138"/>
      <c r="N42" s="138"/>
      <c r="O42" s="138"/>
      <c r="P42" s="153"/>
      <c r="Q42" s="153"/>
      <c r="R42" s="153"/>
      <c r="S42" s="165"/>
      <c r="T42" s="165"/>
      <c r="U42" s="165"/>
      <c r="V42" s="182"/>
      <c r="W42" s="188"/>
      <c r="X42" s="92"/>
      <c r="Y42" s="102"/>
      <c r="Z42" s="106" t="s">
        <v>39</v>
      </c>
      <c r="AA42" s="106"/>
      <c r="AB42" s="115"/>
      <c r="AC42" s="120"/>
      <c r="AD42" s="131"/>
      <c r="AE42" s="138"/>
      <c r="AF42" s="138"/>
      <c r="AG42" s="138"/>
      <c r="AH42" s="153"/>
      <c r="AI42" s="153"/>
      <c r="AJ42" s="153"/>
      <c r="AK42" s="165"/>
      <c r="AL42" s="165"/>
      <c r="AM42" s="165"/>
      <c r="AN42" s="178"/>
      <c r="AO42" s="188"/>
      <c r="AP42" s="92"/>
      <c r="AQ42" s="102"/>
      <c r="AR42" s="106" t="s">
        <v>39</v>
      </c>
      <c r="AS42" s="106"/>
      <c r="AT42" s="115"/>
      <c r="AU42" s="120"/>
      <c r="AV42" s="131"/>
      <c r="AW42" s="138"/>
      <c r="AX42" s="138"/>
      <c r="AY42" s="138"/>
      <c r="AZ42" s="153"/>
      <c r="BA42" s="153"/>
      <c r="BB42" s="153"/>
      <c r="BC42" s="165"/>
      <c r="BD42" s="165"/>
      <c r="BE42" s="165"/>
      <c r="BF42" s="178"/>
      <c r="BG42" s="74"/>
      <c r="BH42" s="92"/>
      <c r="BI42" s="102"/>
      <c r="BJ42" s="106" t="s">
        <v>39</v>
      </c>
      <c r="BK42" s="106"/>
      <c r="BL42" s="115"/>
      <c r="BM42" s="120"/>
      <c r="BN42" s="131"/>
      <c r="BO42" s="138"/>
      <c r="BP42" s="138"/>
      <c r="BQ42" s="138"/>
      <c r="BR42" s="153"/>
      <c r="BS42" s="153"/>
      <c r="BT42" s="153"/>
      <c r="BU42" s="165"/>
      <c r="BV42" s="165"/>
      <c r="BW42" s="165"/>
      <c r="BX42" s="220"/>
    </row>
    <row r="43" spans="1:76" s="30" customFormat="1" ht="15.95" customHeight="1">
      <c r="A43" s="34"/>
      <c r="B43" s="43"/>
      <c r="C43" s="53"/>
      <c r="D43" s="63"/>
      <c r="E43" s="74"/>
      <c r="F43" s="93"/>
      <c r="G43" s="103"/>
      <c r="H43" s="107" t="s">
        <v>47</v>
      </c>
      <c r="I43" s="107"/>
      <c r="J43" s="107"/>
      <c r="K43" s="107"/>
      <c r="L43" s="107"/>
      <c r="M43" s="138" t="s">
        <v>43</v>
      </c>
      <c r="N43" s="138"/>
      <c r="O43" s="138"/>
      <c r="P43" s="153" t="s">
        <v>43</v>
      </c>
      <c r="Q43" s="153"/>
      <c r="R43" s="153"/>
      <c r="S43" s="165">
        <f>SUM(S38:U42)</f>
        <v>486</v>
      </c>
      <c r="T43" s="165"/>
      <c r="U43" s="165"/>
      <c r="V43" s="182"/>
      <c r="W43" s="188"/>
      <c r="X43" s="93"/>
      <c r="Y43" s="103"/>
      <c r="Z43" s="107" t="s">
        <v>47</v>
      </c>
      <c r="AA43" s="107"/>
      <c r="AB43" s="107"/>
      <c r="AC43" s="107"/>
      <c r="AD43" s="107"/>
      <c r="AE43" s="138" t="s">
        <v>43</v>
      </c>
      <c r="AF43" s="138"/>
      <c r="AG43" s="138"/>
      <c r="AH43" s="153" t="s">
        <v>43</v>
      </c>
      <c r="AI43" s="153"/>
      <c r="AJ43" s="153"/>
      <c r="AK43" s="165">
        <f>SUM(AK38:AM42)</f>
        <v>445</v>
      </c>
      <c r="AL43" s="165"/>
      <c r="AM43" s="165"/>
      <c r="AN43" s="178"/>
      <c r="AO43" s="188"/>
      <c r="AP43" s="93"/>
      <c r="AQ43" s="103"/>
      <c r="AR43" s="107" t="s">
        <v>47</v>
      </c>
      <c r="AS43" s="107"/>
      <c r="AT43" s="107"/>
      <c r="AU43" s="107"/>
      <c r="AV43" s="107"/>
      <c r="AW43" s="138" t="s">
        <v>43</v>
      </c>
      <c r="AX43" s="138"/>
      <c r="AY43" s="138"/>
      <c r="AZ43" s="153" t="s">
        <v>43</v>
      </c>
      <c r="BA43" s="153"/>
      <c r="BB43" s="153"/>
      <c r="BC43" s="165">
        <f>SUM(BC38:BE42)</f>
        <v>420</v>
      </c>
      <c r="BD43" s="165"/>
      <c r="BE43" s="165"/>
      <c r="BF43" s="178"/>
      <c r="BG43" s="74"/>
      <c r="BH43" s="93"/>
      <c r="BI43" s="103"/>
      <c r="BJ43" s="107" t="s">
        <v>47</v>
      </c>
      <c r="BK43" s="107"/>
      <c r="BL43" s="107"/>
      <c r="BM43" s="107"/>
      <c r="BN43" s="107"/>
      <c r="BO43" s="138" t="s">
        <v>43</v>
      </c>
      <c r="BP43" s="138"/>
      <c r="BQ43" s="138"/>
      <c r="BR43" s="153" t="s">
        <v>43</v>
      </c>
      <c r="BS43" s="153"/>
      <c r="BT43" s="153"/>
      <c r="BU43" s="165">
        <f>SUM(BU38:BW42)</f>
        <v>399</v>
      </c>
      <c r="BV43" s="165"/>
      <c r="BW43" s="165"/>
      <c r="BX43" s="220"/>
    </row>
    <row r="44" spans="1:76" s="30" customFormat="1" ht="15.95" customHeight="1">
      <c r="A44" s="34"/>
      <c r="B44" s="43"/>
      <c r="C44" s="53"/>
      <c r="D44" s="63"/>
      <c r="E44" s="74"/>
      <c r="F44" s="94" t="s">
        <v>24</v>
      </c>
      <c r="G44" s="94"/>
      <c r="H44" s="108" t="s">
        <v>19</v>
      </c>
      <c r="I44" s="108"/>
      <c r="J44" s="108"/>
      <c r="K44" s="108"/>
      <c r="L44" s="108"/>
      <c r="M44" s="139">
        <f>T13*P36/100</f>
        <v>110</v>
      </c>
      <c r="N44" s="139"/>
      <c r="O44" s="139"/>
      <c r="P44" s="153">
        <f>+'単価表(奄美)'!$E$29</f>
        <v>255</v>
      </c>
      <c r="Q44" s="153"/>
      <c r="R44" s="153"/>
      <c r="S44" s="165">
        <f>ROUND(P44*M44/1000,0)</f>
        <v>28</v>
      </c>
      <c r="T44" s="165"/>
      <c r="U44" s="165"/>
      <c r="V44" s="182"/>
      <c r="W44" s="188"/>
      <c r="X44" s="94" t="s">
        <v>24</v>
      </c>
      <c r="Y44" s="94"/>
      <c r="Z44" s="108" t="s">
        <v>19</v>
      </c>
      <c r="AA44" s="108"/>
      <c r="AB44" s="108"/>
      <c r="AC44" s="108"/>
      <c r="AD44" s="108"/>
      <c r="AE44" s="139">
        <f>AL13*AH36/100</f>
        <v>110</v>
      </c>
      <c r="AF44" s="139"/>
      <c r="AG44" s="139"/>
      <c r="AH44" s="153">
        <f>+'単価表(奄美)'!$E$29</f>
        <v>255</v>
      </c>
      <c r="AI44" s="153"/>
      <c r="AJ44" s="153"/>
      <c r="AK44" s="165">
        <f>ROUND(AH44*AE44/1000,0)</f>
        <v>28</v>
      </c>
      <c r="AL44" s="165"/>
      <c r="AM44" s="165"/>
      <c r="AN44" s="178"/>
      <c r="AO44" s="188"/>
      <c r="AP44" s="94" t="s">
        <v>24</v>
      </c>
      <c r="AQ44" s="94"/>
      <c r="AR44" s="108" t="s">
        <v>19</v>
      </c>
      <c r="AS44" s="108"/>
      <c r="AT44" s="108"/>
      <c r="AU44" s="108"/>
      <c r="AV44" s="108"/>
      <c r="AW44" s="139">
        <f>BD13*AZ36/100</f>
        <v>120</v>
      </c>
      <c r="AX44" s="139"/>
      <c r="AY44" s="139"/>
      <c r="AZ44" s="153">
        <f>+'単価表(奄美)'!$E$29</f>
        <v>255</v>
      </c>
      <c r="BA44" s="153"/>
      <c r="BB44" s="153"/>
      <c r="BC44" s="165">
        <f>ROUND(AZ44*AW44/1000,0)</f>
        <v>31</v>
      </c>
      <c r="BD44" s="165"/>
      <c r="BE44" s="165"/>
      <c r="BF44" s="178"/>
      <c r="BG44" s="74"/>
      <c r="BH44" s="94" t="s">
        <v>24</v>
      </c>
      <c r="BI44" s="94"/>
      <c r="BJ44" s="108" t="s">
        <v>19</v>
      </c>
      <c r="BK44" s="108"/>
      <c r="BL44" s="108"/>
      <c r="BM44" s="108"/>
      <c r="BN44" s="108"/>
      <c r="BO44" s="139">
        <f>BV13*BR36/100</f>
        <v>120</v>
      </c>
      <c r="BP44" s="139"/>
      <c r="BQ44" s="139"/>
      <c r="BR44" s="153">
        <f>+'単価表(奄美)'!$E$29</f>
        <v>255</v>
      </c>
      <c r="BS44" s="153"/>
      <c r="BT44" s="153"/>
      <c r="BU44" s="165">
        <f>ROUND(BR44*BO44/1000,0)</f>
        <v>31</v>
      </c>
      <c r="BV44" s="165"/>
      <c r="BW44" s="165"/>
      <c r="BX44" s="220"/>
    </row>
    <row r="45" spans="1:76" s="30" customFormat="1" ht="15.95" customHeight="1">
      <c r="A45" s="34"/>
      <c r="B45" s="43"/>
      <c r="C45" s="53"/>
      <c r="D45" s="63"/>
      <c r="E45" s="74"/>
      <c r="F45" s="94"/>
      <c r="G45" s="94"/>
      <c r="H45" s="108" t="s">
        <v>35</v>
      </c>
      <c r="I45" s="108"/>
      <c r="J45" s="108"/>
      <c r="K45" s="108"/>
      <c r="L45" s="108"/>
      <c r="M45" s="139">
        <f>S14*P36/100</f>
        <v>65</v>
      </c>
      <c r="N45" s="139"/>
      <c r="O45" s="139"/>
      <c r="P45" s="153">
        <f>+'単価表(奄美)'!$E$28</f>
        <v>256</v>
      </c>
      <c r="Q45" s="153"/>
      <c r="R45" s="153"/>
      <c r="S45" s="165">
        <f>ROUND(P45*M45/1000,0)</f>
        <v>17</v>
      </c>
      <c r="T45" s="165"/>
      <c r="U45" s="165"/>
      <c r="V45" s="182"/>
      <c r="W45" s="188"/>
      <c r="X45" s="94"/>
      <c r="Y45" s="94"/>
      <c r="Z45" s="108" t="s">
        <v>35</v>
      </c>
      <c r="AA45" s="108"/>
      <c r="AB45" s="108"/>
      <c r="AC45" s="108"/>
      <c r="AD45" s="108"/>
      <c r="AE45" s="139">
        <f>AK14*AH36/100</f>
        <v>70</v>
      </c>
      <c r="AF45" s="139"/>
      <c r="AG45" s="139"/>
      <c r="AH45" s="153">
        <f>+'単価表(奄美)'!$E$28</f>
        <v>256</v>
      </c>
      <c r="AI45" s="153"/>
      <c r="AJ45" s="153"/>
      <c r="AK45" s="165">
        <f>ROUND(AH45*AE45/1000,0)</f>
        <v>18</v>
      </c>
      <c r="AL45" s="165"/>
      <c r="AM45" s="165"/>
      <c r="AN45" s="178"/>
      <c r="AO45" s="188"/>
      <c r="AP45" s="94"/>
      <c r="AQ45" s="94"/>
      <c r="AR45" s="108" t="s">
        <v>35</v>
      </c>
      <c r="AS45" s="108"/>
      <c r="AT45" s="108"/>
      <c r="AU45" s="108"/>
      <c r="AV45" s="108"/>
      <c r="AW45" s="139">
        <f>BC14*AZ36/100</f>
        <v>85</v>
      </c>
      <c r="AX45" s="139"/>
      <c r="AY45" s="139"/>
      <c r="AZ45" s="153">
        <f>+'単価表(奄美)'!$E$28</f>
        <v>256</v>
      </c>
      <c r="BA45" s="153"/>
      <c r="BB45" s="153"/>
      <c r="BC45" s="165">
        <f>ROUND(AZ45*AW45/1000,0)</f>
        <v>22</v>
      </c>
      <c r="BD45" s="165"/>
      <c r="BE45" s="165"/>
      <c r="BF45" s="178"/>
      <c r="BG45" s="74"/>
      <c r="BH45" s="94"/>
      <c r="BI45" s="94"/>
      <c r="BJ45" s="108" t="s">
        <v>35</v>
      </c>
      <c r="BK45" s="108"/>
      <c r="BL45" s="108"/>
      <c r="BM45" s="108"/>
      <c r="BN45" s="108"/>
      <c r="BO45" s="139">
        <f>BU15*BR36/100</f>
        <v>90</v>
      </c>
      <c r="BP45" s="139"/>
      <c r="BQ45" s="139"/>
      <c r="BR45" s="153">
        <f>+'単価表(奄美)'!$E$28</f>
        <v>256</v>
      </c>
      <c r="BS45" s="153"/>
      <c r="BT45" s="153"/>
      <c r="BU45" s="165">
        <f>ROUND(BR45*BO45/1000,0)</f>
        <v>23</v>
      </c>
      <c r="BV45" s="165"/>
      <c r="BW45" s="165"/>
      <c r="BX45" s="220"/>
    </row>
    <row r="46" spans="1:76" s="30" customFormat="1" ht="15.95" customHeight="1">
      <c r="A46" s="34"/>
      <c r="B46" s="43"/>
      <c r="C46" s="53"/>
      <c r="D46" s="63"/>
      <c r="E46" s="74"/>
      <c r="F46" s="94"/>
      <c r="G46" s="94"/>
      <c r="H46" s="108" t="s">
        <v>76</v>
      </c>
      <c r="I46" s="108"/>
      <c r="J46" s="108"/>
      <c r="K46" s="108"/>
      <c r="L46" s="108"/>
      <c r="M46" s="139">
        <f>+M45</f>
        <v>65</v>
      </c>
      <c r="N46" s="139"/>
      <c r="O46" s="139"/>
      <c r="P46" s="153">
        <f>+'単価表(奄美)'!$E$27</f>
        <v>3800</v>
      </c>
      <c r="Q46" s="153"/>
      <c r="R46" s="153"/>
      <c r="S46" s="165">
        <f>ROUND(P46*M46/1000,0)</f>
        <v>247</v>
      </c>
      <c r="T46" s="165"/>
      <c r="U46" s="165"/>
      <c r="V46" s="182"/>
      <c r="W46" s="188"/>
      <c r="X46" s="94"/>
      <c r="Y46" s="94"/>
      <c r="Z46" s="108" t="s">
        <v>76</v>
      </c>
      <c r="AA46" s="108"/>
      <c r="AB46" s="108"/>
      <c r="AC46" s="108"/>
      <c r="AD46" s="108"/>
      <c r="AE46" s="139">
        <f>+AE45</f>
        <v>70</v>
      </c>
      <c r="AF46" s="139"/>
      <c r="AG46" s="139"/>
      <c r="AH46" s="153">
        <f>+'単価表(奄美)'!$E$27</f>
        <v>3800</v>
      </c>
      <c r="AI46" s="153"/>
      <c r="AJ46" s="153"/>
      <c r="AK46" s="165">
        <f>ROUND(AH46*AE46/1000,0)</f>
        <v>266</v>
      </c>
      <c r="AL46" s="165"/>
      <c r="AM46" s="165"/>
      <c r="AN46" s="178"/>
      <c r="AO46" s="188"/>
      <c r="AP46" s="94"/>
      <c r="AQ46" s="94"/>
      <c r="AR46" s="108" t="s">
        <v>76</v>
      </c>
      <c r="AS46" s="108"/>
      <c r="AT46" s="108"/>
      <c r="AU46" s="108"/>
      <c r="AV46" s="108"/>
      <c r="AW46" s="139">
        <f>+AW45</f>
        <v>85</v>
      </c>
      <c r="AX46" s="139"/>
      <c r="AY46" s="139"/>
      <c r="AZ46" s="153">
        <f>+'単価表(奄美)'!$E$27</f>
        <v>3800</v>
      </c>
      <c r="BA46" s="153"/>
      <c r="BB46" s="153"/>
      <c r="BC46" s="165">
        <f>ROUND(AZ46*AW46/1000,0)</f>
        <v>323</v>
      </c>
      <c r="BD46" s="165"/>
      <c r="BE46" s="165"/>
      <c r="BF46" s="178"/>
      <c r="BG46" s="74"/>
      <c r="BH46" s="94"/>
      <c r="BI46" s="94"/>
      <c r="BJ46" s="108" t="s">
        <v>76</v>
      </c>
      <c r="BK46" s="108"/>
      <c r="BL46" s="108"/>
      <c r="BM46" s="108"/>
      <c r="BN46" s="108"/>
      <c r="BO46" s="139">
        <f>+BO45</f>
        <v>90</v>
      </c>
      <c r="BP46" s="139"/>
      <c r="BQ46" s="139"/>
      <c r="BR46" s="153">
        <f>+'単価表(奄美)'!$E$27</f>
        <v>3800</v>
      </c>
      <c r="BS46" s="153"/>
      <c r="BT46" s="153"/>
      <c r="BU46" s="165">
        <f>ROUND(BR46*BO46/1000,0)</f>
        <v>342</v>
      </c>
      <c r="BV46" s="165"/>
      <c r="BW46" s="165"/>
      <c r="BX46" s="220"/>
    </row>
    <row r="47" spans="1:76" s="30" customFormat="1" ht="15.95" customHeight="1">
      <c r="A47" s="34"/>
      <c r="B47" s="43"/>
      <c r="C47" s="53"/>
      <c r="D47" s="63"/>
      <c r="E47" s="74"/>
      <c r="F47" s="94"/>
      <c r="G47" s="94"/>
      <c r="H47" s="108" t="s">
        <v>16</v>
      </c>
      <c r="I47" s="108"/>
      <c r="J47" s="108"/>
      <c r="K47" s="108"/>
      <c r="L47" s="108"/>
      <c r="M47" s="139">
        <f>+M44</f>
        <v>110</v>
      </c>
      <c r="N47" s="139"/>
      <c r="O47" s="139"/>
      <c r="P47" s="153">
        <f>+'単価表(奄美)'!$E$33</f>
        <v>917</v>
      </c>
      <c r="Q47" s="153"/>
      <c r="R47" s="153"/>
      <c r="S47" s="165">
        <f>ROUND(P47*M47/1000,0)</f>
        <v>101</v>
      </c>
      <c r="T47" s="165"/>
      <c r="U47" s="165"/>
      <c r="V47" s="182"/>
      <c r="W47" s="188"/>
      <c r="X47" s="94"/>
      <c r="Y47" s="94"/>
      <c r="Z47" s="108" t="s">
        <v>16</v>
      </c>
      <c r="AA47" s="108"/>
      <c r="AB47" s="108"/>
      <c r="AC47" s="108"/>
      <c r="AD47" s="108"/>
      <c r="AE47" s="139">
        <f>+AE44</f>
        <v>110</v>
      </c>
      <c r="AF47" s="139"/>
      <c r="AG47" s="139"/>
      <c r="AH47" s="153">
        <f>+'単価表(奄美)'!$E$33</f>
        <v>917</v>
      </c>
      <c r="AI47" s="153"/>
      <c r="AJ47" s="153"/>
      <c r="AK47" s="165">
        <f>ROUND(AH47*AE47/1000,0)</f>
        <v>101</v>
      </c>
      <c r="AL47" s="165"/>
      <c r="AM47" s="165"/>
      <c r="AN47" s="178"/>
      <c r="AO47" s="188"/>
      <c r="AP47" s="94"/>
      <c r="AQ47" s="94"/>
      <c r="AR47" s="108" t="s">
        <v>16</v>
      </c>
      <c r="AS47" s="108"/>
      <c r="AT47" s="108"/>
      <c r="AU47" s="108"/>
      <c r="AV47" s="108"/>
      <c r="AW47" s="139">
        <f>+AW44</f>
        <v>120</v>
      </c>
      <c r="AX47" s="139"/>
      <c r="AY47" s="139"/>
      <c r="AZ47" s="153">
        <f>+'単価表(奄美)'!$E$33</f>
        <v>917</v>
      </c>
      <c r="BA47" s="153"/>
      <c r="BB47" s="153"/>
      <c r="BC47" s="165">
        <f>ROUND(AZ47*AW47/1000,0)</f>
        <v>110</v>
      </c>
      <c r="BD47" s="165"/>
      <c r="BE47" s="165"/>
      <c r="BF47" s="178"/>
      <c r="BG47" s="74"/>
      <c r="BH47" s="94"/>
      <c r="BI47" s="94"/>
      <c r="BJ47" s="108" t="s">
        <v>16</v>
      </c>
      <c r="BK47" s="108"/>
      <c r="BL47" s="108"/>
      <c r="BM47" s="108"/>
      <c r="BN47" s="108"/>
      <c r="BO47" s="139">
        <f>+BO44</f>
        <v>120</v>
      </c>
      <c r="BP47" s="139"/>
      <c r="BQ47" s="139"/>
      <c r="BR47" s="153">
        <f>+'単価表(奄美)'!$E$33</f>
        <v>917</v>
      </c>
      <c r="BS47" s="153"/>
      <c r="BT47" s="153"/>
      <c r="BU47" s="165">
        <f>ROUND(BR47*BO47/1000,0)</f>
        <v>110</v>
      </c>
      <c r="BV47" s="165"/>
      <c r="BW47" s="165"/>
      <c r="BX47" s="220"/>
    </row>
    <row r="48" spans="1:76" s="30" customFormat="1" ht="15.95" customHeight="1">
      <c r="A48" s="34"/>
      <c r="B48" s="43"/>
      <c r="C48" s="53"/>
      <c r="D48" s="63"/>
      <c r="E48" s="74"/>
      <c r="F48" s="94"/>
      <c r="G48" s="94"/>
      <c r="H48" s="107" t="s">
        <v>47</v>
      </c>
      <c r="I48" s="107"/>
      <c r="J48" s="107"/>
      <c r="K48" s="107"/>
      <c r="L48" s="107"/>
      <c r="M48" s="138" t="s">
        <v>43</v>
      </c>
      <c r="N48" s="138"/>
      <c r="O48" s="138"/>
      <c r="P48" s="153" t="s">
        <v>43</v>
      </c>
      <c r="Q48" s="153"/>
      <c r="R48" s="153"/>
      <c r="S48" s="165">
        <f>SUM(S44:U47)</f>
        <v>393</v>
      </c>
      <c r="T48" s="165"/>
      <c r="U48" s="165"/>
      <c r="V48" s="182"/>
      <c r="W48" s="188"/>
      <c r="X48" s="94"/>
      <c r="Y48" s="94"/>
      <c r="Z48" s="107" t="s">
        <v>47</v>
      </c>
      <c r="AA48" s="107"/>
      <c r="AB48" s="107"/>
      <c r="AC48" s="107"/>
      <c r="AD48" s="107"/>
      <c r="AE48" s="138" t="s">
        <v>43</v>
      </c>
      <c r="AF48" s="138"/>
      <c r="AG48" s="138"/>
      <c r="AH48" s="153" t="s">
        <v>43</v>
      </c>
      <c r="AI48" s="153"/>
      <c r="AJ48" s="153"/>
      <c r="AK48" s="165">
        <f>SUM(AK44:AM47)</f>
        <v>413</v>
      </c>
      <c r="AL48" s="165"/>
      <c r="AM48" s="165"/>
      <c r="AN48" s="178"/>
      <c r="AO48" s="188"/>
      <c r="AP48" s="94"/>
      <c r="AQ48" s="94"/>
      <c r="AR48" s="107" t="s">
        <v>47</v>
      </c>
      <c r="AS48" s="107"/>
      <c r="AT48" s="107"/>
      <c r="AU48" s="107"/>
      <c r="AV48" s="107"/>
      <c r="AW48" s="138" t="s">
        <v>43</v>
      </c>
      <c r="AX48" s="138"/>
      <c r="AY48" s="138"/>
      <c r="AZ48" s="153" t="s">
        <v>43</v>
      </c>
      <c r="BA48" s="153"/>
      <c r="BB48" s="153"/>
      <c r="BC48" s="165">
        <f>SUM(BC44:BE47)</f>
        <v>486</v>
      </c>
      <c r="BD48" s="165"/>
      <c r="BE48" s="165"/>
      <c r="BF48" s="178"/>
      <c r="BG48" s="74"/>
      <c r="BH48" s="94"/>
      <c r="BI48" s="94"/>
      <c r="BJ48" s="107" t="s">
        <v>47</v>
      </c>
      <c r="BK48" s="107"/>
      <c r="BL48" s="107"/>
      <c r="BM48" s="107"/>
      <c r="BN48" s="107"/>
      <c r="BO48" s="138" t="s">
        <v>43</v>
      </c>
      <c r="BP48" s="138"/>
      <c r="BQ48" s="138"/>
      <c r="BR48" s="153" t="s">
        <v>43</v>
      </c>
      <c r="BS48" s="153"/>
      <c r="BT48" s="153"/>
      <c r="BU48" s="165">
        <f>SUM(BU44:BW47)</f>
        <v>506</v>
      </c>
      <c r="BV48" s="165"/>
      <c r="BW48" s="165"/>
      <c r="BX48" s="220"/>
    </row>
    <row r="49" spans="1:76" s="30" customFormat="1" ht="15.95" customHeight="1">
      <c r="A49" s="34"/>
      <c r="B49" s="43"/>
      <c r="C49" s="53"/>
      <c r="D49" s="63"/>
      <c r="E49" s="74"/>
      <c r="F49" s="95" t="s">
        <v>17</v>
      </c>
      <c r="G49" s="95"/>
      <c r="H49" s="95"/>
      <c r="I49" s="95"/>
      <c r="J49" s="95"/>
      <c r="K49" s="95"/>
      <c r="L49" s="95"/>
      <c r="M49" s="140" t="s">
        <v>43</v>
      </c>
      <c r="N49" s="140"/>
      <c r="O49" s="140"/>
      <c r="P49" s="154" t="s">
        <v>43</v>
      </c>
      <c r="Q49" s="154"/>
      <c r="R49" s="154"/>
      <c r="S49" s="166">
        <f>+S48+S43</f>
        <v>879</v>
      </c>
      <c r="T49" s="166"/>
      <c r="U49" s="166"/>
      <c r="V49" s="182"/>
      <c r="W49" s="188"/>
      <c r="X49" s="95" t="s">
        <v>17</v>
      </c>
      <c r="Y49" s="95"/>
      <c r="Z49" s="95"/>
      <c r="AA49" s="95"/>
      <c r="AB49" s="95"/>
      <c r="AC49" s="95"/>
      <c r="AD49" s="95"/>
      <c r="AE49" s="140" t="s">
        <v>43</v>
      </c>
      <c r="AF49" s="140"/>
      <c r="AG49" s="140"/>
      <c r="AH49" s="154" t="s">
        <v>43</v>
      </c>
      <c r="AI49" s="154"/>
      <c r="AJ49" s="154"/>
      <c r="AK49" s="166">
        <f>+AK48+AK43</f>
        <v>858</v>
      </c>
      <c r="AL49" s="166"/>
      <c r="AM49" s="166"/>
      <c r="AN49" s="178"/>
      <c r="AO49" s="188"/>
      <c r="AP49" s="95" t="s">
        <v>17</v>
      </c>
      <c r="AQ49" s="95"/>
      <c r="AR49" s="95"/>
      <c r="AS49" s="95"/>
      <c r="AT49" s="95"/>
      <c r="AU49" s="95"/>
      <c r="AV49" s="95"/>
      <c r="AW49" s="140" t="s">
        <v>43</v>
      </c>
      <c r="AX49" s="140"/>
      <c r="AY49" s="140"/>
      <c r="AZ49" s="154" t="s">
        <v>43</v>
      </c>
      <c r="BA49" s="154"/>
      <c r="BB49" s="154"/>
      <c r="BC49" s="166">
        <f>+BC48+BC43</f>
        <v>906</v>
      </c>
      <c r="BD49" s="166"/>
      <c r="BE49" s="166"/>
      <c r="BF49" s="178"/>
      <c r="BG49" s="74"/>
      <c r="BH49" s="95" t="s">
        <v>17</v>
      </c>
      <c r="BI49" s="95"/>
      <c r="BJ49" s="95"/>
      <c r="BK49" s="95"/>
      <c r="BL49" s="95"/>
      <c r="BM49" s="95"/>
      <c r="BN49" s="95"/>
      <c r="BO49" s="140" t="s">
        <v>43</v>
      </c>
      <c r="BP49" s="140"/>
      <c r="BQ49" s="140"/>
      <c r="BR49" s="154" t="s">
        <v>43</v>
      </c>
      <c r="BS49" s="154"/>
      <c r="BT49" s="154"/>
      <c r="BU49" s="166">
        <f>+BU48+BU43</f>
        <v>905</v>
      </c>
      <c r="BV49" s="166"/>
      <c r="BW49" s="166"/>
      <c r="BX49" s="220"/>
    </row>
    <row r="50" spans="1:76" s="30" customFormat="1" ht="15.95" customHeight="1">
      <c r="A50" s="34"/>
      <c r="B50" s="44"/>
      <c r="C50" s="54"/>
      <c r="D50" s="64"/>
      <c r="E50" s="75"/>
      <c r="F50" s="96"/>
      <c r="G50" s="96"/>
      <c r="H50" s="96"/>
      <c r="I50" s="96"/>
      <c r="J50" s="96"/>
      <c r="K50" s="96"/>
      <c r="L50" s="96"/>
      <c r="M50" s="141"/>
      <c r="N50" s="141"/>
      <c r="O50" s="141"/>
      <c r="P50" s="155"/>
      <c r="Q50" s="155"/>
      <c r="R50" s="155"/>
      <c r="S50" s="167"/>
      <c r="T50" s="167"/>
      <c r="U50" s="167"/>
      <c r="V50" s="183"/>
      <c r="W50" s="115"/>
      <c r="X50" s="96"/>
      <c r="Y50" s="96"/>
      <c r="Z50" s="96"/>
      <c r="AA50" s="96"/>
      <c r="AB50" s="96"/>
      <c r="AC50" s="96"/>
      <c r="AD50" s="96"/>
      <c r="AE50" s="193"/>
      <c r="AF50" s="193"/>
      <c r="AG50" s="193"/>
      <c r="AH50" s="194"/>
      <c r="AI50" s="194"/>
      <c r="AJ50" s="194"/>
      <c r="AK50" s="167"/>
      <c r="AL50" s="167"/>
      <c r="AM50" s="167"/>
      <c r="AN50" s="202"/>
      <c r="AO50" s="115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2"/>
      <c r="BG50" s="75"/>
      <c r="BH50" s="96"/>
      <c r="BI50" s="96"/>
      <c r="BJ50" s="96"/>
      <c r="BK50" s="96"/>
      <c r="BL50" s="96"/>
      <c r="BM50" s="96"/>
      <c r="BN50" s="96"/>
      <c r="BO50" s="193"/>
      <c r="BP50" s="193"/>
      <c r="BQ50" s="193"/>
      <c r="BR50" s="194"/>
      <c r="BS50" s="194"/>
      <c r="BT50" s="194"/>
      <c r="BU50" s="167"/>
      <c r="BV50" s="167"/>
      <c r="BW50" s="167"/>
      <c r="BX50" s="224"/>
    </row>
    <row r="51" spans="1:76" ht="20.100000000000001" customHeight="1">
      <c r="A51" s="31"/>
      <c r="B51" s="45" t="s">
        <v>48</v>
      </c>
      <c r="C51" s="55"/>
      <c r="D51" s="55"/>
      <c r="E51" s="76" t="str">
        <f>IF(S49=MIN(S49,AK49,BC49,BU49),"○","▲")</f>
        <v>▲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 t="str">
        <f>IF(AK49=MIN(S49,AK49,BC49,BU49),"○","▲")</f>
        <v>○</v>
      </c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 t="str">
        <f>IF(BC49=MIN(S49,AK49,BC49,BU49),"○","▲")</f>
        <v>▲</v>
      </c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 t="str">
        <f>IF(BU49=MIN(S49,AK49,BC49,BU49),"○","▲")</f>
        <v>▲</v>
      </c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225"/>
    </row>
    <row r="52" spans="1:76" ht="24.95" customHeight="1">
      <c r="A52" s="31"/>
      <c r="B52" s="46"/>
      <c r="C52" s="56"/>
      <c r="D52" s="56"/>
      <c r="E52" s="77">
        <f>IF(E51="○",M4,IF(W51="○",AE4,IF(AO51="○",AW4,BO4)))</f>
        <v>4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226"/>
    </row>
    <row r="53" spans="1:76" ht="15.95" customHeight="1"/>
    <row r="54" spans="1:76" ht="30" customHeight="1">
      <c r="A54" s="31"/>
      <c r="B54" s="36" t="s">
        <v>21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213"/>
    </row>
    <row r="55" spans="1:76" ht="24.95" customHeight="1">
      <c r="A55" s="31"/>
      <c r="B55" s="37" t="s">
        <v>70</v>
      </c>
      <c r="C55" s="47"/>
      <c r="D55" s="57"/>
      <c r="E55" s="65" t="s">
        <v>69</v>
      </c>
      <c r="F55" s="78"/>
      <c r="G55" s="78"/>
      <c r="H55" s="78"/>
      <c r="I55" s="78"/>
      <c r="J55" s="78"/>
      <c r="K55" s="78"/>
      <c r="L55" s="234" t="str">
        <f>+L2</f>
        <v>コーラルリーフを利用しない奄美地方</v>
      </c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78" t="s">
        <v>54</v>
      </c>
      <c r="X55" s="78"/>
      <c r="Y55" s="78"/>
      <c r="Z55" s="78"/>
      <c r="AA55" s="78"/>
      <c r="AB55" s="78"/>
      <c r="AC55" s="78"/>
      <c r="AD55" s="78"/>
      <c r="AE55" s="191">
        <v>20</v>
      </c>
      <c r="AF55" s="191"/>
      <c r="AG55" s="191"/>
      <c r="AH55" s="191"/>
      <c r="AI55" s="191"/>
      <c r="AJ55" s="191"/>
      <c r="AK55" s="191"/>
      <c r="AL55" s="191"/>
      <c r="AM55" s="191"/>
      <c r="AN55" s="191"/>
      <c r="AO55" s="203" t="s">
        <v>68</v>
      </c>
      <c r="AP55" s="203"/>
      <c r="AQ55" s="203"/>
      <c r="AR55" s="203"/>
      <c r="AS55" s="203"/>
      <c r="AT55" s="203"/>
      <c r="AU55" s="203"/>
      <c r="AV55" s="203"/>
      <c r="AW55" s="206">
        <v>0.9</v>
      </c>
      <c r="AX55" s="208"/>
      <c r="AY55" s="208"/>
      <c r="AZ55" s="208"/>
      <c r="BA55" s="208"/>
      <c r="BB55" s="208"/>
      <c r="BC55" s="208"/>
      <c r="BD55" s="208"/>
      <c r="BE55" s="208"/>
      <c r="BF55" s="208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14"/>
    </row>
    <row r="56" spans="1:76" ht="24.95" customHeight="1">
      <c r="A56" s="31"/>
      <c r="B56" s="38"/>
      <c r="C56" s="48"/>
      <c r="D56" s="58"/>
      <c r="E56" s="66" t="s">
        <v>66</v>
      </c>
      <c r="F56" s="79"/>
      <c r="G56" s="79"/>
      <c r="H56" s="79"/>
      <c r="I56" s="79"/>
      <c r="J56" s="79"/>
      <c r="K56" s="79"/>
      <c r="L56" s="79" t="s">
        <v>67</v>
      </c>
      <c r="M56" s="79"/>
      <c r="N56" s="144">
        <f>+N3</f>
        <v>3</v>
      </c>
      <c r="O56" s="144"/>
      <c r="P56" s="150" t="str">
        <f>IF(N56=3,"(旧区分:L交通)",IF(N56=4,"(旧区分:A交通)",IF(N56=5,"(旧区分:B交通)","(旧区分:C交通)")))</f>
        <v>(旧区分:L交通)</v>
      </c>
      <c r="Q56" s="150"/>
      <c r="R56" s="150"/>
      <c r="S56" s="150"/>
      <c r="T56" s="150"/>
      <c r="U56" s="150"/>
      <c r="V56" s="150"/>
      <c r="W56" s="79" t="s">
        <v>64</v>
      </c>
      <c r="X56" s="79"/>
      <c r="Y56" s="79"/>
      <c r="Z56" s="79"/>
      <c r="AA56" s="79"/>
      <c r="AB56" s="79"/>
      <c r="AC56" s="79"/>
      <c r="AD56" s="79"/>
      <c r="AE56" s="192" t="s">
        <v>73</v>
      </c>
      <c r="AF56" s="192"/>
      <c r="AG56" s="192"/>
      <c r="AH56" s="192"/>
      <c r="AI56" s="192"/>
      <c r="AJ56" s="192"/>
      <c r="AK56" s="192"/>
      <c r="AL56" s="192"/>
      <c r="AM56" s="192"/>
      <c r="AN56" s="192"/>
      <c r="AO56" s="79" t="s">
        <v>71</v>
      </c>
      <c r="AP56" s="79"/>
      <c r="AQ56" s="79"/>
      <c r="AR56" s="79"/>
      <c r="AS56" s="79"/>
      <c r="AT56" s="79"/>
      <c r="AU56" s="79"/>
      <c r="AV56" s="79"/>
      <c r="AW56" s="207">
        <v>1</v>
      </c>
      <c r="AX56" s="207"/>
      <c r="AY56" s="207"/>
      <c r="AZ56" s="207"/>
      <c r="BA56" s="207"/>
      <c r="BB56" s="207"/>
      <c r="BC56" s="207"/>
      <c r="BD56" s="207"/>
      <c r="BE56" s="207"/>
      <c r="BF56" s="207"/>
      <c r="BG56" s="79" t="s">
        <v>72</v>
      </c>
      <c r="BH56" s="79"/>
      <c r="BI56" s="79"/>
      <c r="BJ56" s="79"/>
      <c r="BK56" s="79"/>
      <c r="BL56" s="79"/>
      <c r="BM56" s="79"/>
      <c r="BN56" s="79"/>
      <c r="BO56" s="211">
        <f>+BO3</f>
        <v>20</v>
      </c>
      <c r="BP56" s="211"/>
      <c r="BQ56" s="211"/>
      <c r="BR56" s="211"/>
      <c r="BS56" s="211"/>
      <c r="BT56" s="211"/>
      <c r="BU56" s="211"/>
      <c r="BV56" s="211"/>
      <c r="BW56" s="211"/>
      <c r="BX56" s="215"/>
    </row>
    <row r="57" spans="1:76" ht="20.100000000000001" customHeight="1">
      <c r="A57" s="31"/>
      <c r="B57" s="39"/>
      <c r="C57" s="49"/>
      <c r="D57" s="59"/>
      <c r="E57" s="67">
        <v>1</v>
      </c>
      <c r="F57" s="80"/>
      <c r="G57" s="80"/>
      <c r="H57" s="80"/>
      <c r="I57" s="80"/>
      <c r="J57" s="80"/>
      <c r="K57" s="80"/>
      <c r="L57" s="80"/>
      <c r="M57" s="132">
        <f>+L79</f>
        <v>3</v>
      </c>
      <c r="N57" s="132"/>
      <c r="O57" s="132"/>
      <c r="P57" s="132"/>
      <c r="Q57" s="132"/>
      <c r="R57" s="132"/>
      <c r="S57" s="132"/>
      <c r="T57" s="132"/>
      <c r="U57" s="132"/>
      <c r="V57" s="175"/>
      <c r="W57" s="67">
        <v>2</v>
      </c>
      <c r="X57" s="80"/>
      <c r="Y57" s="80"/>
      <c r="Z57" s="80"/>
      <c r="AA57" s="80"/>
      <c r="AB57" s="80"/>
      <c r="AC57" s="80"/>
      <c r="AD57" s="80"/>
      <c r="AE57" s="132">
        <f>+AD79</f>
        <v>4</v>
      </c>
      <c r="AF57" s="132"/>
      <c r="AG57" s="132"/>
      <c r="AH57" s="132"/>
      <c r="AI57" s="132"/>
      <c r="AJ57" s="132"/>
      <c r="AK57" s="132"/>
      <c r="AL57" s="132"/>
      <c r="AM57" s="132"/>
      <c r="AN57" s="175"/>
      <c r="AO57" s="67">
        <v>2</v>
      </c>
      <c r="AP57" s="80"/>
      <c r="AQ57" s="80"/>
      <c r="AR57" s="80"/>
      <c r="AS57" s="80"/>
      <c r="AT57" s="80"/>
      <c r="AU57" s="80"/>
      <c r="AV57" s="80"/>
      <c r="AW57" s="132">
        <f>+AV79</f>
        <v>6</v>
      </c>
      <c r="AX57" s="132"/>
      <c r="AY57" s="132"/>
      <c r="AZ57" s="132"/>
      <c r="BA57" s="132"/>
      <c r="BB57" s="132"/>
      <c r="BC57" s="132"/>
      <c r="BD57" s="132"/>
      <c r="BE57" s="132"/>
      <c r="BF57" s="175"/>
      <c r="BG57" s="67">
        <v>3</v>
      </c>
      <c r="BH57" s="80"/>
      <c r="BI57" s="80"/>
      <c r="BJ57" s="80"/>
      <c r="BK57" s="80"/>
      <c r="BL57" s="80"/>
      <c r="BM57" s="80"/>
      <c r="BN57" s="80"/>
      <c r="BO57" s="132">
        <f>+BN79</f>
        <v>8</v>
      </c>
      <c r="BP57" s="132"/>
      <c r="BQ57" s="132"/>
      <c r="BR57" s="132"/>
      <c r="BS57" s="132"/>
      <c r="BT57" s="132"/>
      <c r="BU57" s="132"/>
      <c r="BV57" s="132"/>
      <c r="BW57" s="132"/>
      <c r="BX57" s="216"/>
    </row>
    <row r="58" spans="1:76" ht="5.0999999999999996" customHeight="1">
      <c r="A58" s="31"/>
      <c r="B58" s="40" t="s">
        <v>3</v>
      </c>
      <c r="C58" s="50"/>
      <c r="D58" s="60"/>
      <c r="E58" s="68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176"/>
      <c r="W58" s="68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176"/>
      <c r="AO58" s="68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176"/>
      <c r="BG58" s="68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217"/>
    </row>
    <row r="59" spans="1:76" s="28" customFormat="1" ht="12" customHeight="1">
      <c r="A59" s="32"/>
      <c r="B59" s="40"/>
      <c r="C59" s="50"/>
      <c r="D59" s="60"/>
      <c r="E59" s="69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32"/>
      <c r="S59" s="82"/>
      <c r="T59" s="168"/>
      <c r="U59" s="168"/>
      <c r="V59" s="32"/>
      <c r="W59" s="69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32"/>
      <c r="AK59" s="82"/>
      <c r="AL59" s="168"/>
      <c r="AM59" s="168"/>
      <c r="AN59" s="198"/>
      <c r="AO59" s="69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32"/>
      <c r="BC59" s="82"/>
      <c r="BD59" s="168"/>
      <c r="BE59" s="168"/>
      <c r="BF59" s="198"/>
      <c r="BG59" s="69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32"/>
      <c r="BU59" s="82"/>
      <c r="BV59" s="168"/>
      <c r="BW59" s="168"/>
      <c r="BX59" s="218"/>
    </row>
    <row r="60" spans="1:76" s="28" customFormat="1" ht="12" customHeight="1">
      <c r="A60" s="32"/>
      <c r="B60" s="40"/>
      <c r="C60" s="50"/>
      <c r="D60" s="60"/>
      <c r="E60" s="69"/>
      <c r="F60" s="82"/>
      <c r="G60" s="82"/>
      <c r="H60" s="82"/>
      <c r="I60" s="109" t="s">
        <v>2</v>
      </c>
      <c r="J60" s="109"/>
      <c r="K60" s="109"/>
      <c r="L60" s="109"/>
      <c r="M60" s="109" t="s">
        <v>24</v>
      </c>
      <c r="N60" s="109"/>
      <c r="O60" s="109"/>
      <c r="P60" s="109"/>
      <c r="Q60" s="82"/>
      <c r="R60" s="32"/>
      <c r="S60" s="163"/>
      <c r="T60" s="168"/>
      <c r="U60" s="168"/>
      <c r="V60" s="32"/>
      <c r="W60" s="69"/>
      <c r="X60" s="82"/>
      <c r="Y60" s="82"/>
      <c r="Z60" s="82"/>
      <c r="AA60" s="109" t="s">
        <v>2</v>
      </c>
      <c r="AB60" s="109"/>
      <c r="AC60" s="109"/>
      <c r="AD60" s="109"/>
      <c r="AE60" s="109" t="s">
        <v>24</v>
      </c>
      <c r="AF60" s="109"/>
      <c r="AG60" s="109"/>
      <c r="AH60" s="109"/>
      <c r="AI60" s="82"/>
      <c r="AJ60" s="32"/>
      <c r="AK60" s="163"/>
      <c r="AL60" s="168"/>
      <c r="AM60" s="168"/>
      <c r="AN60" s="198"/>
      <c r="AO60" s="69"/>
      <c r="AP60" s="82"/>
      <c r="AQ60" s="82"/>
      <c r="AR60" s="82"/>
      <c r="AS60" s="109" t="s">
        <v>2</v>
      </c>
      <c r="AT60" s="109"/>
      <c r="AU60" s="109"/>
      <c r="AV60" s="109"/>
      <c r="AW60" s="109" t="s">
        <v>24</v>
      </c>
      <c r="AX60" s="109"/>
      <c r="AY60" s="109"/>
      <c r="AZ60" s="109"/>
      <c r="BA60" s="82"/>
      <c r="BB60" s="32"/>
      <c r="BC60" s="163"/>
      <c r="BD60" s="168"/>
      <c r="BE60" s="168"/>
      <c r="BF60" s="198"/>
      <c r="BG60" s="69"/>
      <c r="BH60" s="82"/>
      <c r="BI60" s="82"/>
      <c r="BJ60" s="82"/>
      <c r="BK60" s="109" t="s">
        <v>2</v>
      </c>
      <c r="BL60" s="109"/>
      <c r="BM60" s="109"/>
      <c r="BN60" s="109"/>
      <c r="BO60" s="109" t="s">
        <v>24</v>
      </c>
      <c r="BP60" s="109"/>
      <c r="BQ60" s="109"/>
      <c r="BR60" s="109"/>
      <c r="BS60" s="82"/>
      <c r="BT60" s="32"/>
      <c r="BU60" s="163"/>
      <c r="BV60" s="168"/>
      <c r="BW60" s="168"/>
      <c r="BX60" s="218"/>
    </row>
    <row r="61" spans="1:76" s="28" customFormat="1" ht="9.9499999999999993" customHeight="1">
      <c r="A61" s="32"/>
      <c r="B61" s="40"/>
      <c r="C61" s="50"/>
      <c r="D61" s="60"/>
      <c r="E61" s="69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32"/>
      <c r="S61" s="164">
        <f>+K91+K92+K94</f>
        <v>45</v>
      </c>
      <c r="T61" s="169" t="s">
        <v>62</v>
      </c>
      <c r="U61" s="168"/>
      <c r="V61" s="32"/>
      <c r="W61" s="69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32"/>
      <c r="AK61" s="164">
        <f>+AC91+AC92+AC94</f>
        <v>40</v>
      </c>
      <c r="AL61" s="169" t="s">
        <v>62</v>
      </c>
      <c r="AM61" s="168"/>
      <c r="AN61" s="198"/>
      <c r="AO61" s="69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32"/>
      <c r="BC61" s="164">
        <f>+AU91+AU92+AU94</f>
        <v>35</v>
      </c>
      <c r="BD61" s="169" t="s">
        <v>62</v>
      </c>
      <c r="BE61" s="168"/>
      <c r="BF61" s="198"/>
      <c r="BG61" s="69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32"/>
      <c r="BU61" s="164">
        <f>+BM91+BM92+BM94</f>
        <v>30</v>
      </c>
      <c r="BV61" s="169" t="s">
        <v>62</v>
      </c>
      <c r="BW61" s="168"/>
      <c r="BX61" s="218"/>
    </row>
    <row r="62" spans="1:76" s="28" customFormat="1" ht="9.9499999999999993" customHeight="1">
      <c r="A62" s="32"/>
      <c r="B62" s="40"/>
      <c r="C62" s="50"/>
      <c r="D62" s="60"/>
      <c r="E62" s="69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32"/>
      <c r="S62" s="164"/>
      <c r="T62" s="169"/>
      <c r="U62" s="168"/>
      <c r="V62" s="32"/>
      <c r="W62" s="69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32"/>
      <c r="AK62" s="164"/>
      <c r="AL62" s="169"/>
      <c r="AM62" s="168"/>
      <c r="AN62" s="198"/>
      <c r="AO62" s="69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32"/>
      <c r="BC62" s="164"/>
      <c r="BD62" s="169"/>
      <c r="BE62" s="168"/>
      <c r="BF62" s="198"/>
      <c r="BG62" s="69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32"/>
      <c r="BU62" s="164"/>
      <c r="BV62" s="169"/>
      <c r="BW62" s="168"/>
      <c r="BX62" s="218"/>
    </row>
    <row r="63" spans="1:76" s="28" customFormat="1" ht="9.9499999999999993" customHeight="1">
      <c r="A63" s="32"/>
      <c r="B63" s="40"/>
      <c r="C63" s="50"/>
      <c r="D63" s="60"/>
      <c r="E63" s="69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2"/>
      <c r="S63" s="164"/>
      <c r="T63" s="169"/>
      <c r="U63" s="168"/>
      <c r="V63" s="32"/>
      <c r="W63" s="69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32"/>
      <c r="AK63" s="164"/>
      <c r="AL63" s="169"/>
      <c r="AM63" s="168"/>
      <c r="AN63" s="198"/>
      <c r="AO63" s="69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32"/>
      <c r="BC63" s="164"/>
      <c r="BD63" s="169"/>
      <c r="BE63" s="168"/>
      <c r="BF63" s="198"/>
      <c r="BG63" s="69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32"/>
      <c r="BU63" s="164"/>
      <c r="BV63" s="169"/>
      <c r="BW63" s="168"/>
      <c r="BX63" s="218"/>
    </row>
    <row r="64" spans="1:76" s="28" customFormat="1" ht="9.9499999999999993" customHeight="1">
      <c r="A64" s="32"/>
      <c r="B64" s="40"/>
      <c r="C64" s="50"/>
      <c r="D64" s="60"/>
      <c r="E64" s="69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32"/>
      <c r="S64" s="164"/>
      <c r="T64" s="169"/>
      <c r="U64" s="168"/>
      <c r="V64" s="32"/>
      <c r="W64" s="69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32"/>
      <c r="AK64" s="164"/>
      <c r="AL64" s="169"/>
      <c r="AM64" s="168"/>
      <c r="AN64" s="198"/>
      <c r="AO64" s="69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32"/>
      <c r="BC64" s="164"/>
      <c r="BD64" s="169"/>
      <c r="BE64" s="168"/>
      <c r="BF64" s="198"/>
      <c r="BG64" s="69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32"/>
      <c r="BU64" s="164"/>
      <c r="BV64" s="169"/>
      <c r="BW64" s="168"/>
      <c r="BX64" s="218"/>
    </row>
    <row r="65" spans="1:76" s="28" customFormat="1" ht="9.9499999999999993" customHeight="1">
      <c r="A65" s="32"/>
      <c r="B65" s="40"/>
      <c r="C65" s="50"/>
      <c r="D65" s="60"/>
      <c r="E65" s="69"/>
      <c r="F65" s="82"/>
      <c r="G65" s="82"/>
      <c r="H65" s="82"/>
      <c r="I65" s="109"/>
      <c r="J65" s="109"/>
      <c r="K65" s="109"/>
      <c r="L65" s="109"/>
      <c r="M65" s="109"/>
      <c r="N65" s="109"/>
      <c r="O65" s="109"/>
      <c r="P65" s="109"/>
      <c r="Q65" s="82"/>
      <c r="R65" s="32"/>
      <c r="S65" s="164"/>
      <c r="T65" s="169"/>
      <c r="U65" s="168"/>
      <c r="V65" s="32"/>
      <c r="W65" s="69"/>
      <c r="X65" s="82"/>
      <c r="Y65" s="82"/>
      <c r="Z65" s="82"/>
      <c r="AA65" s="109"/>
      <c r="AB65" s="109"/>
      <c r="AC65" s="109"/>
      <c r="AD65" s="109"/>
      <c r="AE65" s="109"/>
      <c r="AF65" s="109"/>
      <c r="AG65" s="109"/>
      <c r="AH65" s="109"/>
      <c r="AI65" s="82"/>
      <c r="AJ65" s="32"/>
      <c r="AK65" s="164"/>
      <c r="AL65" s="169"/>
      <c r="AM65" s="168"/>
      <c r="AN65" s="198"/>
      <c r="AO65" s="69"/>
      <c r="AP65" s="82"/>
      <c r="AQ65" s="82"/>
      <c r="AR65" s="82"/>
      <c r="AS65" s="109"/>
      <c r="AT65" s="109"/>
      <c r="AU65" s="109"/>
      <c r="AV65" s="109"/>
      <c r="AW65" s="109"/>
      <c r="AX65" s="109"/>
      <c r="AY65" s="109"/>
      <c r="AZ65" s="109"/>
      <c r="BA65" s="82"/>
      <c r="BB65" s="32"/>
      <c r="BC65" s="164"/>
      <c r="BD65" s="169"/>
      <c r="BE65" s="168"/>
      <c r="BF65" s="198"/>
      <c r="BG65" s="69"/>
      <c r="BH65" s="82"/>
      <c r="BI65" s="82"/>
      <c r="BJ65" s="82"/>
      <c r="BK65" s="109"/>
      <c r="BL65" s="109"/>
      <c r="BM65" s="109"/>
      <c r="BN65" s="109"/>
      <c r="BO65" s="109"/>
      <c r="BP65" s="109"/>
      <c r="BQ65" s="109"/>
      <c r="BR65" s="109"/>
      <c r="BS65" s="82"/>
      <c r="BT65" s="32"/>
      <c r="BU65" s="164"/>
      <c r="BV65" s="169"/>
      <c r="BW65" s="168"/>
      <c r="BX65" s="218"/>
    </row>
    <row r="66" spans="1:76" s="28" customFormat="1" ht="12" customHeight="1">
      <c r="A66" s="32"/>
      <c r="B66" s="40"/>
      <c r="C66" s="50"/>
      <c r="D66" s="60"/>
      <c r="E66" s="69"/>
      <c r="F66" s="82"/>
      <c r="G66" s="97">
        <v>100</v>
      </c>
      <c r="H66" s="82"/>
      <c r="I66" s="109" t="s">
        <v>1</v>
      </c>
      <c r="J66" s="109"/>
      <c r="K66" s="109"/>
      <c r="L66" s="109"/>
      <c r="M66" s="133"/>
      <c r="N66" s="133"/>
      <c r="O66" s="133"/>
      <c r="P66" s="133"/>
      <c r="Q66" s="156"/>
      <c r="R66" s="161">
        <f>+S67-R70</f>
        <v>30</v>
      </c>
      <c r="S66" s="156"/>
      <c r="T66" s="170">
        <f>+S67+S61</f>
        <v>95</v>
      </c>
      <c r="U66" s="173" t="s">
        <v>63</v>
      </c>
      <c r="V66" s="32"/>
      <c r="W66" s="69"/>
      <c r="X66" s="82"/>
      <c r="Y66" s="97">
        <v>100</v>
      </c>
      <c r="Z66" s="82"/>
      <c r="AA66" s="109" t="s">
        <v>1</v>
      </c>
      <c r="AB66" s="109"/>
      <c r="AC66" s="109"/>
      <c r="AD66" s="109"/>
      <c r="AE66" s="133"/>
      <c r="AF66" s="133"/>
      <c r="AG66" s="133"/>
      <c r="AH66" s="133"/>
      <c r="AI66" s="156"/>
      <c r="AJ66" s="32"/>
      <c r="AK66" s="32"/>
      <c r="AL66" s="170">
        <f>+AK67+AK61</f>
        <v>95</v>
      </c>
      <c r="AM66" s="173" t="s">
        <v>63</v>
      </c>
      <c r="AN66" s="198"/>
      <c r="AO66" s="69"/>
      <c r="AP66" s="82"/>
      <c r="AQ66" s="97">
        <v>100</v>
      </c>
      <c r="AR66" s="82"/>
      <c r="AS66" s="109" t="s">
        <v>1</v>
      </c>
      <c r="AT66" s="109"/>
      <c r="AU66" s="109"/>
      <c r="AV66" s="109"/>
      <c r="AW66" s="133"/>
      <c r="AX66" s="133"/>
      <c r="AY66" s="133"/>
      <c r="AZ66" s="133"/>
      <c r="BA66" s="156"/>
      <c r="BB66" s="32"/>
      <c r="BC66" s="32"/>
      <c r="BD66" s="170">
        <f>+BC67+BC61</f>
        <v>105</v>
      </c>
      <c r="BE66" s="173" t="s">
        <v>63</v>
      </c>
      <c r="BF66" s="198"/>
      <c r="BG66" s="69"/>
      <c r="BH66" s="82"/>
      <c r="BI66" s="97">
        <v>100</v>
      </c>
      <c r="BJ66" s="82"/>
      <c r="BK66" s="109" t="s">
        <v>1</v>
      </c>
      <c r="BL66" s="109"/>
      <c r="BM66" s="109"/>
      <c r="BN66" s="109"/>
      <c r="BO66" s="133"/>
      <c r="BP66" s="133"/>
      <c r="BQ66" s="133"/>
      <c r="BR66" s="133"/>
      <c r="BS66" s="156"/>
      <c r="BT66" s="32"/>
      <c r="BU66" s="32"/>
      <c r="BV66" s="212">
        <f>BU68+BU61</f>
        <v>110</v>
      </c>
      <c r="BW66" s="168"/>
      <c r="BX66" s="218"/>
    </row>
    <row r="67" spans="1:76" s="28" customFormat="1" ht="12" customHeight="1">
      <c r="A67" s="32"/>
      <c r="B67" s="40"/>
      <c r="C67" s="50"/>
      <c r="D67" s="60"/>
      <c r="E67" s="69"/>
      <c r="F67" s="82"/>
      <c r="G67" s="97"/>
      <c r="H67" s="82"/>
      <c r="I67" s="109"/>
      <c r="J67" s="109"/>
      <c r="K67" s="109"/>
      <c r="L67" s="109"/>
      <c r="M67" s="133"/>
      <c r="N67" s="133"/>
      <c r="O67" s="133"/>
      <c r="P67" s="133"/>
      <c r="Q67" s="156"/>
      <c r="R67" s="161"/>
      <c r="S67" s="161">
        <f>+L80</f>
        <v>50</v>
      </c>
      <c r="T67" s="170"/>
      <c r="U67" s="173"/>
      <c r="V67" s="32"/>
      <c r="W67" s="69"/>
      <c r="X67" s="82"/>
      <c r="Y67" s="97"/>
      <c r="Z67" s="82"/>
      <c r="AA67" s="109"/>
      <c r="AB67" s="109"/>
      <c r="AC67" s="109"/>
      <c r="AD67" s="109"/>
      <c r="AE67" s="133"/>
      <c r="AF67" s="133"/>
      <c r="AG67" s="133"/>
      <c r="AH67" s="133"/>
      <c r="AI67" s="156"/>
      <c r="AJ67" s="196">
        <f>+AK67-AJ71</f>
        <v>35</v>
      </c>
      <c r="AK67" s="196">
        <f>+AD80</f>
        <v>55</v>
      </c>
      <c r="AL67" s="170"/>
      <c r="AM67" s="173"/>
      <c r="AN67" s="198"/>
      <c r="AO67" s="69"/>
      <c r="AP67" s="82"/>
      <c r="AQ67" s="97"/>
      <c r="AR67" s="82"/>
      <c r="AS67" s="109"/>
      <c r="AT67" s="109"/>
      <c r="AU67" s="109"/>
      <c r="AV67" s="109"/>
      <c r="AW67" s="133"/>
      <c r="AX67" s="133"/>
      <c r="AY67" s="133"/>
      <c r="AZ67" s="133"/>
      <c r="BA67" s="156"/>
      <c r="BB67" s="196">
        <f>+BC67-BB71</f>
        <v>50</v>
      </c>
      <c r="BC67" s="196">
        <f>+AV80</f>
        <v>70</v>
      </c>
      <c r="BD67" s="170"/>
      <c r="BE67" s="173"/>
      <c r="BF67" s="198"/>
      <c r="BG67" s="69"/>
      <c r="BH67" s="82"/>
      <c r="BI67" s="97"/>
      <c r="BJ67" s="82"/>
      <c r="BK67" s="109"/>
      <c r="BL67" s="109"/>
      <c r="BM67" s="109"/>
      <c r="BN67" s="109"/>
      <c r="BO67" s="133"/>
      <c r="BP67" s="133"/>
      <c r="BQ67" s="133"/>
      <c r="BR67" s="133"/>
      <c r="BS67" s="156"/>
      <c r="BT67" s="196">
        <f>+BU68-BT72</f>
        <v>60</v>
      </c>
      <c r="BU67" s="32"/>
      <c r="BV67" s="212"/>
      <c r="BW67" s="173" t="s">
        <v>63</v>
      </c>
      <c r="BX67" s="218"/>
    </row>
    <row r="68" spans="1:76" s="28" customFormat="1" ht="12" customHeight="1">
      <c r="A68" s="32"/>
      <c r="B68" s="40"/>
      <c r="C68" s="50"/>
      <c r="D68" s="60"/>
      <c r="E68" s="69"/>
      <c r="F68" s="82"/>
      <c r="G68" s="97"/>
      <c r="H68" s="82"/>
      <c r="I68" s="109"/>
      <c r="J68" s="109"/>
      <c r="K68" s="109"/>
      <c r="L68" s="109"/>
      <c r="M68" s="109" t="s">
        <v>5</v>
      </c>
      <c r="N68" s="109"/>
      <c r="O68" s="109"/>
      <c r="P68" s="109"/>
      <c r="Q68" s="156"/>
      <c r="R68" s="161"/>
      <c r="S68" s="161"/>
      <c r="T68" s="170"/>
      <c r="U68" s="173"/>
      <c r="V68" s="32"/>
      <c r="W68" s="69"/>
      <c r="X68" s="82"/>
      <c r="Y68" s="97"/>
      <c r="Z68" s="82"/>
      <c r="AA68" s="109"/>
      <c r="AB68" s="109"/>
      <c r="AC68" s="109"/>
      <c r="AD68" s="109"/>
      <c r="AE68" s="109" t="s">
        <v>5</v>
      </c>
      <c r="AF68" s="109"/>
      <c r="AG68" s="109"/>
      <c r="AH68" s="109"/>
      <c r="AI68" s="156"/>
      <c r="AJ68" s="196"/>
      <c r="AK68" s="196"/>
      <c r="AL68" s="170"/>
      <c r="AM68" s="173"/>
      <c r="AN68" s="198"/>
      <c r="AO68" s="69"/>
      <c r="AP68" s="82"/>
      <c r="AQ68" s="97"/>
      <c r="AR68" s="82"/>
      <c r="AS68" s="109"/>
      <c r="AT68" s="109"/>
      <c r="AU68" s="109"/>
      <c r="AV68" s="109"/>
      <c r="AW68" s="109" t="s">
        <v>5</v>
      </c>
      <c r="AX68" s="109"/>
      <c r="AY68" s="109"/>
      <c r="AZ68" s="109"/>
      <c r="BA68" s="156"/>
      <c r="BB68" s="196"/>
      <c r="BC68" s="196"/>
      <c r="BD68" s="170"/>
      <c r="BE68" s="173"/>
      <c r="BF68" s="198"/>
      <c r="BG68" s="69"/>
      <c r="BH68" s="82"/>
      <c r="BI68" s="97"/>
      <c r="BJ68" s="82"/>
      <c r="BK68" s="109"/>
      <c r="BL68" s="109"/>
      <c r="BM68" s="109"/>
      <c r="BN68" s="109"/>
      <c r="BO68" s="109" t="s">
        <v>5</v>
      </c>
      <c r="BP68" s="109"/>
      <c r="BQ68" s="109"/>
      <c r="BR68" s="109"/>
      <c r="BS68" s="156"/>
      <c r="BT68" s="196"/>
      <c r="BU68" s="196">
        <f>+BN80</f>
        <v>80</v>
      </c>
      <c r="BV68" s="212"/>
      <c r="BW68" s="173"/>
      <c r="BX68" s="218"/>
    </row>
    <row r="69" spans="1:76" s="28" customFormat="1" ht="12" customHeight="1">
      <c r="A69" s="32"/>
      <c r="B69" s="40"/>
      <c r="C69" s="50"/>
      <c r="D69" s="60"/>
      <c r="E69" s="69"/>
      <c r="F69" s="82"/>
      <c r="G69" s="97"/>
      <c r="H69" s="82"/>
      <c r="I69" s="109"/>
      <c r="J69" s="109"/>
      <c r="K69" s="109"/>
      <c r="L69" s="109"/>
      <c r="M69" s="109" t="s">
        <v>26</v>
      </c>
      <c r="N69" s="109"/>
      <c r="O69" s="109"/>
      <c r="P69" s="109"/>
      <c r="Q69" s="157" t="s">
        <v>28</v>
      </c>
      <c r="R69" s="161"/>
      <c r="S69" s="161"/>
      <c r="T69" s="170"/>
      <c r="U69" s="173"/>
      <c r="V69" s="32"/>
      <c r="W69" s="69"/>
      <c r="X69" s="82"/>
      <c r="Y69" s="97"/>
      <c r="Z69" s="82"/>
      <c r="AA69" s="109"/>
      <c r="AB69" s="109"/>
      <c r="AC69" s="109"/>
      <c r="AD69" s="109"/>
      <c r="AE69" s="109" t="s">
        <v>26</v>
      </c>
      <c r="AF69" s="109"/>
      <c r="AG69" s="109"/>
      <c r="AH69" s="109"/>
      <c r="AI69" s="158"/>
      <c r="AJ69" s="196"/>
      <c r="AK69" s="196"/>
      <c r="AL69" s="170"/>
      <c r="AM69" s="173"/>
      <c r="AN69" s="198"/>
      <c r="AO69" s="69"/>
      <c r="AP69" s="82"/>
      <c r="AQ69" s="97"/>
      <c r="AR69" s="82"/>
      <c r="AS69" s="109"/>
      <c r="AT69" s="109"/>
      <c r="AU69" s="109"/>
      <c r="AV69" s="109"/>
      <c r="AW69" s="109" t="s">
        <v>26</v>
      </c>
      <c r="AX69" s="109"/>
      <c r="AY69" s="109"/>
      <c r="AZ69" s="109"/>
      <c r="BA69" s="158"/>
      <c r="BB69" s="196"/>
      <c r="BC69" s="196"/>
      <c r="BD69" s="170"/>
      <c r="BE69" s="173"/>
      <c r="BF69" s="198"/>
      <c r="BG69" s="69"/>
      <c r="BH69" s="82"/>
      <c r="BI69" s="97"/>
      <c r="BJ69" s="82"/>
      <c r="BK69" s="109"/>
      <c r="BL69" s="109"/>
      <c r="BM69" s="109"/>
      <c r="BN69" s="109"/>
      <c r="BO69" s="109" t="s">
        <v>26</v>
      </c>
      <c r="BP69" s="109"/>
      <c r="BQ69" s="109"/>
      <c r="BR69" s="109"/>
      <c r="BS69" s="158"/>
      <c r="BT69" s="196"/>
      <c r="BU69" s="196"/>
      <c r="BV69" s="212"/>
      <c r="BW69" s="173"/>
      <c r="BX69" s="218"/>
    </row>
    <row r="70" spans="1:76" s="28" customFormat="1" ht="12" customHeight="1">
      <c r="A70" s="32"/>
      <c r="B70" s="40"/>
      <c r="C70" s="50"/>
      <c r="D70" s="60"/>
      <c r="E70" s="69"/>
      <c r="F70" s="82"/>
      <c r="G70" s="97"/>
      <c r="H70" s="82"/>
      <c r="I70" s="109"/>
      <c r="J70" s="109"/>
      <c r="K70" s="109"/>
      <c r="L70" s="109"/>
      <c r="M70" s="134">
        <f>+L82</f>
        <v>20</v>
      </c>
      <c r="N70" s="134"/>
      <c r="O70" s="134"/>
      <c r="P70" s="134"/>
      <c r="Q70" s="157"/>
      <c r="R70" s="161">
        <v>20</v>
      </c>
      <c r="S70" s="161"/>
      <c r="T70" s="170"/>
      <c r="U70" s="173"/>
      <c r="V70" s="32"/>
      <c r="W70" s="69"/>
      <c r="X70" s="82"/>
      <c r="Y70" s="97"/>
      <c r="Z70" s="82"/>
      <c r="AA70" s="109"/>
      <c r="AB70" s="109"/>
      <c r="AC70" s="109"/>
      <c r="AD70" s="109"/>
      <c r="AE70" s="134">
        <f>+AD82</f>
        <v>20</v>
      </c>
      <c r="AF70" s="134"/>
      <c r="AG70" s="134"/>
      <c r="AH70" s="134"/>
      <c r="AI70" s="157" t="s">
        <v>28</v>
      </c>
      <c r="AJ70" s="196"/>
      <c r="AK70" s="196"/>
      <c r="AL70" s="170"/>
      <c r="AM70" s="173"/>
      <c r="AN70" s="198"/>
      <c r="AO70" s="69"/>
      <c r="AP70" s="82"/>
      <c r="AQ70" s="97"/>
      <c r="AR70" s="82"/>
      <c r="AS70" s="109"/>
      <c r="AT70" s="109"/>
      <c r="AU70" s="109"/>
      <c r="AV70" s="109"/>
      <c r="AW70" s="134">
        <f>+AV82</f>
        <v>20</v>
      </c>
      <c r="AX70" s="134"/>
      <c r="AY70" s="134"/>
      <c r="AZ70" s="134"/>
      <c r="BA70" s="157" t="s">
        <v>28</v>
      </c>
      <c r="BB70" s="196"/>
      <c r="BC70" s="196"/>
      <c r="BD70" s="170"/>
      <c r="BE70" s="173"/>
      <c r="BF70" s="198"/>
      <c r="BG70" s="69"/>
      <c r="BH70" s="82"/>
      <c r="BI70" s="97"/>
      <c r="BJ70" s="82"/>
      <c r="BK70" s="109"/>
      <c r="BL70" s="109"/>
      <c r="BM70" s="109"/>
      <c r="BN70" s="109"/>
      <c r="BO70" s="134">
        <f>+BN82</f>
        <v>20</v>
      </c>
      <c r="BP70" s="134"/>
      <c r="BQ70" s="134"/>
      <c r="BR70" s="134"/>
      <c r="BS70" s="158"/>
      <c r="BT70" s="196"/>
      <c r="BU70" s="196"/>
      <c r="BV70" s="212"/>
      <c r="BW70" s="173"/>
      <c r="BX70" s="218"/>
    </row>
    <row r="71" spans="1:76" s="28" customFormat="1" ht="12" customHeight="1">
      <c r="A71" s="32"/>
      <c r="B71" s="40"/>
      <c r="C71" s="50"/>
      <c r="D71" s="60"/>
      <c r="E71" s="69"/>
      <c r="F71" s="82"/>
      <c r="G71" s="97"/>
      <c r="H71" s="82"/>
      <c r="I71" s="110">
        <f>+L78</f>
        <v>1</v>
      </c>
      <c r="J71" s="110"/>
      <c r="K71" s="110"/>
      <c r="L71" s="110"/>
      <c r="M71" s="133"/>
      <c r="N71" s="133"/>
      <c r="O71" s="133"/>
      <c r="P71" s="133"/>
      <c r="Q71" s="157"/>
      <c r="R71" s="161"/>
      <c r="S71" s="156"/>
      <c r="T71" s="170"/>
      <c r="U71" s="173"/>
      <c r="V71" s="32"/>
      <c r="W71" s="69"/>
      <c r="X71" s="82"/>
      <c r="Y71" s="97"/>
      <c r="Z71" s="82"/>
      <c r="AA71" s="110">
        <f>+AD78</f>
        <v>1</v>
      </c>
      <c r="AB71" s="110"/>
      <c r="AC71" s="110"/>
      <c r="AD71" s="110"/>
      <c r="AE71" s="133"/>
      <c r="AF71" s="133"/>
      <c r="AG71" s="133"/>
      <c r="AH71" s="133"/>
      <c r="AI71" s="157"/>
      <c r="AJ71" s="161">
        <v>20</v>
      </c>
      <c r="AK71" s="32"/>
      <c r="AL71" s="170"/>
      <c r="AM71" s="173"/>
      <c r="AN71" s="198"/>
      <c r="AO71" s="69"/>
      <c r="AP71" s="82"/>
      <c r="AQ71" s="97"/>
      <c r="AR71" s="82"/>
      <c r="AS71" s="110">
        <f>+AV78</f>
        <v>1</v>
      </c>
      <c r="AT71" s="110"/>
      <c r="AU71" s="110"/>
      <c r="AV71" s="110"/>
      <c r="AW71" s="133"/>
      <c r="AX71" s="133"/>
      <c r="AY71" s="133"/>
      <c r="AZ71" s="133"/>
      <c r="BA71" s="157"/>
      <c r="BB71" s="161">
        <v>20</v>
      </c>
      <c r="BC71" s="32"/>
      <c r="BD71" s="170"/>
      <c r="BE71" s="173"/>
      <c r="BF71" s="198"/>
      <c r="BG71" s="69"/>
      <c r="BH71" s="82"/>
      <c r="BI71" s="97"/>
      <c r="BJ71" s="82"/>
      <c r="BK71" s="110">
        <f>+BN78</f>
        <v>1</v>
      </c>
      <c r="BL71" s="110"/>
      <c r="BM71" s="110"/>
      <c r="BN71" s="110"/>
      <c r="BO71" s="133"/>
      <c r="BP71" s="133"/>
      <c r="BQ71" s="133"/>
      <c r="BR71" s="133"/>
      <c r="BS71" s="157" t="s">
        <v>28</v>
      </c>
      <c r="BT71" s="197"/>
      <c r="BU71" s="196"/>
      <c r="BV71" s="212"/>
      <c r="BW71" s="173"/>
      <c r="BX71" s="218"/>
    </row>
    <row r="72" spans="1:76" s="28" customFormat="1" ht="12" customHeight="1">
      <c r="A72" s="32"/>
      <c r="B72" s="40"/>
      <c r="C72" s="50"/>
      <c r="D72" s="60"/>
      <c r="E72" s="69"/>
      <c r="F72" s="82"/>
      <c r="G72" s="97"/>
      <c r="H72" s="82"/>
      <c r="I72" s="110"/>
      <c r="J72" s="110"/>
      <c r="K72" s="110"/>
      <c r="L72" s="110"/>
      <c r="M72" s="133"/>
      <c r="N72" s="133"/>
      <c r="O72" s="133"/>
      <c r="P72" s="133"/>
      <c r="Q72" s="157"/>
      <c r="R72" s="156"/>
      <c r="S72" s="161"/>
      <c r="T72" s="171"/>
      <c r="U72" s="174"/>
      <c r="V72" s="32"/>
      <c r="W72" s="69"/>
      <c r="X72" s="82"/>
      <c r="Y72" s="97"/>
      <c r="Z72" s="82"/>
      <c r="AA72" s="110"/>
      <c r="AB72" s="110"/>
      <c r="AC72" s="110"/>
      <c r="AD72" s="110"/>
      <c r="AE72" s="133"/>
      <c r="AF72" s="133"/>
      <c r="AG72" s="133"/>
      <c r="AH72" s="133"/>
      <c r="AI72" s="157"/>
      <c r="AJ72" s="161"/>
      <c r="AK72" s="197"/>
      <c r="AL72" s="171"/>
      <c r="AM72" s="174"/>
      <c r="AN72" s="198"/>
      <c r="AO72" s="69"/>
      <c r="AP72" s="82"/>
      <c r="AQ72" s="97"/>
      <c r="AR72" s="82"/>
      <c r="AS72" s="110"/>
      <c r="AT72" s="110"/>
      <c r="AU72" s="110"/>
      <c r="AV72" s="110"/>
      <c r="AW72" s="133"/>
      <c r="AX72" s="133"/>
      <c r="AY72" s="133"/>
      <c r="AZ72" s="133"/>
      <c r="BA72" s="157"/>
      <c r="BB72" s="161"/>
      <c r="BC72" s="197"/>
      <c r="BD72" s="171"/>
      <c r="BE72" s="174"/>
      <c r="BF72" s="198"/>
      <c r="BG72" s="69"/>
      <c r="BH72" s="82"/>
      <c r="BI72" s="97"/>
      <c r="BJ72" s="82"/>
      <c r="BK72" s="110"/>
      <c r="BL72" s="110"/>
      <c r="BM72" s="110"/>
      <c r="BN72" s="110"/>
      <c r="BO72" s="133"/>
      <c r="BP72" s="133"/>
      <c r="BQ72" s="133"/>
      <c r="BR72" s="133"/>
      <c r="BS72" s="157"/>
      <c r="BT72" s="161">
        <v>20</v>
      </c>
      <c r="BU72" s="197"/>
      <c r="BV72" s="212"/>
      <c r="BW72" s="173"/>
      <c r="BX72" s="218"/>
    </row>
    <row r="73" spans="1:76" s="28" customFormat="1" ht="12" customHeight="1">
      <c r="A73" s="32"/>
      <c r="B73" s="40"/>
      <c r="C73" s="50"/>
      <c r="D73" s="60"/>
      <c r="E73" s="69"/>
      <c r="F73" s="82"/>
      <c r="G73" s="97"/>
      <c r="H73" s="82"/>
      <c r="I73" s="110"/>
      <c r="J73" s="110"/>
      <c r="K73" s="110"/>
      <c r="L73" s="110"/>
      <c r="M73" s="135" t="s">
        <v>6</v>
      </c>
      <c r="N73" s="135"/>
      <c r="O73" s="135"/>
      <c r="P73" s="135"/>
      <c r="Q73" s="156"/>
      <c r="R73" s="156"/>
      <c r="S73" s="161">
        <f>+G66-S67</f>
        <v>50</v>
      </c>
      <c r="T73" s="32"/>
      <c r="U73" s="32"/>
      <c r="V73" s="32"/>
      <c r="W73" s="69"/>
      <c r="X73" s="82"/>
      <c r="Y73" s="97"/>
      <c r="Z73" s="82"/>
      <c r="AA73" s="110"/>
      <c r="AB73" s="110"/>
      <c r="AC73" s="110"/>
      <c r="AD73" s="110"/>
      <c r="AE73" s="133"/>
      <c r="AF73" s="133"/>
      <c r="AG73" s="133"/>
      <c r="AH73" s="133"/>
      <c r="AI73" s="195"/>
      <c r="AJ73" s="32"/>
      <c r="AK73" s="161">
        <f>+Y66-AK67</f>
        <v>45</v>
      </c>
      <c r="AL73" s="168"/>
      <c r="AM73" s="32"/>
      <c r="AN73" s="198"/>
      <c r="AO73" s="69"/>
      <c r="AP73" s="82"/>
      <c r="AQ73" s="97"/>
      <c r="AR73" s="82"/>
      <c r="AS73" s="110"/>
      <c r="AT73" s="110"/>
      <c r="AU73" s="110"/>
      <c r="AV73" s="110"/>
      <c r="AW73" s="133"/>
      <c r="AX73" s="133"/>
      <c r="AY73" s="133"/>
      <c r="AZ73" s="133"/>
      <c r="BA73" s="195"/>
      <c r="BB73" s="32"/>
      <c r="BC73" s="161">
        <f>+AQ66-BC67</f>
        <v>30</v>
      </c>
      <c r="BD73" s="168"/>
      <c r="BE73" s="32"/>
      <c r="BF73" s="198"/>
      <c r="BG73" s="69"/>
      <c r="BH73" s="82"/>
      <c r="BI73" s="97"/>
      <c r="BJ73" s="82"/>
      <c r="BK73" s="110"/>
      <c r="BL73" s="110"/>
      <c r="BM73" s="110"/>
      <c r="BN73" s="110"/>
      <c r="BO73" s="133"/>
      <c r="BP73" s="133"/>
      <c r="BQ73" s="133"/>
      <c r="BR73" s="133"/>
      <c r="BS73" s="157"/>
      <c r="BT73" s="161"/>
      <c r="BU73" s="197"/>
      <c r="BV73" s="168"/>
      <c r="BW73" s="168"/>
      <c r="BX73" s="218"/>
    </row>
    <row r="74" spans="1:76" s="28" customFormat="1" ht="12" customHeight="1">
      <c r="A74" s="32"/>
      <c r="B74" s="40"/>
      <c r="C74" s="50"/>
      <c r="D74" s="60"/>
      <c r="E74" s="69"/>
      <c r="F74" s="82"/>
      <c r="G74" s="97"/>
      <c r="H74" s="82"/>
      <c r="I74" s="110"/>
      <c r="J74" s="110"/>
      <c r="K74" s="110"/>
      <c r="L74" s="110"/>
      <c r="M74" s="110">
        <f>+I71</f>
        <v>1</v>
      </c>
      <c r="N74" s="110"/>
      <c r="O74" s="110"/>
      <c r="P74" s="110"/>
      <c r="Q74" s="158"/>
      <c r="R74" s="156"/>
      <c r="S74" s="161"/>
      <c r="T74" s="168"/>
      <c r="U74" s="168"/>
      <c r="V74" s="32"/>
      <c r="W74" s="69"/>
      <c r="X74" s="82"/>
      <c r="Y74" s="97"/>
      <c r="Z74" s="82"/>
      <c r="AA74" s="110"/>
      <c r="AB74" s="110"/>
      <c r="AC74" s="110"/>
      <c r="AD74" s="110"/>
      <c r="AE74" s="135" t="s">
        <v>6</v>
      </c>
      <c r="AF74" s="135"/>
      <c r="AG74" s="135"/>
      <c r="AH74" s="135"/>
      <c r="AI74" s="158"/>
      <c r="AJ74" s="158"/>
      <c r="AK74" s="161"/>
      <c r="AL74" s="168"/>
      <c r="AM74" s="168"/>
      <c r="AN74" s="198"/>
      <c r="AO74" s="69"/>
      <c r="AP74" s="82"/>
      <c r="AQ74" s="97"/>
      <c r="AR74" s="82"/>
      <c r="AS74" s="110"/>
      <c r="AT74" s="110"/>
      <c r="AU74" s="110"/>
      <c r="AV74" s="110"/>
      <c r="AW74" s="135" t="s">
        <v>6</v>
      </c>
      <c r="AX74" s="135"/>
      <c r="AY74" s="135"/>
      <c r="AZ74" s="135"/>
      <c r="BA74" s="158"/>
      <c r="BB74" s="158"/>
      <c r="BC74" s="161"/>
      <c r="BD74" s="168"/>
      <c r="BE74" s="168"/>
      <c r="BF74" s="198"/>
      <c r="BG74" s="69"/>
      <c r="BH74" s="82"/>
      <c r="BI74" s="97"/>
      <c r="BJ74" s="82"/>
      <c r="BK74" s="110"/>
      <c r="BL74" s="110"/>
      <c r="BM74" s="110"/>
      <c r="BN74" s="110"/>
      <c r="BO74" s="135" t="s">
        <v>6</v>
      </c>
      <c r="BP74" s="135"/>
      <c r="BQ74" s="135"/>
      <c r="BR74" s="135"/>
      <c r="BS74" s="158"/>
      <c r="BT74" s="158"/>
      <c r="BU74" s="161">
        <f>+BI66-BU68</f>
        <v>20</v>
      </c>
      <c r="BV74" s="168"/>
      <c r="BW74" s="168"/>
      <c r="BX74" s="218"/>
    </row>
    <row r="75" spans="1:76" s="28" customFormat="1" ht="12" customHeight="1">
      <c r="A75" s="32"/>
      <c r="B75" s="40"/>
      <c r="C75" s="50"/>
      <c r="D75" s="60"/>
      <c r="E75" s="69"/>
      <c r="F75" s="82"/>
      <c r="G75" s="97"/>
      <c r="H75" s="82"/>
      <c r="I75" s="110"/>
      <c r="J75" s="110"/>
      <c r="K75" s="110"/>
      <c r="L75" s="110"/>
      <c r="M75" s="133"/>
      <c r="N75" s="133"/>
      <c r="O75" s="133"/>
      <c r="P75" s="133"/>
      <c r="Q75" s="158"/>
      <c r="R75" s="158"/>
      <c r="S75" s="32"/>
      <c r="T75" s="168"/>
      <c r="U75" s="168"/>
      <c r="V75" s="32"/>
      <c r="W75" s="69"/>
      <c r="X75" s="82"/>
      <c r="Y75" s="97"/>
      <c r="Z75" s="82"/>
      <c r="AA75" s="110"/>
      <c r="AB75" s="110"/>
      <c r="AC75" s="110"/>
      <c r="AD75" s="110"/>
      <c r="AE75" s="110">
        <f>+AA71</f>
        <v>1</v>
      </c>
      <c r="AF75" s="110"/>
      <c r="AG75" s="110"/>
      <c r="AH75" s="110"/>
      <c r="AI75" s="158"/>
      <c r="AJ75" s="158"/>
      <c r="AK75" s="161"/>
      <c r="AL75" s="168"/>
      <c r="AM75" s="168"/>
      <c r="AN75" s="198"/>
      <c r="AO75" s="69"/>
      <c r="AP75" s="82"/>
      <c r="AQ75" s="97"/>
      <c r="AR75" s="82"/>
      <c r="AS75" s="110"/>
      <c r="AT75" s="110"/>
      <c r="AU75" s="110"/>
      <c r="AV75" s="110"/>
      <c r="AW75" s="110">
        <f>+AS71</f>
        <v>1</v>
      </c>
      <c r="AX75" s="110"/>
      <c r="AY75" s="110"/>
      <c r="AZ75" s="110"/>
      <c r="BA75" s="158"/>
      <c r="BB75" s="158"/>
      <c r="BC75" s="161"/>
      <c r="BD75" s="168"/>
      <c r="BE75" s="168"/>
      <c r="BF75" s="198"/>
      <c r="BG75" s="69"/>
      <c r="BH75" s="82"/>
      <c r="BI75" s="97"/>
      <c r="BJ75" s="82"/>
      <c r="BK75" s="110"/>
      <c r="BL75" s="110"/>
      <c r="BM75" s="110"/>
      <c r="BN75" s="110"/>
      <c r="BO75" s="110">
        <f>+BK71</f>
        <v>1</v>
      </c>
      <c r="BP75" s="110"/>
      <c r="BQ75" s="110"/>
      <c r="BR75" s="110"/>
      <c r="BS75" s="158"/>
      <c r="BT75" s="158"/>
      <c r="BU75" s="161"/>
      <c r="BV75" s="168"/>
      <c r="BW75" s="168"/>
      <c r="BX75" s="218"/>
    </row>
    <row r="76" spans="1:76" ht="9" customHeight="1">
      <c r="A76" s="31"/>
      <c r="B76" s="40"/>
      <c r="C76" s="50"/>
      <c r="D76" s="60"/>
      <c r="E76" s="70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31"/>
      <c r="W76" s="70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199"/>
      <c r="AO76" s="70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199"/>
      <c r="BG76" s="70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219"/>
    </row>
    <row r="77" spans="1:76" ht="9.9499999999999993" customHeight="1">
      <c r="A77" s="31"/>
      <c r="B77" s="41" t="s">
        <v>42</v>
      </c>
      <c r="C77" s="51"/>
      <c r="D77" s="61"/>
      <c r="E77" s="6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176"/>
      <c r="W77" s="68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176"/>
      <c r="AO77" s="68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176"/>
      <c r="BG77" s="68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217"/>
    </row>
    <row r="78" spans="1:76" s="29" customFormat="1" ht="18" customHeight="1">
      <c r="A78" s="33"/>
      <c r="B78" s="41"/>
      <c r="C78" s="51"/>
      <c r="D78" s="61"/>
      <c r="E78" s="71"/>
      <c r="F78" s="84"/>
      <c r="G78" s="98" t="s">
        <v>6</v>
      </c>
      <c r="H78" s="98"/>
      <c r="I78" s="98"/>
      <c r="J78" s="98"/>
      <c r="K78" s="116"/>
      <c r="L78" s="104">
        <f>+AW56</f>
        <v>1</v>
      </c>
      <c r="M78" s="104"/>
      <c r="N78" s="116"/>
      <c r="O78" s="116"/>
      <c r="P78" s="116"/>
      <c r="Q78" s="116"/>
      <c r="R78" s="116"/>
      <c r="S78" s="116"/>
      <c r="T78" s="116"/>
      <c r="U78" s="116"/>
      <c r="V78" s="177"/>
      <c r="W78" s="185"/>
      <c r="X78" s="116"/>
      <c r="Y78" s="98" t="s">
        <v>6</v>
      </c>
      <c r="Z78" s="98"/>
      <c r="AA78" s="98"/>
      <c r="AB78" s="98"/>
      <c r="AC78" s="116"/>
      <c r="AD78" s="104">
        <f>+AW56</f>
        <v>1</v>
      </c>
      <c r="AE78" s="104"/>
      <c r="AF78" s="116"/>
      <c r="AG78" s="116"/>
      <c r="AH78" s="116"/>
      <c r="AI78" s="116"/>
      <c r="AJ78" s="116"/>
      <c r="AK78" s="116"/>
      <c r="AL78" s="116"/>
      <c r="AM78" s="116"/>
      <c r="AN78" s="177"/>
      <c r="AO78" s="185"/>
      <c r="AP78" s="116"/>
      <c r="AQ78" s="98" t="s">
        <v>6</v>
      </c>
      <c r="AR78" s="98"/>
      <c r="AS78" s="98"/>
      <c r="AT78" s="98"/>
      <c r="AU78" s="116"/>
      <c r="AV78" s="104">
        <f>+AW56</f>
        <v>1</v>
      </c>
      <c r="AW78" s="104"/>
      <c r="AX78" s="116"/>
      <c r="AY78" s="116"/>
      <c r="AZ78" s="116"/>
      <c r="BA78" s="116"/>
      <c r="BB78" s="116"/>
      <c r="BC78" s="116"/>
      <c r="BD78" s="116"/>
      <c r="BE78" s="116"/>
      <c r="BF78" s="177"/>
      <c r="BG78" s="185"/>
      <c r="BH78" s="116"/>
      <c r="BI78" s="98" t="s">
        <v>6</v>
      </c>
      <c r="BJ78" s="98"/>
      <c r="BK78" s="98"/>
      <c r="BL78" s="98"/>
      <c r="BM78" s="116"/>
      <c r="BN78" s="104">
        <f>+AW56</f>
        <v>1</v>
      </c>
      <c r="BO78" s="104"/>
      <c r="BP78" s="85"/>
      <c r="BQ78" s="85"/>
      <c r="BR78" s="85"/>
      <c r="BS78" s="85"/>
      <c r="BT78" s="85"/>
      <c r="BU78" s="85"/>
      <c r="BV78" s="85"/>
      <c r="BW78" s="85"/>
      <c r="BX78" s="220"/>
    </row>
    <row r="79" spans="1:76" s="29" customFormat="1" ht="18" customHeight="1">
      <c r="A79" s="33"/>
      <c r="B79" s="41"/>
      <c r="C79" s="51"/>
      <c r="D79" s="61"/>
      <c r="E79" s="71"/>
      <c r="F79" s="84"/>
      <c r="G79" s="99" t="s">
        <v>9</v>
      </c>
      <c r="H79" s="99"/>
      <c r="I79" s="99"/>
      <c r="J79" s="99"/>
      <c r="K79" s="116"/>
      <c r="L79" s="122">
        <v>3</v>
      </c>
      <c r="M79" s="122"/>
      <c r="N79" s="116"/>
      <c r="O79" s="116"/>
      <c r="P79" s="116"/>
      <c r="Q79" s="116"/>
      <c r="R79" s="116"/>
      <c r="S79" s="116"/>
      <c r="T79" s="116"/>
      <c r="U79" s="116"/>
      <c r="V79" s="177"/>
      <c r="W79" s="185"/>
      <c r="X79" s="116"/>
      <c r="Y79" s="99" t="s">
        <v>9</v>
      </c>
      <c r="Z79" s="99"/>
      <c r="AA79" s="99"/>
      <c r="AB79" s="99"/>
      <c r="AC79" s="116"/>
      <c r="AD79" s="122">
        <v>4</v>
      </c>
      <c r="AE79" s="122"/>
      <c r="AF79" s="116"/>
      <c r="AG79" s="116"/>
      <c r="AH79" s="116"/>
      <c r="AI79" s="116"/>
      <c r="AJ79" s="116"/>
      <c r="AK79" s="116"/>
      <c r="AL79" s="116"/>
      <c r="AM79" s="116"/>
      <c r="AN79" s="177"/>
      <c r="AO79" s="185"/>
      <c r="AP79" s="116"/>
      <c r="AQ79" s="99" t="s">
        <v>9</v>
      </c>
      <c r="AR79" s="99"/>
      <c r="AS79" s="99"/>
      <c r="AT79" s="99"/>
      <c r="AU79" s="116"/>
      <c r="AV79" s="122">
        <v>6</v>
      </c>
      <c r="AW79" s="122"/>
      <c r="AX79" s="116"/>
      <c r="AY79" s="116"/>
      <c r="AZ79" s="116"/>
      <c r="BA79" s="116"/>
      <c r="BB79" s="116"/>
      <c r="BC79" s="116"/>
      <c r="BD79" s="116"/>
      <c r="BE79" s="116"/>
      <c r="BF79" s="177"/>
      <c r="BG79" s="185"/>
      <c r="BH79" s="116"/>
      <c r="BI79" s="99" t="s">
        <v>9</v>
      </c>
      <c r="BJ79" s="99"/>
      <c r="BK79" s="99"/>
      <c r="BL79" s="99"/>
      <c r="BM79" s="116"/>
      <c r="BN79" s="122">
        <v>8</v>
      </c>
      <c r="BO79" s="122"/>
      <c r="BP79" s="85"/>
      <c r="BQ79" s="85"/>
      <c r="BR79" s="85"/>
      <c r="BS79" s="85"/>
      <c r="BT79" s="85"/>
      <c r="BU79" s="85"/>
      <c r="BV79" s="85"/>
      <c r="BW79" s="85"/>
      <c r="BX79" s="220"/>
    </row>
    <row r="80" spans="1:76" s="29" customFormat="1" ht="18" customHeight="1">
      <c r="A80" s="33"/>
      <c r="B80" s="41"/>
      <c r="C80" s="51"/>
      <c r="D80" s="61"/>
      <c r="E80" s="71"/>
      <c r="F80" s="84"/>
      <c r="G80" s="99" t="s">
        <v>32</v>
      </c>
      <c r="H80" s="99"/>
      <c r="I80" s="99"/>
      <c r="J80" s="99"/>
      <c r="K80" s="116"/>
      <c r="L80" s="123">
        <v>50</v>
      </c>
      <c r="M80" s="123"/>
      <c r="N80" s="116"/>
      <c r="O80" s="116"/>
      <c r="P80" s="116"/>
      <c r="Q80" s="116"/>
      <c r="R80" s="116"/>
      <c r="S80" s="116"/>
      <c r="T80" s="116"/>
      <c r="U80" s="116"/>
      <c r="V80" s="177"/>
      <c r="W80" s="185"/>
      <c r="X80" s="116"/>
      <c r="Y80" s="99" t="s">
        <v>32</v>
      </c>
      <c r="Z80" s="99"/>
      <c r="AA80" s="99"/>
      <c r="AB80" s="99"/>
      <c r="AC80" s="116"/>
      <c r="AD80" s="123">
        <v>55</v>
      </c>
      <c r="AE80" s="123"/>
      <c r="AF80" s="116"/>
      <c r="AG80" s="116"/>
      <c r="AH80" s="116"/>
      <c r="AI80" s="116"/>
      <c r="AJ80" s="116"/>
      <c r="AK80" s="116"/>
      <c r="AL80" s="116"/>
      <c r="AM80" s="116"/>
      <c r="AN80" s="177"/>
      <c r="AO80" s="185"/>
      <c r="AP80" s="116"/>
      <c r="AQ80" s="99" t="s">
        <v>32</v>
      </c>
      <c r="AR80" s="99"/>
      <c r="AS80" s="99"/>
      <c r="AT80" s="99"/>
      <c r="AU80" s="116"/>
      <c r="AV80" s="123">
        <v>70</v>
      </c>
      <c r="AW80" s="123"/>
      <c r="AX80" s="116"/>
      <c r="AY80" s="116"/>
      <c r="AZ80" s="116"/>
      <c r="BA80" s="116"/>
      <c r="BB80" s="116"/>
      <c r="BC80" s="116"/>
      <c r="BD80" s="116"/>
      <c r="BE80" s="116"/>
      <c r="BF80" s="177"/>
      <c r="BG80" s="185"/>
      <c r="BH80" s="116"/>
      <c r="BI80" s="99" t="s">
        <v>32</v>
      </c>
      <c r="BJ80" s="99"/>
      <c r="BK80" s="99"/>
      <c r="BL80" s="99"/>
      <c r="BM80" s="116"/>
      <c r="BN80" s="123">
        <v>80</v>
      </c>
      <c r="BO80" s="123"/>
      <c r="BP80" s="85"/>
      <c r="BQ80" s="85"/>
      <c r="BR80" s="85"/>
      <c r="BS80" s="85"/>
      <c r="BT80" s="85"/>
      <c r="BU80" s="85"/>
      <c r="BV80" s="85"/>
      <c r="BW80" s="85"/>
      <c r="BX80" s="220"/>
    </row>
    <row r="81" spans="1:76" s="29" customFormat="1" ht="18" customHeight="1">
      <c r="A81" s="33"/>
      <c r="B81" s="41"/>
      <c r="C81" s="51"/>
      <c r="D81" s="61"/>
      <c r="E81" s="71"/>
      <c r="F81" s="85" t="s">
        <v>22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178"/>
      <c r="W81" s="74"/>
      <c r="X81" s="85" t="s">
        <v>22</v>
      </c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178"/>
      <c r="AO81" s="74"/>
      <c r="AP81" s="85" t="s">
        <v>22</v>
      </c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178"/>
      <c r="BG81" s="74"/>
      <c r="BH81" s="85" t="s">
        <v>22</v>
      </c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220"/>
    </row>
    <row r="82" spans="1:76" s="29" customFormat="1" ht="18" customHeight="1">
      <c r="A82" s="33"/>
      <c r="B82" s="41"/>
      <c r="C82" s="51"/>
      <c r="D82" s="61"/>
      <c r="E82" s="71"/>
      <c r="F82" s="86" t="s">
        <v>30</v>
      </c>
      <c r="G82" s="86"/>
      <c r="H82" s="86"/>
      <c r="I82" s="86"/>
      <c r="J82" s="86"/>
      <c r="K82" s="86"/>
      <c r="L82" s="124">
        <f>+BO56</f>
        <v>20</v>
      </c>
      <c r="M82" s="124"/>
      <c r="N82" s="85" t="s">
        <v>11</v>
      </c>
      <c r="O82" s="85"/>
      <c r="P82" s="85"/>
      <c r="Q82" s="85"/>
      <c r="R82" s="85"/>
      <c r="S82" s="85"/>
      <c r="T82" s="85"/>
      <c r="U82" s="85"/>
      <c r="V82" s="178"/>
      <c r="W82" s="74"/>
      <c r="X82" s="86" t="s">
        <v>30</v>
      </c>
      <c r="Y82" s="86"/>
      <c r="Z82" s="86"/>
      <c r="AA82" s="86"/>
      <c r="AB82" s="86"/>
      <c r="AC82" s="86"/>
      <c r="AD82" s="124">
        <f>+BO56</f>
        <v>20</v>
      </c>
      <c r="AE82" s="124"/>
      <c r="AF82" s="85" t="s">
        <v>11</v>
      </c>
      <c r="AG82" s="85"/>
      <c r="AH82" s="85"/>
      <c r="AI82" s="85"/>
      <c r="AJ82" s="85"/>
      <c r="AK82" s="85"/>
      <c r="AL82" s="85"/>
      <c r="AM82" s="85"/>
      <c r="AN82" s="178"/>
      <c r="AO82" s="74"/>
      <c r="AP82" s="86" t="s">
        <v>30</v>
      </c>
      <c r="AQ82" s="86"/>
      <c r="AR82" s="86"/>
      <c r="AS82" s="86"/>
      <c r="AT82" s="86"/>
      <c r="AU82" s="86"/>
      <c r="AV82" s="124">
        <f>+BO56</f>
        <v>20</v>
      </c>
      <c r="AW82" s="124"/>
      <c r="AX82" s="85" t="s">
        <v>11</v>
      </c>
      <c r="AY82" s="85"/>
      <c r="AZ82" s="85"/>
      <c r="BA82" s="85"/>
      <c r="BB82" s="85"/>
      <c r="BC82" s="85"/>
      <c r="BD82" s="85"/>
      <c r="BE82" s="85"/>
      <c r="BF82" s="178"/>
      <c r="BG82" s="74"/>
      <c r="BH82" s="86" t="s">
        <v>30</v>
      </c>
      <c r="BI82" s="86"/>
      <c r="BJ82" s="86"/>
      <c r="BK82" s="86"/>
      <c r="BL82" s="86"/>
      <c r="BM82" s="86"/>
      <c r="BN82" s="124">
        <f>+BO56</f>
        <v>20</v>
      </c>
      <c r="BO82" s="124"/>
      <c r="BP82" s="85" t="s">
        <v>11</v>
      </c>
      <c r="BQ82" s="85"/>
      <c r="BR82" s="85"/>
      <c r="BS82" s="85"/>
      <c r="BT82" s="85"/>
      <c r="BU82" s="85"/>
      <c r="BV82" s="85"/>
      <c r="BW82" s="85"/>
      <c r="BX82" s="220"/>
    </row>
    <row r="83" spans="1:76" s="29" customFormat="1" ht="18" customHeight="1">
      <c r="A83" s="33"/>
      <c r="B83" s="41"/>
      <c r="C83" s="51"/>
      <c r="D83" s="61"/>
      <c r="E83" s="71"/>
      <c r="F83" s="87" t="s">
        <v>12</v>
      </c>
      <c r="G83" s="87"/>
      <c r="H83" s="98" t="s">
        <v>8</v>
      </c>
      <c r="I83" s="111">
        <f>+R66</f>
        <v>30</v>
      </c>
      <c r="J83" s="113" t="s">
        <v>14</v>
      </c>
      <c r="K83" s="111">
        <f>+L82*1</f>
        <v>20</v>
      </c>
      <c r="L83" s="125">
        <v>0.33333333333333298</v>
      </c>
      <c r="M83" s="136" t="s">
        <v>0</v>
      </c>
      <c r="N83" s="145">
        <f>100-R66</f>
        <v>70</v>
      </c>
      <c r="O83" s="145"/>
      <c r="P83" s="111" t="s">
        <v>14</v>
      </c>
      <c r="Q83" s="159">
        <f>+L78*1</f>
        <v>1</v>
      </c>
      <c r="R83" s="159"/>
      <c r="S83" s="125">
        <v>0.33333333333333326</v>
      </c>
      <c r="T83" s="172" t="s">
        <v>53</v>
      </c>
      <c r="U83" s="172"/>
      <c r="V83" s="179"/>
      <c r="W83" s="186"/>
      <c r="X83" s="87" t="s">
        <v>12</v>
      </c>
      <c r="Y83" s="87"/>
      <c r="Z83" s="98" t="s">
        <v>8</v>
      </c>
      <c r="AA83" s="111">
        <f>+AJ67*1</f>
        <v>35</v>
      </c>
      <c r="AB83" s="113" t="s">
        <v>14</v>
      </c>
      <c r="AC83" s="111">
        <f>+AD82*1</f>
        <v>20</v>
      </c>
      <c r="AD83" s="125">
        <v>0.33333333333333298</v>
      </c>
      <c r="AE83" s="136" t="s">
        <v>0</v>
      </c>
      <c r="AF83" s="145">
        <f>100-AJ67</f>
        <v>65</v>
      </c>
      <c r="AG83" s="145"/>
      <c r="AH83" s="111" t="s">
        <v>14</v>
      </c>
      <c r="AI83" s="159">
        <f>+AD78*1</f>
        <v>1</v>
      </c>
      <c r="AJ83" s="159"/>
      <c r="AK83" s="125">
        <v>0.33333333333333326</v>
      </c>
      <c r="AL83" s="172" t="s">
        <v>53</v>
      </c>
      <c r="AM83" s="172"/>
      <c r="AN83" s="179"/>
      <c r="AO83" s="186"/>
      <c r="AP83" s="87" t="s">
        <v>12</v>
      </c>
      <c r="AQ83" s="87"/>
      <c r="AR83" s="98" t="s">
        <v>8</v>
      </c>
      <c r="AS83" s="111">
        <f>+BB67*1</f>
        <v>50</v>
      </c>
      <c r="AT83" s="113" t="s">
        <v>14</v>
      </c>
      <c r="AU83" s="111">
        <f>+AV82*1</f>
        <v>20</v>
      </c>
      <c r="AV83" s="125">
        <v>0.33333333333333298</v>
      </c>
      <c r="AW83" s="136" t="s">
        <v>0</v>
      </c>
      <c r="AX83" s="145">
        <f>100-BB67</f>
        <v>50</v>
      </c>
      <c r="AY83" s="145"/>
      <c r="AZ83" s="111" t="s">
        <v>14</v>
      </c>
      <c r="BA83" s="159">
        <f>+AV78*1</f>
        <v>1</v>
      </c>
      <c r="BB83" s="159"/>
      <c r="BC83" s="125">
        <v>0.33333333333333326</v>
      </c>
      <c r="BD83" s="172" t="s">
        <v>53</v>
      </c>
      <c r="BE83" s="172"/>
      <c r="BF83" s="179"/>
      <c r="BG83" s="186"/>
      <c r="BH83" s="87" t="s">
        <v>12</v>
      </c>
      <c r="BI83" s="87"/>
      <c r="BJ83" s="98" t="s">
        <v>8</v>
      </c>
      <c r="BK83" s="111">
        <f>+BT67*1</f>
        <v>60</v>
      </c>
      <c r="BL83" s="113" t="s">
        <v>14</v>
      </c>
      <c r="BM83" s="111">
        <f>+BN82*1</f>
        <v>20</v>
      </c>
      <c r="BN83" s="125">
        <v>0.33333333333333298</v>
      </c>
      <c r="BO83" s="136" t="s">
        <v>0</v>
      </c>
      <c r="BP83" s="145">
        <f>100-BT67</f>
        <v>40</v>
      </c>
      <c r="BQ83" s="145"/>
      <c r="BR83" s="111" t="s">
        <v>14</v>
      </c>
      <c r="BS83" s="159">
        <f>+BN78*1</f>
        <v>1</v>
      </c>
      <c r="BT83" s="159"/>
      <c r="BU83" s="125">
        <v>0.33333333333333326</v>
      </c>
      <c r="BV83" s="172" t="s">
        <v>53</v>
      </c>
      <c r="BW83" s="172"/>
      <c r="BX83" s="220"/>
    </row>
    <row r="84" spans="1:76" s="29" customFormat="1" ht="18" customHeight="1">
      <c r="A84" s="33"/>
      <c r="B84" s="41"/>
      <c r="C84" s="51"/>
      <c r="D84" s="61"/>
      <c r="E84" s="71"/>
      <c r="F84" s="87"/>
      <c r="G84" s="87"/>
      <c r="H84" s="98"/>
      <c r="I84" s="112">
        <v>100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72"/>
      <c r="U84" s="172"/>
      <c r="V84" s="179"/>
      <c r="W84" s="186"/>
      <c r="X84" s="87"/>
      <c r="Y84" s="87"/>
      <c r="Z84" s="98"/>
      <c r="AA84" s="112">
        <v>100</v>
      </c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72"/>
      <c r="AM84" s="172"/>
      <c r="AN84" s="179"/>
      <c r="AO84" s="186"/>
      <c r="AP84" s="87"/>
      <c r="AQ84" s="87"/>
      <c r="AR84" s="98"/>
      <c r="AS84" s="112">
        <v>100</v>
      </c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72"/>
      <c r="BE84" s="172"/>
      <c r="BF84" s="179"/>
      <c r="BG84" s="186"/>
      <c r="BH84" s="87"/>
      <c r="BI84" s="87"/>
      <c r="BJ84" s="98"/>
      <c r="BK84" s="112">
        <v>100</v>
      </c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72"/>
      <c r="BW84" s="172"/>
      <c r="BX84" s="220"/>
    </row>
    <row r="85" spans="1:76" s="29" customFormat="1" ht="15" customHeight="1">
      <c r="A85" s="33"/>
      <c r="B85" s="41"/>
      <c r="C85" s="51"/>
      <c r="D85" s="61"/>
      <c r="E85" s="71"/>
      <c r="F85" s="87" t="s">
        <v>15</v>
      </c>
      <c r="G85" s="87"/>
      <c r="H85" s="104">
        <f>ROUND(((I83*K83^L83+N83*Q83^S83)/100)^3,2)</f>
        <v>3.47</v>
      </c>
      <c r="I85" s="104"/>
      <c r="J85" s="104"/>
      <c r="K85" s="98" t="str">
        <f>IF(H85&gt;L85,"&gt;","&lt;")</f>
        <v>&gt;</v>
      </c>
      <c r="L85" s="126">
        <f>+L79</f>
        <v>3</v>
      </c>
      <c r="M85" s="126"/>
      <c r="N85" s="116"/>
      <c r="O85" s="116"/>
      <c r="P85" s="116"/>
      <c r="Q85" s="116"/>
      <c r="R85" s="116"/>
      <c r="S85" s="116"/>
      <c r="T85" s="116"/>
      <c r="U85" s="116"/>
      <c r="V85" s="178"/>
      <c r="W85" s="74"/>
      <c r="X85" s="87" t="s">
        <v>15</v>
      </c>
      <c r="Y85" s="87"/>
      <c r="Z85" s="189">
        <f>ROUND(((AA83*AC83^AD83+AF83*AI83^AK83)/100)^3,2)</f>
        <v>4.0999999999999996</v>
      </c>
      <c r="AA85" s="189"/>
      <c r="AB85" s="189"/>
      <c r="AC85" s="86" t="str">
        <f>IF(Z85&gt;AD85,"&gt;","&lt;")</f>
        <v>&gt;</v>
      </c>
      <c r="AD85" s="190">
        <f>+AD79</f>
        <v>4</v>
      </c>
      <c r="AE85" s="190"/>
      <c r="AF85" s="85"/>
      <c r="AG85" s="85"/>
      <c r="AH85" s="85"/>
      <c r="AI85" s="85"/>
      <c r="AJ85" s="85"/>
      <c r="AK85" s="85"/>
      <c r="AL85" s="85"/>
      <c r="AM85" s="85"/>
      <c r="AN85" s="178"/>
      <c r="AO85" s="74"/>
      <c r="AP85" s="87" t="s">
        <v>15</v>
      </c>
      <c r="AQ85" s="87"/>
      <c r="AR85" s="189">
        <f>ROUND(((AS83*AU83^AV83+AX83*BA83^BC83)/100)^3,2)</f>
        <v>6.41</v>
      </c>
      <c r="AS85" s="189"/>
      <c r="AT85" s="189"/>
      <c r="AU85" s="86" t="str">
        <f>IF(AR85&gt;AV85,"&gt;","&lt;")</f>
        <v>&gt;</v>
      </c>
      <c r="AV85" s="190">
        <f>+AV79</f>
        <v>6</v>
      </c>
      <c r="AW85" s="190"/>
      <c r="AX85" s="85"/>
      <c r="AY85" s="85"/>
      <c r="AZ85" s="85"/>
      <c r="BA85" s="85"/>
      <c r="BB85" s="85"/>
      <c r="BC85" s="85"/>
      <c r="BD85" s="85"/>
      <c r="BE85" s="85"/>
      <c r="BF85" s="178"/>
      <c r="BG85" s="74"/>
      <c r="BH85" s="87" t="s">
        <v>15</v>
      </c>
      <c r="BI85" s="87"/>
      <c r="BJ85" s="189">
        <f>ROUND(((BK83*BM83^BN83+BP83*BS83^BU83)/100)^3,2)</f>
        <v>8.35</v>
      </c>
      <c r="BK85" s="189"/>
      <c r="BL85" s="189"/>
      <c r="BM85" s="86" t="str">
        <f>IF(BJ85&gt;BN85,"&gt;","&lt;")</f>
        <v>&gt;</v>
      </c>
      <c r="BN85" s="190">
        <f>+BN79</f>
        <v>8</v>
      </c>
      <c r="BO85" s="190"/>
      <c r="BP85" s="85"/>
      <c r="BQ85" s="85"/>
      <c r="BR85" s="85"/>
      <c r="BS85" s="85"/>
      <c r="BT85" s="85"/>
      <c r="BU85" s="85"/>
      <c r="BV85" s="85"/>
      <c r="BW85" s="85"/>
      <c r="BX85" s="220"/>
    </row>
    <row r="86" spans="1:76" s="29" customFormat="1" ht="15" customHeight="1">
      <c r="A86" s="33"/>
      <c r="B86" s="41"/>
      <c r="C86" s="51"/>
      <c r="D86" s="61"/>
      <c r="E86" s="71"/>
      <c r="F86" s="87"/>
      <c r="G86" s="87"/>
      <c r="H86" s="104"/>
      <c r="I86" s="104"/>
      <c r="J86" s="104"/>
      <c r="K86" s="98"/>
      <c r="L86" s="126"/>
      <c r="M86" s="126"/>
      <c r="N86" s="116"/>
      <c r="O86" s="116"/>
      <c r="P86" s="116"/>
      <c r="Q86" s="116"/>
      <c r="R86" s="116"/>
      <c r="S86" s="116"/>
      <c r="T86" s="116"/>
      <c r="U86" s="116"/>
      <c r="V86" s="178"/>
      <c r="W86" s="74"/>
      <c r="X86" s="87"/>
      <c r="Y86" s="87"/>
      <c r="Z86" s="189"/>
      <c r="AA86" s="189"/>
      <c r="AB86" s="189"/>
      <c r="AC86" s="86"/>
      <c r="AD86" s="190"/>
      <c r="AE86" s="190"/>
      <c r="AF86" s="85"/>
      <c r="AG86" s="85"/>
      <c r="AH86" s="85"/>
      <c r="AI86" s="85"/>
      <c r="AJ86" s="85"/>
      <c r="AK86" s="85"/>
      <c r="AL86" s="85"/>
      <c r="AM86" s="85"/>
      <c r="AN86" s="178"/>
      <c r="AO86" s="74"/>
      <c r="AP86" s="87"/>
      <c r="AQ86" s="87"/>
      <c r="AR86" s="189"/>
      <c r="AS86" s="189"/>
      <c r="AT86" s="189"/>
      <c r="AU86" s="86"/>
      <c r="AV86" s="190"/>
      <c r="AW86" s="190"/>
      <c r="AX86" s="85"/>
      <c r="AY86" s="85"/>
      <c r="AZ86" s="85"/>
      <c r="BA86" s="85"/>
      <c r="BB86" s="85"/>
      <c r="BC86" s="85"/>
      <c r="BD86" s="85"/>
      <c r="BE86" s="85"/>
      <c r="BF86" s="178"/>
      <c r="BG86" s="74"/>
      <c r="BH86" s="87"/>
      <c r="BI86" s="87"/>
      <c r="BJ86" s="189"/>
      <c r="BK86" s="189"/>
      <c r="BL86" s="189"/>
      <c r="BM86" s="86"/>
      <c r="BN86" s="190"/>
      <c r="BO86" s="190"/>
      <c r="BP86" s="85"/>
      <c r="BQ86" s="85"/>
      <c r="BR86" s="85"/>
      <c r="BS86" s="85"/>
      <c r="BT86" s="85"/>
      <c r="BU86" s="85"/>
      <c r="BV86" s="85"/>
      <c r="BW86" s="85"/>
      <c r="BX86" s="220"/>
    </row>
    <row r="87" spans="1:76" s="29" customFormat="1" ht="18" customHeight="1">
      <c r="A87" s="33"/>
      <c r="B87" s="41"/>
      <c r="C87" s="51"/>
      <c r="D87" s="61"/>
      <c r="E87" s="71"/>
      <c r="F87" s="85"/>
      <c r="G87" s="100" t="str">
        <f>IF(H85&gt;L85,"OK,目標CBR"&amp;L79&amp;"%の場合置換層厚"&amp;L80&amp;"cmとなる。","NG,目標CBR"&amp;L79&amp;"%の場合置換層厚"&amp;L80&amp;"cmでは満足しない。")</f>
        <v>OK,目標CBR3%の場合置換層厚50cmとなる。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178"/>
      <c r="W87" s="74"/>
      <c r="X87" s="85"/>
      <c r="Y87" s="100" t="str">
        <f>IF(Z85&gt;AD85,"OK,目標CBR"&amp;AD79&amp;"%の場合置換層厚"&amp;AD80&amp;"cmとなる。","NG,目標CBR"&amp;AD79&amp;"%の場合置換層厚"&amp;AD80&amp;"cmでは満足しない。")</f>
        <v>OK,目標CBR4%の場合置換層厚55cmとなる。</v>
      </c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178"/>
      <c r="AO87" s="74"/>
      <c r="AP87" s="85"/>
      <c r="AQ87" s="100" t="str">
        <f>IF(AR85&gt;AV85,"OK,目標CBR"&amp;AV79&amp;"%の場合置換層厚"&amp;AV80&amp;"cmとなる。","NG,目標CBR"&amp;AV79&amp;"%の場合置換層厚"&amp;AV80&amp;"cmでは満足しない。")</f>
        <v>OK,目標CBR6%の場合置換層厚70cmとなる。</v>
      </c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178"/>
      <c r="BG87" s="74"/>
      <c r="BH87" s="85"/>
      <c r="BI87" s="100" t="str">
        <f>IF(BJ85&gt;BN85,"OK,目標CBR"&amp;BN79&amp;"%の場合置換層厚"&amp;BN80&amp;"cmとなる。","NG,目標CBR"&amp;BN79&amp;"%の場合置換層厚"&amp;BN80&amp;"cmでは満足しない。")</f>
        <v>OK,目標CBR8%の場合置換層厚80cmとなる。</v>
      </c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220"/>
    </row>
    <row r="88" spans="1:76" s="29" customFormat="1" ht="9.9499999999999993" customHeight="1">
      <c r="A88" s="33"/>
      <c r="B88" s="41"/>
      <c r="C88" s="51"/>
      <c r="D88" s="61"/>
      <c r="E88" s="72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180"/>
      <c r="W88" s="72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180"/>
      <c r="AO88" s="72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180"/>
      <c r="BG88" s="72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221"/>
    </row>
    <row r="89" spans="1:76" s="29" customFormat="1" ht="15.95" customHeight="1">
      <c r="A89" s="33"/>
      <c r="B89" s="42" t="s">
        <v>20</v>
      </c>
      <c r="C89" s="52"/>
      <c r="D89" s="62"/>
      <c r="E89" s="73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51">
        <v>100</v>
      </c>
      <c r="Q89" s="151"/>
      <c r="R89" s="151"/>
      <c r="S89" s="151"/>
      <c r="T89" s="151"/>
      <c r="U89" s="151"/>
      <c r="V89" s="181"/>
      <c r="W89" s="187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151">
        <v>100</v>
      </c>
      <c r="AI89" s="151"/>
      <c r="AJ89" s="151"/>
      <c r="AK89" s="151"/>
      <c r="AL89" s="151"/>
      <c r="AM89" s="151"/>
      <c r="AN89" s="200"/>
      <c r="AO89" s="187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151">
        <v>100</v>
      </c>
      <c r="BA89" s="151"/>
      <c r="BB89" s="151"/>
      <c r="BC89" s="151"/>
      <c r="BD89" s="151"/>
      <c r="BE89" s="151"/>
      <c r="BF89" s="200"/>
      <c r="BG89" s="73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151">
        <v>100</v>
      </c>
      <c r="BS89" s="151"/>
      <c r="BT89" s="151"/>
      <c r="BU89" s="151"/>
      <c r="BV89" s="151"/>
      <c r="BW89" s="151"/>
      <c r="BX89" s="222"/>
    </row>
    <row r="90" spans="1:76" s="29" customFormat="1" ht="15.95" customHeight="1">
      <c r="A90" s="33"/>
      <c r="B90" s="43"/>
      <c r="C90" s="53"/>
      <c r="D90" s="63"/>
      <c r="E90" s="71"/>
      <c r="F90" s="90" t="s">
        <v>41</v>
      </c>
      <c r="G90" s="90"/>
      <c r="H90" s="90"/>
      <c r="I90" s="90"/>
      <c r="J90" s="90"/>
      <c r="K90" s="90"/>
      <c r="L90" s="90"/>
      <c r="M90" s="90" t="s">
        <v>36</v>
      </c>
      <c r="N90" s="90"/>
      <c r="O90" s="90"/>
      <c r="P90" s="94" t="s">
        <v>46</v>
      </c>
      <c r="Q90" s="94"/>
      <c r="R90" s="94"/>
      <c r="S90" s="94" t="s">
        <v>44</v>
      </c>
      <c r="T90" s="94"/>
      <c r="U90" s="94"/>
      <c r="V90" s="182"/>
      <c r="W90" s="188"/>
      <c r="X90" s="90" t="s">
        <v>41</v>
      </c>
      <c r="Y90" s="90"/>
      <c r="Z90" s="90"/>
      <c r="AA90" s="90"/>
      <c r="AB90" s="90"/>
      <c r="AC90" s="90"/>
      <c r="AD90" s="90"/>
      <c r="AE90" s="90" t="s">
        <v>36</v>
      </c>
      <c r="AF90" s="90"/>
      <c r="AG90" s="90"/>
      <c r="AH90" s="94" t="s">
        <v>46</v>
      </c>
      <c r="AI90" s="94"/>
      <c r="AJ90" s="94"/>
      <c r="AK90" s="94" t="s">
        <v>44</v>
      </c>
      <c r="AL90" s="94"/>
      <c r="AM90" s="94"/>
      <c r="AN90" s="201"/>
      <c r="AO90" s="188"/>
      <c r="AP90" s="90" t="s">
        <v>41</v>
      </c>
      <c r="AQ90" s="90"/>
      <c r="AR90" s="90"/>
      <c r="AS90" s="90"/>
      <c r="AT90" s="90"/>
      <c r="AU90" s="90"/>
      <c r="AV90" s="90"/>
      <c r="AW90" s="90" t="s">
        <v>36</v>
      </c>
      <c r="AX90" s="90"/>
      <c r="AY90" s="90"/>
      <c r="AZ90" s="94" t="s">
        <v>46</v>
      </c>
      <c r="BA90" s="94"/>
      <c r="BB90" s="94"/>
      <c r="BC90" s="94" t="s">
        <v>44</v>
      </c>
      <c r="BD90" s="94"/>
      <c r="BE90" s="94"/>
      <c r="BF90" s="201"/>
      <c r="BG90" s="210"/>
      <c r="BH90" s="90" t="s">
        <v>41</v>
      </c>
      <c r="BI90" s="90"/>
      <c r="BJ90" s="90"/>
      <c r="BK90" s="90"/>
      <c r="BL90" s="90"/>
      <c r="BM90" s="90"/>
      <c r="BN90" s="90"/>
      <c r="BO90" s="90" t="s">
        <v>36</v>
      </c>
      <c r="BP90" s="90"/>
      <c r="BQ90" s="90"/>
      <c r="BR90" s="94" t="s">
        <v>46</v>
      </c>
      <c r="BS90" s="94"/>
      <c r="BT90" s="94"/>
      <c r="BU90" s="94" t="s">
        <v>44</v>
      </c>
      <c r="BV90" s="94"/>
      <c r="BW90" s="94"/>
      <c r="BX90" s="223"/>
    </row>
    <row r="91" spans="1:76" s="29" customFormat="1" ht="15.95" customHeight="1">
      <c r="A91" s="33"/>
      <c r="B91" s="43"/>
      <c r="C91" s="53"/>
      <c r="D91" s="63"/>
      <c r="E91" s="71"/>
      <c r="F91" s="91" t="s">
        <v>34</v>
      </c>
      <c r="G91" s="101"/>
      <c r="H91" s="105" t="s">
        <v>50</v>
      </c>
      <c r="I91" s="105"/>
      <c r="J91" s="114"/>
      <c r="K91" s="119">
        <f>$K$38</f>
        <v>5</v>
      </c>
      <c r="L91" s="130"/>
      <c r="M91" s="137">
        <f>+P89</f>
        <v>100</v>
      </c>
      <c r="N91" s="146"/>
      <c r="O91" s="148"/>
      <c r="P91" s="152">
        <f>+'単価表(奄美)'!$E$6</f>
        <v>2448</v>
      </c>
      <c r="Q91" s="160"/>
      <c r="R91" s="162"/>
      <c r="S91" s="165">
        <f>ROUND(P91*M91/1000,0)</f>
        <v>245</v>
      </c>
      <c r="T91" s="165"/>
      <c r="U91" s="165"/>
      <c r="V91" s="182"/>
      <c r="W91" s="188"/>
      <c r="X91" s="91" t="s">
        <v>34</v>
      </c>
      <c r="Y91" s="101"/>
      <c r="Z91" s="105" t="s">
        <v>50</v>
      </c>
      <c r="AA91" s="105"/>
      <c r="AB91" s="114"/>
      <c r="AC91" s="119">
        <f>$AC$38</f>
        <v>5</v>
      </c>
      <c r="AD91" s="130"/>
      <c r="AE91" s="137">
        <f>+AH89</f>
        <v>100</v>
      </c>
      <c r="AF91" s="146"/>
      <c r="AG91" s="148"/>
      <c r="AH91" s="152">
        <f>+'単価表(奄美)'!$E$6</f>
        <v>2448</v>
      </c>
      <c r="AI91" s="160"/>
      <c r="AJ91" s="162"/>
      <c r="AK91" s="165">
        <f>ROUND(AH91*AE91/1000,0)</f>
        <v>245</v>
      </c>
      <c r="AL91" s="165"/>
      <c r="AM91" s="165"/>
      <c r="AN91" s="201"/>
      <c r="AO91" s="188"/>
      <c r="AP91" s="91" t="s">
        <v>34</v>
      </c>
      <c r="AQ91" s="101"/>
      <c r="AR91" s="105" t="s">
        <v>50</v>
      </c>
      <c r="AS91" s="105"/>
      <c r="AT91" s="114"/>
      <c r="AU91" s="119">
        <f>$AU$38</f>
        <v>5</v>
      </c>
      <c r="AV91" s="130"/>
      <c r="AW91" s="137">
        <f>+AZ89</f>
        <v>100</v>
      </c>
      <c r="AX91" s="146"/>
      <c r="AY91" s="148"/>
      <c r="AZ91" s="152">
        <f>+'単価表(奄美)'!$E$6</f>
        <v>2448</v>
      </c>
      <c r="BA91" s="160"/>
      <c r="BB91" s="162"/>
      <c r="BC91" s="165">
        <f>ROUND(AZ91*AW91/1000,0)</f>
        <v>245</v>
      </c>
      <c r="BD91" s="165"/>
      <c r="BE91" s="165"/>
      <c r="BF91" s="201"/>
      <c r="BG91" s="210"/>
      <c r="BH91" s="91" t="s">
        <v>34</v>
      </c>
      <c r="BI91" s="101"/>
      <c r="BJ91" s="105" t="s">
        <v>50</v>
      </c>
      <c r="BK91" s="105"/>
      <c r="BL91" s="114"/>
      <c r="BM91" s="119">
        <f>$BM$38</f>
        <v>5</v>
      </c>
      <c r="BN91" s="130"/>
      <c r="BO91" s="137">
        <f>+BR89</f>
        <v>100</v>
      </c>
      <c r="BP91" s="146"/>
      <c r="BQ91" s="148"/>
      <c r="BR91" s="152">
        <f>+'単価表(奄美)'!$E$6</f>
        <v>2448</v>
      </c>
      <c r="BS91" s="160"/>
      <c r="BT91" s="162"/>
      <c r="BU91" s="165">
        <f>ROUND(BR91*BO91/1000,0)</f>
        <v>245</v>
      </c>
      <c r="BV91" s="165"/>
      <c r="BW91" s="165"/>
      <c r="BX91" s="223"/>
    </row>
    <row r="92" spans="1:76" s="30" customFormat="1" ht="15.95" customHeight="1">
      <c r="A92" s="34"/>
      <c r="B92" s="43"/>
      <c r="C92" s="53"/>
      <c r="D92" s="63"/>
      <c r="E92" s="74"/>
      <c r="F92" s="92"/>
      <c r="G92" s="102"/>
      <c r="H92" s="105" t="s">
        <v>33</v>
      </c>
      <c r="I92" s="105"/>
      <c r="J92" s="114"/>
      <c r="K92" s="120">
        <f>$K$39</f>
        <v>15</v>
      </c>
      <c r="L92" s="131"/>
      <c r="M92" s="138">
        <f>+P89</f>
        <v>100</v>
      </c>
      <c r="N92" s="138"/>
      <c r="O92" s="138"/>
      <c r="P92" s="153">
        <f>LOOKUP(K92,'単価表(奄美)'!$D$8:$D$16,'単価表(奄美)'!$E$8:$E$16)</f>
        <v>952</v>
      </c>
      <c r="Q92" s="153"/>
      <c r="R92" s="153"/>
      <c r="S92" s="165">
        <f>ROUND(P92*M92/1000,0)</f>
        <v>95</v>
      </c>
      <c r="T92" s="165"/>
      <c r="U92" s="165"/>
      <c r="V92" s="182"/>
      <c r="W92" s="188"/>
      <c r="X92" s="92"/>
      <c r="Y92" s="102"/>
      <c r="Z92" s="105" t="s">
        <v>33</v>
      </c>
      <c r="AA92" s="105"/>
      <c r="AB92" s="114"/>
      <c r="AC92" s="120">
        <f>$AC$39</f>
        <v>15</v>
      </c>
      <c r="AD92" s="131"/>
      <c r="AE92" s="138">
        <f>+AH89</f>
        <v>100</v>
      </c>
      <c r="AF92" s="138"/>
      <c r="AG92" s="138"/>
      <c r="AH92" s="153">
        <f>LOOKUP(AC92,'単価表(奄美)'!$D$8:$D$16,'単価表(奄美)'!$E$8:$E$16)</f>
        <v>952</v>
      </c>
      <c r="AI92" s="153"/>
      <c r="AJ92" s="153"/>
      <c r="AK92" s="165">
        <f>ROUND(AH92*AE92/1000,0)</f>
        <v>95</v>
      </c>
      <c r="AL92" s="165"/>
      <c r="AM92" s="165"/>
      <c r="AN92" s="178"/>
      <c r="AO92" s="188"/>
      <c r="AP92" s="92"/>
      <c r="AQ92" s="102"/>
      <c r="AR92" s="105" t="s">
        <v>33</v>
      </c>
      <c r="AS92" s="105"/>
      <c r="AT92" s="114"/>
      <c r="AU92" s="120">
        <f>$AU$39</f>
        <v>10</v>
      </c>
      <c r="AV92" s="131"/>
      <c r="AW92" s="138">
        <f>+AZ89</f>
        <v>100</v>
      </c>
      <c r="AX92" s="138"/>
      <c r="AY92" s="138"/>
      <c r="AZ92" s="153">
        <f>LOOKUP(AU92,'単価表(奄美)'!$D$8:$D$16,'単価表(奄美)'!$E$8:$E$16)</f>
        <v>704</v>
      </c>
      <c r="BA92" s="153"/>
      <c r="BB92" s="153"/>
      <c r="BC92" s="165">
        <f>ROUND(AZ92*AW92/1000,0)</f>
        <v>70</v>
      </c>
      <c r="BD92" s="165"/>
      <c r="BE92" s="165"/>
      <c r="BF92" s="178"/>
      <c r="BG92" s="74"/>
      <c r="BH92" s="92"/>
      <c r="BI92" s="102"/>
      <c r="BJ92" s="105" t="s">
        <v>33</v>
      </c>
      <c r="BK92" s="105"/>
      <c r="BL92" s="114"/>
      <c r="BM92" s="120">
        <f>$BM$39</f>
        <v>10</v>
      </c>
      <c r="BN92" s="131"/>
      <c r="BO92" s="138">
        <f>+BR89</f>
        <v>100</v>
      </c>
      <c r="BP92" s="138"/>
      <c r="BQ92" s="138"/>
      <c r="BR92" s="153">
        <f>LOOKUP(BM92,'単価表(奄美)'!$D$8:$D$16,'単価表(奄美)'!$E$8:$E$16)</f>
        <v>704</v>
      </c>
      <c r="BS92" s="153"/>
      <c r="BT92" s="153"/>
      <c r="BU92" s="165">
        <f>ROUND(BR92*BO92/1000,0)</f>
        <v>70</v>
      </c>
      <c r="BV92" s="165"/>
      <c r="BW92" s="165"/>
      <c r="BX92" s="220"/>
    </row>
    <row r="93" spans="1:76" s="30" customFormat="1" ht="15.95" customHeight="1">
      <c r="A93" s="34"/>
      <c r="B93" s="43"/>
      <c r="C93" s="53"/>
      <c r="D93" s="63"/>
      <c r="E93" s="74"/>
      <c r="F93" s="92"/>
      <c r="G93" s="102"/>
      <c r="H93" s="106" t="s">
        <v>38</v>
      </c>
      <c r="I93" s="106"/>
      <c r="J93" s="115"/>
      <c r="K93" s="120"/>
      <c r="L93" s="131"/>
      <c r="M93" s="138"/>
      <c r="N93" s="138"/>
      <c r="O93" s="138"/>
      <c r="P93" s="153"/>
      <c r="Q93" s="153"/>
      <c r="R93" s="153"/>
      <c r="S93" s="165"/>
      <c r="T93" s="165"/>
      <c r="U93" s="165"/>
      <c r="V93" s="182"/>
      <c r="W93" s="188"/>
      <c r="X93" s="92"/>
      <c r="Y93" s="102"/>
      <c r="Z93" s="106" t="s">
        <v>38</v>
      </c>
      <c r="AA93" s="106"/>
      <c r="AB93" s="115"/>
      <c r="AC93" s="120"/>
      <c r="AD93" s="131"/>
      <c r="AE93" s="138"/>
      <c r="AF93" s="138"/>
      <c r="AG93" s="138"/>
      <c r="AH93" s="153"/>
      <c r="AI93" s="153"/>
      <c r="AJ93" s="153"/>
      <c r="AK93" s="165"/>
      <c r="AL93" s="165"/>
      <c r="AM93" s="165"/>
      <c r="AN93" s="178"/>
      <c r="AO93" s="188"/>
      <c r="AP93" s="92"/>
      <c r="AQ93" s="102"/>
      <c r="AR93" s="106" t="s">
        <v>38</v>
      </c>
      <c r="AS93" s="106"/>
      <c r="AT93" s="115"/>
      <c r="AU93" s="120"/>
      <c r="AV93" s="131"/>
      <c r="AW93" s="138"/>
      <c r="AX93" s="138"/>
      <c r="AY93" s="138"/>
      <c r="AZ93" s="153"/>
      <c r="BA93" s="153"/>
      <c r="BB93" s="153"/>
      <c r="BC93" s="165"/>
      <c r="BD93" s="165"/>
      <c r="BE93" s="165"/>
      <c r="BF93" s="178"/>
      <c r="BG93" s="74"/>
      <c r="BH93" s="92"/>
      <c r="BI93" s="102"/>
      <c r="BJ93" s="106" t="s">
        <v>38</v>
      </c>
      <c r="BK93" s="106"/>
      <c r="BL93" s="115"/>
      <c r="BM93" s="120"/>
      <c r="BN93" s="131"/>
      <c r="BO93" s="138"/>
      <c r="BP93" s="138"/>
      <c r="BQ93" s="138"/>
      <c r="BR93" s="153"/>
      <c r="BS93" s="153"/>
      <c r="BT93" s="153"/>
      <c r="BU93" s="165"/>
      <c r="BV93" s="165"/>
      <c r="BW93" s="165"/>
      <c r="BX93" s="220"/>
    </row>
    <row r="94" spans="1:76" s="30" customFormat="1" ht="15.95" customHeight="1">
      <c r="A94" s="34"/>
      <c r="B94" s="43"/>
      <c r="C94" s="53"/>
      <c r="D94" s="63"/>
      <c r="E94" s="74"/>
      <c r="F94" s="92"/>
      <c r="G94" s="102"/>
      <c r="H94" s="105" t="s">
        <v>13</v>
      </c>
      <c r="I94" s="105"/>
      <c r="J94" s="114"/>
      <c r="K94" s="120">
        <f>$K$41</f>
        <v>25</v>
      </c>
      <c r="L94" s="131"/>
      <c r="M94" s="138">
        <f>+P89</f>
        <v>100</v>
      </c>
      <c r="N94" s="138"/>
      <c r="O94" s="138"/>
      <c r="P94" s="153">
        <f>LOOKUP(K94,'単価表(奄美)'!$D$17:$D$26,'単価表(奄美)'!$E$17:$E$26)</f>
        <v>1457</v>
      </c>
      <c r="Q94" s="153"/>
      <c r="R94" s="153"/>
      <c r="S94" s="165">
        <f>ROUND(P94*M94/1000,0)</f>
        <v>146</v>
      </c>
      <c r="T94" s="165"/>
      <c r="U94" s="165"/>
      <c r="V94" s="182"/>
      <c r="W94" s="188"/>
      <c r="X94" s="92"/>
      <c r="Y94" s="102"/>
      <c r="Z94" s="105" t="s">
        <v>13</v>
      </c>
      <c r="AA94" s="105"/>
      <c r="AB94" s="114"/>
      <c r="AC94" s="120">
        <f>$AC$41</f>
        <v>20</v>
      </c>
      <c r="AD94" s="131"/>
      <c r="AE94" s="138">
        <f>+AH89</f>
        <v>100</v>
      </c>
      <c r="AF94" s="138"/>
      <c r="AG94" s="138"/>
      <c r="AH94" s="153">
        <f>LOOKUP(AC94,'単価表(奄美)'!$D$17:$D$26,'単価表(奄美)'!$E$17:$E$26)</f>
        <v>1053</v>
      </c>
      <c r="AI94" s="153"/>
      <c r="AJ94" s="153"/>
      <c r="AK94" s="165">
        <f>ROUND(AH94*AE94/1000,0)</f>
        <v>105</v>
      </c>
      <c r="AL94" s="165"/>
      <c r="AM94" s="165"/>
      <c r="AN94" s="178"/>
      <c r="AO94" s="188"/>
      <c r="AP94" s="92"/>
      <c r="AQ94" s="102"/>
      <c r="AR94" s="105" t="s">
        <v>13</v>
      </c>
      <c r="AS94" s="105"/>
      <c r="AT94" s="114"/>
      <c r="AU94" s="120">
        <f>$AU$41</f>
        <v>20</v>
      </c>
      <c r="AV94" s="131"/>
      <c r="AW94" s="138">
        <f>+AZ89</f>
        <v>100</v>
      </c>
      <c r="AX94" s="138"/>
      <c r="AY94" s="138"/>
      <c r="AZ94" s="153">
        <f>LOOKUP(AU94,'単価表(奄美)'!$D$17:$D$26,'単価表(奄美)'!$E$17:$E$26)</f>
        <v>1053</v>
      </c>
      <c r="BA94" s="153"/>
      <c r="BB94" s="153"/>
      <c r="BC94" s="165">
        <f>ROUND(AZ94*AW94/1000,0)</f>
        <v>105</v>
      </c>
      <c r="BD94" s="165"/>
      <c r="BE94" s="165"/>
      <c r="BF94" s="178"/>
      <c r="BG94" s="74"/>
      <c r="BH94" s="92"/>
      <c r="BI94" s="102"/>
      <c r="BJ94" s="105" t="s">
        <v>13</v>
      </c>
      <c r="BK94" s="105"/>
      <c r="BL94" s="114"/>
      <c r="BM94" s="120">
        <f>$BM$41</f>
        <v>15</v>
      </c>
      <c r="BN94" s="131"/>
      <c r="BO94" s="138">
        <f>+BR89</f>
        <v>100</v>
      </c>
      <c r="BP94" s="138"/>
      <c r="BQ94" s="138"/>
      <c r="BR94" s="153">
        <f>LOOKUP(BM94,'単価表(奄美)'!$D$17:$D$26,'単価表(奄美)'!$E$17:$E$26)</f>
        <v>836</v>
      </c>
      <c r="BS94" s="153"/>
      <c r="BT94" s="153"/>
      <c r="BU94" s="165">
        <f>ROUND(BR94*BO94/1000,0)</f>
        <v>84</v>
      </c>
      <c r="BV94" s="165"/>
      <c r="BW94" s="165"/>
      <c r="BX94" s="220"/>
    </row>
    <row r="95" spans="1:76" s="30" customFormat="1" ht="15.95" customHeight="1">
      <c r="A95" s="34"/>
      <c r="B95" s="43"/>
      <c r="C95" s="53"/>
      <c r="D95" s="63"/>
      <c r="E95" s="74"/>
      <c r="F95" s="92"/>
      <c r="G95" s="102"/>
      <c r="H95" s="106" t="s">
        <v>39</v>
      </c>
      <c r="I95" s="106"/>
      <c r="J95" s="115"/>
      <c r="K95" s="120"/>
      <c r="L95" s="131"/>
      <c r="M95" s="138"/>
      <c r="N95" s="138"/>
      <c r="O95" s="138"/>
      <c r="P95" s="153"/>
      <c r="Q95" s="153"/>
      <c r="R95" s="153"/>
      <c r="S95" s="165"/>
      <c r="T95" s="165"/>
      <c r="U95" s="165"/>
      <c r="V95" s="182"/>
      <c r="W95" s="188"/>
      <c r="X95" s="92"/>
      <c r="Y95" s="102"/>
      <c r="Z95" s="106" t="s">
        <v>39</v>
      </c>
      <c r="AA95" s="106"/>
      <c r="AB95" s="115"/>
      <c r="AC95" s="120"/>
      <c r="AD95" s="131"/>
      <c r="AE95" s="138"/>
      <c r="AF95" s="138"/>
      <c r="AG95" s="138"/>
      <c r="AH95" s="153"/>
      <c r="AI95" s="153"/>
      <c r="AJ95" s="153"/>
      <c r="AK95" s="165"/>
      <c r="AL95" s="165"/>
      <c r="AM95" s="165"/>
      <c r="AN95" s="178"/>
      <c r="AO95" s="188"/>
      <c r="AP95" s="92"/>
      <c r="AQ95" s="102"/>
      <c r="AR95" s="106" t="s">
        <v>39</v>
      </c>
      <c r="AS95" s="106"/>
      <c r="AT95" s="115"/>
      <c r="AU95" s="120"/>
      <c r="AV95" s="131"/>
      <c r="AW95" s="138"/>
      <c r="AX95" s="138"/>
      <c r="AY95" s="138"/>
      <c r="AZ95" s="153"/>
      <c r="BA95" s="153"/>
      <c r="BB95" s="153"/>
      <c r="BC95" s="165"/>
      <c r="BD95" s="165"/>
      <c r="BE95" s="165"/>
      <c r="BF95" s="178"/>
      <c r="BG95" s="74"/>
      <c r="BH95" s="92"/>
      <c r="BI95" s="102"/>
      <c r="BJ95" s="106" t="s">
        <v>39</v>
      </c>
      <c r="BK95" s="106"/>
      <c r="BL95" s="115"/>
      <c r="BM95" s="120"/>
      <c r="BN95" s="131"/>
      <c r="BO95" s="138"/>
      <c r="BP95" s="138"/>
      <c r="BQ95" s="138"/>
      <c r="BR95" s="153"/>
      <c r="BS95" s="153"/>
      <c r="BT95" s="153"/>
      <c r="BU95" s="165"/>
      <c r="BV95" s="165"/>
      <c r="BW95" s="165"/>
      <c r="BX95" s="220"/>
    </row>
    <row r="96" spans="1:76" s="30" customFormat="1" ht="15.95" customHeight="1">
      <c r="A96" s="34"/>
      <c r="B96" s="43"/>
      <c r="C96" s="53"/>
      <c r="D96" s="63"/>
      <c r="E96" s="74"/>
      <c r="F96" s="93"/>
      <c r="G96" s="103"/>
      <c r="H96" s="107" t="s">
        <v>47</v>
      </c>
      <c r="I96" s="107"/>
      <c r="J96" s="107"/>
      <c r="K96" s="107"/>
      <c r="L96" s="107"/>
      <c r="M96" s="138" t="s">
        <v>43</v>
      </c>
      <c r="N96" s="138"/>
      <c r="O96" s="138"/>
      <c r="P96" s="153" t="s">
        <v>43</v>
      </c>
      <c r="Q96" s="153"/>
      <c r="R96" s="153"/>
      <c r="S96" s="165">
        <f>SUM(S91:U95)</f>
        <v>486</v>
      </c>
      <c r="T96" s="165"/>
      <c r="U96" s="165"/>
      <c r="V96" s="182"/>
      <c r="W96" s="188"/>
      <c r="X96" s="93"/>
      <c r="Y96" s="103"/>
      <c r="Z96" s="107" t="s">
        <v>47</v>
      </c>
      <c r="AA96" s="107"/>
      <c r="AB96" s="107"/>
      <c r="AC96" s="107"/>
      <c r="AD96" s="107"/>
      <c r="AE96" s="138" t="s">
        <v>43</v>
      </c>
      <c r="AF96" s="138"/>
      <c r="AG96" s="138"/>
      <c r="AH96" s="153" t="s">
        <v>43</v>
      </c>
      <c r="AI96" s="153"/>
      <c r="AJ96" s="153"/>
      <c r="AK96" s="165">
        <f>SUM(AK91:AM95)</f>
        <v>445</v>
      </c>
      <c r="AL96" s="165"/>
      <c r="AM96" s="165"/>
      <c r="AN96" s="178"/>
      <c r="AO96" s="188"/>
      <c r="AP96" s="93"/>
      <c r="AQ96" s="103"/>
      <c r="AR96" s="107" t="s">
        <v>47</v>
      </c>
      <c r="AS96" s="107"/>
      <c r="AT96" s="107"/>
      <c r="AU96" s="107"/>
      <c r="AV96" s="107"/>
      <c r="AW96" s="138" t="s">
        <v>43</v>
      </c>
      <c r="AX96" s="138"/>
      <c r="AY96" s="138"/>
      <c r="AZ96" s="153" t="s">
        <v>43</v>
      </c>
      <c r="BA96" s="153"/>
      <c r="BB96" s="153"/>
      <c r="BC96" s="165">
        <f>SUM(BC91:BE95)</f>
        <v>420</v>
      </c>
      <c r="BD96" s="165"/>
      <c r="BE96" s="165"/>
      <c r="BF96" s="178"/>
      <c r="BG96" s="74"/>
      <c r="BH96" s="93"/>
      <c r="BI96" s="103"/>
      <c r="BJ96" s="107" t="s">
        <v>47</v>
      </c>
      <c r="BK96" s="107"/>
      <c r="BL96" s="107"/>
      <c r="BM96" s="107"/>
      <c r="BN96" s="107"/>
      <c r="BO96" s="138" t="s">
        <v>43</v>
      </c>
      <c r="BP96" s="138"/>
      <c r="BQ96" s="138"/>
      <c r="BR96" s="153" t="s">
        <v>43</v>
      </c>
      <c r="BS96" s="153"/>
      <c r="BT96" s="153"/>
      <c r="BU96" s="165">
        <f>SUM(BU91:BW95)</f>
        <v>399</v>
      </c>
      <c r="BV96" s="165"/>
      <c r="BW96" s="165"/>
      <c r="BX96" s="220"/>
    </row>
    <row r="97" spans="1:76" s="30" customFormat="1" ht="15.95" customHeight="1">
      <c r="A97" s="34"/>
      <c r="B97" s="43"/>
      <c r="C97" s="53"/>
      <c r="D97" s="63"/>
      <c r="E97" s="74"/>
      <c r="F97" s="94" t="s">
        <v>24</v>
      </c>
      <c r="G97" s="94"/>
      <c r="H97" s="108" t="s">
        <v>19</v>
      </c>
      <c r="I97" s="108"/>
      <c r="J97" s="108"/>
      <c r="K97" s="108"/>
      <c r="L97" s="108"/>
      <c r="M97" s="139">
        <f>T66*P89/100</f>
        <v>95</v>
      </c>
      <c r="N97" s="139"/>
      <c r="O97" s="139"/>
      <c r="P97" s="153">
        <f>+'単価表(奄美)'!$E$29</f>
        <v>255</v>
      </c>
      <c r="Q97" s="153"/>
      <c r="R97" s="153"/>
      <c r="S97" s="165">
        <f>ROUND(P97*M97/1000,0)</f>
        <v>24</v>
      </c>
      <c r="T97" s="165"/>
      <c r="U97" s="165"/>
      <c r="V97" s="182"/>
      <c r="W97" s="188"/>
      <c r="X97" s="94" t="s">
        <v>24</v>
      </c>
      <c r="Y97" s="94"/>
      <c r="Z97" s="108" t="s">
        <v>19</v>
      </c>
      <c r="AA97" s="108"/>
      <c r="AB97" s="108"/>
      <c r="AC97" s="108"/>
      <c r="AD97" s="108"/>
      <c r="AE97" s="139">
        <f>AL66*AH89/100</f>
        <v>95</v>
      </c>
      <c r="AF97" s="139"/>
      <c r="AG97" s="139"/>
      <c r="AH97" s="153">
        <f>+'単価表(奄美)'!$E$29</f>
        <v>255</v>
      </c>
      <c r="AI97" s="153"/>
      <c r="AJ97" s="153"/>
      <c r="AK97" s="165">
        <f>ROUND(AH97*AE97/1000,0)</f>
        <v>24</v>
      </c>
      <c r="AL97" s="165"/>
      <c r="AM97" s="165"/>
      <c r="AN97" s="178"/>
      <c r="AO97" s="188"/>
      <c r="AP97" s="94" t="s">
        <v>24</v>
      </c>
      <c r="AQ97" s="94"/>
      <c r="AR97" s="108" t="s">
        <v>19</v>
      </c>
      <c r="AS97" s="108"/>
      <c r="AT97" s="108"/>
      <c r="AU97" s="108"/>
      <c r="AV97" s="108"/>
      <c r="AW97" s="139">
        <f>BD66*AZ89/100</f>
        <v>105</v>
      </c>
      <c r="AX97" s="139"/>
      <c r="AY97" s="139"/>
      <c r="AZ97" s="153">
        <f>+'単価表(奄美)'!$E$29</f>
        <v>255</v>
      </c>
      <c r="BA97" s="153"/>
      <c r="BB97" s="153"/>
      <c r="BC97" s="165">
        <f>ROUND(AZ97*AW97/1000,0)</f>
        <v>27</v>
      </c>
      <c r="BD97" s="165"/>
      <c r="BE97" s="165"/>
      <c r="BF97" s="178"/>
      <c r="BG97" s="74"/>
      <c r="BH97" s="94" t="s">
        <v>24</v>
      </c>
      <c r="BI97" s="94"/>
      <c r="BJ97" s="108" t="s">
        <v>19</v>
      </c>
      <c r="BK97" s="108"/>
      <c r="BL97" s="108"/>
      <c r="BM97" s="108"/>
      <c r="BN97" s="108"/>
      <c r="BO97" s="139">
        <f>BV66*BR89/100</f>
        <v>110</v>
      </c>
      <c r="BP97" s="139"/>
      <c r="BQ97" s="139"/>
      <c r="BR97" s="153">
        <f>+'単価表(奄美)'!$E$29</f>
        <v>255</v>
      </c>
      <c r="BS97" s="153"/>
      <c r="BT97" s="153"/>
      <c r="BU97" s="165">
        <f>ROUND(BR97*BO97/1000,0)</f>
        <v>28</v>
      </c>
      <c r="BV97" s="165"/>
      <c r="BW97" s="165"/>
      <c r="BX97" s="220"/>
    </row>
    <row r="98" spans="1:76" s="30" customFormat="1" ht="15.95" customHeight="1">
      <c r="A98" s="34"/>
      <c r="B98" s="43"/>
      <c r="C98" s="53"/>
      <c r="D98" s="63"/>
      <c r="E98" s="74"/>
      <c r="F98" s="94"/>
      <c r="G98" s="94"/>
      <c r="H98" s="108" t="s">
        <v>35</v>
      </c>
      <c r="I98" s="108"/>
      <c r="J98" s="108"/>
      <c r="K98" s="108"/>
      <c r="L98" s="108"/>
      <c r="M98" s="139">
        <f>S67*P89/100</f>
        <v>50</v>
      </c>
      <c r="N98" s="139"/>
      <c r="O98" s="139"/>
      <c r="P98" s="153">
        <f>+'単価表(奄美)'!$E$28</f>
        <v>256</v>
      </c>
      <c r="Q98" s="153"/>
      <c r="R98" s="153"/>
      <c r="S98" s="165">
        <f>ROUND(P98*M98/1000,0)</f>
        <v>13</v>
      </c>
      <c r="T98" s="165"/>
      <c r="U98" s="165"/>
      <c r="V98" s="182"/>
      <c r="W98" s="188"/>
      <c r="X98" s="94"/>
      <c r="Y98" s="94"/>
      <c r="Z98" s="108" t="s">
        <v>35</v>
      </c>
      <c r="AA98" s="108"/>
      <c r="AB98" s="108"/>
      <c r="AC98" s="108"/>
      <c r="AD98" s="108"/>
      <c r="AE98" s="139">
        <f>AK67*AH89/100</f>
        <v>55</v>
      </c>
      <c r="AF98" s="139"/>
      <c r="AG98" s="139"/>
      <c r="AH98" s="153">
        <f>+'単価表(奄美)'!$E$28</f>
        <v>256</v>
      </c>
      <c r="AI98" s="153"/>
      <c r="AJ98" s="153"/>
      <c r="AK98" s="165">
        <f>ROUND(AH98*AE98/1000,0)</f>
        <v>14</v>
      </c>
      <c r="AL98" s="165"/>
      <c r="AM98" s="165"/>
      <c r="AN98" s="178"/>
      <c r="AO98" s="188"/>
      <c r="AP98" s="94"/>
      <c r="AQ98" s="94"/>
      <c r="AR98" s="108" t="s">
        <v>35</v>
      </c>
      <c r="AS98" s="108"/>
      <c r="AT98" s="108"/>
      <c r="AU98" s="108"/>
      <c r="AV98" s="108"/>
      <c r="AW98" s="139">
        <f>BC67*AZ89/100</f>
        <v>70</v>
      </c>
      <c r="AX98" s="139"/>
      <c r="AY98" s="139"/>
      <c r="AZ98" s="153">
        <f>+'単価表(奄美)'!$E$28</f>
        <v>256</v>
      </c>
      <c r="BA98" s="153"/>
      <c r="BB98" s="153"/>
      <c r="BC98" s="165">
        <f>ROUND(AZ98*AW98/1000,0)</f>
        <v>18</v>
      </c>
      <c r="BD98" s="165"/>
      <c r="BE98" s="165"/>
      <c r="BF98" s="178"/>
      <c r="BG98" s="74"/>
      <c r="BH98" s="94"/>
      <c r="BI98" s="94"/>
      <c r="BJ98" s="108" t="s">
        <v>35</v>
      </c>
      <c r="BK98" s="108"/>
      <c r="BL98" s="108"/>
      <c r="BM98" s="108"/>
      <c r="BN98" s="108"/>
      <c r="BO98" s="139">
        <f>BU68*BR89/100</f>
        <v>80</v>
      </c>
      <c r="BP98" s="139"/>
      <c r="BQ98" s="139"/>
      <c r="BR98" s="153">
        <f>+'単価表(奄美)'!$E$28</f>
        <v>256</v>
      </c>
      <c r="BS98" s="153"/>
      <c r="BT98" s="153"/>
      <c r="BU98" s="165">
        <f>ROUND(BR98*BO98/1000,0)</f>
        <v>20</v>
      </c>
      <c r="BV98" s="165"/>
      <c r="BW98" s="165"/>
      <c r="BX98" s="220"/>
    </row>
    <row r="99" spans="1:76" s="30" customFormat="1" ht="15.95" customHeight="1">
      <c r="A99" s="34"/>
      <c r="B99" s="43"/>
      <c r="C99" s="53"/>
      <c r="D99" s="63"/>
      <c r="E99" s="74"/>
      <c r="F99" s="94"/>
      <c r="G99" s="94"/>
      <c r="H99" s="108" t="s">
        <v>76</v>
      </c>
      <c r="I99" s="108"/>
      <c r="J99" s="108"/>
      <c r="K99" s="108"/>
      <c r="L99" s="108"/>
      <c r="M99" s="139">
        <f>+M98</f>
        <v>50</v>
      </c>
      <c r="N99" s="139"/>
      <c r="O99" s="139"/>
      <c r="P99" s="153">
        <f>+'単価表(奄美)'!$E$27</f>
        <v>3800</v>
      </c>
      <c r="Q99" s="153"/>
      <c r="R99" s="153"/>
      <c r="S99" s="165">
        <f>ROUND(P99*M99/1000,0)</f>
        <v>190</v>
      </c>
      <c r="T99" s="165"/>
      <c r="U99" s="165"/>
      <c r="V99" s="182"/>
      <c r="W99" s="188"/>
      <c r="X99" s="94"/>
      <c r="Y99" s="94"/>
      <c r="Z99" s="108" t="s">
        <v>76</v>
      </c>
      <c r="AA99" s="108"/>
      <c r="AB99" s="108"/>
      <c r="AC99" s="108"/>
      <c r="AD99" s="108"/>
      <c r="AE99" s="139">
        <f>+AE98</f>
        <v>55</v>
      </c>
      <c r="AF99" s="139"/>
      <c r="AG99" s="139"/>
      <c r="AH99" s="153">
        <f>+'単価表(奄美)'!$E$27</f>
        <v>3800</v>
      </c>
      <c r="AI99" s="153"/>
      <c r="AJ99" s="153"/>
      <c r="AK99" s="165">
        <f>ROUND(AH99*AE99/1000,0)</f>
        <v>209</v>
      </c>
      <c r="AL99" s="165"/>
      <c r="AM99" s="165"/>
      <c r="AN99" s="178"/>
      <c r="AO99" s="188"/>
      <c r="AP99" s="94"/>
      <c r="AQ99" s="94"/>
      <c r="AR99" s="108" t="s">
        <v>76</v>
      </c>
      <c r="AS99" s="108"/>
      <c r="AT99" s="108"/>
      <c r="AU99" s="108"/>
      <c r="AV99" s="108"/>
      <c r="AW99" s="139">
        <f>+AW98</f>
        <v>70</v>
      </c>
      <c r="AX99" s="139"/>
      <c r="AY99" s="139"/>
      <c r="AZ99" s="153">
        <f>+'単価表(奄美)'!$E$27</f>
        <v>3800</v>
      </c>
      <c r="BA99" s="153"/>
      <c r="BB99" s="153"/>
      <c r="BC99" s="165">
        <f>ROUND(AZ99*AW99/1000,0)</f>
        <v>266</v>
      </c>
      <c r="BD99" s="165"/>
      <c r="BE99" s="165"/>
      <c r="BF99" s="178"/>
      <c r="BG99" s="74"/>
      <c r="BH99" s="94"/>
      <c r="BI99" s="94"/>
      <c r="BJ99" s="108" t="s">
        <v>76</v>
      </c>
      <c r="BK99" s="108"/>
      <c r="BL99" s="108"/>
      <c r="BM99" s="108"/>
      <c r="BN99" s="108"/>
      <c r="BO99" s="139">
        <f>+BO98</f>
        <v>80</v>
      </c>
      <c r="BP99" s="139"/>
      <c r="BQ99" s="139"/>
      <c r="BR99" s="153">
        <f>+'単価表(奄美)'!$E$27</f>
        <v>3800</v>
      </c>
      <c r="BS99" s="153"/>
      <c r="BT99" s="153"/>
      <c r="BU99" s="165">
        <f>ROUND(BR99*BO99/1000,0)</f>
        <v>304</v>
      </c>
      <c r="BV99" s="165"/>
      <c r="BW99" s="165"/>
      <c r="BX99" s="220"/>
    </row>
    <row r="100" spans="1:76" s="30" customFormat="1" ht="15.95" customHeight="1">
      <c r="A100" s="34"/>
      <c r="B100" s="43"/>
      <c r="C100" s="53"/>
      <c r="D100" s="63"/>
      <c r="E100" s="74"/>
      <c r="F100" s="94"/>
      <c r="G100" s="94"/>
      <c r="H100" s="108" t="s">
        <v>16</v>
      </c>
      <c r="I100" s="108"/>
      <c r="J100" s="108"/>
      <c r="K100" s="108"/>
      <c r="L100" s="108"/>
      <c r="M100" s="139">
        <f>+M97</f>
        <v>95</v>
      </c>
      <c r="N100" s="139"/>
      <c r="O100" s="139"/>
      <c r="P100" s="153">
        <f>+'単価表(奄美)'!$E$33</f>
        <v>917</v>
      </c>
      <c r="Q100" s="153"/>
      <c r="R100" s="153"/>
      <c r="S100" s="165">
        <f>ROUND(P100*M100/1000,0)</f>
        <v>87</v>
      </c>
      <c r="T100" s="165"/>
      <c r="U100" s="165"/>
      <c r="V100" s="182"/>
      <c r="W100" s="188"/>
      <c r="X100" s="94"/>
      <c r="Y100" s="94"/>
      <c r="Z100" s="108" t="s">
        <v>16</v>
      </c>
      <c r="AA100" s="108"/>
      <c r="AB100" s="108"/>
      <c r="AC100" s="108"/>
      <c r="AD100" s="108"/>
      <c r="AE100" s="139">
        <f>+AE97</f>
        <v>95</v>
      </c>
      <c r="AF100" s="139"/>
      <c r="AG100" s="139"/>
      <c r="AH100" s="153">
        <f>+'単価表(奄美)'!$E$33</f>
        <v>917</v>
      </c>
      <c r="AI100" s="153"/>
      <c r="AJ100" s="153"/>
      <c r="AK100" s="165">
        <f>ROUND(AH100*AE100/1000,0)</f>
        <v>87</v>
      </c>
      <c r="AL100" s="165"/>
      <c r="AM100" s="165"/>
      <c r="AN100" s="178"/>
      <c r="AO100" s="188"/>
      <c r="AP100" s="94"/>
      <c r="AQ100" s="94"/>
      <c r="AR100" s="108" t="s">
        <v>16</v>
      </c>
      <c r="AS100" s="108"/>
      <c r="AT100" s="108"/>
      <c r="AU100" s="108"/>
      <c r="AV100" s="108"/>
      <c r="AW100" s="139">
        <f>+AW97</f>
        <v>105</v>
      </c>
      <c r="AX100" s="139"/>
      <c r="AY100" s="139"/>
      <c r="AZ100" s="153">
        <f>+'単価表(奄美)'!$E$33</f>
        <v>917</v>
      </c>
      <c r="BA100" s="153"/>
      <c r="BB100" s="153"/>
      <c r="BC100" s="165">
        <f>ROUND(AZ100*AW100/1000,0)</f>
        <v>96</v>
      </c>
      <c r="BD100" s="165"/>
      <c r="BE100" s="165"/>
      <c r="BF100" s="178"/>
      <c r="BG100" s="74"/>
      <c r="BH100" s="94"/>
      <c r="BI100" s="94"/>
      <c r="BJ100" s="108" t="s">
        <v>16</v>
      </c>
      <c r="BK100" s="108"/>
      <c r="BL100" s="108"/>
      <c r="BM100" s="108"/>
      <c r="BN100" s="108"/>
      <c r="BO100" s="139">
        <f>+BO97</f>
        <v>110</v>
      </c>
      <c r="BP100" s="139"/>
      <c r="BQ100" s="139"/>
      <c r="BR100" s="153">
        <f>+'単価表(奄美)'!$E$33</f>
        <v>917</v>
      </c>
      <c r="BS100" s="153"/>
      <c r="BT100" s="153"/>
      <c r="BU100" s="165">
        <f>ROUND(BR100*BO100/1000,0)</f>
        <v>101</v>
      </c>
      <c r="BV100" s="165"/>
      <c r="BW100" s="165"/>
      <c r="BX100" s="220"/>
    </row>
    <row r="101" spans="1:76" s="30" customFormat="1" ht="15.95" customHeight="1">
      <c r="A101" s="34"/>
      <c r="B101" s="43"/>
      <c r="C101" s="53"/>
      <c r="D101" s="63"/>
      <c r="E101" s="74"/>
      <c r="F101" s="94"/>
      <c r="G101" s="94"/>
      <c r="H101" s="107" t="s">
        <v>47</v>
      </c>
      <c r="I101" s="107"/>
      <c r="J101" s="107"/>
      <c r="K101" s="107"/>
      <c r="L101" s="107"/>
      <c r="M101" s="138" t="s">
        <v>43</v>
      </c>
      <c r="N101" s="138"/>
      <c r="O101" s="138"/>
      <c r="P101" s="153" t="s">
        <v>43</v>
      </c>
      <c r="Q101" s="153"/>
      <c r="R101" s="153"/>
      <c r="S101" s="165">
        <f>SUM(S97:U100)</f>
        <v>314</v>
      </c>
      <c r="T101" s="165"/>
      <c r="U101" s="165"/>
      <c r="V101" s="182"/>
      <c r="W101" s="188"/>
      <c r="X101" s="94"/>
      <c r="Y101" s="94"/>
      <c r="Z101" s="107" t="s">
        <v>47</v>
      </c>
      <c r="AA101" s="107"/>
      <c r="AB101" s="107"/>
      <c r="AC101" s="107"/>
      <c r="AD101" s="107"/>
      <c r="AE101" s="138" t="s">
        <v>43</v>
      </c>
      <c r="AF101" s="138"/>
      <c r="AG101" s="138"/>
      <c r="AH101" s="153" t="s">
        <v>43</v>
      </c>
      <c r="AI101" s="153"/>
      <c r="AJ101" s="153"/>
      <c r="AK101" s="165">
        <f>SUM(AK97:AM100)</f>
        <v>334</v>
      </c>
      <c r="AL101" s="165"/>
      <c r="AM101" s="165"/>
      <c r="AN101" s="178"/>
      <c r="AO101" s="188"/>
      <c r="AP101" s="94"/>
      <c r="AQ101" s="94"/>
      <c r="AR101" s="107" t="s">
        <v>47</v>
      </c>
      <c r="AS101" s="107"/>
      <c r="AT101" s="107"/>
      <c r="AU101" s="107"/>
      <c r="AV101" s="107"/>
      <c r="AW101" s="138" t="s">
        <v>43</v>
      </c>
      <c r="AX101" s="138"/>
      <c r="AY101" s="138"/>
      <c r="AZ101" s="153" t="s">
        <v>43</v>
      </c>
      <c r="BA101" s="153"/>
      <c r="BB101" s="153"/>
      <c r="BC101" s="165">
        <f>SUM(BC97:BE100)</f>
        <v>407</v>
      </c>
      <c r="BD101" s="165"/>
      <c r="BE101" s="165"/>
      <c r="BF101" s="178"/>
      <c r="BG101" s="74"/>
      <c r="BH101" s="94"/>
      <c r="BI101" s="94"/>
      <c r="BJ101" s="107" t="s">
        <v>47</v>
      </c>
      <c r="BK101" s="107"/>
      <c r="BL101" s="107"/>
      <c r="BM101" s="107"/>
      <c r="BN101" s="107"/>
      <c r="BO101" s="138" t="s">
        <v>43</v>
      </c>
      <c r="BP101" s="138"/>
      <c r="BQ101" s="138"/>
      <c r="BR101" s="153" t="s">
        <v>43</v>
      </c>
      <c r="BS101" s="153"/>
      <c r="BT101" s="153"/>
      <c r="BU101" s="165">
        <f>SUM(BU97:BW100)</f>
        <v>453</v>
      </c>
      <c r="BV101" s="165"/>
      <c r="BW101" s="165"/>
      <c r="BX101" s="220"/>
    </row>
    <row r="102" spans="1:76" s="30" customFormat="1" ht="15.95" customHeight="1">
      <c r="A102" s="34"/>
      <c r="B102" s="43"/>
      <c r="C102" s="53"/>
      <c r="D102" s="63"/>
      <c r="E102" s="74"/>
      <c r="F102" s="95" t="s">
        <v>17</v>
      </c>
      <c r="G102" s="95"/>
      <c r="H102" s="95"/>
      <c r="I102" s="95"/>
      <c r="J102" s="95"/>
      <c r="K102" s="95"/>
      <c r="L102" s="95"/>
      <c r="M102" s="140" t="s">
        <v>43</v>
      </c>
      <c r="N102" s="140"/>
      <c r="O102" s="140"/>
      <c r="P102" s="154" t="s">
        <v>43</v>
      </c>
      <c r="Q102" s="154"/>
      <c r="R102" s="154"/>
      <c r="S102" s="166">
        <f>+S101+S96</f>
        <v>800</v>
      </c>
      <c r="T102" s="166"/>
      <c r="U102" s="166"/>
      <c r="V102" s="182"/>
      <c r="W102" s="188"/>
      <c r="X102" s="95" t="s">
        <v>17</v>
      </c>
      <c r="Y102" s="95"/>
      <c r="Z102" s="95"/>
      <c r="AA102" s="95"/>
      <c r="AB102" s="95"/>
      <c r="AC102" s="95"/>
      <c r="AD102" s="95"/>
      <c r="AE102" s="140" t="s">
        <v>43</v>
      </c>
      <c r="AF102" s="140"/>
      <c r="AG102" s="140"/>
      <c r="AH102" s="154" t="s">
        <v>43</v>
      </c>
      <c r="AI102" s="154"/>
      <c r="AJ102" s="154"/>
      <c r="AK102" s="166">
        <f>+AK101+AK96</f>
        <v>779</v>
      </c>
      <c r="AL102" s="166"/>
      <c r="AM102" s="166"/>
      <c r="AN102" s="178"/>
      <c r="AO102" s="188"/>
      <c r="AP102" s="95" t="s">
        <v>17</v>
      </c>
      <c r="AQ102" s="95"/>
      <c r="AR102" s="95"/>
      <c r="AS102" s="95"/>
      <c r="AT102" s="95"/>
      <c r="AU102" s="95"/>
      <c r="AV102" s="95"/>
      <c r="AW102" s="140" t="s">
        <v>43</v>
      </c>
      <c r="AX102" s="140"/>
      <c r="AY102" s="140"/>
      <c r="AZ102" s="154" t="s">
        <v>43</v>
      </c>
      <c r="BA102" s="154"/>
      <c r="BB102" s="154"/>
      <c r="BC102" s="166">
        <f>+BC101+BC96</f>
        <v>827</v>
      </c>
      <c r="BD102" s="166"/>
      <c r="BE102" s="166"/>
      <c r="BF102" s="178"/>
      <c r="BG102" s="74"/>
      <c r="BH102" s="95" t="s">
        <v>17</v>
      </c>
      <c r="BI102" s="95"/>
      <c r="BJ102" s="95"/>
      <c r="BK102" s="95"/>
      <c r="BL102" s="95"/>
      <c r="BM102" s="95"/>
      <c r="BN102" s="95"/>
      <c r="BO102" s="140" t="s">
        <v>43</v>
      </c>
      <c r="BP102" s="140"/>
      <c r="BQ102" s="140"/>
      <c r="BR102" s="154" t="s">
        <v>43</v>
      </c>
      <c r="BS102" s="154"/>
      <c r="BT102" s="154"/>
      <c r="BU102" s="166">
        <f>+BU101+BU96</f>
        <v>852</v>
      </c>
      <c r="BV102" s="166"/>
      <c r="BW102" s="166"/>
      <c r="BX102" s="220"/>
    </row>
    <row r="103" spans="1:76" s="30" customFormat="1" ht="15.95" customHeight="1">
      <c r="A103" s="34"/>
      <c r="B103" s="44"/>
      <c r="C103" s="54"/>
      <c r="D103" s="64"/>
      <c r="E103" s="75"/>
      <c r="F103" s="96"/>
      <c r="G103" s="96"/>
      <c r="H103" s="96"/>
      <c r="I103" s="96"/>
      <c r="J103" s="96"/>
      <c r="K103" s="96"/>
      <c r="L103" s="96"/>
      <c r="M103" s="141"/>
      <c r="N103" s="141"/>
      <c r="O103" s="141"/>
      <c r="P103" s="155"/>
      <c r="Q103" s="155"/>
      <c r="R103" s="155"/>
      <c r="S103" s="167"/>
      <c r="T103" s="167"/>
      <c r="U103" s="167"/>
      <c r="V103" s="183"/>
      <c r="W103" s="115"/>
      <c r="X103" s="96"/>
      <c r="Y103" s="96"/>
      <c r="Z103" s="96"/>
      <c r="AA103" s="96"/>
      <c r="AB103" s="96"/>
      <c r="AC103" s="96"/>
      <c r="AD103" s="96"/>
      <c r="AE103" s="193"/>
      <c r="AF103" s="193"/>
      <c r="AG103" s="193"/>
      <c r="AH103" s="194"/>
      <c r="AI103" s="194"/>
      <c r="AJ103" s="194"/>
      <c r="AK103" s="167"/>
      <c r="AL103" s="167"/>
      <c r="AM103" s="167"/>
      <c r="AN103" s="202"/>
      <c r="AO103" s="115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2"/>
      <c r="BG103" s="75"/>
      <c r="BH103" s="96"/>
      <c r="BI103" s="96"/>
      <c r="BJ103" s="96"/>
      <c r="BK103" s="96"/>
      <c r="BL103" s="96"/>
      <c r="BM103" s="96"/>
      <c r="BN103" s="96"/>
      <c r="BO103" s="193"/>
      <c r="BP103" s="193"/>
      <c r="BQ103" s="193"/>
      <c r="BR103" s="194"/>
      <c r="BS103" s="194"/>
      <c r="BT103" s="194"/>
      <c r="BU103" s="167"/>
      <c r="BV103" s="167"/>
      <c r="BW103" s="167"/>
      <c r="BX103" s="224"/>
    </row>
    <row r="104" spans="1:76" ht="20.100000000000001" customHeight="1">
      <c r="A104" s="31"/>
      <c r="B104" s="45" t="s">
        <v>48</v>
      </c>
      <c r="C104" s="55"/>
      <c r="D104" s="55"/>
      <c r="E104" s="76" t="str">
        <f>IF(S102=MIN(S102,AK102,BC102,BU102),"○","▲")</f>
        <v>▲</v>
      </c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 t="str">
        <f>IF(AK102=MIN(S102,AK102,BC102,BU102),"○","▲")</f>
        <v>○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 t="str">
        <f>IF(BC102=MIN(S102,AK102,BC102,BU102),"○","▲")</f>
        <v>▲</v>
      </c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 t="str">
        <f>IF(BU102=MIN(S102,AK102,BC102,BU102),"○","▲")</f>
        <v>▲</v>
      </c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225"/>
    </row>
    <row r="105" spans="1:76" ht="24.95" customHeight="1">
      <c r="A105" s="31"/>
      <c r="B105" s="46"/>
      <c r="C105" s="56"/>
      <c r="D105" s="56"/>
      <c r="E105" s="77">
        <f>IF(E104="○",M57,IF(W104="○",AE57,IF(AO104="○",AW57,BO57)))</f>
        <v>4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226"/>
    </row>
    <row r="106" spans="1:76" ht="15.95" customHeight="1"/>
    <row r="107" spans="1:76" ht="30" customHeight="1">
      <c r="A107" s="31"/>
      <c r="B107" s="36" t="s">
        <v>21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213"/>
    </row>
    <row r="108" spans="1:76" ht="24.95" customHeight="1">
      <c r="A108" s="31"/>
      <c r="B108" s="37" t="s">
        <v>70</v>
      </c>
      <c r="C108" s="47"/>
      <c r="D108" s="57"/>
      <c r="E108" s="65" t="s">
        <v>69</v>
      </c>
      <c r="F108" s="78"/>
      <c r="G108" s="78"/>
      <c r="H108" s="78"/>
      <c r="I108" s="78"/>
      <c r="J108" s="78"/>
      <c r="K108" s="78"/>
      <c r="L108" s="234" t="str">
        <f>+L2</f>
        <v>コーラルリーフを利用しない奄美地方</v>
      </c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78" t="s">
        <v>54</v>
      </c>
      <c r="X108" s="78"/>
      <c r="Y108" s="78"/>
      <c r="Z108" s="78"/>
      <c r="AA108" s="78"/>
      <c r="AB108" s="78"/>
      <c r="AC108" s="78"/>
      <c r="AD108" s="78"/>
      <c r="AE108" s="191">
        <v>20</v>
      </c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203" t="s">
        <v>68</v>
      </c>
      <c r="AP108" s="203"/>
      <c r="AQ108" s="203"/>
      <c r="AR108" s="203"/>
      <c r="AS108" s="203"/>
      <c r="AT108" s="203"/>
      <c r="AU108" s="203"/>
      <c r="AV108" s="203"/>
      <c r="AW108" s="206">
        <v>0.9</v>
      </c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14"/>
    </row>
    <row r="109" spans="1:76" ht="24.95" customHeight="1">
      <c r="A109" s="31"/>
      <c r="B109" s="38"/>
      <c r="C109" s="48"/>
      <c r="D109" s="58"/>
      <c r="E109" s="66" t="s">
        <v>66</v>
      </c>
      <c r="F109" s="79"/>
      <c r="G109" s="79"/>
      <c r="H109" s="79"/>
      <c r="I109" s="79"/>
      <c r="J109" s="79"/>
      <c r="K109" s="79"/>
      <c r="L109" s="79" t="s">
        <v>67</v>
      </c>
      <c r="M109" s="79"/>
      <c r="N109" s="144">
        <f>+N3</f>
        <v>3</v>
      </c>
      <c r="O109" s="144"/>
      <c r="P109" s="150" t="str">
        <f>IF(N109=3,"(旧区分:L交通)",IF(N109=4,"(旧区分:A交通)",IF(N109=5,"(旧区分:B交通)","(旧区分:C交通)")))</f>
        <v>(旧区分:L交通)</v>
      </c>
      <c r="Q109" s="150"/>
      <c r="R109" s="150"/>
      <c r="S109" s="150"/>
      <c r="T109" s="150"/>
      <c r="U109" s="150"/>
      <c r="V109" s="150"/>
      <c r="W109" s="79" t="s">
        <v>64</v>
      </c>
      <c r="X109" s="79"/>
      <c r="Y109" s="79"/>
      <c r="Z109" s="79"/>
      <c r="AA109" s="79"/>
      <c r="AB109" s="79"/>
      <c r="AC109" s="79"/>
      <c r="AD109" s="79"/>
      <c r="AE109" s="192" t="s">
        <v>74</v>
      </c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79" t="s">
        <v>71</v>
      </c>
      <c r="AP109" s="79"/>
      <c r="AQ109" s="79"/>
      <c r="AR109" s="79"/>
      <c r="AS109" s="79"/>
      <c r="AT109" s="79"/>
      <c r="AU109" s="79"/>
      <c r="AV109" s="79"/>
      <c r="AW109" s="207">
        <v>2</v>
      </c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79" t="s">
        <v>72</v>
      </c>
      <c r="BH109" s="79"/>
      <c r="BI109" s="79"/>
      <c r="BJ109" s="79"/>
      <c r="BK109" s="79"/>
      <c r="BL109" s="79"/>
      <c r="BM109" s="79"/>
      <c r="BN109" s="79"/>
      <c r="BO109" s="211">
        <f>+BO3</f>
        <v>20</v>
      </c>
      <c r="BP109" s="211"/>
      <c r="BQ109" s="211"/>
      <c r="BR109" s="211"/>
      <c r="BS109" s="211"/>
      <c r="BT109" s="211"/>
      <c r="BU109" s="211"/>
      <c r="BV109" s="211"/>
      <c r="BW109" s="211"/>
      <c r="BX109" s="215"/>
    </row>
    <row r="110" spans="1:76" ht="20.100000000000001" customHeight="1">
      <c r="A110" s="31"/>
      <c r="B110" s="39"/>
      <c r="C110" s="49"/>
      <c r="D110" s="59"/>
      <c r="E110" s="67">
        <v>1</v>
      </c>
      <c r="F110" s="80"/>
      <c r="G110" s="80"/>
      <c r="H110" s="80"/>
      <c r="I110" s="80"/>
      <c r="J110" s="80"/>
      <c r="K110" s="80"/>
      <c r="L110" s="80"/>
      <c r="M110" s="132">
        <f>+L132</f>
        <v>3</v>
      </c>
      <c r="N110" s="132"/>
      <c r="O110" s="132"/>
      <c r="P110" s="132"/>
      <c r="Q110" s="132"/>
      <c r="R110" s="132"/>
      <c r="S110" s="132"/>
      <c r="T110" s="132"/>
      <c r="U110" s="132"/>
      <c r="V110" s="175"/>
      <c r="W110" s="67">
        <v>2</v>
      </c>
      <c r="X110" s="80"/>
      <c r="Y110" s="80"/>
      <c r="Z110" s="80"/>
      <c r="AA110" s="80"/>
      <c r="AB110" s="80"/>
      <c r="AC110" s="80"/>
      <c r="AD110" s="80"/>
      <c r="AE110" s="132">
        <f>+AD132</f>
        <v>4</v>
      </c>
      <c r="AF110" s="132"/>
      <c r="AG110" s="132"/>
      <c r="AH110" s="132"/>
      <c r="AI110" s="132"/>
      <c r="AJ110" s="132"/>
      <c r="AK110" s="132"/>
      <c r="AL110" s="132"/>
      <c r="AM110" s="132"/>
      <c r="AN110" s="175"/>
      <c r="AO110" s="67">
        <v>2</v>
      </c>
      <c r="AP110" s="80"/>
      <c r="AQ110" s="80"/>
      <c r="AR110" s="80"/>
      <c r="AS110" s="80"/>
      <c r="AT110" s="80"/>
      <c r="AU110" s="80"/>
      <c r="AV110" s="80"/>
      <c r="AW110" s="132">
        <f>+AV132</f>
        <v>6</v>
      </c>
      <c r="AX110" s="132"/>
      <c r="AY110" s="132"/>
      <c r="AZ110" s="132"/>
      <c r="BA110" s="132"/>
      <c r="BB110" s="132"/>
      <c r="BC110" s="132"/>
      <c r="BD110" s="132"/>
      <c r="BE110" s="132"/>
      <c r="BF110" s="175"/>
      <c r="BG110" s="67">
        <v>3</v>
      </c>
      <c r="BH110" s="80"/>
      <c r="BI110" s="80"/>
      <c r="BJ110" s="80"/>
      <c r="BK110" s="80"/>
      <c r="BL110" s="80"/>
      <c r="BM110" s="80"/>
      <c r="BN110" s="80"/>
      <c r="BO110" s="132">
        <f>+BN132</f>
        <v>8</v>
      </c>
      <c r="BP110" s="132"/>
      <c r="BQ110" s="132"/>
      <c r="BR110" s="132"/>
      <c r="BS110" s="132"/>
      <c r="BT110" s="132"/>
      <c r="BU110" s="132"/>
      <c r="BV110" s="132"/>
      <c r="BW110" s="132"/>
      <c r="BX110" s="216"/>
    </row>
    <row r="111" spans="1:76" ht="5.0999999999999996" customHeight="1">
      <c r="A111" s="31"/>
      <c r="B111" s="40" t="s">
        <v>3</v>
      </c>
      <c r="C111" s="50"/>
      <c r="D111" s="60"/>
      <c r="E111" s="68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176"/>
      <c r="W111" s="68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176"/>
      <c r="AO111" s="68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176"/>
      <c r="BG111" s="68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217"/>
    </row>
    <row r="112" spans="1:76" s="28" customFormat="1" ht="12" customHeight="1">
      <c r="A112" s="32"/>
      <c r="B112" s="40"/>
      <c r="C112" s="50"/>
      <c r="D112" s="60"/>
      <c r="E112" s="69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32"/>
      <c r="S112" s="82"/>
      <c r="T112" s="168"/>
      <c r="U112" s="168"/>
      <c r="V112" s="32"/>
      <c r="W112" s="69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32"/>
      <c r="AK112" s="82"/>
      <c r="AL112" s="168"/>
      <c r="AM112" s="168"/>
      <c r="AN112" s="198"/>
      <c r="AO112" s="69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32"/>
      <c r="BC112" s="82"/>
      <c r="BD112" s="168"/>
      <c r="BE112" s="168"/>
      <c r="BF112" s="198"/>
      <c r="BG112" s="69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32"/>
      <c r="BU112" s="82"/>
      <c r="BV112" s="168"/>
      <c r="BW112" s="168"/>
      <c r="BX112" s="218"/>
    </row>
    <row r="113" spans="1:76" s="28" customFormat="1" ht="12" customHeight="1">
      <c r="A113" s="32"/>
      <c r="B113" s="40"/>
      <c r="C113" s="50"/>
      <c r="D113" s="60"/>
      <c r="E113" s="69"/>
      <c r="F113" s="82"/>
      <c r="G113" s="82"/>
      <c r="H113" s="82"/>
      <c r="I113" s="109" t="s">
        <v>2</v>
      </c>
      <c r="J113" s="109"/>
      <c r="K113" s="109"/>
      <c r="L113" s="109"/>
      <c r="M113" s="109" t="s">
        <v>24</v>
      </c>
      <c r="N113" s="109"/>
      <c r="O113" s="109"/>
      <c r="P113" s="109"/>
      <c r="Q113" s="82"/>
      <c r="R113" s="32"/>
      <c r="S113" s="163"/>
      <c r="T113" s="168"/>
      <c r="U113" s="168"/>
      <c r="V113" s="32"/>
      <c r="W113" s="69"/>
      <c r="X113" s="82"/>
      <c r="Y113" s="82"/>
      <c r="Z113" s="82"/>
      <c r="AA113" s="109" t="s">
        <v>2</v>
      </c>
      <c r="AB113" s="109"/>
      <c r="AC113" s="109"/>
      <c r="AD113" s="109"/>
      <c r="AE113" s="109" t="s">
        <v>24</v>
      </c>
      <c r="AF113" s="109"/>
      <c r="AG113" s="109"/>
      <c r="AH113" s="109"/>
      <c r="AI113" s="82"/>
      <c r="AJ113" s="32"/>
      <c r="AK113" s="163"/>
      <c r="AL113" s="168"/>
      <c r="AM113" s="168"/>
      <c r="AN113" s="198"/>
      <c r="AO113" s="69"/>
      <c r="AP113" s="82"/>
      <c r="AQ113" s="82"/>
      <c r="AR113" s="82"/>
      <c r="AS113" s="109" t="s">
        <v>2</v>
      </c>
      <c r="AT113" s="109"/>
      <c r="AU113" s="109"/>
      <c r="AV113" s="109"/>
      <c r="AW113" s="109" t="s">
        <v>24</v>
      </c>
      <c r="AX113" s="109"/>
      <c r="AY113" s="109"/>
      <c r="AZ113" s="109"/>
      <c r="BA113" s="82"/>
      <c r="BB113" s="32"/>
      <c r="BC113" s="163"/>
      <c r="BD113" s="168"/>
      <c r="BE113" s="168"/>
      <c r="BF113" s="198"/>
      <c r="BG113" s="69"/>
      <c r="BH113" s="82"/>
      <c r="BI113" s="82"/>
      <c r="BJ113" s="82"/>
      <c r="BK113" s="109" t="s">
        <v>2</v>
      </c>
      <c r="BL113" s="109"/>
      <c r="BM113" s="109"/>
      <c r="BN113" s="109"/>
      <c r="BO113" s="109" t="s">
        <v>24</v>
      </c>
      <c r="BP113" s="109"/>
      <c r="BQ113" s="109"/>
      <c r="BR113" s="109"/>
      <c r="BS113" s="82"/>
      <c r="BT113" s="32"/>
      <c r="BU113" s="163"/>
      <c r="BV113" s="168"/>
      <c r="BW113" s="168"/>
      <c r="BX113" s="218"/>
    </row>
    <row r="114" spans="1:76" s="28" customFormat="1" ht="9.9499999999999993" customHeight="1">
      <c r="A114" s="32"/>
      <c r="B114" s="40"/>
      <c r="C114" s="50"/>
      <c r="D114" s="60"/>
      <c r="E114" s="69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32"/>
      <c r="S114" s="164">
        <f>+K144+K145+K147</f>
        <v>45</v>
      </c>
      <c r="T114" s="169" t="s">
        <v>62</v>
      </c>
      <c r="U114" s="168"/>
      <c r="V114" s="32"/>
      <c r="W114" s="69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32"/>
      <c r="AK114" s="164">
        <f>+AC144+AC145+AC147</f>
        <v>40</v>
      </c>
      <c r="AL114" s="169" t="s">
        <v>62</v>
      </c>
      <c r="AM114" s="168"/>
      <c r="AN114" s="198"/>
      <c r="AO114" s="69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32"/>
      <c r="BC114" s="164">
        <f>+AU144+AU145+AU147</f>
        <v>35</v>
      </c>
      <c r="BD114" s="169" t="s">
        <v>62</v>
      </c>
      <c r="BE114" s="168"/>
      <c r="BF114" s="198"/>
      <c r="BG114" s="69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32"/>
      <c r="BU114" s="164">
        <f>+BM144+BM145+BM147</f>
        <v>30</v>
      </c>
      <c r="BV114" s="169" t="s">
        <v>62</v>
      </c>
      <c r="BW114" s="168"/>
      <c r="BX114" s="218"/>
    </row>
    <row r="115" spans="1:76" s="28" customFormat="1" ht="9.9499999999999993" customHeight="1">
      <c r="A115" s="32"/>
      <c r="B115" s="40"/>
      <c r="C115" s="50"/>
      <c r="D115" s="60"/>
      <c r="E115" s="69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32"/>
      <c r="S115" s="164"/>
      <c r="T115" s="169"/>
      <c r="U115" s="168"/>
      <c r="V115" s="32"/>
      <c r="W115" s="69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32"/>
      <c r="AK115" s="164"/>
      <c r="AL115" s="169"/>
      <c r="AM115" s="168"/>
      <c r="AN115" s="198"/>
      <c r="AO115" s="69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32"/>
      <c r="BC115" s="164"/>
      <c r="BD115" s="169"/>
      <c r="BE115" s="168"/>
      <c r="BF115" s="198"/>
      <c r="BG115" s="69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32"/>
      <c r="BU115" s="164"/>
      <c r="BV115" s="169"/>
      <c r="BW115" s="168"/>
      <c r="BX115" s="218"/>
    </row>
    <row r="116" spans="1:76" s="28" customFormat="1" ht="9.9499999999999993" customHeight="1">
      <c r="A116" s="32"/>
      <c r="B116" s="40"/>
      <c r="C116" s="50"/>
      <c r="D116" s="60"/>
      <c r="E116" s="6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32"/>
      <c r="S116" s="164"/>
      <c r="T116" s="169"/>
      <c r="U116" s="168"/>
      <c r="V116" s="32"/>
      <c r="W116" s="69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32"/>
      <c r="AK116" s="164"/>
      <c r="AL116" s="169"/>
      <c r="AM116" s="168"/>
      <c r="AN116" s="198"/>
      <c r="AO116" s="69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32"/>
      <c r="BC116" s="164"/>
      <c r="BD116" s="169"/>
      <c r="BE116" s="168"/>
      <c r="BF116" s="198"/>
      <c r="BG116" s="69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32"/>
      <c r="BU116" s="164"/>
      <c r="BV116" s="169"/>
      <c r="BW116" s="168"/>
      <c r="BX116" s="218"/>
    </row>
    <row r="117" spans="1:76" s="28" customFormat="1" ht="9.9499999999999993" customHeight="1">
      <c r="A117" s="32"/>
      <c r="B117" s="40"/>
      <c r="C117" s="50"/>
      <c r="D117" s="60"/>
      <c r="E117" s="69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32"/>
      <c r="S117" s="164"/>
      <c r="T117" s="169"/>
      <c r="U117" s="168"/>
      <c r="V117" s="32"/>
      <c r="W117" s="69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32"/>
      <c r="AK117" s="164"/>
      <c r="AL117" s="169"/>
      <c r="AM117" s="168"/>
      <c r="AN117" s="198"/>
      <c r="AO117" s="69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32"/>
      <c r="BC117" s="164"/>
      <c r="BD117" s="169"/>
      <c r="BE117" s="168"/>
      <c r="BF117" s="198"/>
      <c r="BG117" s="69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32"/>
      <c r="BU117" s="164"/>
      <c r="BV117" s="169"/>
      <c r="BW117" s="168"/>
      <c r="BX117" s="218"/>
    </row>
    <row r="118" spans="1:76" s="28" customFormat="1" ht="9.9499999999999993" customHeight="1">
      <c r="A118" s="32"/>
      <c r="B118" s="40"/>
      <c r="C118" s="50"/>
      <c r="D118" s="60"/>
      <c r="E118" s="69"/>
      <c r="F118" s="82"/>
      <c r="G118" s="82"/>
      <c r="H118" s="82"/>
      <c r="I118" s="109"/>
      <c r="J118" s="109"/>
      <c r="K118" s="109"/>
      <c r="L118" s="109"/>
      <c r="M118" s="109"/>
      <c r="N118" s="109"/>
      <c r="O118" s="109"/>
      <c r="P118" s="109"/>
      <c r="Q118" s="82"/>
      <c r="R118" s="32"/>
      <c r="S118" s="164"/>
      <c r="T118" s="169"/>
      <c r="U118" s="168"/>
      <c r="V118" s="32"/>
      <c r="W118" s="69"/>
      <c r="X118" s="82"/>
      <c r="Y118" s="82"/>
      <c r="Z118" s="82"/>
      <c r="AA118" s="109"/>
      <c r="AB118" s="109"/>
      <c r="AC118" s="109"/>
      <c r="AD118" s="109"/>
      <c r="AE118" s="109"/>
      <c r="AF118" s="109"/>
      <c r="AG118" s="109"/>
      <c r="AH118" s="109"/>
      <c r="AI118" s="82"/>
      <c r="AJ118" s="32"/>
      <c r="AK118" s="164"/>
      <c r="AL118" s="169"/>
      <c r="AM118" s="168"/>
      <c r="AN118" s="198"/>
      <c r="AO118" s="69"/>
      <c r="AP118" s="82"/>
      <c r="AQ118" s="82"/>
      <c r="AR118" s="82"/>
      <c r="AS118" s="109"/>
      <c r="AT118" s="109"/>
      <c r="AU118" s="109"/>
      <c r="AV118" s="109"/>
      <c r="AW118" s="109"/>
      <c r="AX118" s="109"/>
      <c r="AY118" s="109"/>
      <c r="AZ118" s="109"/>
      <c r="BA118" s="82"/>
      <c r="BB118" s="32"/>
      <c r="BC118" s="164"/>
      <c r="BD118" s="169"/>
      <c r="BE118" s="168"/>
      <c r="BF118" s="198"/>
      <c r="BG118" s="69"/>
      <c r="BH118" s="82"/>
      <c r="BI118" s="82"/>
      <c r="BJ118" s="82"/>
      <c r="BK118" s="109"/>
      <c r="BL118" s="109"/>
      <c r="BM118" s="109"/>
      <c r="BN118" s="109"/>
      <c r="BO118" s="109"/>
      <c r="BP118" s="109"/>
      <c r="BQ118" s="109"/>
      <c r="BR118" s="109"/>
      <c r="BS118" s="82"/>
      <c r="BT118" s="32"/>
      <c r="BU118" s="164"/>
      <c r="BV118" s="169"/>
      <c r="BW118" s="168"/>
      <c r="BX118" s="218"/>
    </row>
    <row r="119" spans="1:76" s="28" customFormat="1" ht="12" customHeight="1">
      <c r="A119" s="32"/>
      <c r="B119" s="40"/>
      <c r="C119" s="50"/>
      <c r="D119" s="60"/>
      <c r="E119" s="69"/>
      <c r="F119" s="82"/>
      <c r="G119" s="97">
        <v>100</v>
      </c>
      <c r="H119" s="82"/>
      <c r="I119" s="109" t="s">
        <v>1</v>
      </c>
      <c r="J119" s="109"/>
      <c r="K119" s="109"/>
      <c r="L119" s="109"/>
      <c r="M119" s="133"/>
      <c r="N119" s="133"/>
      <c r="O119" s="133"/>
      <c r="P119" s="133"/>
      <c r="Q119" s="156"/>
      <c r="R119" s="161">
        <f>+S120-R123</f>
        <v>15</v>
      </c>
      <c r="S119" s="156"/>
      <c r="T119" s="170">
        <f>+S120+S114</f>
        <v>80</v>
      </c>
      <c r="U119" s="173" t="s">
        <v>63</v>
      </c>
      <c r="V119" s="32"/>
      <c r="W119" s="69"/>
      <c r="X119" s="82"/>
      <c r="Y119" s="97">
        <v>100</v>
      </c>
      <c r="Z119" s="82"/>
      <c r="AA119" s="109" t="s">
        <v>1</v>
      </c>
      <c r="AB119" s="109"/>
      <c r="AC119" s="109"/>
      <c r="AD119" s="109"/>
      <c r="AE119" s="133"/>
      <c r="AF119" s="133"/>
      <c r="AG119" s="133"/>
      <c r="AH119" s="133"/>
      <c r="AI119" s="156"/>
      <c r="AJ119" s="32"/>
      <c r="AK119" s="32"/>
      <c r="AL119" s="170">
        <f>+AK120+AK114</f>
        <v>85</v>
      </c>
      <c r="AM119" s="173" t="s">
        <v>63</v>
      </c>
      <c r="AN119" s="198"/>
      <c r="AO119" s="69"/>
      <c r="AP119" s="82"/>
      <c r="AQ119" s="97">
        <v>100</v>
      </c>
      <c r="AR119" s="82"/>
      <c r="AS119" s="109" t="s">
        <v>1</v>
      </c>
      <c r="AT119" s="109"/>
      <c r="AU119" s="109"/>
      <c r="AV119" s="109"/>
      <c r="AW119" s="133"/>
      <c r="AX119" s="133"/>
      <c r="AY119" s="133"/>
      <c r="AZ119" s="133"/>
      <c r="BA119" s="156"/>
      <c r="BB119" s="32"/>
      <c r="BC119" s="32"/>
      <c r="BD119" s="170">
        <f>+BC120+BC114</f>
        <v>95</v>
      </c>
      <c r="BE119" s="173" t="s">
        <v>63</v>
      </c>
      <c r="BF119" s="198"/>
      <c r="BG119" s="69"/>
      <c r="BH119" s="82"/>
      <c r="BI119" s="97">
        <v>100</v>
      </c>
      <c r="BJ119" s="82"/>
      <c r="BK119" s="109" t="s">
        <v>1</v>
      </c>
      <c r="BL119" s="109"/>
      <c r="BM119" s="109"/>
      <c r="BN119" s="109"/>
      <c r="BO119" s="133"/>
      <c r="BP119" s="133"/>
      <c r="BQ119" s="133"/>
      <c r="BR119" s="133"/>
      <c r="BS119" s="156"/>
      <c r="BT119" s="32"/>
      <c r="BU119" s="32"/>
      <c r="BV119" s="212">
        <f>BU121+BU114</f>
        <v>105</v>
      </c>
      <c r="BW119" s="168"/>
      <c r="BX119" s="218"/>
    </row>
    <row r="120" spans="1:76" s="28" customFormat="1" ht="12" customHeight="1">
      <c r="A120" s="32"/>
      <c r="B120" s="40"/>
      <c r="C120" s="50"/>
      <c r="D120" s="60"/>
      <c r="E120" s="69"/>
      <c r="F120" s="82"/>
      <c r="G120" s="97"/>
      <c r="H120" s="82"/>
      <c r="I120" s="109"/>
      <c r="J120" s="109"/>
      <c r="K120" s="109"/>
      <c r="L120" s="109"/>
      <c r="M120" s="133"/>
      <c r="N120" s="133"/>
      <c r="O120" s="133"/>
      <c r="P120" s="133"/>
      <c r="Q120" s="156"/>
      <c r="R120" s="161"/>
      <c r="S120" s="161">
        <f>+L133</f>
        <v>35</v>
      </c>
      <c r="T120" s="170"/>
      <c r="U120" s="173"/>
      <c r="V120" s="32"/>
      <c r="W120" s="69"/>
      <c r="X120" s="82"/>
      <c r="Y120" s="97"/>
      <c r="Z120" s="82"/>
      <c r="AA120" s="109"/>
      <c r="AB120" s="109"/>
      <c r="AC120" s="109"/>
      <c r="AD120" s="109"/>
      <c r="AE120" s="133"/>
      <c r="AF120" s="133"/>
      <c r="AG120" s="133"/>
      <c r="AH120" s="133"/>
      <c r="AI120" s="156"/>
      <c r="AJ120" s="196">
        <f>+AK120-AJ124</f>
        <v>25</v>
      </c>
      <c r="AK120" s="196">
        <f>+AD133</f>
        <v>45</v>
      </c>
      <c r="AL120" s="170"/>
      <c r="AM120" s="173"/>
      <c r="AN120" s="198"/>
      <c r="AO120" s="69"/>
      <c r="AP120" s="82"/>
      <c r="AQ120" s="97"/>
      <c r="AR120" s="82"/>
      <c r="AS120" s="109"/>
      <c r="AT120" s="109"/>
      <c r="AU120" s="109"/>
      <c r="AV120" s="109"/>
      <c r="AW120" s="133"/>
      <c r="AX120" s="133"/>
      <c r="AY120" s="133"/>
      <c r="AZ120" s="133"/>
      <c r="BA120" s="156"/>
      <c r="BB120" s="196">
        <f>+BC120-BB124</f>
        <v>40</v>
      </c>
      <c r="BC120" s="196">
        <f>+AV133</f>
        <v>60</v>
      </c>
      <c r="BD120" s="170"/>
      <c r="BE120" s="173"/>
      <c r="BF120" s="198"/>
      <c r="BG120" s="69"/>
      <c r="BH120" s="82"/>
      <c r="BI120" s="97"/>
      <c r="BJ120" s="82"/>
      <c r="BK120" s="109"/>
      <c r="BL120" s="109"/>
      <c r="BM120" s="109"/>
      <c r="BN120" s="109"/>
      <c r="BO120" s="133"/>
      <c r="BP120" s="133"/>
      <c r="BQ120" s="133"/>
      <c r="BR120" s="133"/>
      <c r="BS120" s="156"/>
      <c r="BT120" s="196">
        <f>+BU121-BT125</f>
        <v>55</v>
      </c>
      <c r="BU120" s="32"/>
      <c r="BV120" s="212"/>
      <c r="BW120" s="173" t="s">
        <v>63</v>
      </c>
      <c r="BX120" s="218"/>
    </row>
    <row r="121" spans="1:76" s="28" customFormat="1" ht="12" customHeight="1">
      <c r="A121" s="32"/>
      <c r="B121" s="40"/>
      <c r="C121" s="50"/>
      <c r="D121" s="60"/>
      <c r="E121" s="69"/>
      <c r="F121" s="82"/>
      <c r="G121" s="97"/>
      <c r="H121" s="82"/>
      <c r="I121" s="109"/>
      <c r="J121" s="109"/>
      <c r="K121" s="109"/>
      <c r="L121" s="109"/>
      <c r="M121" s="109" t="s">
        <v>5</v>
      </c>
      <c r="N121" s="109"/>
      <c r="O121" s="109"/>
      <c r="P121" s="109"/>
      <c r="Q121" s="156"/>
      <c r="R121" s="161"/>
      <c r="S121" s="161"/>
      <c r="T121" s="170"/>
      <c r="U121" s="173"/>
      <c r="V121" s="32"/>
      <c r="W121" s="69"/>
      <c r="X121" s="82"/>
      <c r="Y121" s="97"/>
      <c r="Z121" s="82"/>
      <c r="AA121" s="109"/>
      <c r="AB121" s="109"/>
      <c r="AC121" s="109"/>
      <c r="AD121" s="109"/>
      <c r="AE121" s="109" t="s">
        <v>5</v>
      </c>
      <c r="AF121" s="109"/>
      <c r="AG121" s="109"/>
      <c r="AH121" s="109"/>
      <c r="AI121" s="156"/>
      <c r="AJ121" s="196"/>
      <c r="AK121" s="196"/>
      <c r="AL121" s="170"/>
      <c r="AM121" s="173"/>
      <c r="AN121" s="198"/>
      <c r="AO121" s="69"/>
      <c r="AP121" s="82"/>
      <c r="AQ121" s="97"/>
      <c r="AR121" s="82"/>
      <c r="AS121" s="109"/>
      <c r="AT121" s="109"/>
      <c r="AU121" s="109"/>
      <c r="AV121" s="109"/>
      <c r="AW121" s="109" t="s">
        <v>5</v>
      </c>
      <c r="AX121" s="109"/>
      <c r="AY121" s="109"/>
      <c r="AZ121" s="109"/>
      <c r="BA121" s="156"/>
      <c r="BB121" s="196"/>
      <c r="BC121" s="196"/>
      <c r="BD121" s="170"/>
      <c r="BE121" s="173"/>
      <c r="BF121" s="198"/>
      <c r="BG121" s="69"/>
      <c r="BH121" s="82"/>
      <c r="BI121" s="97"/>
      <c r="BJ121" s="82"/>
      <c r="BK121" s="109"/>
      <c r="BL121" s="109"/>
      <c r="BM121" s="109"/>
      <c r="BN121" s="109"/>
      <c r="BO121" s="109" t="s">
        <v>5</v>
      </c>
      <c r="BP121" s="109"/>
      <c r="BQ121" s="109"/>
      <c r="BR121" s="109"/>
      <c r="BS121" s="156"/>
      <c r="BT121" s="196"/>
      <c r="BU121" s="196">
        <f>+BN133</f>
        <v>75</v>
      </c>
      <c r="BV121" s="212"/>
      <c r="BW121" s="173"/>
      <c r="BX121" s="218"/>
    </row>
    <row r="122" spans="1:76" s="28" customFormat="1" ht="12" customHeight="1">
      <c r="A122" s="32"/>
      <c r="B122" s="40"/>
      <c r="C122" s="50"/>
      <c r="D122" s="60"/>
      <c r="E122" s="69"/>
      <c r="F122" s="82"/>
      <c r="G122" s="97"/>
      <c r="H122" s="82"/>
      <c r="I122" s="109"/>
      <c r="J122" s="109"/>
      <c r="K122" s="109"/>
      <c r="L122" s="109"/>
      <c r="M122" s="109" t="s">
        <v>26</v>
      </c>
      <c r="N122" s="109"/>
      <c r="O122" s="109"/>
      <c r="P122" s="109"/>
      <c r="Q122" s="157" t="s">
        <v>28</v>
      </c>
      <c r="R122" s="161"/>
      <c r="S122" s="161"/>
      <c r="T122" s="170"/>
      <c r="U122" s="173"/>
      <c r="V122" s="32"/>
      <c r="W122" s="69"/>
      <c r="X122" s="82"/>
      <c r="Y122" s="97"/>
      <c r="Z122" s="82"/>
      <c r="AA122" s="109"/>
      <c r="AB122" s="109"/>
      <c r="AC122" s="109"/>
      <c r="AD122" s="109"/>
      <c r="AE122" s="109" t="s">
        <v>26</v>
      </c>
      <c r="AF122" s="109"/>
      <c r="AG122" s="109"/>
      <c r="AH122" s="109"/>
      <c r="AI122" s="158"/>
      <c r="AJ122" s="196"/>
      <c r="AK122" s="196"/>
      <c r="AL122" s="170"/>
      <c r="AM122" s="173"/>
      <c r="AN122" s="198"/>
      <c r="AO122" s="69"/>
      <c r="AP122" s="82"/>
      <c r="AQ122" s="97"/>
      <c r="AR122" s="82"/>
      <c r="AS122" s="109"/>
      <c r="AT122" s="109"/>
      <c r="AU122" s="109"/>
      <c r="AV122" s="109"/>
      <c r="AW122" s="109" t="s">
        <v>26</v>
      </c>
      <c r="AX122" s="109"/>
      <c r="AY122" s="109"/>
      <c r="AZ122" s="109"/>
      <c r="BA122" s="158"/>
      <c r="BB122" s="196"/>
      <c r="BC122" s="196"/>
      <c r="BD122" s="170"/>
      <c r="BE122" s="173"/>
      <c r="BF122" s="198"/>
      <c r="BG122" s="69"/>
      <c r="BH122" s="82"/>
      <c r="BI122" s="97"/>
      <c r="BJ122" s="82"/>
      <c r="BK122" s="109"/>
      <c r="BL122" s="109"/>
      <c r="BM122" s="109"/>
      <c r="BN122" s="109"/>
      <c r="BO122" s="109" t="s">
        <v>26</v>
      </c>
      <c r="BP122" s="109"/>
      <c r="BQ122" s="109"/>
      <c r="BR122" s="109"/>
      <c r="BS122" s="158"/>
      <c r="BT122" s="196"/>
      <c r="BU122" s="196"/>
      <c r="BV122" s="212"/>
      <c r="BW122" s="173"/>
      <c r="BX122" s="218"/>
    </row>
    <row r="123" spans="1:76" s="28" customFormat="1" ht="12" customHeight="1">
      <c r="A123" s="32"/>
      <c r="B123" s="40"/>
      <c r="C123" s="50"/>
      <c r="D123" s="60"/>
      <c r="E123" s="69"/>
      <c r="F123" s="82"/>
      <c r="G123" s="97"/>
      <c r="H123" s="82"/>
      <c r="I123" s="109"/>
      <c r="J123" s="109"/>
      <c r="K123" s="109"/>
      <c r="L123" s="109"/>
      <c r="M123" s="134">
        <f>+L135</f>
        <v>20</v>
      </c>
      <c r="N123" s="134"/>
      <c r="O123" s="134"/>
      <c r="P123" s="134"/>
      <c r="Q123" s="157"/>
      <c r="R123" s="161">
        <v>20</v>
      </c>
      <c r="S123" s="161"/>
      <c r="T123" s="170"/>
      <c r="U123" s="173"/>
      <c r="V123" s="32"/>
      <c r="W123" s="69"/>
      <c r="X123" s="82"/>
      <c r="Y123" s="97"/>
      <c r="Z123" s="82"/>
      <c r="AA123" s="109"/>
      <c r="AB123" s="109"/>
      <c r="AC123" s="109"/>
      <c r="AD123" s="109"/>
      <c r="AE123" s="134">
        <f>+AD135</f>
        <v>20</v>
      </c>
      <c r="AF123" s="134"/>
      <c r="AG123" s="134"/>
      <c r="AH123" s="134"/>
      <c r="AI123" s="157" t="s">
        <v>28</v>
      </c>
      <c r="AJ123" s="196"/>
      <c r="AK123" s="196"/>
      <c r="AL123" s="170"/>
      <c r="AM123" s="173"/>
      <c r="AN123" s="198"/>
      <c r="AO123" s="69"/>
      <c r="AP123" s="82"/>
      <c r="AQ123" s="97"/>
      <c r="AR123" s="82"/>
      <c r="AS123" s="109"/>
      <c r="AT123" s="109"/>
      <c r="AU123" s="109"/>
      <c r="AV123" s="109"/>
      <c r="AW123" s="134">
        <f>+AV135</f>
        <v>20</v>
      </c>
      <c r="AX123" s="134"/>
      <c r="AY123" s="134"/>
      <c r="AZ123" s="134"/>
      <c r="BA123" s="157" t="s">
        <v>28</v>
      </c>
      <c r="BB123" s="196"/>
      <c r="BC123" s="196"/>
      <c r="BD123" s="170"/>
      <c r="BE123" s="173"/>
      <c r="BF123" s="198"/>
      <c r="BG123" s="69"/>
      <c r="BH123" s="82"/>
      <c r="BI123" s="97"/>
      <c r="BJ123" s="82"/>
      <c r="BK123" s="109"/>
      <c r="BL123" s="109"/>
      <c r="BM123" s="109"/>
      <c r="BN123" s="109"/>
      <c r="BO123" s="134">
        <f>+BN135</f>
        <v>20</v>
      </c>
      <c r="BP123" s="134"/>
      <c r="BQ123" s="134"/>
      <c r="BR123" s="134"/>
      <c r="BS123" s="158"/>
      <c r="BT123" s="196"/>
      <c r="BU123" s="196"/>
      <c r="BV123" s="212"/>
      <c r="BW123" s="173"/>
      <c r="BX123" s="218"/>
    </row>
    <row r="124" spans="1:76" s="28" customFormat="1" ht="12" customHeight="1">
      <c r="A124" s="32"/>
      <c r="B124" s="40"/>
      <c r="C124" s="50"/>
      <c r="D124" s="60"/>
      <c r="E124" s="69"/>
      <c r="F124" s="82"/>
      <c r="G124" s="97"/>
      <c r="H124" s="82"/>
      <c r="I124" s="110">
        <f>+L131</f>
        <v>2</v>
      </c>
      <c r="J124" s="110"/>
      <c r="K124" s="110"/>
      <c r="L124" s="110"/>
      <c r="M124" s="133"/>
      <c r="N124" s="133"/>
      <c r="O124" s="133"/>
      <c r="P124" s="133"/>
      <c r="Q124" s="157"/>
      <c r="R124" s="161"/>
      <c r="S124" s="156"/>
      <c r="T124" s="170"/>
      <c r="U124" s="173"/>
      <c r="V124" s="32"/>
      <c r="W124" s="69"/>
      <c r="X124" s="82"/>
      <c r="Y124" s="97"/>
      <c r="Z124" s="82"/>
      <c r="AA124" s="110">
        <f>+AD131</f>
        <v>2</v>
      </c>
      <c r="AB124" s="110"/>
      <c r="AC124" s="110"/>
      <c r="AD124" s="110"/>
      <c r="AE124" s="133"/>
      <c r="AF124" s="133"/>
      <c r="AG124" s="133"/>
      <c r="AH124" s="133"/>
      <c r="AI124" s="157"/>
      <c r="AJ124" s="161">
        <v>20</v>
      </c>
      <c r="AK124" s="32"/>
      <c r="AL124" s="170"/>
      <c r="AM124" s="173"/>
      <c r="AN124" s="198"/>
      <c r="AO124" s="69"/>
      <c r="AP124" s="82"/>
      <c r="AQ124" s="97"/>
      <c r="AR124" s="82"/>
      <c r="AS124" s="110">
        <f>+AV131</f>
        <v>2</v>
      </c>
      <c r="AT124" s="110"/>
      <c r="AU124" s="110"/>
      <c r="AV124" s="110"/>
      <c r="AW124" s="133"/>
      <c r="AX124" s="133"/>
      <c r="AY124" s="133"/>
      <c r="AZ124" s="133"/>
      <c r="BA124" s="157"/>
      <c r="BB124" s="161">
        <v>20</v>
      </c>
      <c r="BC124" s="32"/>
      <c r="BD124" s="170"/>
      <c r="BE124" s="173"/>
      <c r="BF124" s="198"/>
      <c r="BG124" s="69"/>
      <c r="BH124" s="82"/>
      <c r="BI124" s="97"/>
      <c r="BJ124" s="82"/>
      <c r="BK124" s="110">
        <f>+BN131</f>
        <v>2</v>
      </c>
      <c r="BL124" s="110"/>
      <c r="BM124" s="110"/>
      <c r="BN124" s="110"/>
      <c r="BO124" s="133"/>
      <c r="BP124" s="133"/>
      <c r="BQ124" s="133"/>
      <c r="BR124" s="133"/>
      <c r="BS124" s="157" t="s">
        <v>28</v>
      </c>
      <c r="BT124" s="197"/>
      <c r="BU124" s="196"/>
      <c r="BV124" s="212"/>
      <c r="BW124" s="173"/>
      <c r="BX124" s="218"/>
    </row>
    <row r="125" spans="1:76" s="28" customFormat="1" ht="12" customHeight="1">
      <c r="A125" s="32"/>
      <c r="B125" s="40"/>
      <c r="C125" s="50"/>
      <c r="D125" s="60"/>
      <c r="E125" s="69"/>
      <c r="F125" s="82"/>
      <c r="G125" s="97"/>
      <c r="H125" s="82"/>
      <c r="I125" s="110"/>
      <c r="J125" s="110"/>
      <c r="K125" s="110"/>
      <c r="L125" s="110"/>
      <c r="M125" s="133"/>
      <c r="N125" s="133"/>
      <c r="O125" s="133"/>
      <c r="P125" s="133"/>
      <c r="Q125" s="157"/>
      <c r="R125" s="156"/>
      <c r="S125" s="161"/>
      <c r="T125" s="171"/>
      <c r="U125" s="174"/>
      <c r="V125" s="32"/>
      <c r="W125" s="69"/>
      <c r="X125" s="82"/>
      <c r="Y125" s="97"/>
      <c r="Z125" s="82"/>
      <c r="AA125" s="110"/>
      <c r="AB125" s="110"/>
      <c r="AC125" s="110"/>
      <c r="AD125" s="110"/>
      <c r="AE125" s="133"/>
      <c r="AF125" s="133"/>
      <c r="AG125" s="133"/>
      <c r="AH125" s="133"/>
      <c r="AI125" s="157"/>
      <c r="AJ125" s="161"/>
      <c r="AK125" s="197"/>
      <c r="AL125" s="171"/>
      <c r="AM125" s="174"/>
      <c r="AN125" s="198"/>
      <c r="AO125" s="69"/>
      <c r="AP125" s="82"/>
      <c r="AQ125" s="97"/>
      <c r="AR125" s="82"/>
      <c r="AS125" s="110"/>
      <c r="AT125" s="110"/>
      <c r="AU125" s="110"/>
      <c r="AV125" s="110"/>
      <c r="AW125" s="133"/>
      <c r="AX125" s="133"/>
      <c r="AY125" s="133"/>
      <c r="AZ125" s="133"/>
      <c r="BA125" s="157"/>
      <c r="BB125" s="161"/>
      <c r="BC125" s="197"/>
      <c r="BD125" s="171"/>
      <c r="BE125" s="174"/>
      <c r="BF125" s="198"/>
      <c r="BG125" s="69"/>
      <c r="BH125" s="82"/>
      <c r="BI125" s="97"/>
      <c r="BJ125" s="82"/>
      <c r="BK125" s="110"/>
      <c r="BL125" s="110"/>
      <c r="BM125" s="110"/>
      <c r="BN125" s="110"/>
      <c r="BO125" s="133"/>
      <c r="BP125" s="133"/>
      <c r="BQ125" s="133"/>
      <c r="BR125" s="133"/>
      <c r="BS125" s="157"/>
      <c r="BT125" s="161">
        <v>20</v>
      </c>
      <c r="BU125" s="197"/>
      <c r="BV125" s="212"/>
      <c r="BW125" s="173"/>
      <c r="BX125" s="218"/>
    </row>
    <row r="126" spans="1:76" s="28" customFormat="1" ht="12" customHeight="1">
      <c r="A126" s="32"/>
      <c r="B126" s="40"/>
      <c r="C126" s="50"/>
      <c r="D126" s="60"/>
      <c r="E126" s="69"/>
      <c r="F126" s="82"/>
      <c r="G126" s="97"/>
      <c r="H126" s="82"/>
      <c r="I126" s="110"/>
      <c r="J126" s="110"/>
      <c r="K126" s="110"/>
      <c r="L126" s="110"/>
      <c r="M126" s="135" t="s">
        <v>6</v>
      </c>
      <c r="N126" s="135"/>
      <c r="O126" s="135"/>
      <c r="P126" s="135"/>
      <c r="Q126" s="156"/>
      <c r="R126" s="156"/>
      <c r="S126" s="161">
        <f>+G119-S120</f>
        <v>65</v>
      </c>
      <c r="T126" s="32"/>
      <c r="U126" s="32"/>
      <c r="V126" s="32"/>
      <c r="W126" s="69"/>
      <c r="X126" s="82"/>
      <c r="Y126" s="97"/>
      <c r="Z126" s="82"/>
      <c r="AA126" s="110"/>
      <c r="AB126" s="110"/>
      <c r="AC126" s="110"/>
      <c r="AD126" s="110"/>
      <c r="AE126" s="133"/>
      <c r="AF126" s="133"/>
      <c r="AG126" s="133"/>
      <c r="AH126" s="133"/>
      <c r="AI126" s="195"/>
      <c r="AJ126" s="32"/>
      <c r="AK126" s="161">
        <f>+Y119-AK120</f>
        <v>55</v>
      </c>
      <c r="AL126" s="168"/>
      <c r="AM126" s="32"/>
      <c r="AN126" s="198"/>
      <c r="AO126" s="69"/>
      <c r="AP126" s="82"/>
      <c r="AQ126" s="97"/>
      <c r="AR126" s="82"/>
      <c r="AS126" s="110"/>
      <c r="AT126" s="110"/>
      <c r="AU126" s="110"/>
      <c r="AV126" s="110"/>
      <c r="AW126" s="133"/>
      <c r="AX126" s="133"/>
      <c r="AY126" s="133"/>
      <c r="AZ126" s="133"/>
      <c r="BA126" s="195"/>
      <c r="BB126" s="32"/>
      <c r="BC126" s="161">
        <f>+AQ119-BC120</f>
        <v>40</v>
      </c>
      <c r="BD126" s="168"/>
      <c r="BE126" s="32"/>
      <c r="BF126" s="198"/>
      <c r="BG126" s="69"/>
      <c r="BH126" s="82"/>
      <c r="BI126" s="97"/>
      <c r="BJ126" s="82"/>
      <c r="BK126" s="110"/>
      <c r="BL126" s="110"/>
      <c r="BM126" s="110"/>
      <c r="BN126" s="110"/>
      <c r="BO126" s="133"/>
      <c r="BP126" s="133"/>
      <c r="BQ126" s="133"/>
      <c r="BR126" s="133"/>
      <c r="BS126" s="157"/>
      <c r="BT126" s="161"/>
      <c r="BU126" s="197"/>
      <c r="BV126" s="168"/>
      <c r="BW126" s="168"/>
      <c r="BX126" s="218"/>
    </row>
    <row r="127" spans="1:76" s="28" customFormat="1" ht="12" customHeight="1">
      <c r="A127" s="32"/>
      <c r="B127" s="40"/>
      <c r="C127" s="50"/>
      <c r="D127" s="60"/>
      <c r="E127" s="69"/>
      <c r="F127" s="82"/>
      <c r="G127" s="97"/>
      <c r="H127" s="82"/>
      <c r="I127" s="110"/>
      <c r="J127" s="110"/>
      <c r="K127" s="110"/>
      <c r="L127" s="110"/>
      <c r="M127" s="110">
        <f>+I124</f>
        <v>2</v>
      </c>
      <c r="N127" s="110"/>
      <c r="O127" s="110"/>
      <c r="P127" s="110"/>
      <c r="Q127" s="158"/>
      <c r="R127" s="156"/>
      <c r="S127" s="161"/>
      <c r="T127" s="168"/>
      <c r="U127" s="168"/>
      <c r="V127" s="32"/>
      <c r="W127" s="69"/>
      <c r="X127" s="82"/>
      <c r="Y127" s="97"/>
      <c r="Z127" s="82"/>
      <c r="AA127" s="110"/>
      <c r="AB127" s="110"/>
      <c r="AC127" s="110"/>
      <c r="AD127" s="110"/>
      <c r="AE127" s="135" t="s">
        <v>6</v>
      </c>
      <c r="AF127" s="135"/>
      <c r="AG127" s="135"/>
      <c r="AH127" s="135"/>
      <c r="AI127" s="158"/>
      <c r="AJ127" s="158"/>
      <c r="AK127" s="161"/>
      <c r="AL127" s="168"/>
      <c r="AM127" s="168"/>
      <c r="AN127" s="198"/>
      <c r="AO127" s="69"/>
      <c r="AP127" s="82"/>
      <c r="AQ127" s="97"/>
      <c r="AR127" s="82"/>
      <c r="AS127" s="110"/>
      <c r="AT127" s="110"/>
      <c r="AU127" s="110"/>
      <c r="AV127" s="110"/>
      <c r="AW127" s="135" t="s">
        <v>6</v>
      </c>
      <c r="AX127" s="135"/>
      <c r="AY127" s="135"/>
      <c r="AZ127" s="135"/>
      <c r="BA127" s="158"/>
      <c r="BB127" s="158"/>
      <c r="BC127" s="161"/>
      <c r="BD127" s="168"/>
      <c r="BE127" s="168"/>
      <c r="BF127" s="198"/>
      <c r="BG127" s="69"/>
      <c r="BH127" s="82"/>
      <c r="BI127" s="97"/>
      <c r="BJ127" s="82"/>
      <c r="BK127" s="110"/>
      <c r="BL127" s="110"/>
      <c r="BM127" s="110"/>
      <c r="BN127" s="110"/>
      <c r="BO127" s="135" t="s">
        <v>6</v>
      </c>
      <c r="BP127" s="135"/>
      <c r="BQ127" s="135"/>
      <c r="BR127" s="135"/>
      <c r="BS127" s="158"/>
      <c r="BT127" s="158"/>
      <c r="BU127" s="161">
        <f>+BI119-BU121</f>
        <v>25</v>
      </c>
      <c r="BV127" s="168"/>
      <c r="BW127" s="168"/>
      <c r="BX127" s="218"/>
    </row>
    <row r="128" spans="1:76" s="28" customFormat="1" ht="12" customHeight="1">
      <c r="A128" s="32"/>
      <c r="B128" s="40"/>
      <c r="C128" s="50"/>
      <c r="D128" s="60"/>
      <c r="E128" s="69"/>
      <c r="F128" s="82"/>
      <c r="G128" s="97"/>
      <c r="H128" s="82"/>
      <c r="I128" s="110"/>
      <c r="J128" s="110"/>
      <c r="K128" s="110"/>
      <c r="L128" s="110"/>
      <c r="M128" s="133"/>
      <c r="N128" s="133"/>
      <c r="O128" s="133"/>
      <c r="P128" s="133"/>
      <c r="Q128" s="158"/>
      <c r="R128" s="158"/>
      <c r="S128" s="32"/>
      <c r="T128" s="168"/>
      <c r="U128" s="168"/>
      <c r="V128" s="32"/>
      <c r="W128" s="69"/>
      <c r="X128" s="82"/>
      <c r="Y128" s="97"/>
      <c r="Z128" s="82"/>
      <c r="AA128" s="110"/>
      <c r="AB128" s="110"/>
      <c r="AC128" s="110"/>
      <c r="AD128" s="110"/>
      <c r="AE128" s="110">
        <f>+AA124</f>
        <v>2</v>
      </c>
      <c r="AF128" s="110"/>
      <c r="AG128" s="110"/>
      <c r="AH128" s="110"/>
      <c r="AI128" s="158"/>
      <c r="AJ128" s="158"/>
      <c r="AK128" s="161"/>
      <c r="AL128" s="168"/>
      <c r="AM128" s="168"/>
      <c r="AN128" s="198"/>
      <c r="AO128" s="69"/>
      <c r="AP128" s="82"/>
      <c r="AQ128" s="97"/>
      <c r="AR128" s="82"/>
      <c r="AS128" s="110"/>
      <c r="AT128" s="110"/>
      <c r="AU128" s="110"/>
      <c r="AV128" s="110"/>
      <c r="AW128" s="110">
        <f>+AS124</f>
        <v>2</v>
      </c>
      <c r="AX128" s="110"/>
      <c r="AY128" s="110"/>
      <c r="AZ128" s="110"/>
      <c r="BA128" s="158"/>
      <c r="BB128" s="158"/>
      <c r="BC128" s="161"/>
      <c r="BD128" s="168"/>
      <c r="BE128" s="168"/>
      <c r="BF128" s="198"/>
      <c r="BG128" s="69"/>
      <c r="BH128" s="82"/>
      <c r="BI128" s="97"/>
      <c r="BJ128" s="82"/>
      <c r="BK128" s="110"/>
      <c r="BL128" s="110"/>
      <c r="BM128" s="110"/>
      <c r="BN128" s="110"/>
      <c r="BO128" s="110">
        <f>+BK124</f>
        <v>2</v>
      </c>
      <c r="BP128" s="110"/>
      <c r="BQ128" s="110"/>
      <c r="BR128" s="110"/>
      <c r="BS128" s="158"/>
      <c r="BT128" s="158"/>
      <c r="BU128" s="161"/>
      <c r="BV128" s="168"/>
      <c r="BW128" s="168"/>
      <c r="BX128" s="218"/>
    </row>
    <row r="129" spans="1:76" ht="9" customHeight="1">
      <c r="A129" s="31"/>
      <c r="B129" s="40"/>
      <c r="C129" s="50"/>
      <c r="D129" s="60"/>
      <c r="E129" s="70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31"/>
      <c r="W129" s="70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199"/>
      <c r="AO129" s="70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199"/>
      <c r="BG129" s="70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219"/>
    </row>
    <row r="130" spans="1:76" ht="9.9499999999999993" customHeight="1">
      <c r="A130" s="31"/>
      <c r="B130" s="41" t="s">
        <v>42</v>
      </c>
      <c r="C130" s="51"/>
      <c r="D130" s="61"/>
      <c r="E130" s="68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176"/>
      <c r="W130" s="68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176"/>
      <c r="AO130" s="68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176"/>
      <c r="BG130" s="68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217"/>
    </row>
    <row r="131" spans="1:76" s="29" customFormat="1" ht="18" customHeight="1">
      <c r="A131" s="33"/>
      <c r="B131" s="41"/>
      <c r="C131" s="51"/>
      <c r="D131" s="61"/>
      <c r="E131" s="71"/>
      <c r="F131" s="84"/>
      <c r="G131" s="98" t="s">
        <v>6</v>
      </c>
      <c r="H131" s="98"/>
      <c r="I131" s="98"/>
      <c r="J131" s="98"/>
      <c r="K131" s="116"/>
      <c r="L131" s="104">
        <f>+AW109</f>
        <v>2</v>
      </c>
      <c r="M131" s="104"/>
      <c r="N131" s="116"/>
      <c r="O131" s="116"/>
      <c r="P131" s="116"/>
      <c r="Q131" s="116"/>
      <c r="R131" s="116"/>
      <c r="S131" s="116"/>
      <c r="T131" s="116"/>
      <c r="U131" s="116"/>
      <c r="V131" s="177"/>
      <c r="W131" s="185"/>
      <c r="X131" s="116"/>
      <c r="Y131" s="98" t="s">
        <v>6</v>
      </c>
      <c r="Z131" s="98"/>
      <c r="AA131" s="98"/>
      <c r="AB131" s="98"/>
      <c r="AC131" s="116"/>
      <c r="AD131" s="104">
        <f>+AW109</f>
        <v>2</v>
      </c>
      <c r="AE131" s="104"/>
      <c r="AF131" s="116"/>
      <c r="AG131" s="116"/>
      <c r="AH131" s="116"/>
      <c r="AI131" s="116"/>
      <c r="AJ131" s="116"/>
      <c r="AK131" s="116"/>
      <c r="AL131" s="116"/>
      <c r="AM131" s="116"/>
      <c r="AN131" s="177"/>
      <c r="AO131" s="185"/>
      <c r="AP131" s="116"/>
      <c r="AQ131" s="98" t="s">
        <v>6</v>
      </c>
      <c r="AR131" s="98"/>
      <c r="AS131" s="98"/>
      <c r="AT131" s="98"/>
      <c r="AU131" s="116"/>
      <c r="AV131" s="104">
        <f>+AW109</f>
        <v>2</v>
      </c>
      <c r="AW131" s="104"/>
      <c r="AX131" s="116"/>
      <c r="AY131" s="116"/>
      <c r="AZ131" s="116"/>
      <c r="BA131" s="116"/>
      <c r="BB131" s="116"/>
      <c r="BC131" s="116"/>
      <c r="BD131" s="116"/>
      <c r="BE131" s="116"/>
      <c r="BF131" s="177"/>
      <c r="BG131" s="185"/>
      <c r="BH131" s="116"/>
      <c r="BI131" s="98" t="s">
        <v>6</v>
      </c>
      <c r="BJ131" s="98"/>
      <c r="BK131" s="98"/>
      <c r="BL131" s="98"/>
      <c r="BM131" s="116"/>
      <c r="BN131" s="104">
        <f>+AW109</f>
        <v>2</v>
      </c>
      <c r="BO131" s="104"/>
      <c r="BP131" s="85"/>
      <c r="BQ131" s="85"/>
      <c r="BR131" s="85"/>
      <c r="BS131" s="85"/>
      <c r="BT131" s="85"/>
      <c r="BU131" s="85"/>
      <c r="BV131" s="85"/>
      <c r="BW131" s="85"/>
      <c r="BX131" s="220"/>
    </row>
    <row r="132" spans="1:76" s="29" customFormat="1" ht="18" customHeight="1">
      <c r="A132" s="33"/>
      <c r="B132" s="41"/>
      <c r="C132" s="51"/>
      <c r="D132" s="61"/>
      <c r="E132" s="71"/>
      <c r="F132" s="84"/>
      <c r="G132" s="99" t="s">
        <v>9</v>
      </c>
      <c r="H132" s="99"/>
      <c r="I132" s="99"/>
      <c r="J132" s="99"/>
      <c r="K132" s="116"/>
      <c r="L132" s="122">
        <v>3</v>
      </c>
      <c r="M132" s="122"/>
      <c r="N132" s="116"/>
      <c r="O132" s="116"/>
      <c r="P132" s="116"/>
      <c r="Q132" s="116"/>
      <c r="R132" s="116"/>
      <c r="S132" s="116"/>
      <c r="T132" s="116"/>
      <c r="U132" s="116"/>
      <c r="V132" s="177"/>
      <c r="W132" s="185"/>
      <c r="X132" s="116"/>
      <c r="Y132" s="99" t="s">
        <v>9</v>
      </c>
      <c r="Z132" s="99"/>
      <c r="AA132" s="99"/>
      <c r="AB132" s="99"/>
      <c r="AC132" s="116"/>
      <c r="AD132" s="122">
        <v>4</v>
      </c>
      <c r="AE132" s="122"/>
      <c r="AF132" s="116"/>
      <c r="AG132" s="116"/>
      <c r="AH132" s="116"/>
      <c r="AI132" s="116"/>
      <c r="AJ132" s="116"/>
      <c r="AK132" s="116"/>
      <c r="AL132" s="116"/>
      <c r="AM132" s="116"/>
      <c r="AN132" s="177"/>
      <c r="AO132" s="185"/>
      <c r="AP132" s="116"/>
      <c r="AQ132" s="99" t="s">
        <v>9</v>
      </c>
      <c r="AR132" s="99"/>
      <c r="AS132" s="99"/>
      <c r="AT132" s="99"/>
      <c r="AU132" s="116"/>
      <c r="AV132" s="122">
        <v>6</v>
      </c>
      <c r="AW132" s="122"/>
      <c r="AX132" s="116"/>
      <c r="AY132" s="116"/>
      <c r="AZ132" s="116"/>
      <c r="BA132" s="116"/>
      <c r="BB132" s="116"/>
      <c r="BC132" s="116"/>
      <c r="BD132" s="116"/>
      <c r="BE132" s="116"/>
      <c r="BF132" s="177"/>
      <c r="BG132" s="185"/>
      <c r="BH132" s="116"/>
      <c r="BI132" s="99" t="s">
        <v>9</v>
      </c>
      <c r="BJ132" s="99"/>
      <c r="BK132" s="99"/>
      <c r="BL132" s="99"/>
      <c r="BM132" s="116"/>
      <c r="BN132" s="122">
        <v>8</v>
      </c>
      <c r="BO132" s="122"/>
      <c r="BP132" s="85"/>
      <c r="BQ132" s="85"/>
      <c r="BR132" s="85"/>
      <c r="BS132" s="85"/>
      <c r="BT132" s="85"/>
      <c r="BU132" s="85"/>
      <c r="BV132" s="85"/>
      <c r="BW132" s="85"/>
      <c r="BX132" s="220"/>
    </row>
    <row r="133" spans="1:76" s="29" customFormat="1" ht="18" customHeight="1">
      <c r="A133" s="33"/>
      <c r="B133" s="41"/>
      <c r="C133" s="51"/>
      <c r="D133" s="61"/>
      <c r="E133" s="71"/>
      <c r="F133" s="84"/>
      <c r="G133" s="99" t="s">
        <v>32</v>
      </c>
      <c r="H133" s="99"/>
      <c r="I133" s="99"/>
      <c r="J133" s="99"/>
      <c r="K133" s="116"/>
      <c r="L133" s="123">
        <v>35</v>
      </c>
      <c r="M133" s="123"/>
      <c r="N133" s="116"/>
      <c r="O133" s="116"/>
      <c r="P133" s="116"/>
      <c r="Q133" s="116"/>
      <c r="R133" s="116"/>
      <c r="S133" s="116"/>
      <c r="T133" s="116"/>
      <c r="U133" s="116"/>
      <c r="V133" s="177"/>
      <c r="W133" s="185"/>
      <c r="X133" s="116"/>
      <c r="Y133" s="99" t="s">
        <v>32</v>
      </c>
      <c r="Z133" s="99"/>
      <c r="AA133" s="99"/>
      <c r="AB133" s="99"/>
      <c r="AC133" s="116"/>
      <c r="AD133" s="123">
        <v>45</v>
      </c>
      <c r="AE133" s="123"/>
      <c r="AF133" s="116"/>
      <c r="AG133" s="116"/>
      <c r="AH133" s="116"/>
      <c r="AI133" s="116"/>
      <c r="AJ133" s="116"/>
      <c r="AK133" s="116"/>
      <c r="AL133" s="116"/>
      <c r="AM133" s="116"/>
      <c r="AN133" s="177"/>
      <c r="AO133" s="185"/>
      <c r="AP133" s="116"/>
      <c r="AQ133" s="99" t="s">
        <v>32</v>
      </c>
      <c r="AR133" s="99"/>
      <c r="AS133" s="99"/>
      <c r="AT133" s="99"/>
      <c r="AU133" s="116"/>
      <c r="AV133" s="123">
        <v>60</v>
      </c>
      <c r="AW133" s="123"/>
      <c r="AX133" s="116"/>
      <c r="AY133" s="116"/>
      <c r="AZ133" s="116"/>
      <c r="BA133" s="116"/>
      <c r="BB133" s="116"/>
      <c r="BC133" s="116"/>
      <c r="BD133" s="116"/>
      <c r="BE133" s="116"/>
      <c r="BF133" s="177"/>
      <c r="BG133" s="185"/>
      <c r="BH133" s="116"/>
      <c r="BI133" s="99" t="s">
        <v>32</v>
      </c>
      <c r="BJ133" s="99"/>
      <c r="BK133" s="99"/>
      <c r="BL133" s="99"/>
      <c r="BM133" s="116"/>
      <c r="BN133" s="123">
        <v>75</v>
      </c>
      <c r="BO133" s="123"/>
      <c r="BP133" s="85"/>
      <c r="BQ133" s="85"/>
      <c r="BR133" s="85"/>
      <c r="BS133" s="85"/>
      <c r="BT133" s="85"/>
      <c r="BU133" s="85"/>
      <c r="BV133" s="85"/>
      <c r="BW133" s="85"/>
      <c r="BX133" s="220"/>
    </row>
    <row r="134" spans="1:76" s="29" customFormat="1" ht="18" customHeight="1">
      <c r="A134" s="33"/>
      <c r="B134" s="41"/>
      <c r="C134" s="51"/>
      <c r="D134" s="61"/>
      <c r="E134" s="71"/>
      <c r="F134" s="85" t="s">
        <v>22</v>
      </c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178"/>
      <c r="W134" s="74"/>
      <c r="X134" s="85" t="s">
        <v>22</v>
      </c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178"/>
      <c r="AO134" s="74"/>
      <c r="AP134" s="85" t="s">
        <v>22</v>
      </c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178"/>
      <c r="BG134" s="74"/>
      <c r="BH134" s="85" t="s">
        <v>22</v>
      </c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220"/>
    </row>
    <row r="135" spans="1:76" s="29" customFormat="1" ht="18" customHeight="1">
      <c r="A135" s="33"/>
      <c r="B135" s="41"/>
      <c r="C135" s="51"/>
      <c r="D135" s="61"/>
      <c r="E135" s="71"/>
      <c r="F135" s="86" t="s">
        <v>30</v>
      </c>
      <c r="G135" s="86"/>
      <c r="H135" s="86"/>
      <c r="I135" s="86"/>
      <c r="J135" s="86"/>
      <c r="K135" s="86"/>
      <c r="L135" s="124">
        <f>+BO109</f>
        <v>20</v>
      </c>
      <c r="M135" s="124"/>
      <c r="N135" s="85" t="s">
        <v>11</v>
      </c>
      <c r="O135" s="85"/>
      <c r="P135" s="85"/>
      <c r="Q135" s="85"/>
      <c r="R135" s="85"/>
      <c r="S135" s="85"/>
      <c r="T135" s="85"/>
      <c r="U135" s="85"/>
      <c r="V135" s="178"/>
      <c r="W135" s="74"/>
      <c r="X135" s="86" t="s">
        <v>30</v>
      </c>
      <c r="Y135" s="86"/>
      <c r="Z135" s="86"/>
      <c r="AA135" s="86"/>
      <c r="AB135" s="86"/>
      <c r="AC135" s="86"/>
      <c r="AD135" s="124">
        <f>+BO109</f>
        <v>20</v>
      </c>
      <c r="AE135" s="124"/>
      <c r="AF135" s="85" t="s">
        <v>11</v>
      </c>
      <c r="AG135" s="85"/>
      <c r="AH135" s="85"/>
      <c r="AI135" s="85"/>
      <c r="AJ135" s="85"/>
      <c r="AK135" s="85"/>
      <c r="AL135" s="85"/>
      <c r="AM135" s="85"/>
      <c r="AN135" s="178"/>
      <c r="AO135" s="74"/>
      <c r="AP135" s="86" t="s">
        <v>30</v>
      </c>
      <c r="AQ135" s="86"/>
      <c r="AR135" s="86"/>
      <c r="AS135" s="86"/>
      <c r="AT135" s="86"/>
      <c r="AU135" s="86"/>
      <c r="AV135" s="124">
        <f>+BO109</f>
        <v>20</v>
      </c>
      <c r="AW135" s="124"/>
      <c r="AX135" s="85" t="s">
        <v>11</v>
      </c>
      <c r="AY135" s="85"/>
      <c r="AZ135" s="85"/>
      <c r="BA135" s="85"/>
      <c r="BB135" s="85"/>
      <c r="BC135" s="85"/>
      <c r="BD135" s="85"/>
      <c r="BE135" s="85"/>
      <c r="BF135" s="178"/>
      <c r="BG135" s="74"/>
      <c r="BH135" s="86" t="s">
        <v>30</v>
      </c>
      <c r="BI135" s="86"/>
      <c r="BJ135" s="86"/>
      <c r="BK135" s="86"/>
      <c r="BL135" s="86"/>
      <c r="BM135" s="86"/>
      <c r="BN135" s="124">
        <f>+BO109</f>
        <v>20</v>
      </c>
      <c r="BO135" s="124"/>
      <c r="BP135" s="85" t="s">
        <v>11</v>
      </c>
      <c r="BQ135" s="85"/>
      <c r="BR135" s="85"/>
      <c r="BS135" s="85"/>
      <c r="BT135" s="85"/>
      <c r="BU135" s="85"/>
      <c r="BV135" s="85"/>
      <c r="BW135" s="85"/>
      <c r="BX135" s="220"/>
    </row>
    <row r="136" spans="1:76" s="29" customFormat="1" ht="18" customHeight="1">
      <c r="A136" s="33"/>
      <c r="B136" s="41"/>
      <c r="C136" s="51"/>
      <c r="D136" s="61"/>
      <c r="E136" s="71"/>
      <c r="F136" s="87" t="s">
        <v>12</v>
      </c>
      <c r="G136" s="87"/>
      <c r="H136" s="98" t="s">
        <v>8</v>
      </c>
      <c r="I136" s="111">
        <f>+R119</f>
        <v>15</v>
      </c>
      <c r="J136" s="113" t="s">
        <v>14</v>
      </c>
      <c r="K136" s="111">
        <f>+L135*1</f>
        <v>20</v>
      </c>
      <c r="L136" s="125">
        <v>0.33333333333333298</v>
      </c>
      <c r="M136" s="136" t="s">
        <v>0</v>
      </c>
      <c r="N136" s="145">
        <f>100-R119</f>
        <v>85</v>
      </c>
      <c r="O136" s="145"/>
      <c r="P136" s="111" t="s">
        <v>14</v>
      </c>
      <c r="Q136" s="159">
        <f>+L131*1</f>
        <v>2</v>
      </c>
      <c r="R136" s="159"/>
      <c r="S136" s="125">
        <v>0.33333333333333326</v>
      </c>
      <c r="T136" s="172" t="s">
        <v>53</v>
      </c>
      <c r="U136" s="172"/>
      <c r="V136" s="179"/>
      <c r="W136" s="186"/>
      <c r="X136" s="87" t="s">
        <v>12</v>
      </c>
      <c r="Y136" s="87"/>
      <c r="Z136" s="98" t="s">
        <v>8</v>
      </c>
      <c r="AA136" s="111">
        <f>+AJ120*1</f>
        <v>25</v>
      </c>
      <c r="AB136" s="113" t="s">
        <v>14</v>
      </c>
      <c r="AC136" s="111">
        <f>+AD135*1</f>
        <v>20</v>
      </c>
      <c r="AD136" s="125">
        <v>0.33333333333333298</v>
      </c>
      <c r="AE136" s="136" t="s">
        <v>0</v>
      </c>
      <c r="AF136" s="145">
        <f>100-AJ120</f>
        <v>75</v>
      </c>
      <c r="AG136" s="145"/>
      <c r="AH136" s="111" t="s">
        <v>14</v>
      </c>
      <c r="AI136" s="159">
        <f>+AD131*1</f>
        <v>2</v>
      </c>
      <c r="AJ136" s="159"/>
      <c r="AK136" s="125">
        <v>0.33333333333333326</v>
      </c>
      <c r="AL136" s="172" t="s">
        <v>53</v>
      </c>
      <c r="AM136" s="172"/>
      <c r="AN136" s="179"/>
      <c r="AO136" s="186"/>
      <c r="AP136" s="87" t="s">
        <v>12</v>
      </c>
      <c r="AQ136" s="87"/>
      <c r="AR136" s="98" t="s">
        <v>8</v>
      </c>
      <c r="AS136" s="111">
        <f>+BB120*1</f>
        <v>40</v>
      </c>
      <c r="AT136" s="113" t="s">
        <v>14</v>
      </c>
      <c r="AU136" s="111">
        <f>+AV135*1</f>
        <v>20</v>
      </c>
      <c r="AV136" s="125">
        <v>0.33333333333333298</v>
      </c>
      <c r="AW136" s="136" t="s">
        <v>0</v>
      </c>
      <c r="AX136" s="145">
        <f>100-BB120</f>
        <v>60</v>
      </c>
      <c r="AY136" s="145"/>
      <c r="AZ136" s="111" t="s">
        <v>14</v>
      </c>
      <c r="BA136" s="159">
        <f>+AV131*1</f>
        <v>2</v>
      </c>
      <c r="BB136" s="159"/>
      <c r="BC136" s="125">
        <v>0.33333333333333326</v>
      </c>
      <c r="BD136" s="172" t="s">
        <v>53</v>
      </c>
      <c r="BE136" s="172"/>
      <c r="BF136" s="179"/>
      <c r="BG136" s="186"/>
      <c r="BH136" s="87" t="s">
        <v>12</v>
      </c>
      <c r="BI136" s="87"/>
      <c r="BJ136" s="98" t="s">
        <v>8</v>
      </c>
      <c r="BK136" s="111">
        <f>+BT120*1</f>
        <v>55</v>
      </c>
      <c r="BL136" s="113" t="s">
        <v>14</v>
      </c>
      <c r="BM136" s="111">
        <f>+BN135*1</f>
        <v>20</v>
      </c>
      <c r="BN136" s="125">
        <v>0.33333333333333298</v>
      </c>
      <c r="BO136" s="136" t="s">
        <v>0</v>
      </c>
      <c r="BP136" s="145">
        <f>100-BT120</f>
        <v>45</v>
      </c>
      <c r="BQ136" s="145"/>
      <c r="BR136" s="111" t="s">
        <v>14</v>
      </c>
      <c r="BS136" s="159">
        <f>+BN131*1</f>
        <v>2</v>
      </c>
      <c r="BT136" s="159"/>
      <c r="BU136" s="125">
        <v>0.33333333333333326</v>
      </c>
      <c r="BV136" s="172" t="s">
        <v>53</v>
      </c>
      <c r="BW136" s="172"/>
      <c r="BX136" s="220"/>
    </row>
    <row r="137" spans="1:76" s="29" customFormat="1" ht="18" customHeight="1">
      <c r="A137" s="33"/>
      <c r="B137" s="41"/>
      <c r="C137" s="51"/>
      <c r="D137" s="61"/>
      <c r="E137" s="71"/>
      <c r="F137" s="87"/>
      <c r="G137" s="87"/>
      <c r="H137" s="98"/>
      <c r="I137" s="112">
        <v>100</v>
      </c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72"/>
      <c r="U137" s="172"/>
      <c r="V137" s="179"/>
      <c r="W137" s="186"/>
      <c r="X137" s="87"/>
      <c r="Y137" s="87"/>
      <c r="Z137" s="98"/>
      <c r="AA137" s="112">
        <v>100</v>
      </c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72"/>
      <c r="AM137" s="172"/>
      <c r="AN137" s="179"/>
      <c r="AO137" s="186"/>
      <c r="AP137" s="87"/>
      <c r="AQ137" s="87"/>
      <c r="AR137" s="98"/>
      <c r="AS137" s="112">
        <v>100</v>
      </c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72"/>
      <c r="BE137" s="172"/>
      <c r="BF137" s="179"/>
      <c r="BG137" s="186"/>
      <c r="BH137" s="87"/>
      <c r="BI137" s="87"/>
      <c r="BJ137" s="98"/>
      <c r="BK137" s="112">
        <v>100</v>
      </c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72"/>
      <c r="BW137" s="172"/>
      <c r="BX137" s="220"/>
    </row>
    <row r="138" spans="1:76" s="29" customFormat="1" ht="15" customHeight="1">
      <c r="A138" s="33"/>
      <c r="B138" s="41"/>
      <c r="C138" s="51"/>
      <c r="D138" s="61"/>
      <c r="E138" s="71"/>
      <c r="F138" s="87" t="s">
        <v>15</v>
      </c>
      <c r="G138" s="87"/>
      <c r="H138" s="104">
        <f>ROUND(((I136*K136^L136+N136*Q136^S136)/100)^3,2)</f>
        <v>3.23</v>
      </c>
      <c r="I138" s="104"/>
      <c r="J138" s="104"/>
      <c r="K138" s="98" t="str">
        <f>IF(H138&gt;L138,"&gt;","&lt;")</f>
        <v>&gt;</v>
      </c>
      <c r="L138" s="126">
        <f>+L132</f>
        <v>3</v>
      </c>
      <c r="M138" s="126"/>
      <c r="N138" s="116"/>
      <c r="O138" s="116"/>
      <c r="P138" s="116"/>
      <c r="Q138" s="116"/>
      <c r="R138" s="116"/>
      <c r="S138" s="116"/>
      <c r="T138" s="116"/>
      <c r="U138" s="116"/>
      <c r="V138" s="178"/>
      <c r="W138" s="74"/>
      <c r="X138" s="87" t="s">
        <v>15</v>
      </c>
      <c r="Y138" s="87"/>
      <c r="Z138" s="189">
        <f>ROUND(((AA136*AC136^AD136+AF136*AI136^AK136)/100)^3,2)</f>
        <v>4.28</v>
      </c>
      <c r="AA138" s="189"/>
      <c r="AB138" s="189"/>
      <c r="AC138" s="86" t="str">
        <f>IF(Z138&gt;AD138,"&gt;","&lt;")</f>
        <v>&gt;</v>
      </c>
      <c r="AD138" s="190">
        <f>+AD132</f>
        <v>4</v>
      </c>
      <c r="AE138" s="190"/>
      <c r="AF138" s="85"/>
      <c r="AG138" s="85"/>
      <c r="AH138" s="85"/>
      <c r="AI138" s="85"/>
      <c r="AJ138" s="85"/>
      <c r="AK138" s="85"/>
      <c r="AL138" s="85"/>
      <c r="AM138" s="85"/>
      <c r="AN138" s="178"/>
      <c r="AO138" s="74"/>
      <c r="AP138" s="87" t="s">
        <v>15</v>
      </c>
      <c r="AQ138" s="87"/>
      <c r="AR138" s="189">
        <f>ROUND(((AS136*AU136^AV136+AX136*BA136^BC136)/100)^3,2)</f>
        <v>6.25</v>
      </c>
      <c r="AS138" s="189"/>
      <c r="AT138" s="189"/>
      <c r="AU138" s="86" t="str">
        <f>IF(AR138&gt;AV138,"&gt;","&lt;")</f>
        <v>&gt;</v>
      </c>
      <c r="AV138" s="190">
        <f>+AV132</f>
        <v>6</v>
      </c>
      <c r="AW138" s="190"/>
      <c r="AX138" s="85"/>
      <c r="AY138" s="85"/>
      <c r="AZ138" s="85"/>
      <c r="BA138" s="85"/>
      <c r="BB138" s="85"/>
      <c r="BC138" s="85"/>
      <c r="BD138" s="85"/>
      <c r="BE138" s="85"/>
      <c r="BF138" s="178"/>
      <c r="BG138" s="74"/>
      <c r="BH138" s="87" t="s">
        <v>15</v>
      </c>
      <c r="BI138" s="87"/>
      <c r="BJ138" s="189">
        <f>ROUND(((BK136*BM136^BN136+BP136*BS136^BU136)/100)^3,2)</f>
        <v>8.74</v>
      </c>
      <c r="BK138" s="189"/>
      <c r="BL138" s="189"/>
      <c r="BM138" s="86" t="str">
        <f>IF(BJ138&gt;BN138,"&gt;","&lt;")</f>
        <v>&gt;</v>
      </c>
      <c r="BN138" s="190">
        <f>+BN132</f>
        <v>8</v>
      </c>
      <c r="BO138" s="190"/>
      <c r="BP138" s="85"/>
      <c r="BQ138" s="85"/>
      <c r="BR138" s="85"/>
      <c r="BS138" s="85"/>
      <c r="BT138" s="85"/>
      <c r="BU138" s="85"/>
      <c r="BV138" s="85"/>
      <c r="BW138" s="85"/>
      <c r="BX138" s="220"/>
    </row>
    <row r="139" spans="1:76" s="29" customFormat="1" ht="15" customHeight="1">
      <c r="A139" s="33"/>
      <c r="B139" s="41"/>
      <c r="C139" s="51"/>
      <c r="D139" s="61"/>
      <c r="E139" s="71"/>
      <c r="F139" s="87"/>
      <c r="G139" s="87"/>
      <c r="H139" s="104"/>
      <c r="I139" s="104"/>
      <c r="J139" s="104"/>
      <c r="K139" s="98"/>
      <c r="L139" s="126"/>
      <c r="M139" s="126"/>
      <c r="N139" s="116"/>
      <c r="O139" s="116"/>
      <c r="P139" s="116"/>
      <c r="Q139" s="116"/>
      <c r="R139" s="116"/>
      <c r="S139" s="116"/>
      <c r="T139" s="116"/>
      <c r="U139" s="116"/>
      <c r="V139" s="178"/>
      <c r="W139" s="74"/>
      <c r="X139" s="87"/>
      <c r="Y139" s="87"/>
      <c r="Z139" s="189"/>
      <c r="AA139" s="189"/>
      <c r="AB139" s="189"/>
      <c r="AC139" s="86"/>
      <c r="AD139" s="190"/>
      <c r="AE139" s="190"/>
      <c r="AF139" s="85"/>
      <c r="AG139" s="85"/>
      <c r="AH139" s="85"/>
      <c r="AI139" s="85"/>
      <c r="AJ139" s="85"/>
      <c r="AK139" s="85"/>
      <c r="AL139" s="85"/>
      <c r="AM139" s="85"/>
      <c r="AN139" s="178"/>
      <c r="AO139" s="74"/>
      <c r="AP139" s="87"/>
      <c r="AQ139" s="87"/>
      <c r="AR139" s="189"/>
      <c r="AS139" s="189"/>
      <c r="AT139" s="189"/>
      <c r="AU139" s="86"/>
      <c r="AV139" s="190"/>
      <c r="AW139" s="190"/>
      <c r="AX139" s="85"/>
      <c r="AY139" s="85"/>
      <c r="AZ139" s="85"/>
      <c r="BA139" s="85"/>
      <c r="BB139" s="85"/>
      <c r="BC139" s="85"/>
      <c r="BD139" s="85"/>
      <c r="BE139" s="85"/>
      <c r="BF139" s="178"/>
      <c r="BG139" s="74"/>
      <c r="BH139" s="87"/>
      <c r="BI139" s="87"/>
      <c r="BJ139" s="189"/>
      <c r="BK139" s="189"/>
      <c r="BL139" s="189"/>
      <c r="BM139" s="86"/>
      <c r="BN139" s="190"/>
      <c r="BO139" s="190"/>
      <c r="BP139" s="85"/>
      <c r="BQ139" s="85"/>
      <c r="BR139" s="85"/>
      <c r="BS139" s="85"/>
      <c r="BT139" s="85"/>
      <c r="BU139" s="85"/>
      <c r="BV139" s="85"/>
      <c r="BW139" s="85"/>
      <c r="BX139" s="220"/>
    </row>
    <row r="140" spans="1:76" s="29" customFormat="1" ht="18" customHeight="1">
      <c r="A140" s="33"/>
      <c r="B140" s="41"/>
      <c r="C140" s="51"/>
      <c r="D140" s="61"/>
      <c r="E140" s="71"/>
      <c r="F140" s="85"/>
      <c r="G140" s="100" t="str">
        <f>IF(H138&gt;L138,"OK,目標CBR"&amp;L132&amp;"%の場合置換層厚"&amp;L133&amp;"cmとなる。","NG,目標CBR"&amp;L132&amp;"%の場合置換層厚"&amp;L133&amp;"cmでは満足しない。")</f>
        <v>OK,目標CBR3%の場合置換層厚35cmとなる。</v>
      </c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178"/>
      <c r="W140" s="74"/>
      <c r="X140" s="85"/>
      <c r="Y140" s="100" t="str">
        <f>IF(Z138&gt;AD138,"OK,目標CBR"&amp;AD132&amp;"%の場合置換層厚"&amp;AD133&amp;"cmとなる。","NG,目標CBR"&amp;AD132&amp;"%の場合置換層厚"&amp;AD133&amp;"cmでは満足しない。")</f>
        <v>OK,目標CBR4%の場合置換層厚45cmとなる。</v>
      </c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178"/>
      <c r="AO140" s="74"/>
      <c r="AP140" s="85"/>
      <c r="AQ140" s="100" t="str">
        <f>IF(AR138&gt;AV138,"OK,目標CBR"&amp;AV132&amp;"%の場合置換層厚"&amp;AV133&amp;"cmとなる。","NG,目標CBR"&amp;AV132&amp;"%の場合置換層厚"&amp;AV133&amp;"cmでは満足しない。")</f>
        <v>OK,目標CBR6%の場合置換層厚60cmとなる。</v>
      </c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178"/>
      <c r="BG140" s="74"/>
      <c r="BH140" s="85"/>
      <c r="BI140" s="100" t="str">
        <f>IF(BJ138&gt;BN138,"OK,目標CBR"&amp;BN132&amp;"%の場合置換層厚"&amp;BN133&amp;"cmとなる。","NG,目標CBR"&amp;BN132&amp;"%の場合置換層厚"&amp;BN133&amp;"cmでは満足しない。")</f>
        <v>OK,目標CBR8%の場合置換層厚75cmとなる。</v>
      </c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220"/>
    </row>
    <row r="141" spans="1:76" s="29" customFormat="1" ht="9.9499999999999993" customHeight="1">
      <c r="A141" s="33"/>
      <c r="B141" s="41"/>
      <c r="C141" s="51"/>
      <c r="D141" s="61"/>
      <c r="E141" s="72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180"/>
      <c r="W141" s="72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180"/>
      <c r="AO141" s="72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180"/>
      <c r="BG141" s="72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221"/>
    </row>
    <row r="142" spans="1:76" s="29" customFormat="1" ht="15.95" customHeight="1">
      <c r="A142" s="33"/>
      <c r="B142" s="42" t="s">
        <v>20</v>
      </c>
      <c r="C142" s="52"/>
      <c r="D142" s="62"/>
      <c r="E142" s="73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51">
        <v>100</v>
      </c>
      <c r="Q142" s="151"/>
      <c r="R142" s="151"/>
      <c r="S142" s="151"/>
      <c r="T142" s="151"/>
      <c r="U142" s="151"/>
      <c r="V142" s="181"/>
      <c r="W142" s="187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151">
        <v>100</v>
      </c>
      <c r="AI142" s="151"/>
      <c r="AJ142" s="151"/>
      <c r="AK142" s="151"/>
      <c r="AL142" s="151"/>
      <c r="AM142" s="151"/>
      <c r="AN142" s="200"/>
      <c r="AO142" s="187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151">
        <v>100</v>
      </c>
      <c r="BA142" s="151"/>
      <c r="BB142" s="151"/>
      <c r="BC142" s="151"/>
      <c r="BD142" s="151"/>
      <c r="BE142" s="151"/>
      <c r="BF142" s="200"/>
      <c r="BG142" s="73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151">
        <v>100</v>
      </c>
      <c r="BS142" s="151"/>
      <c r="BT142" s="151"/>
      <c r="BU142" s="151"/>
      <c r="BV142" s="151"/>
      <c r="BW142" s="151"/>
      <c r="BX142" s="222"/>
    </row>
    <row r="143" spans="1:76" s="29" customFormat="1" ht="15.95" customHeight="1">
      <c r="A143" s="33"/>
      <c r="B143" s="43"/>
      <c r="C143" s="53"/>
      <c r="D143" s="63"/>
      <c r="E143" s="71"/>
      <c r="F143" s="90" t="s">
        <v>41</v>
      </c>
      <c r="G143" s="90"/>
      <c r="H143" s="90"/>
      <c r="I143" s="90"/>
      <c r="J143" s="90"/>
      <c r="K143" s="90"/>
      <c r="L143" s="90"/>
      <c r="M143" s="90" t="s">
        <v>36</v>
      </c>
      <c r="N143" s="90"/>
      <c r="O143" s="90"/>
      <c r="P143" s="94" t="s">
        <v>46</v>
      </c>
      <c r="Q143" s="94"/>
      <c r="R143" s="94"/>
      <c r="S143" s="94" t="s">
        <v>44</v>
      </c>
      <c r="T143" s="94"/>
      <c r="U143" s="94"/>
      <c r="V143" s="182"/>
      <c r="W143" s="188"/>
      <c r="X143" s="90" t="s">
        <v>41</v>
      </c>
      <c r="Y143" s="90"/>
      <c r="Z143" s="90"/>
      <c r="AA143" s="90"/>
      <c r="AB143" s="90"/>
      <c r="AC143" s="90"/>
      <c r="AD143" s="90"/>
      <c r="AE143" s="90" t="s">
        <v>36</v>
      </c>
      <c r="AF143" s="90"/>
      <c r="AG143" s="90"/>
      <c r="AH143" s="94" t="s">
        <v>46</v>
      </c>
      <c r="AI143" s="94"/>
      <c r="AJ143" s="94"/>
      <c r="AK143" s="94" t="s">
        <v>44</v>
      </c>
      <c r="AL143" s="94"/>
      <c r="AM143" s="94"/>
      <c r="AN143" s="201"/>
      <c r="AO143" s="188"/>
      <c r="AP143" s="90" t="s">
        <v>41</v>
      </c>
      <c r="AQ143" s="90"/>
      <c r="AR143" s="90"/>
      <c r="AS143" s="90"/>
      <c r="AT143" s="90"/>
      <c r="AU143" s="90"/>
      <c r="AV143" s="90"/>
      <c r="AW143" s="90" t="s">
        <v>36</v>
      </c>
      <c r="AX143" s="90"/>
      <c r="AY143" s="90"/>
      <c r="AZ143" s="94" t="s">
        <v>46</v>
      </c>
      <c r="BA143" s="94"/>
      <c r="BB143" s="94"/>
      <c r="BC143" s="94" t="s">
        <v>44</v>
      </c>
      <c r="BD143" s="94"/>
      <c r="BE143" s="94"/>
      <c r="BF143" s="201"/>
      <c r="BG143" s="210"/>
      <c r="BH143" s="90" t="s">
        <v>41</v>
      </c>
      <c r="BI143" s="90"/>
      <c r="BJ143" s="90"/>
      <c r="BK143" s="90"/>
      <c r="BL143" s="90"/>
      <c r="BM143" s="90"/>
      <c r="BN143" s="90"/>
      <c r="BO143" s="90" t="s">
        <v>36</v>
      </c>
      <c r="BP143" s="90"/>
      <c r="BQ143" s="90"/>
      <c r="BR143" s="94" t="s">
        <v>46</v>
      </c>
      <c r="BS143" s="94"/>
      <c r="BT143" s="94"/>
      <c r="BU143" s="94" t="s">
        <v>44</v>
      </c>
      <c r="BV143" s="94"/>
      <c r="BW143" s="94"/>
      <c r="BX143" s="223"/>
    </row>
    <row r="144" spans="1:76" s="29" customFormat="1" ht="15.95" customHeight="1">
      <c r="A144" s="33"/>
      <c r="B144" s="43"/>
      <c r="C144" s="53"/>
      <c r="D144" s="63"/>
      <c r="E144" s="71"/>
      <c r="F144" s="91" t="s">
        <v>34</v>
      </c>
      <c r="G144" s="101"/>
      <c r="H144" s="105" t="s">
        <v>50</v>
      </c>
      <c r="I144" s="105"/>
      <c r="J144" s="114"/>
      <c r="K144" s="119">
        <f>$K$38</f>
        <v>5</v>
      </c>
      <c r="L144" s="130"/>
      <c r="M144" s="137">
        <f>+P142</f>
        <v>100</v>
      </c>
      <c r="N144" s="146"/>
      <c r="O144" s="148"/>
      <c r="P144" s="152">
        <f>+'単価表(奄美)'!$E$6</f>
        <v>2448</v>
      </c>
      <c r="Q144" s="160"/>
      <c r="R144" s="162"/>
      <c r="S144" s="165">
        <f>ROUND(P144*M144/1000,0)</f>
        <v>245</v>
      </c>
      <c r="T144" s="165"/>
      <c r="U144" s="165"/>
      <c r="V144" s="182"/>
      <c r="W144" s="188"/>
      <c r="X144" s="91" t="s">
        <v>34</v>
      </c>
      <c r="Y144" s="101"/>
      <c r="Z144" s="105" t="s">
        <v>50</v>
      </c>
      <c r="AA144" s="105"/>
      <c r="AB144" s="114"/>
      <c r="AC144" s="119">
        <f>$AC$38</f>
        <v>5</v>
      </c>
      <c r="AD144" s="130"/>
      <c r="AE144" s="137">
        <f>+AH142</f>
        <v>100</v>
      </c>
      <c r="AF144" s="146"/>
      <c r="AG144" s="148"/>
      <c r="AH144" s="152">
        <f>+'単価表(奄美)'!$E$6</f>
        <v>2448</v>
      </c>
      <c r="AI144" s="160"/>
      <c r="AJ144" s="162"/>
      <c r="AK144" s="165">
        <f>ROUND(AH144*AE144/1000,0)</f>
        <v>245</v>
      </c>
      <c r="AL144" s="165"/>
      <c r="AM144" s="165"/>
      <c r="AN144" s="201"/>
      <c r="AO144" s="188"/>
      <c r="AP144" s="91" t="s">
        <v>34</v>
      </c>
      <c r="AQ144" s="101"/>
      <c r="AR144" s="105" t="s">
        <v>50</v>
      </c>
      <c r="AS144" s="105"/>
      <c r="AT144" s="114"/>
      <c r="AU144" s="119">
        <f>$AU$38</f>
        <v>5</v>
      </c>
      <c r="AV144" s="130"/>
      <c r="AW144" s="137">
        <f>+AZ142</f>
        <v>100</v>
      </c>
      <c r="AX144" s="146"/>
      <c r="AY144" s="148"/>
      <c r="AZ144" s="152">
        <f>+'単価表(奄美)'!$E$6</f>
        <v>2448</v>
      </c>
      <c r="BA144" s="160"/>
      <c r="BB144" s="162"/>
      <c r="BC144" s="165">
        <f>ROUND(AZ144*AW144/1000,0)</f>
        <v>245</v>
      </c>
      <c r="BD144" s="165"/>
      <c r="BE144" s="165"/>
      <c r="BF144" s="201"/>
      <c r="BG144" s="210"/>
      <c r="BH144" s="91" t="s">
        <v>34</v>
      </c>
      <c r="BI144" s="101"/>
      <c r="BJ144" s="105" t="s">
        <v>50</v>
      </c>
      <c r="BK144" s="105"/>
      <c r="BL144" s="114"/>
      <c r="BM144" s="119">
        <f>$BM$38</f>
        <v>5</v>
      </c>
      <c r="BN144" s="130"/>
      <c r="BO144" s="137">
        <f>+BR142</f>
        <v>100</v>
      </c>
      <c r="BP144" s="146"/>
      <c r="BQ144" s="148"/>
      <c r="BR144" s="152">
        <f>+'単価表(奄美)'!$E$6</f>
        <v>2448</v>
      </c>
      <c r="BS144" s="160"/>
      <c r="BT144" s="162"/>
      <c r="BU144" s="165">
        <f>ROUND(BR144*BO144/1000,0)</f>
        <v>245</v>
      </c>
      <c r="BV144" s="165"/>
      <c r="BW144" s="165"/>
      <c r="BX144" s="223"/>
    </row>
    <row r="145" spans="1:76" s="30" customFormat="1" ht="15.95" customHeight="1">
      <c r="A145" s="34"/>
      <c r="B145" s="43"/>
      <c r="C145" s="53"/>
      <c r="D145" s="63"/>
      <c r="E145" s="74"/>
      <c r="F145" s="92"/>
      <c r="G145" s="102"/>
      <c r="H145" s="105" t="s">
        <v>33</v>
      </c>
      <c r="I145" s="105"/>
      <c r="J145" s="114"/>
      <c r="K145" s="120">
        <f>$K$39</f>
        <v>15</v>
      </c>
      <c r="L145" s="131"/>
      <c r="M145" s="138">
        <f>+P142</f>
        <v>100</v>
      </c>
      <c r="N145" s="138"/>
      <c r="O145" s="138"/>
      <c r="P145" s="153">
        <f>LOOKUP(K145,'単価表(奄美)'!$D$8:$D$16,'単価表(奄美)'!$E$8:$E$16)</f>
        <v>952</v>
      </c>
      <c r="Q145" s="153"/>
      <c r="R145" s="153"/>
      <c r="S145" s="165">
        <f>ROUND(P145*M145/1000,0)</f>
        <v>95</v>
      </c>
      <c r="T145" s="165"/>
      <c r="U145" s="165"/>
      <c r="V145" s="182"/>
      <c r="W145" s="188"/>
      <c r="X145" s="92"/>
      <c r="Y145" s="102"/>
      <c r="Z145" s="105" t="s">
        <v>33</v>
      </c>
      <c r="AA145" s="105"/>
      <c r="AB145" s="114"/>
      <c r="AC145" s="120">
        <f>$AC$39</f>
        <v>15</v>
      </c>
      <c r="AD145" s="131"/>
      <c r="AE145" s="138">
        <f>+AH142</f>
        <v>100</v>
      </c>
      <c r="AF145" s="138"/>
      <c r="AG145" s="138"/>
      <c r="AH145" s="153">
        <f>LOOKUP(AC145,'単価表(奄美)'!$D$8:$D$16,'単価表(奄美)'!$E$8:$E$16)</f>
        <v>952</v>
      </c>
      <c r="AI145" s="153"/>
      <c r="AJ145" s="153"/>
      <c r="AK145" s="165">
        <f>ROUND(AH145*AE145/1000,0)</f>
        <v>95</v>
      </c>
      <c r="AL145" s="165"/>
      <c r="AM145" s="165"/>
      <c r="AN145" s="178"/>
      <c r="AO145" s="188"/>
      <c r="AP145" s="92"/>
      <c r="AQ145" s="102"/>
      <c r="AR145" s="105" t="s">
        <v>33</v>
      </c>
      <c r="AS145" s="105"/>
      <c r="AT145" s="114"/>
      <c r="AU145" s="120">
        <f>$AU$39</f>
        <v>10</v>
      </c>
      <c r="AV145" s="131"/>
      <c r="AW145" s="138">
        <f>+AZ142</f>
        <v>100</v>
      </c>
      <c r="AX145" s="138"/>
      <c r="AY145" s="138"/>
      <c r="AZ145" s="153">
        <f>LOOKUP(AU145,'単価表(奄美)'!$D$8:$D$16,'単価表(奄美)'!$E$8:$E$16)</f>
        <v>704</v>
      </c>
      <c r="BA145" s="153"/>
      <c r="BB145" s="153"/>
      <c r="BC145" s="165">
        <f>ROUND(AZ145*AW145/1000,0)</f>
        <v>70</v>
      </c>
      <c r="BD145" s="165"/>
      <c r="BE145" s="165"/>
      <c r="BF145" s="178"/>
      <c r="BG145" s="74"/>
      <c r="BH145" s="92"/>
      <c r="BI145" s="102"/>
      <c r="BJ145" s="105" t="s">
        <v>33</v>
      </c>
      <c r="BK145" s="105"/>
      <c r="BL145" s="114"/>
      <c r="BM145" s="120">
        <f>$BM$39</f>
        <v>10</v>
      </c>
      <c r="BN145" s="131"/>
      <c r="BO145" s="138">
        <f>+BR142</f>
        <v>100</v>
      </c>
      <c r="BP145" s="138"/>
      <c r="BQ145" s="138"/>
      <c r="BR145" s="153">
        <f>LOOKUP(BM145,'単価表(奄美)'!$D$8:$D$16,'単価表(奄美)'!$E$8:$E$16)</f>
        <v>704</v>
      </c>
      <c r="BS145" s="153"/>
      <c r="BT145" s="153"/>
      <c r="BU145" s="165">
        <f>ROUND(BR145*BO145/1000,0)</f>
        <v>70</v>
      </c>
      <c r="BV145" s="165"/>
      <c r="BW145" s="165"/>
      <c r="BX145" s="220"/>
    </row>
    <row r="146" spans="1:76" s="30" customFormat="1" ht="15.95" customHeight="1">
      <c r="A146" s="34"/>
      <c r="B146" s="43"/>
      <c r="C146" s="53"/>
      <c r="D146" s="63"/>
      <c r="E146" s="74"/>
      <c r="F146" s="92"/>
      <c r="G146" s="102"/>
      <c r="H146" s="106" t="s">
        <v>38</v>
      </c>
      <c r="I146" s="106"/>
      <c r="J146" s="115"/>
      <c r="K146" s="120"/>
      <c r="L146" s="131"/>
      <c r="M146" s="138"/>
      <c r="N146" s="138"/>
      <c r="O146" s="138"/>
      <c r="P146" s="153"/>
      <c r="Q146" s="153"/>
      <c r="R146" s="153"/>
      <c r="S146" s="165"/>
      <c r="T146" s="165"/>
      <c r="U146" s="165"/>
      <c r="V146" s="182"/>
      <c r="W146" s="188"/>
      <c r="X146" s="92"/>
      <c r="Y146" s="102"/>
      <c r="Z146" s="106" t="s">
        <v>38</v>
      </c>
      <c r="AA146" s="106"/>
      <c r="AB146" s="115"/>
      <c r="AC146" s="120"/>
      <c r="AD146" s="131"/>
      <c r="AE146" s="138"/>
      <c r="AF146" s="138"/>
      <c r="AG146" s="138"/>
      <c r="AH146" s="153"/>
      <c r="AI146" s="153"/>
      <c r="AJ146" s="153"/>
      <c r="AK146" s="165"/>
      <c r="AL146" s="165"/>
      <c r="AM146" s="165"/>
      <c r="AN146" s="178"/>
      <c r="AO146" s="188"/>
      <c r="AP146" s="92"/>
      <c r="AQ146" s="102"/>
      <c r="AR146" s="106" t="s">
        <v>38</v>
      </c>
      <c r="AS146" s="106"/>
      <c r="AT146" s="115"/>
      <c r="AU146" s="120"/>
      <c r="AV146" s="131"/>
      <c r="AW146" s="138"/>
      <c r="AX146" s="138"/>
      <c r="AY146" s="138"/>
      <c r="AZ146" s="153"/>
      <c r="BA146" s="153"/>
      <c r="BB146" s="153"/>
      <c r="BC146" s="165"/>
      <c r="BD146" s="165"/>
      <c r="BE146" s="165"/>
      <c r="BF146" s="178"/>
      <c r="BG146" s="74"/>
      <c r="BH146" s="92"/>
      <c r="BI146" s="102"/>
      <c r="BJ146" s="106" t="s">
        <v>38</v>
      </c>
      <c r="BK146" s="106"/>
      <c r="BL146" s="115"/>
      <c r="BM146" s="120"/>
      <c r="BN146" s="131"/>
      <c r="BO146" s="138"/>
      <c r="BP146" s="138"/>
      <c r="BQ146" s="138"/>
      <c r="BR146" s="153"/>
      <c r="BS146" s="153"/>
      <c r="BT146" s="153"/>
      <c r="BU146" s="165"/>
      <c r="BV146" s="165"/>
      <c r="BW146" s="165"/>
      <c r="BX146" s="220"/>
    </row>
    <row r="147" spans="1:76" s="30" customFormat="1" ht="15.95" customHeight="1">
      <c r="A147" s="34"/>
      <c r="B147" s="43"/>
      <c r="C147" s="53"/>
      <c r="D147" s="63"/>
      <c r="E147" s="74"/>
      <c r="F147" s="92"/>
      <c r="G147" s="102"/>
      <c r="H147" s="105" t="s">
        <v>13</v>
      </c>
      <c r="I147" s="105"/>
      <c r="J147" s="114"/>
      <c r="K147" s="120">
        <f>$K$41</f>
        <v>25</v>
      </c>
      <c r="L147" s="131"/>
      <c r="M147" s="138">
        <f>+P142</f>
        <v>100</v>
      </c>
      <c r="N147" s="138"/>
      <c r="O147" s="138"/>
      <c r="P147" s="153">
        <f>LOOKUP(K147,'単価表(奄美)'!$D$17:$D$26,'単価表(奄美)'!$E$17:$E$26)</f>
        <v>1457</v>
      </c>
      <c r="Q147" s="153"/>
      <c r="R147" s="153"/>
      <c r="S147" s="165">
        <f>ROUND(P147*M147/1000,0)</f>
        <v>146</v>
      </c>
      <c r="T147" s="165"/>
      <c r="U147" s="165"/>
      <c r="V147" s="182"/>
      <c r="W147" s="188"/>
      <c r="X147" s="92"/>
      <c r="Y147" s="102"/>
      <c r="Z147" s="105" t="s">
        <v>13</v>
      </c>
      <c r="AA147" s="105"/>
      <c r="AB147" s="114"/>
      <c r="AC147" s="120">
        <f>$AC$41</f>
        <v>20</v>
      </c>
      <c r="AD147" s="131"/>
      <c r="AE147" s="138">
        <f>+AH142</f>
        <v>100</v>
      </c>
      <c r="AF147" s="138"/>
      <c r="AG147" s="138"/>
      <c r="AH147" s="153">
        <f>LOOKUP(AC147,'単価表(奄美)'!$D$17:$D$26,'単価表(奄美)'!$E$17:$E$26)</f>
        <v>1053</v>
      </c>
      <c r="AI147" s="153"/>
      <c r="AJ147" s="153"/>
      <c r="AK147" s="165">
        <f>ROUND(AH147*AE147/1000,0)</f>
        <v>105</v>
      </c>
      <c r="AL147" s="165"/>
      <c r="AM147" s="165"/>
      <c r="AN147" s="178"/>
      <c r="AO147" s="188"/>
      <c r="AP147" s="92"/>
      <c r="AQ147" s="102"/>
      <c r="AR147" s="105" t="s">
        <v>13</v>
      </c>
      <c r="AS147" s="105"/>
      <c r="AT147" s="114"/>
      <c r="AU147" s="120">
        <f>$AU$41</f>
        <v>20</v>
      </c>
      <c r="AV147" s="131"/>
      <c r="AW147" s="138">
        <f>+AZ142</f>
        <v>100</v>
      </c>
      <c r="AX147" s="138"/>
      <c r="AY147" s="138"/>
      <c r="AZ147" s="153">
        <f>LOOKUP(AU147,'単価表(奄美)'!$D$17:$D$26,'単価表(奄美)'!$E$17:$E$26)</f>
        <v>1053</v>
      </c>
      <c r="BA147" s="153"/>
      <c r="BB147" s="153"/>
      <c r="BC147" s="165">
        <f>ROUND(AZ147*AW147/1000,0)</f>
        <v>105</v>
      </c>
      <c r="BD147" s="165"/>
      <c r="BE147" s="165"/>
      <c r="BF147" s="178"/>
      <c r="BG147" s="74"/>
      <c r="BH147" s="92"/>
      <c r="BI147" s="102"/>
      <c r="BJ147" s="105" t="s">
        <v>13</v>
      </c>
      <c r="BK147" s="105"/>
      <c r="BL147" s="114"/>
      <c r="BM147" s="120">
        <f>$BM$41</f>
        <v>15</v>
      </c>
      <c r="BN147" s="131"/>
      <c r="BO147" s="138">
        <f>+BR142</f>
        <v>100</v>
      </c>
      <c r="BP147" s="138"/>
      <c r="BQ147" s="138"/>
      <c r="BR147" s="153">
        <f>LOOKUP(BM147,'単価表(奄美)'!$D$17:$D$26,'単価表(奄美)'!$E$17:$E$26)</f>
        <v>836</v>
      </c>
      <c r="BS147" s="153"/>
      <c r="BT147" s="153"/>
      <c r="BU147" s="165">
        <f>ROUND(BR147*BO147/1000,0)</f>
        <v>84</v>
      </c>
      <c r="BV147" s="165"/>
      <c r="BW147" s="165"/>
      <c r="BX147" s="220"/>
    </row>
    <row r="148" spans="1:76" s="30" customFormat="1" ht="15.95" customHeight="1">
      <c r="A148" s="34"/>
      <c r="B148" s="43"/>
      <c r="C148" s="53"/>
      <c r="D148" s="63"/>
      <c r="E148" s="74"/>
      <c r="F148" s="92"/>
      <c r="G148" s="102"/>
      <c r="H148" s="106" t="s">
        <v>39</v>
      </c>
      <c r="I148" s="106"/>
      <c r="J148" s="115"/>
      <c r="K148" s="120"/>
      <c r="L148" s="131"/>
      <c r="M148" s="138"/>
      <c r="N148" s="138"/>
      <c r="O148" s="138"/>
      <c r="P148" s="153"/>
      <c r="Q148" s="153"/>
      <c r="R148" s="153"/>
      <c r="S148" s="165"/>
      <c r="T148" s="165"/>
      <c r="U148" s="165"/>
      <c r="V148" s="182"/>
      <c r="W148" s="188"/>
      <c r="X148" s="92"/>
      <c r="Y148" s="102"/>
      <c r="Z148" s="106" t="s">
        <v>39</v>
      </c>
      <c r="AA148" s="106"/>
      <c r="AB148" s="115"/>
      <c r="AC148" s="120"/>
      <c r="AD148" s="131"/>
      <c r="AE148" s="138"/>
      <c r="AF148" s="138"/>
      <c r="AG148" s="138"/>
      <c r="AH148" s="153"/>
      <c r="AI148" s="153"/>
      <c r="AJ148" s="153"/>
      <c r="AK148" s="165"/>
      <c r="AL148" s="165"/>
      <c r="AM148" s="165"/>
      <c r="AN148" s="178"/>
      <c r="AO148" s="188"/>
      <c r="AP148" s="92"/>
      <c r="AQ148" s="102"/>
      <c r="AR148" s="106" t="s">
        <v>39</v>
      </c>
      <c r="AS148" s="106"/>
      <c r="AT148" s="115"/>
      <c r="AU148" s="120"/>
      <c r="AV148" s="131"/>
      <c r="AW148" s="138"/>
      <c r="AX148" s="138"/>
      <c r="AY148" s="138"/>
      <c r="AZ148" s="153"/>
      <c r="BA148" s="153"/>
      <c r="BB148" s="153"/>
      <c r="BC148" s="165"/>
      <c r="BD148" s="165"/>
      <c r="BE148" s="165"/>
      <c r="BF148" s="178"/>
      <c r="BG148" s="74"/>
      <c r="BH148" s="92"/>
      <c r="BI148" s="102"/>
      <c r="BJ148" s="106" t="s">
        <v>39</v>
      </c>
      <c r="BK148" s="106"/>
      <c r="BL148" s="115"/>
      <c r="BM148" s="120"/>
      <c r="BN148" s="131"/>
      <c r="BO148" s="138"/>
      <c r="BP148" s="138"/>
      <c r="BQ148" s="138"/>
      <c r="BR148" s="153"/>
      <c r="BS148" s="153"/>
      <c r="BT148" s="153"/>
      <c r="BU148" s="165"/>
      <c r="BV148" s="165"/>
      <c r="BW148" s="165"/>
      <c r="BX148" s="220"/>
    </row>
    <row r="149" spans="1:76" s="30" customFormat="1" ht="15.95" customHeight="1">
      <c r="A149" s="34"/>
      <c r="B149" s="43"/>
      <c r="C149" s="53"/>
      <c r="D149" s="63"/>
      <c r="E149" s="74"/>
      <c r="F149" s="93"/>
      <c r="G149" s="103"/>
      <c r="H149" s="107" t="s">
        <v>47</v>
      </c>
      <c r="I149" s="107"/>
      <c r="J149" s="107"/>
      <c r="K149" s="107"/>
      <c r="L149" s="107"/>
      <c r="M149" s="138" t="s">
        <v>43</v>
      </c>
      <c r="N149" s="138"/>
      <c r="O149" s="138"/>
      <c r="P149" s="153" t="s">
        <v>43</v>
      </c>
      <c r="Q149" s="153"/>
      <c r="R149" s="153"/>
      <c r="S149" s="165">
        <f>SUM(S144:U148)</f>
        <v>486</v>
      </c>
      <c r="T149" s="165"/>
      <c r="U149" s="165"/>
      <c r="V149" s="182"/>
      <c r="W149" s="188"/>
      <c r="X149" s="93"/>
      <c r="Y149" s="103"/>
      <c r="Z149" s="107" t="s">
        <v>47</v>
      </c>
      <c r="AA149" s="107"/>
      <c r="AB149" s="107"/>
      <c r="AC149" s="107"/>
      <c r="AD149" s="107"/>
      <c r="AE149" s="138" t="s">
        <v>43</v>
      </c>
      <c r="AF149" s="138"/>
      <c r="AG149" s="138"/>
      <c r="AH149" s="153" t="s">
        <v>43</v>
      </c>
      <c r="AI149" s="153"/>
      <c r="AJ149" s="153"/>
      <c r="AK149" s="165">
        <f>SUM(AK144:AM148)</f>
        <v>445</v>
      </c>
      <c r="AL149" s="165"/>
      <c r="AM149" s="165"/>
      <c r="AN149" s="178"/>
      <c r="AO149" s="188"/>
      <c r="AP149" s="93"/>
      <c r="AQ149" s="103"/>
      <c r="AR149" s="107" t="s">
        <v>47</v>
      </c>
      <c r="AS149" s="107"/>
      <c r="AT149" s="107"/>
      <c r="AU149" s="107"/>
      <c r="AV149" s="107"/>
      <c r="AW149" s="138" t="s">
        <v>43</v>
      </c>
      <c r="AX149" s="138"/>
      <c r="AY149" s="138"/>
      <c r="AZ149" s="153" t="s">
        <v>43</v>
      </c>
      <c r="BA149" s="153"/>
      <c r="BB149" s="153"/>
      <c r="BC149" s="165">
        <f>SUM(BC144:BE148)</f>
        <v>420</v>
      </c>
      <c r="BD149" s="165"/>
      <c r="BE149" s="165"/>
      <c r="BF149" s="178"/>
      <c r="BG149" s="74"/>
      <c r="BH149" s="93"/>
      <c r="BI149" s="103"/>
      <c r="BJ149" s="107" t="s">
        <v>47</v>
      </c>
      <c r="BK149" s="107"/>
      <c r="BL149" s="107"/>
      <c r="BM149" s="107"/>
      <c r="BN149" s="107"/>
      <c r="BO149" s="138" t="s">
        <v>43</v>
      </c>
      <c r="BP149" s="138"/>
      <c r="BQ149" s="138"/>
      <c r="BR149" s="153" t="s">
        <v>43</v>
      </c>
      <c r="BS149" s="153"/>
      <c r="BT149" s="153"/>
      <c r="BU149" s="165">
        <f>SUM(BU144:BW148)</f>
        <v>399</v>
      </c>
      <c r="BV149" s="165"/>
      <c r="BW149" s="165"/>
      <c r="BX149" s="220"/>
    </row>
    <row r="150" spans="1:76" s="30" customFormat="1" ht="15.95" customHeight="1">
      <c r="A150" s="34"/>
      <c r="B150" s="43"/>
      <c r="C150" s="53"/>
      <c r="D150" s="63"/>
      <c r="E150" s="74"/>
      <c r="F150" s="94" t="s">
        <v>24</v>
      </c>
      <c r="G150" s="94"/>
      <c r="H150" s="108" t="s">
        <v>19</v>
      </c>
      <c r="I150" s="108"/>
      <c r="J150" s="108"/>
      <c r="K150" s="108"/>
      <c r="L150" s="108"/>
      <c r="M150" s="139">
        <f>T119*P142/100</f>
        <v>80</v>
      </c>
      <c r="N150" s="139"/>
      <c r="O150" s="139"/>
      <c r="P150" s="153">
        <f>+'単価表(奄美)'!$E$29</f>
        <v>255</v>
      </c>
      <c r="Q150" s="153"/>
      <c r="R150" s="153"/>
      <c r="S150" s="165">
        <f>ROUND(P150*M150/1000,0)</f>
        <v>20</v>
      </c>
      <c r="T150" s="165"/>
      <c r="U150" s="165"/>
      <c r="V150" s="182"/>
      <c r="W150" s="188"/>
      <c r="X150" s="94" t="s">
        <v>24</v>
      </c>
      <c r="Y150" s="94"/>
      <c r="Z150" s="108" t="s">
        <v>19</v>
      </c>
      <c r="AA150" s="108"/>
      <c r="AB150" s="108"/>
      <c r="AC150" s="108"/>
      <c r="AD150" s="108"/>
      <c r="AE150" s="139">
        <f>AL119*AH142/100</f>
        <v>85</v>
      </c>
      <c r="AF150" s="139"/>
      <c r="AG150" s="139"/>
      <c r="AH150" s="153">
        <f>+'単価表(奄美)'!$E$29</f>
        <v>255</v>
      </c>
      <c r="AI150" s="153"/>
      <c r="AJ150" s="153"/>
      <c r="AK150" s="165">
        <f>ROUND(AH150*AE150/1000,0)</f>
        <v>22</v>
      </c>
      <c r="AL150" s="165"/>
      <c r="AM150" s="165"/>
      <c r="AN150" s="178"/>
      <c r="AO150" s="188"/>
      <c r="AP150" s="94" t="s">
        <v>24</v>
      </c>
      <c r="AQ150" s="94"/>
      <c r="AR150" s="108" t="s">
        <v>19</v>
      </c>
      <c r="AS150" s="108"/>
      <c r="AT150" s="108"/>
      <c r="AU150" s="108"/>
      <c r="AV150" s="108"/>
      <c r="AW150" s="139">
        <f>BD119*AZ142/100</f>
        <v>95</v>
      </c>
      <c r="AX150" s="139"/>
      <c r="AY150" s="139"/>
      <c r="AZ150" s="153">
        <f>+'単価表(奄美)'!$E$29</f>
        <v>255</v>
      </c>
      <c r="BA150" s="153"/>
      <c r="BB150" s="153"/>
      <c r="BC150" s="165">
        <f>ROUND(AZ150*AW150/1000,0)</f>
        <v>24</v>
      </c>
      <c r="BD150" s="165"/>
      <c r="BE150" s="165"/>
      <c r="BF150" s="178"/>
      <c r="BG150" s="74"/>
      <c r="BH150" s="94" t="s">
        <v>24</v>
      </c>
      <c r="BI150" s="94"/>
      <c r="BJ150" s="108" t="s">
        <v>19</v>
      </c>
      <c r="BK150" s="108"/>
      <c r="BL150" s="108"/>
      <c r="BM150" s="108"/>
      <c r="BN150" s="108"/>
      <c r="BO150" s="139">
        <f>BV119*BR142/100</f>
        <v>105</v>
      </c>
      <c r="BP150" s="139"/>
      <c r="BQ150" s="139"/>
      <c r="BR150" s="153">
        <f>+'単価表(奄美)'!$E$29</f>
        <v>255</v>
      </c>
      <c r="BS150" s="153"/>
      <c r="BT150" s="153"/>
      <c r="BU150" s="165">
        <f>ROUND(BR150*BO150/1000,0)</f>
        <v>27</v>
      </c>
      <c r="BV150" s="165"/>
      <c r="BW150" s="165"/>
      <c r="BX150" s="220"/>
    </row>
    <row r="151" spans="1:76" s="30" customFormat="1" ht="15.95" customHeight="1">
      <c r="A151" s="34"/>
      <c r="B151" s="43"/>
      <c r="C151" s="53"/>
      <c r="D151" s="63"/>
      <c r="E151" s="74"/>
      <c r="F151" s="94"/>
      <c r="G151" s="94"/>
      <c r="H151" s="108" t="s">
        <v>35</v>
      </c>
      <c r="I151" s="108"/>
      <c r="J151" s="108"/>
      <c r="K151" s="108"/>
      <c r="L151" s="108"/>
      <c r="M151" s="139">
        <f>S120*P142/100</f>
        <v>35</v>
      </c>
      <c r="N151" s="139"/>
      <c r="O151" s="139"/>
      <c r="P151" s="153">
        <f>+'単価表(奄美)'!$E$28</f>
        <v>256</v>
      </c>
      <c r="Q151" s="153"/>
      <c r="R151" s="153"/>
      <c r="S151" s="165">
        <f>ROUND(P151*M151/1000,0)</f>
        <v>9</v>
      </c>
      <c r="T151" s="165"/>
      <c r="U151" s="165"/>
      <c r="V151" s="182"/>
      <c r="W151" s="188"/>
      <c r="X151" s="94"/>
      <c r="Y151" s="94"/>
      <c r="Z151" s="108" t="s">
        <v>35</v>
      </c>
      <c r="AA151" s="108"/>
      <c r="AB151" s="108"/>
      <c r="AC151" s="108"/>
      <c r="AD151" s="108"/>
      <c r="AE151" s="139">
        <f>AK120*AH142/100</f>
        <v>45</v>
      </c>
      <c r="AF151" s="139"/>
      <c r="AG151" s="139"/>
      <c r="AH151" s="153">
        <f>+'単価表(奄美)'!$E$28</f>
        <v>256</v>
      </c>
      <c r="AI151" s="153"/>
      <c r="AJ151" s="153"/>
      <c r="AK151" s="165">
        <f>ROUND(AH151*AE151/1000,0)</f>
        <v>12</v>
      </c>
      <c r="AL151" s="165"/>
      <c r="AM151" s="165"/>
      <c r="AN151" s="178"/>
      <c r="AO151" s="188"/>
      <c r="AP151" s="94"/>
      <c r="AQ151" s="94"/>
      <c r="AR151" s="108" t="s">
        <v>35</v>
      </c>
      <c r="AS151" s="108"/>
      <c r="AT151" s="108"/>
      <c r="AU151" s="108"/>
      <c r="AV151" s="108"/>
      <c r="AW151" s="139">
        <f>BC120*AZ142/100</f>
        <v>60</v>
      </c>
      <c r="AX151" s="139"/>
      <c r="AY151" s="139"/>
      <c r="AZ151" s="153">
        <f>+'単価表(奄美)'!$E$28</f>
        <v>256</v>
      </c>
      <c r="BA151" s="153"/>
      <c r="BB151" s="153"/>
      <c r="BC151" s="165">
        <f>ROUND(AZ151*AW151/1000,0)</f>
        <v>15</v>
      </c>
      <c r="BD151" s="165"/>
      <c r="BE151" s="165"/>
      <c r="BF151" s="178"/>
      <c r="BG151" s="74"/>
      <c r="BH151" s="94"/>
      <c r="BI151" s="94"/>
      <c r="BJ151" s="108" t="s">
        <v>35</v>
      </c>
      <c r="BK151" s="108"/>
      <c r="BL151" s="108"/>
      <c r="BM151" s="108"/>
      <c r="BN151" s="108"/>
      <c r="BO151" s="139">
        <f>BU121*BR142/100</f>
        <v>75</v>
      </c>
      <c r="BP151" s="139"/>
      <c r="BQ151" s="139"/>
      <c r="BR151" s="153">
        <f>+'単価表(奄美)'!$E$28</f>
        <v>256</v>
      </c>
      <c r="BS151" s="153"/>
      <c r="BT151" s="153"/>
      <c r="BU151" s="165">
        <f>ROUND(BR151*BO151/1000,0)</f>
        <v>19</v>
      </c>
      <c r="BV151" s="165"/>
      <c r="BW151" s="165"/>
      <c r="BX151" s="220"/>
    </row>
    <row r="152" spans="1:76" s="30" customFormat="1" ht="15.95" customHeight="1">
      <c r="A152" s="34"/>
      <c r="B152" s="43"/>
      <c r="C152" s="53"/>
      <c r="D152" s="63"/>
      <c r="E152" s="74"/>
      <c r="F152" s="94"/>
      <c r="G152" s="94"/>
      <c r="H152" s="108" t="s">
        <v>76</v>
      </c>
      <c r="I152" s="108"/>
      <c r="J152" s="108"/>
      <c r="K152" s="108"/>
      <c r="L152" s="108"/>
      <c r="M152" s="139">
        <f>+M151</f>
        <v>35</v>
      </c>
      <c r="N152" s="139"/>
      <c r="O152" s="139"/>
      <c r="P152" s="153">
        <f>+'単価表(奄美)'!$E$27</f>
        <v>3800</v>
      </c>
      <c r="Q152" s="153"/>
      <c r="R152" s="153"/>
      <c r="S152" s="165">
        <f>ROUND(P152*M152/1000,0)</f>
        <v>133</v>
      </c>
      <c r="T152" s="165"/>
      <c r="U152" s="165"/>
      <c r="V152" s="182"/>
      <c r="W152" s="188"/>
      <c r="X152" s="94"/>
      <c r="Y152" s="94"/>
      <c r="Z152" s="108" t="s">
        <v>76</v>
      </c>
      <c r="AA152" s="108"/>
      <c r="AB152" s="108"/>
      <c r="AC152" s="108"/>
      <c r="AD152" s="108"/>
      <c r="AE152" s="139">
        <f>+AE151</f>
        <v>45</v>
      </c>
      <c r="AF152" s="139"/>
      <c r="AG152" s="139"/>
      <c r="AH152" s="153">
        <f>+'単価表(奄美)'!$E$27</f>
        <v>3800</v>
      </c>
      <c r="AI152" s="153"/>
      <c r="AJ152" s="153"/>
      <c r="AK152" s="165">
        <f>ROUND(AH152*AE152/1000,0)</f>
        <v>171</v>
      </c>
      <c r="AL152" s="165"/>
      <c r="AM152" s="165"/>
      <c r="AN152" s="178"/>
      <c r="AO152" s="188"/>
      <c r="AP152" s="94"/>
      <c r="AQ152" s="94"/>
      <c r="AR152" s="108" t="s">
        <v>76</v>
      </c>
      <c r="AS152" s="108"/>
      <c r="AT152" s="108"/>
      <c r="AU152" s="108"/>
      <c r="AV152" s="108"/>
      <c r="AW152" s="139">
        <f>+AW151</f>
        <v>60</v>
      </c>
      <c r="AX152" s="139"/>
      <c r="AY152" s="139"/>
      <c r="AZ152" s="153">
        <f>+'単価表(奄美)'!$E$27</f>
        <v>3800</v>
      </c>
      <c r="BA152" s="153"/>
      <c r="BB152" s="153"/>
      <c r="BC152" s="165">
        <f>ROUND(AZ152*AW152/1000,0)</f>
        <v>228</v>
      </c>
      <c r="BD152" s="165"/>
      <c r="BE152" s="165"/>
      <c r="BF152" s="178"/>
      <c r="BG152" s="74"/>
      <c r="BH152" s="94"/>
      <c r="BI152" s="94"/>
      <c r="BJ152" s="108" t="s">
        <v>76</v>
      </c>
      <c r="BK152" s="108"/>
      <c r="BL152" s="108"/>
      <c r="BM152" s="108"/>
      <c r="BN152" s="108"/>
      <c r="BO152" s="139">
        <f>+BO151</f>
        <v>75</v>
      </c>
      <c r="BP152" s="139"/>
      <c r="BQ152" s="139"/>
      <c r="BR152" s="153">
        <f>+'単価表(奄美)'!$E$27</f>
        <v>3800</v>
      </c>
      <c r="BS152" s="153"/>
      <c r="BT152" s="153"/>
      <c r="BU152" s="165">
        <f>ROUND(BR152*BO152/1000,0)</f>
        <v>285</v>
      </c>
      <c r="BV152" s="165"/>
      <c r="BW152" s="165"/>
      <c r="BX152" s="220"/>
    </row>
    <row r="153" spans="1:76" s="30" customFormat="1" ht="15.95" customHeight="1">
      <c r="A153" s="34"/>
      <c r="B153" s="43"/>
      <c r="C153" s="53"/>
      <c r="D153" s="63"/>
      <c r="E153" s="74"/>
      <c r="F153" s="94"/>
      <c r="G153" s="94"/>
      <c r="H153" s="108" t="s">
        <v>16</v>
      </c>
      <c r="I153" s="108"/>
      <c r="J153" s="108"/>
      <c r="K153" s="108"/>
      <c r="L153" s="108"/>
      <c r="M153" s="139">
        <f>+M150</f>
        <v>80</v>
      </c>
      <c r="N153" s="139"/>
      <c r="O153" s="139"/>
      <c r="P153" s="153">
        <f>+'単価表(奄美)'!$E$33</f>
        <v>917</v>
      </c>
      <c r="Q153" s="153"/>
      <c r="R153" s="153"/>
      <c r="S153" s="165">
        <f>ROUND(P153*M153/1000,0)</f>
        <v>73</v>
      </c>
      <c r="T153" s="165"/>
      <c r="U153" s="165"/>
      <c r="V153" s="182"/>
      <c r="W153" s="188"/>
      <c r="X153" s="94"/>
      <c r="Y153" s="94"/>
      <c r="Z153" s="108" t="s">
        <v>16</v>
      </c>
      <c r="AA153" s="108"/>
      <c r="AB153" s="108"/>
      <c r="AC153" s="108"/>
      <c r="AD153" s="108"/>
      <c r="AE153" s="139">
        <f>+AE150</f>
        <v>85</v>
      </c>
      <c r="AF153" s="139"/>
      <c r="AG153" s="139"/>
      <c r="AH153" s="153">
        <f>+'単価表(奄美)'!$E$33</f>
        <v>917</v>
      </c>
      <c r="AI153" s="153"/>
      <c r="AJ153" s="153"/>
      <c r="AK153" s="165">
        <f>ROUND(AH153*AE153/1000,0)</f>
        <v>78</v>
      </c>
      <c r="AL153" s="165"/>
      <c r="AM153" s="165"/>
      <c r="AN153" s="178"/>
      <c r="AO153" s="188"/>
      <c r="AP153" s="94"/>
      <c r="AQ153" s="94"/>
      <c r="AR153" s="108" t="s">
        <v>16</v>
      </c>
      <c r="AS153" s="108"/>
      <c r="AT153" s="108"/>
      <c r="AU153" s="108"/>
      <c r="AV153" s="108"/>
      <c r="AW153" s="139">
        <f>+AW150</f>
        <v>95</v>
      </c>
      <c r="AX153" s="139"/>
      <c r="AY153" s="139"/>
      <c r="AZ153" s="153">
        <f>+'単価表(奄美)'!$E$33</f>
        <v>917</v>
      </c>
      <c r="BA153" s="153"/>
      <c r="BB153" s="153"/>
      <c r="BC153" s="165">
        <f>ROUND(AZ153*AW153/1000,0)</f>
        <v>87</v>
      </c>
      <c r="BD153" s="165"/>
      <c r="BE153" s="165"/>
      <c r="BF153" s="178"/>
      <c r="BG153" s="74"/>
      <c r="BH153" s="94"/>
      <c r="BI153" s="94"/>
      <c r="BJ153" s="108" t="s">
        <v>16</v>
      </c>
      <c r="BK153" s="108"/>
      <c r="BL153" s="108"/>
      <c r="BM153" s="108"/>
      <c r="BN153" s="108"/>
      <c r="BO153" s="139">
        <f>+BO150</f>
        <v>105</v>
      </c>
      <c r="BP153" s="139"/>
      <c r="BQ153" s="139"/>
      <c r="BR153" s="153">
        <f>+'単価表(奄美)'!$E$33</f>
        <v>917</v>
      </c>
      <c r="BS153" s="153"/>
      <c r="BT153" s="153"/>
      <c r="BU153" s="165">
        <f>ROUND(BR153*BO153/1000,0)</f>
        <v>96</v>
      </c>
      <c r="BV153" s="165"/>
      <c r="BW153" s="165"/>
      <c r="BX153" s="220"/>
    </row>
    <row r="154" spans="1:76" s="30" customFormat="1" ht="15.95" customHeight="1">
      <c r="A154" s="34"/>
      <c r="B154" s="43"/>
      <c r="C154" s="53"/>
      <c r="D154" s="63"/>
      <c r="E154" s="74"/>
      <c r="F154" s="94"/>
      <c r="G154" s="94"/>
      <c r="H154" s="107" t="s">
        <v>47</v>
      </c>
      <c r="I154" s="107"/>
      <c r="J154" s="107"/>
      <c r="K154" s="107"/>
      <c r="L154" s="107"/>
      <c r="M154" s="138" t="s">
        <v>43</v>
      </c>
      <c r="N154" s="138"/>
      <c r="O154" s="138"/>
      <c r="P154" s="153" t="s">
        <v>43</v>
      </c>
      <c r="Q154" s="153"/>
      <c r="R154" s="153"/>
      <c r="S154" s="165">
        <f>SUM(S150:U153)</f>
        <v>235</v>
      </c>
      <c r="T154" s="165"/>
      <c r="U154" s="165"/>
      <c r="V154" s="182"/>
      <c r="W154" s="188"/>
      <c r="X154" s="94"/>
      <c r="Y154" s="94"/>
      <c r="Z154" s="107" t="s">
        <v>47</v>
      </c>
      <c r="AA154" s="107"/>
      <c r="AB154" s="107"/>
      <c r="AC154" s="107"/>
      <c r="AD154" s="107"/>
      <c r="AE154" s="138" t="s">
        <v>43</v>
      </c>
      <c r="AF154" s="138"/>
      <c r="AG154" s="138"/>
      <c r="AH154" s="153" t="s">
        <v>43</v>
      </c>
      <c r="AI154" s="153"/>
      <c r="AJ154" s="153"/>
      <c r="AK154" s="165">
        <f>SUM(AK150:AM153)</f>
        <v>283</v>
      </c>
      <c r="AL154" s="165"/>
      <c r="AM154" s="165"/>
      <c r="AN154" s="178"/>
      <c r="AO154" s="188"/>
      <c r="AP154" s="94"/>
      <c r="AQ154" s="94"/>
      <c r="AR154" s="107" t="s">
        <v>47</v>
      </c>
      <c r="AS154" s="107"/>
      <c r="AT154" s="107"/>
      <c r="AU154" s="107"/>
      <c r="AV154" s="107"/>
      <c r="AW154" s="138" t="s">
        <v>43</v>
      </c>
      <c r="AX154" s="138"/>
      <c r="AY154" s="138"/>
      <c r="AZ154" s="153" t="s">
        <v>43</v>
      </c>
      <c r="BA154" s="153"/>
      <c r="BB154" s="153"/>
      <c r="BC154" s="165">
        <f>SUM(BC150:BE153)</f>
        <v>354</v>
      </c>
      <c r="BD154" s="165"/>
      <c r="BE154" s="165"/>
      <c r="BF154" s="178"/>
      <c r="BG154" s="74"/>
      <c r="BH154" s="94"/>
      <c r="BI154" s="94"/>
      <c r="BJ154" s="107" t="s">
        <v>47</v>
      </c>
      <c r="BK154" s="107"/>
      <c r="BL154" s="107"/>
      <c r="BM154" s="107"/>
      <c r="BN154" s="107"/>
      <c r="BO154" s="138" t="s">
        <v>43</v>
      </c>
      <c r="BP154" s="138"/>
      <c r="BQ154" s="138"/>
      <c r="BR154" s="153" t="s">
        <v>43</v>
      </c>
      <c r="BS154" s="153"/>
      <c r="BT154" s="153"/>
      <c r="BU154" s="165">
        <f>SUM(BU150:BW153)</f>
        <v>427</v>
      </c>
      <c r="BV154" s="165"/>
      <c r="BW154" s="165"/>
      <c r="BX154" s="220"/>
    </row>
    <row r="155" spans="1:76" s="30" customFormat="1" ht="15.95" customHeight="1">
      <c r="A155" s="34"/>
      <c r="B155" s="43"/>
      <c r="C155" s="53"/>
      <c r="D155" s="63"/>
      <c r="E155" s="74"/>
      <c r="F155" s="95" t="s">
        <v>17</v>
      </c>
      <c r="G155" s="95"/>
      <c r="H155" s="95"/>
      <c r="I155" s="95"/>
      <c r="J155" s="95"/>
      <c r="K155" s="95"/>
      <c r="L155" s="95"/>
      <c r="M155" s="140" t="s">
        <v>43</v>
      </c>
      <c r="N155" s="140"/>
      <c r="O155" s="140"/>
      <c r="P155" s="154" t="s">
        <v>43</v>
      </c>
      <c r="Q155" s="154"/>
      <c r="R155" s="154"/>
      <c r="S155" s="166">
        <f>+S154+S149</f>
        <v>721</v>
      </c>
      <c r="T155" s="166"/>
      <c r="U155" s="166"/>
      <c r="V155" s="182"/>
      <c r="W155" s="188"/>
      <c r="X155" s="95" t="s">
        <v>17</v>
      </c>
      <c r="Y155" s="95"/>
      <c r="Z155" s="95"/>
      <c r="AA155" s="95"/>
      <c r="AB155" s="95"/>
      <c r="AC155" s="95"/>
      <c r="AD155" s="95"/>
      <c r="AE155" s="140" t="s">
        <v>43</v>
      </c>
      <c r="AF155" s="140"/>
      <c r="AG155" s="140"/>
      <c r="AH155" s="154" t="s">
        <v>43</v>
      </c>
      <c r="AI155" s="154"/>
      <c r="AJ155" s="154"/>
      <c r="AK155" s="166">
        <f>+AK154+AK149</f>
        <v>728</v>
      </c>
      <c r="AL155" s="166"/>
      <c r="AM155" s="166"/>
      <c r="AN155" s="178"/>
      <c r="AO155" s="188"/>
      <c r="AP155" s="95" t="s">
        <v>17</v>
      </c>
      <c r="AQ155" s="95"/>
      <c r="AR155" s="95"/>
      <c r="AS155" s="95"/>
      <c r="AT155" s="95"/>
      <c r="AU155" s="95"/>
      <c r="AV155" s="95"/>
      <c r="AW155" s="140" t="s">
        <v>43</v>
      </c>
      <c r="AX155" s="140"/>
      <c r="AY155" s="140"/>
      <c r="AZ155" s="154" t="s">
        <v>43</v>
      </c>
      <c r="BA155" s="154"/>
      <c r="BB155" s="154"/>
      <c r="BC155" s="166">
        <f>+BC154+BC149</f>
        <v>774</v>
      </c>
      <c r="BD155" s="166"/>
      <c r="BE155" s="166"/>
      <c r="BF155" s="178"/>
      <c r="BG155" s="74"/>
      <c r="BH155" s="95" t="s">
        <v>17</v>
      </c>
      <c r="BI155" s="95"/>
      <c r="BJ155" s="95"/>
      <c r="BK155" s="95"/>
      <c r="BL155" s="95"/>
      <c r="BM155" s="95"/>
      <c r="BN155" s="95"/>
      <c r="BO155" s="140" t="s">
        <v>43</v>
      </c>
      <c r="BP155" s="140"/>
      <c r="BQ155" s="140"/>
      <c r="BR155" s="154" t="s">
        <v>43</v>
      </c>
      <c r="BS155" s="154"/>
      <c r="BT155" s="154"/>
      <c r="BU155" s="166">
        <f>+BU154+BU149</f>
        <v>826</v>
      </c>
      <c r="BV155" s="166"/>
      <c r="BW155" s="166"/>
      <c r="BX155" s="220"/>
    </row>
    <row r="156" spans="1:76" s="30" customFormat="1" ht="15.95" customHeight="1">
      <c r="A156" s="34"/>
      <c r="B156" s="44"/>
      <c r="C156" s="54"/>
      <c r="D156" s="64"/>
      <c r="E156" s="75"/>
      <c r="F156" s="96"/>
      <c r="G156" s="96"/>
      <c r="H156" s="96"/>
      <c r="I156" s="96"/>
      <c r="J156" s="96"/>
      <c r="K156" s="96"/>
      <c r="L156" s="96"/>
      <c r="M156" s="141"/>
      <c r="N156" s="141"/>
      <c r="O156" s="141"/>
      <c r="P156" s="155"/>
      <c r="Q156" s="155"/>
      <c r="R156" s="155"/>
      <c r="S156" s="167"/>
      <c r="T156" s="167"/>
      <c r="U156" s="167"/>
      <c r="V156" s="183"/>
      <c r="W156" s="115"/>
      <c r="X156" s="96"/>
      <c r="Y156" s="96"/>
      <c r="Z156" s="96"/>
      <c r="AA156" s="96"/>
      <c r="AB156" s="96"/>
      <c r="AC156" s="96"/>
      <c r="AD156" s="96"/>
      <c r="AE156" s="193"/>
      <c r="AF156" s="193"/>
      <c r="AG156" s="193"/>
      <c r="AH156" s="194"/>
      <c r="AI156" s="194"/>
      <c r="AJ156" s="194"/>
      <c r="AK156" s="167"/>
      <c r="AL156" s="167"/>
      <c r="AM156" s="167"/>
      <c r="AN156" s="202"/>
      <c r="AO156" s="115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2"/>
      <c r="BG156" s="75"/>
      <c r="BH156" s="96"/>
      <c r="BI156" s="96"/>
      <c r="BJ156" s="96"/>
      <c r="BK156" s="96"/>
      <c r="BL156" s="96"/>
      <c r="BM156" s="96"/>
      <c r="BN156" s="96"/>
      <c r="BO156" s="193"/>
      <c r="BP156" s="193"/>
      <c r="BQ156" s="193"/>
      <c r="BR156" s="194"/>
      <c r="BS156" s="194"/>
      <c r="BT156" s="194"/>
      <c r="BU156" s="167"/>
      <c r="BV156" s="167"/>
      <c r="BW156" s="167"/>
      <c r="BX156" s="224"/>
    </row>
    <row r="157" spans="1:76" ht="20.100000000000001" customHeight="1">
      <c r="A157" s="31"/>
      <c r="B157" s="45" t="s">
        <v>48</v>
      </c>
      <c r="C157" s="55"/>
      <c r="D157" s="55"/>
      <c r="E157" s="76" t="str">
        <f>IF(S155=MIN(S155,AK155,BC155,BU155),"○","▲")</f>
        <v>○</v>
      </c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 t="str">
        <f>IF(AK155=MIN(S155,AK155,BC155,BU155),"○","▲")</f>
        <v>▲</v>
      </c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 t="str">
        <f>IF(BC155=MIN(S155,AK155,BC155,BU155),"○","▲")</f>
        <v>▲</v>
      </c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 t="str">
        <f>IF(BU155=MIN(S155,AK155,BC155,BU155),"○","▲")</f>
        <v>▲</v>
      </c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225"/>
    </row>
    <row r="158" spans="1:76" ht="24.95" customHeight="1">
      <c r="A158" s="31"/>
      <c r="B158" s="46"/>
      <c r="C158" s="56"/>
      <c r="D158" s="56"/>
      <c r="E158" s="77">
        <f>IF(E157="○",M110,IF(W157="○",AE110,IF(AO157="○",AW110,BO110)))</f>
        <v>3</v>
      </c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226"/>
    </row>
    <row r="159" spans="1:76" ht="15.95" customHeight="1"/>
  </sheetData>
  <mergeCells count="1263">
    <mergeCell ref="B1:V1"/>
    <mergeCell ref="E2:K2"/>
    <mergeCell ref="L2:V2"/>
    <mergeCell ref="W2:AD2"/>
    <mergeCell ref="AE2:AN2"/>
    <mergeCell ref="AO2:AV2"/>
    <mergeCell ref="AW2:BF2"/>
    <mergeCell ref="BG2:BX2"/>
    <mergeCell ref="E3:K3"/>
    <mergeCell ref="L3:M3"/>
    <mergeCell ref="N3:O3"/>
    <mergeCell ref="P3:V3"/>
    <mergeCell ref="W3:AD3"/>
    <mergeCell ref="AE3:AN3"/>
    <mergeCell ref="AO3:AV3"/>
    <mergeCell ref="AW3:BF3"/>
    <mergeCell ref="BG3:BN3"/>
    <mergeCell ref="BO3:BX3"/>
    <mergeCell ref="B4:D4"/>
    <mergeCell ref="E4:L4"/>
    <mergeCell ref="M4:V4"/>
    <mergeCell ref="W4:AD4"/>
    <mergeCell ref="AE4:AN4"/>
    <mergeCell ref="AO4:AV4"/>
    <mergeCell ref="AW4:BF4"/>
    <mergeCell ref="BG4:BN4"/>
    <mergeCell ref="BO4:BX4"/>
    <mergeCell ref="I7:L7"/>
    <mergeCell ref="M7:P7"/>
    <mergeCell ref="AA7:AD7"/>
    <mergeCell ref="AE7:AH7"/>
    <mergeCell ref="AS7:AV7"/>
    <mergeCell ref="AW7:AZ7"/>
    <mergeCell ref="BK7:BN7"/>
    <mergeCell ref="BO7:BR7"/>
    <mergeCell ref="I12:L12"/>
    <mergeCell ref="M12:P12"/>
    <mergeCell ref="AA12:AD12"/>
    <mergeCell ref="AE12:AH12"/>
    <mergeCell ref="AS12:AV12"/>
    <mergeCell ref="AW12:AZ12"/>
    <mergeCell ref="BK12:BN12"/>
    <mergeCell ref="BO12:BR12"/>
    <mergeCell ref="M13:P13"/>
    <mergeCell ref="AE13:AH13"/>
    <mergeCell ref="AW13:AZ13"/>
    <mergeCell ref="BO13:BR13"/>
    <mergeCell ref="M14:P14"/>
    <mergeCell ref="AE14:AH14"/>
    <mergeCell ref="AW14:AZ14"/>
    <mergeCell ref="BO14:BR14"/>
    <mergeCell ref="M15:P15"/>
    <mergeCell ref="AE15:AH15"/>
    <mergeCell ref="AW15:AZ15"/>
    <mergeCell ref="BO15:BR15"/>
    <mergeCell ref="M16:P16"/>
    <mergeCell ref="AE16:AH16"/>
    <mergeCell ref="AW16:AZ16"/>
    <mergeCell ref="BO16:BR16"/>
    <mergeCell ref="M17:P17"/>
    <mergeCell ref="AE17:AH17"/>
    <mergeCell ref="AW17:AZ17"/>
    <mergeCell ref="BO17:BR17"/>
    <mergeCell ref="M18:P18"/>
    <mergeCell ref="AE18:AH18"/>
    <mergeCell ref="AW18:AZ18"/>
    <mergeCell ref="BO18:BR18"/>
    <mergeCell ref="M19:P19"/>
    <mergeCell ref="AE19:AH19"/>
    <mergeCell ref="AW19:AZ19"/>
    <mergeCell ref="BO19:BR19"/>
    <mergeCell ref="M20:P20"/>
    <mergeCell ref="AE20:AH20"/>
    <mergeCell ref="AW20:AZ20"/>
    <mergeCell ref="BO20:BR20"/>
    <mergeCell ref="M21:P21"/>
    <mergeCell ref="AE21:AH21"/>
    <mergeCell ref="AW21:AZ21"/>
    <mergeCell ref="BO21:BR21"/>
    <mergeCell ref="M22:P22"/>
    <mergeCell ref="AE22:AH22"/>
    <mergeCell ref="AW22:AZ22"/>
    <mergeCell ref="BO22:BR22"/>
    <mergeCell ref="G25:J25"/>
    <mergeCell ref="L25:M25"/>
    <mergeCell ref="Y25:AB25"/>
    <mergeCell ref="AD25:AE25"/>
    <mergeCell ref="AQ25:AT25"/>
    <mergeCell ref="AV25:AW25"/>
    <mergeCell ref="BI25:BL25"/>
    <mergeCell ref="BN25:BO25"/>
    <mergeCell ref="G26:J26"/>
    <mergeCell ref="L26:M26"/>
    <mergeCell ref="Y26:AB26"/>
    <mergeCell ref="AD26:AE26"/>
    <mergeCell ref="AQ26:AT26"/>
    <mergeCell ref="AV26:AW26"/>
    <mergeCell ref="BI26:BL26"/>
    <mergeCell ref="BN26:BO26"/>
    <mergeCell ref="G27:J27"/>
    <mergeCell ref="L27:M27"/>
    <mergeCell ref="Y27:AB27"/>
    <mergeCell ref="AD27:AE27"/>
    <mergeCell ref="AQ27:AT27"/>
    <mergeCell ref="AV27:AW27"/>
    <mergeCell ref="BI27:BL27"/>
    <mergeCell ref="BN27:BO27"/>
    <mergeCell ref="F29:K29"/>
    <mergeCell ref="L29:M29"/>
    <mergeCell ref="X29:AC29"/>
    <mergeCell ref="AD29:AE29"/>
    <mergeCell ref="AP29:AU29"/>
    <mergeCell ref="AV29:AW29"/>
    <mergeCell ref="BH29:BM29"/>
    <mergeCell ref="BN29:BO29"/>
    <mergeCell ref="N30:O30"/>
    <mergeCell ref="Q30:R30"/>
    <mergeCell ref="AF30:AG30"/>
    <mergeCell ref="AI30:AJ30"/>
    <mergeCell ref="AX30:AY30"/>
    <mergeCell ref="BA30:BB30"/>
    <mergeCell ref="BP30:BQ30"/>
    <mergeCell ref="BS30:BT30"/>
    <mergeCell ref="I31:S31"/>
    <mergeCell ref="AA31:AK31"/>
    <mergeCell ref="AS31:BC31"/>
    <mergeCell ref="BK31:BU31"/>
    <mergeCell ref="P36:U36"/>
    <mergeCell ref="AH36:AM36"/>
    <mergeCell ref="AZ36:BE36"/>
    <mergeCell ref="BR36:BW36"/>
    <mergeCell ref="F37:L37"/>
    <mergeCell ref="M37:O37"/>
    <mergeCell ref="P37:R37"/>
    <mergeCell ref="S37:U37"/>
    <mergeCell ref="X37:AD37"/>
    <mergeCell ref="AE37:AG37"/>
    <mergeCell ref="AH37:AJ37"/>
    <mergeCell ref="AK37:AM37"/>
    <mergeCell ref="AP37:AV37"/>
    <mergeCell ref="AW37:AY37"/>
    <mergeCell ref="AZ37:BB37"/>
    <mergeCell ref="BC37:BE37"/>
    <mergeCell ref="BH37:BN37"/>
    <mergeCell ref="BO37:BQ37"/>
    <mergeCell ref="BR37:BT37"/>
    <mergeCell ref="BU37:BW37"/>
    <mergeCell ref="H38:J38"/>
    <mergeCell ref="K38:L38"/>
    <mergeCell ref="M38:O38"/>
    <mergeCell ref="P38:R38"/>
    <mergeCell ref="S38:U38"/>
    <mergeCell ref="Z38:AB38"/>
    <mergeCell ref="AC38:AD38"/>
    <mergeCell ref="AE38:AG38"/>
    <mergeCell ref="AH38:AJ38"/>
    <mergeCell ref="AK38:AM38"/>
    <mergeCell ref="AR38:AT38"/>
    <mergeCell ref="AU38:AV38"/>
    <mergeCell ref="AW38:AY38"/>
    <mergeCell ref="AZ38:BB38"/>
    <mergeCell ref="BC38:BE38"/>
    <mergeCell ref="BJ38:BL38"/>
    <mergeCell ref="BM38:BN38"/>
    <mergeCell ref="BO38:BQ38"/>
    <mergeCell ref="BR38:BT38"/>
    <mergeCell ref="BU38:BW38"/>
    <mergeCell ref="H39:J39"/>
    <mergeCell ref="Z39:AB39"/>
    <mergeCell ref="AR39:AT39"/>
    <mergeCell ref="BJ39:BL39"/>
    <mergeCell ref="H40:J40"/>
    <mergeCell ref="Z40:AB40"/>
    <mergeCell ref="AR40:AT40"/>
    <mergeCell ref="BJ40:BL40"/>
    <mergeCell ref="H41:J41"/>
    <mergeCell ref="Z41:AB41"/>
    <mergeCell ref="AR41:AT41"/>
    <mergeCell ref="BJ41:BL41"/>
    <mergeCell ref="H42:J42"/>
    <mergeCell ref="Z42:AB42"/>
    <mergeCell ref="AR42:AT42"/>
    <mergeCell ref="BJ42:BL42"/>
    <mergeCell ref="H43:L43"/>
    <mergeCell ref="M43:O43"/>
    <mergeCell ref="P43:R43"/>
    <mergeCell ref="S43:U43"/>
    <mergeCell ref="Z43:AD43"/>
    <mergeCell ref="AE43:AG43"/>
    <mergeCell ref="AH43:AJ43"/>
    <mergeCell ref="AK43:AM43"/>
    <mergeCell ref="AR43:AV43"/>
    <mergeCell ref="AW43:AY43"/>
    <mergeCell ref="AZ43:BB43"/>
    <mergeCell ref="BC43:BE43"/>
    <mergeCell ref="BJ43:BN43"/>
    <mergeCell ref="BO43:BQ43"/>
    <mergeCell ref="BR43:BT43"/>
    <mergeCell ref="BU43:BW43"/>
    <mergeCell ref="H44:L44"/>
    <mergeCell ref="M44:O44"/>
    <mergeCell ref="P44:R44"/>
    <mergeCell ref="S44:U44"/>
    <mergeCell ref="Z44:AD44"/>
    <mergeCell ref="AE44:AG44"/>
    <mergeCell ref="AH44:AJ44"/>
    <mergeCell ref="AK44:AM44"/>
    <mergeCell ref="AR44:AV44"/>
    <mergeCell ref="AW44:AY44"/>
    <mergeCell ref="AZ44:BB44"/>
    <mergeCell ref="BC44:BE44"/>
    <mergeCell ref="BJ44:BN44"/>
    <mergeCell ref="BO44:BQ44"/>
    <mergeCell ref="BR44:BT44"/>
    <mergeCell ref="BU44:BW44"/>
    <mergeCell ref="H45:L45"/>
    <mergeCell ref="M45:O45"/>
    <mergeCell ref="P45:R45"/>
    <mergeCell ref="S45:U45"/>
    <mergeCell ref="Z45:AD45"/>
    <mergeCell ref="AE45:AG45"/>
    <mergeCell ref="AH45:AJ45"/>
    <mergeCell ref="AK45:AM45"/>
    <mergeCell ref="AR45:AV45"/>
    <mergeCell ref="AW45:AY45"/>
    <mergeCell ref="AZ45:BB45"/>
    <mergeCell ref="BC45:BE45"/>
    <mergeCell ref="BJ45:BN45"/>
    <mergeCell ref="BO45:BQ45"/>
    <mergeCell ref="BR45:BT45"/>
    <mergeCell ref="BU45:BW45"/>
    <mergeCell ref="H46:L46"/>
    <mergeCell ref="M46:O46"/>
    <mergeCell ref="P46:R46"/>
    <mergeCell ref="S46:U46"/>
    <mergeCell ref="Z46:AD46"/>
    <mergeCell ref="AE46:AG46"/>
    <mergeCell ref="AH46:AJ46"/>
    <mergeCell ref="AK46:AM46"/>
    <mergeCell ref="AR46:AV46"/>
    <mergeCell ref="AW46:AY46"/>
    <mergeCell ref="AZ46:BB46"/>
    <mergeCell ref="BC46:BE46"/>
    <mergeCell ref="BJ46:BN46"/>
    <mergeCell ref="BO46:BQ46"/>
    <mergeCell ref="BR46:BT46"/>
    <mergeCell ref="BU46:BW46"/>
    <mergeCell ref="H47:L47"/>
    <mergeCell ref="M47:O47"/>
    <mergeCell ref="P47:R47"/>
    <mergeCell ref="S47:U47"/>
    <mergeCell ref="Z47:AD47"/>
    <mergeCell ref="AE47:AG47"/>
    <mergeCell ref="AH47:AJ47"/>
    <mergeCell ref="AK47:AM47"/>
    <mergeCell ref="AR47:AV47"/>
    <mergeCell ref="AW47:AY47"/>
    <mergeCell ref="AZ47:BB47"/>
    <mergeCell ref="BC47:BE47"/>
    <mergeCell ref="BJ47:BN47"/>
    <mergeCell ref="BO47:BQ47"/>
    <mergeCell ref="BR47:BT47"/>
    <mergeCell ref="BU47:BW47"/>
    <mergeCell ref="H48:L48"/>
    <mergeCell ref="M48:O48"/>
    <mergeCell ref="P48:R48"/>
    <mergeCell ref="S48:U48"/>
    <mergeCell ref="Z48:AD48"/>
    <mergeCell ref="AE48:AG48"/>
    <mergeCell ref="AH48:AJ48"/>
    <mergeCell ref="AK48:AM48"/>
    <mergeCell ref="AR48:AV48"/>
    <mergeCell ref="AW48:AY48"/>
    <mergeCell ref="AZ48:BB48"/>
    <mergeCell ref="BC48:BE48"/>
    <mergeCell ref="BJ48:BN48"/>
    <mergeCell ref="BO48:BQ48"/>
    <mergeCell ref="BR48:BT48"/>
    <mergeCell ref="BU48:BW48"/>
    <mergeCell ref="F49:L49"/>
    <mergeCell ref="M49:O49"/>
    <mergeCell ref="P49:R49"/>
    <mergeCell ref="S49:U49"/>
    <mergeCell ref="X49:AD49"/>
    <mergeCell ref="AE49:AG49"/>
    <mergeCell ref="AH49:AJ49"/>
    <mergeCell ref="AK49:AM49"/>
    <mergeCell ref="AP49:AV49"/>
    <mergeCell ref="AW49:AY49"/>
    <mergeCell ref="AZ49:BB49"/>
    <mergeCell ref="BC49:BE49"/>
    <mergeCell ref="BH49:BN49"/>
    <mergeCell ref="BO49:BQ49"/>
    <mergeCell ref="BR49:BT49"/>
    <mergeCell ref="BU49:BW49"/>
    <mergeCell ref="E51:V51"/>
    <mergeCell ref="W51:AN51"/>
    <mergeCell ref="AO51:BF51"/>
    <mergeCell ref="BG51:BX51"/>
    <mergeCell ref="E52:BX52"/>
    <mergeCell ref="B54:V54"/>
    <mergeCell ref="E55:K55"/>
    <mergeCell ref="L55:V55"/>
    <mergeCell ref="W55:AD55"/>
    <mergeCell ref="AE55:AN55"/>
    <mergeCell ref="AO55:AV55"/>
    <mergeCell ref="AW55:BF55"/>
    <mergeCell ref="BG55:BX55"/>
    <mergeCell ref="E56:K56"/>
    <mergeCell ref="L56:M56"/>
    <mergeCell ref="N56:O56"/>
    <mergeCell ref="P56:V56"/>
    <mergeCell ref="W56:AD56"/>
    <mergeCell ref="AE56:AN56"/>
    <mergeCell ref="AO56:AV56"/>
    <mergeCell ref="AW56:BF56"/>
    <mergeCell ref="BG56:BN56"/>
    <mergeCell ref="BO56:BX56"/>
    <mergeCell ref="B57:D57"/>
    <mergeCell ref="E57:L57"/>
    <mergeCell ref="M57:V57"/>
    <mergeCell ref="W57:AD57"/>
    <mergeCell ref="AE57:AN57"/>
    <mergeCell ref="AO57:AV57"/>
    <mergeCell ref="AW57:BF57"/>
    <mergeCell ref="BG57:BN57"/>
    <mergeCell ref="BO57:BX57"/>
    <mergeCell ref="I60:L60"/>
    <mergeCell ref="M60:P60"/>
    <mergeCell ref="AA60:AD60"/>
    <mergeCell ref="AE60:AH60"/>
    <mergeCell ref="AS60:AV60"/>
    <mergeCell ref="AW60:AZ60"/>
    <mergeCell ref="BK60:BN60"/>
    <mergeCell ref="BO60:BR60"/>
    <mergeCell ref="I65:L65"/>
    <mergeCell ref="M65:P65"/>
    <mergeCell ref="AA65:AD65"/>
    <mergeCell ref="AE65:AH65"/>
    <mergeCell ref="AS65:AV65"/>
    <mergeCell ref="AW65:AZ65"/>
    <mergeCell ref="BK65:BN65"/>
    <mergeCell ref="BO65:BR65"/>
    <mergeCell ref="M66:P66"/>
    <mergeCell ref="AE66:AH66"/>
    <mergeCell ref="AW66:AZ66"/>
    <mergeCell ref="BO66:BR66"/>
    <mergeCell ref="M67:P67"/>
    <mergeCell ref="AE67:AH67"/>
    <mergeCell ref="AW67:AZ67"/>
    <mergeCell ref="BO67:BR67"/>
    <mergeCell ref="M68:P68"/>
    <mergeCell ref="AE68:AH68"/>
    <mergeCell ref="AW68:AZ68"/>
    <mergeCell ref="BO68:BR68"/>
    <mergeCell ref="M69:P69"/>
    <mergeCell ref="AE69:AH69"/>
    <mergeCell ref="AW69:AZ69"/>
    <mergeCell ref="BO69:BR69"/>
    <mergeCell ref="M70:P70"/>
    <mergeCell ref="AE70:AH70"/>
    <mergeCell ref="AW70:AZ70"/>
    <mergeCell ref="BO70:BR70"/>
    <mergeCell ref="M71:P71"/>
    <mergeCell ref="AE71:AH71"/>
    <mergeCell ref="AW71:AZ71"/>
    <mergeCell ref="BO71:BR71"/>
    <mergeCell ref="M72:P72"/>
    <mergeCell ref="AE72:AH72"/>
    <mergeCell ref="AW72:AZ72"/>
    <mergeCell ref="BO72:BR72"/>
    <mergeCell ref="M73:P73"/>
    <mergeCell ref="AE73:AH73"/>
    <mergeCell ref="AW73:AZ73"/>
    <mergeCell ref="BO73:BR73"/>
    <mergeCell ref="M74:P74"/>
    <mergeCell ref="AE74:AH74"/>
    <mergeCell ref="AW74:AZ74"/>
    <mergeCell ref="BO74:BR74"/>
    <mergeCell ref="M75:P75"/>
    <mergeCell ref="AE75:AH75"/>
    <mergeCell ref="AW75:AZ75"/>
    <mergeCell ref="BO75:BR75"/>
    <mergeCell ref="G78:J78"/>
    <mergeCell ref="L78:M78"/>
    <mergeCell ref="Y78:AB78"/>
    <mergeCell ref="AD78:AE78"/>
    <mergeCell ref="AQ78:AT78"/>
    <mergeCell ref="AV78:AW78"/>
    <mergeCell ref="BI78:BL78"/>
    <mergeCell ref="BN78:BO78"/>
    <mergeCell ref="G79:J79"/>
    <mergeCell ref="L79:M79"/>
    <mergeCell ref="Y79:AB79"/>
    <mergeCell ref="AD79:AE79"/>
    <mergeCell ref="AQ79:AT79"/>
    <mergeCell ref="AV79:AW79"/>
    <mergeCell ref="BI79:BL79"/>
    <mergeCell ref="BN79:BO79"/>
    <mergeCell ref="G80:J80"/>
    <mergeCell ref="L80:M80"/>
    <mergeCell ref="Y80:AB80"/>
    <mergeCell ref="AD80:AE80"/>
    <mergeCell ref="AQ80:AT80"/>
    <mergeCell ref="AV80:AW80"/>
    <mergeCell ref="BI80:BL80"/>
    <mergeCell ref="BN80:BO80"/>
    <mergeCell ref="F82:K82"/>
    <mergeCell ref="L82:M82"/>
    <mergeCell ref="X82:AC82"/>
    <mergeCell ref="AD82:AE82"/>
    <mergeCell ref="AP82:AU82"/>
    <mergeCell ref="AV82:AW82"/>
    <mergeCell ref="BH82:BM82"/>
    <mergeCell ref="BN82:BO82"/>
    <mergeCell ref="N83:O83"/>
    <mergeCell ref="Q83:R83"/>
    <mergeCell ref="AF83:AG83"/>
    <mergeCell ref="AI83:AJ83"/>
    <mergeCell ref="AX83:AY83"/>
    <mergeCell ref="BA83:BB83"/>
    <mergeCell ref="BP83:BQ83"/>
    <mergeCell ref="BS83:BT83"/>
    <mergeCell ref="I84:S84"/>
    <mergeCell ref="AA84:AK84"/>
    <mergeCell ref="AS84:BC84"/>
    <mergeCell ref="BK84:BU84"/>
    <mergeCell ref="P89:U89"/>
    <mergeCell ref="AH89:AM89"/>
    <mergeCell ref="AZ89:BE89"/>
    <mergeCell ref="BR89:BW89"/>
    <mergeCell ref="F90:L90"/>
    <mergeCell ref="M90:O90"/>
    <mergeCell ref="P90:R90"/>
    <mergeCell ref="S90:U90"/>
    <mergeCell ref="X90:AD90"/>
    <mergeCell ref="AE90:AG90"/>
    <mergeCell ref="AH90:AJ90"/>
    <mergeCell ref="AK90:AM90"/>
    <mergeCell ref="AP90:AV90"/>
    <mergeCell ref="AW90:AY90"/>
    <mergeCell ref="AZ90:BB90"/>
    <mergeCell ref="BC90:BE90"/>
    <mergeCell ref="BH90:BN90"/>
    <mergeCell ref="BO90:BQ90"/>
    <mergeCell ref="BR90:BT90"/>
    <mergeCell ref="BU90:BW90"/>
    <mergeCell ref="H91:J91"/>
    <mergeCell ref="K91:L91"/>
    <mergeCell ref="M91:O91"/>
    <mergeCell ref="P91:R91"/>
    <mergeCell ref="S91:U91"/>
    <mergeCell ref="Z91:AB91"/>
    <mergeCell ref="AC91:AD91"/>
    <mergeCell ref="AE91:AG91"/>
    <mergeCell ref="AH91:AJ91"/>
    <mergeCell ref="AK91:AM91"/>
    <mergeCell ref="AR91:AT91"/>
    <mergeCell ref="AU91:AV91"/>
    <mergeCell ref="AW91:AY91"/>
    <mergeCell ref="AZ91:BB91"/>
    <mergeCell ref="BC91:BE91"/>
    <mergeCell ref="BJ91:BL91"/>
    <mergeCell ref="BM91:BN91"/>
    <mergeCell ref="BO91:BQ91"/>
    <mergeCell ref="BR91:BT91"/>
    <mergeCell ref="BU91:BW91"/>
    <mergeCell ref="H92:J92"/>
    <mergeCell ref="Z92:AB92"/>
    <mergeCell ref="AR92:AT92"/>
    <mergeCell ref="BJ92:BL92"/>
    <mergeCell ref="H93:J93"/>
    <mergeCell ref="Z93:AB93"/>
    <mergeCell ref="AR93:AT93"/>
    <mergeCell ref="BJ93:BL93"/>
    <mergeCell ref="H94:J94"/>
    <mergeCell ref="Z94:AB94"/>
    <mergeCell ref="AR94:AT94"/>
    <mergeCell ref="BJ94:BL94"/>
    <mergeCell ref="H95:J95"/>
    <mergeCell ref="Z95:AB95"/>
    <mergeCell ref="AR95:AT95"/>
    <mergeCell ref="BJ95:BL95"/>
    <mergeCell ref="H96:L96"/>
    <mergeCell ref="M96:O96"/>
    <mergeCell ref="P96:R96"/>
    <mergeCell ref="S96:U96"/>
    <mergeCell ref="Z96:AD96"/>
    <mergeCell ref="AE96:AG96"/>
    <mergeCell ref="AH96:AJ96"/>
    <mergeCell ref="AK96:AM96"/>
    <mergeCell ref="AR96:AV96"/>
    <mergeCell ref="AW96:AY96"/>
    <mergeCell ref="AZ96:BB96"/>
    <mergeCell ref="BC96:BE96"/>
    <mergeCell ref="BJ96:BN96"/>
    <mergeCell ref="BO96:BQ96"/>
    <mergeCell ref="BR96:BT96"/>
    <mergeCell ref="BU96:BW96"/>
    <mergeCell ref="H97:L97"/>
    <mergeCell ref="M97:O97"/>
    <mergeCell ref="P97:R97"/>
    <mergeCell ref="S97:U97"/>
    <mergeCell ref="Z97:AD97"/>
    <mergeCell ref="AE97:AG97"/>
    <mergeCell ref="AH97:AJ97"/>
    <mergeCell ref="AK97:AM97"/>
    <mergeCell ref="AR97:AV97"/>
    <mergeCell ref="AW97:AY97"/>
    <mergeCell ref="AZ97:BB97"/>
    <mergeCell ref="BC97:BE97"/>
    <mergeCell ref="BJ97:BN97"/>
    <mergeCell ref="BO97:BQ97"/>
    <mergeCell ref="BR97:BT97"/>
    <mergeCell ref="BU97:BW97"/>
    <mergeCell ref="H98:L98"/>
    <mergeCell ref="M98:O98"/>
    <mergeCell ref="P98:R98"/>
    <mergeCell ref="S98:U98"/>
    <mergeCell ref="Z98:AD98"/>
    <mergeCell ref="AE98:AG98"/>
    <mergeCell ref="AH98:AJ98"/>
    <mergeCell ref="AK98:AM98"/>
    <mergeCell ref="AR98:AV98"/>
    <mergeCell ref="AW98:AY98"/>
    <mergeCell ref="AZ98:BB98"/>
    <mergeCell ref="BC98:BE98"/>
    <mergeCell ref="BJ98:BN98"/>
    <mergeCell ref="BO98:BQ98"/>
    <mergeCell ref="BR98:BT98"/>
    <mergeCell ref="BU98:BW98"/>
    <mergeCell ref="H99:L99"/>
    <mergeCell ref="M99:O99"/>
    <mergeCell ref="P99:R99"/>
    <mergeCell ref="S99:U99"/>
    <mergeCell ref="Z99:AD99"/>
    <mergeCell ref="AE99:AG99"/>
    <mergeCell ref="AH99:AJ99"/>
    <mergeCell ref="AK99:AM99"/>
    <mergeCell ref="AR99:AV99"/>
    <mergeCell ref="AW99:AY99"/>
    <mergeCell ref="AZ99:BB99"/>
    <mergeCell ref="BC99:BE99"/>
    <mergeCell ref="BJ99:BN99"/>
    <mergeCell ref="BO99:BQ99"/>
    <mergeCell ref="BR99:BT99"/>
    <mergeCell ref="BU99:BW99"/>
    <mergeCell ref="H100:L100"/>
    <mergeCell ref="M100:O100"/>
    <mergeCell ref="P100:R100"/>
    <mergeCell ref="S100:U100"/>
    <mergeCell ref="Z100:AD100"/>
    <mergeCell ref="AE100:AG100"/>
    <mergeCell ref="AH100:AJ100"/>
    <mergeCell ref="AK100:AM100"/>
    <mergeCell ref="AR100:AV100"/>
    <mergeCell ref="AW100:AY100"/>
    <mergeCell ref="AZ100:BB100"/>
    <mergeCell ref="BC100:BE100"/>
    <mergeCell ref="BJ100:BN100"/>
    <mergeCell ref="BO100:BQ100"/>
    <mergeCell ref="BR100:BT100"/>
    <mergeCell ref="BU100:BW100"/>
    <mergeCell ref="H101:L101"/>
    <mergeCell ref="M101:O101"/>
    <mergeCell ref="P101:R101"/>
    <mergeCell ref="S101:U101"/>
    <mergeCell ref="Z101:AD101"/>
    <mergeCell ref="AE101:AG101"/>
    <mergeCell ref="AH101:AJ101"/>
    <mergeCell ref="AK101:AM101"/>
    <mergeCell ref="AR101:AV101"/>
    <mergeCell ref="AW101:AY101"/>
    <mergeCell ref="AZ101:BB101"/>
    <mergeCell ref="BC101:BE101"/>
    <mergeCell ref="BJ101:BN101"/>
    <mergeCell ref="BO101:BQ101"/>
    <mergeCell ref="BR101:BT101"/>
    <mergeCell ref="BU101:BW101"/>
    <mergeCell ref="F102:L102"/>
    <mergeCell ref="M102:O102"/>
    <mergeCell ref="P102:R102"/>
    <mergeCell ref="S102:U102"/>
    <mergeCell ref="X102:AD102"/>
    <mergeCell ref="AE102:AG102"/>
    <mergeCell ref="AH102:AJ102"/>
    <mergeCell ref="AK102:AM102"/>
    <mergeCell ref="AP102:AV102"/>
    <mergeCell ref="AW102:AY102"/>
    <mergeCell ref="AZ102:BB102"/>
    <mergeCell ref="BC102:BE102"/>
    <mergeCell ref="BH102:BN102"/>
    <mergeCell ref="BO102:BQ102"/>
    <mergeCell ref="BR102:BT102"/>
    <mergeCell ref="BU102:BW102"/>
    <mergeCell ref="E104:V104"/>
    <mergeCell ref="W104:AN104"/>
    <mergeCell ref="AO104:BF104"/>
    <mergeCell ref="BG104:BX104"/>
    <mergeCell ref="E105:BX105"/>
    <mergeCell ref="B107:V107"/>
    <mergeCell ref="E108:K108"/>
    <mergeCell ref="L108:V108"/>
    <mergeCell ref="W108:AD108"/>
    <mergeCell ref="AE108:AN108"/>
    <mergeCell ref="AO108:AV108"/>
    <mergeCell ref="AW108:BF108"/>
    <mergeCell ref="BG108:BX108"/>
    <mergeCell ref="E109:K109"/>
    <mergeCell ref="L109:M109"/>
    <mergeCell ref="N109:O109"/>
    <mergeCell ref="P109:V109"/>
    <mergeCell ref="W109:AD109"/>
    <mergeCell ref="AE109:AN109"/>
    <mergeCell ref="AO109:AV109"/>
    <mergeCell ref="AW109:BF109"/>
    <mergeCell ref="BG109:BN109"/>
    <mergeCell ref="BO109:BX109"/>
    <mergeCell ref="B110:D110"/>
    <mergeCell ref="E110:L110"/>
    <mergeCell ref="M110:V110"/>
    <mergeCell ref="W110:AD110"/>
    <mergeCell ref="AE110:AN110"/>
    <mergeCell ref="AO110:AV110"/>
    <mergeCell ref="AW110:BF110"/>
    <mergeCell ref="BG110:BN110"/>
    <mergeCell ref="BO110:BX110"/>
    <mergeCell ref="I113:L113"/>
    <mergeCell ref="M113:P113"/>
    <mergeCell ref="AA113:AD113"/>
    <mergeCell ref="AE113:AH113"/>
    <mergeCell ref="AS113:AV113"/>
    <mergeCell ref="AW113:AZ113"/>
    <mergeCell ref="BK113:BN113"/>
    <mergeCell ref="BO113:BR113"/>
    <mergeCell ref="I118:L118"/>
    <mergeCell ref="M118:P118"/>
    <mergeCell ref="AA118:AD118"/>
    <mergeCell ref="AE118:AH118"/>
    <mergeCell ref="AS118:AV118"/>
    <mergeCell ref="AW118:AZ118"/>
    <mergeCell ref="BK118:BN118"/>
    <mergeCell ref="BO118:BR118"/>
    <mergeCell ref="M119:P119"/>
    <mergeCell ref="AE119:AH119"/>
    <mergeCell ref="AW119:AZ119"/>
    <mergeCell ref="BO119:BR119"/>
    <mergeCell ref="M120:P120"/>
    <mergeCell ref="AE120:AH120"/>
    <mergeCell ref="AW120:AZ120"/>
    <mergeCell ref="BO120:BR120"/>
    <mergeCell ref="M121:P121"/>
    <mergeCell ref="AE121:AH121"/>
    <mergeCell ref="AW121:AZ121"/>
    <mergeCell ref="BO121:BR121"/>
    <mergeCell ref="M122:P122"/>
    <mergeCell ref="AE122:AH122"/>
    <mergeCell ref="AW122:AZ122"/>
    <mergeCell ref="BO122:BR122"/>
    <mergeCell ref="M123:P123"/>
    <mergeCell ref="AE123:AH123"/>
    <mergeCell ref="AW123:AZ123"/>
    <mergeCell ref="BO123:BR123"/>
    <mergeCell ref="M124:P124"/>
    <mergeCell ref="AE124:AH124"/>
    <mergeCell ref="AW124:AZ124"/>
    <mergeCell ref="BO124:BR124"/>
    <mergeCell ref="M125:P125"/>
    <mergeCell ref="AE125:AH125"/>
    <mergeCell ref="AW125:AZ125"/>
    <mergeCell ref="BO125:BR125"/>
    <mergeCell ref="M126:P126"/>
    <mergeCell ref="AE126:AH126"/>
    <mergeCell ref="AW126:AZ126"/>
    <mergeCell ref="BO126:BR126"/>
    <mergeCell ref="M127:P127"/>
    <mergeCell ref="AE127:AH127"/>
    <mergeCell ref="AW127:AZ127"/>
    <mergeCell ref="BO127:BR127"/>
    <mergeCell ref="M128:P128"/>
    <mergeCell ref="AE128:AH128"/>
    <mergeCell ref="AW128:AZ128"/>
    <mergeCell ref="BO128:BR128"/>
    <mergeCell ref="G131:J131"/>
    <mergeCell ref="L131:M131"/>
    <mergeCell ref="Y131:AB131"/>
    <mergeCell ref="AD131:AE131"/>
    <mergeCell ref="AQ131:AT131"/>
    <mergeCell ref="AV131:AW131"/>
    <mergeCell ref="BI131:BL131"/>
    <mergeCell ref="BN131:BO131"/>
    <mergeCell ref="G132:J132"/>
    <mergeCell ref="L132:M132"/>
    <mergeCell ref="Y132:AB132"/>
    <mergeCell ref="AD132:AE132"/>
    <mergeCell ref="AQ132:AT132"/>
    <mergeCell ref="AV132:AW132"/>
    <mergeCell ref="BI132:BL132"/>
    <mergeCell ref="BN132:BO132"/>
    <mergeCell ref="G133:J133"/>
    <mergeCell ref="L133:M133"/>
    <mergeCell ref="Y133:AB133"/>
    <mergeCell ref="AD133:AE133"/>
    <mergeCell ref="AQ133:AT133"/>
    <mergeCell ref="AV133:AW133"/>
    <mergeCell ref="BI133:BL133"/>
    <mergeCell ref="BN133:BO133"/>
    <mergeCell ref="F135:K135"/>
    <mergeCell ref="L135:M135"/>
    <mergeCell ref="X135:AC135"/>
    <mergeCell ref="AD135:AE135"/>
    <mergeCell ref="AP135:AU135"/>
    <mergeCell ref="AV135:AW135"/>
    <mergeCell ref="BH135:BM135"/>
    <mergeCell ref="BN135:BO135"/>
    <mergeCell ref="N136:O136"/>
    <mergeCell ref="Q136:R136"/>
    <mergeCell ref="AF136:AG136"/>
    <mergeCell ref="AI136:AJ136"/>
    <mergeCell ref="AX136:AY136"/>
    <mergeCell ref="BA136:BB136"/>
    <mergeCell ref="BP136:BQ136"/>
    <mergeCell ref="BS136:BT136"/>
    <mergeCell ref="I137:S137"/>
    <mergeCell ref="AA137:AK137"/>
    <mergeCell ref="AS137:BC137"/>
    <mergeCell ref="BK137:BU137"/>
    <mergeCell ref="P142:U142"/>
    <mergeCell ref="AH142:AM142"/>
    <mergeCell ref="AZ142:BE142"/>
    <mergeCell ref="BR142:BW142"/>
    <mergeCell ref="F143:L143"/>
    <mergeCell ref="M143:O143"/>
    <mergeCell ref="P143:R143"/>
    <mergeCell ref="S143:U143"/>
    <mergeCell ref="X143:AD143"/>
    <mergeCell ref="AE143:AG143"/>
    <mergeCell ref="AH143:AJ143"/>
    <mergeCell ref="AK143:AM143"/>
    <mergeCell ref="AP143:AV143"/>
    <mergeCell ref="AW143:AY143"/>
    <mergeCell ref="AZ143:BB143"/>
    <mergeCell ref="BC143:BE143"/>
    <mergeCell ref="BH143:BN143"/>
    <mergeCell ref="BO143:BQ143"/>
    <mergeCell ref="BR143:BT143"/>
    <mergeCell ref="BU143:BW143"/>
    <mergeCell ref="H144:J144"/>
    <mergeCell ref="K144:L144"/>
    <mergeCell ref="M144:O144"/>
    <mergeCell ref="P144:R144"/>
    <mergeCell ref="S144:U144"/>
    <mergeCell ref="Z144:AB144"/>
    <mergeCell ref="AC144:AD144"/>
    <mergeCell ref="AE144:AG144"/>
    <mergeCell ref="AH144:AJ144"/>
    <mergeCell ref="AK144:AM144"/>
    <mergeCell ref="AR144:AT144"/>
    <mergeCell ref="AU144:AV144"/>
    <mergeCell ref="AW144:AY144"/>
    <mergeCell ref="AZ144:BB144"/>
    <mergeCell ref="BC144:BE144"/>
    <mergeCell ref="BJ144:BL144"/>
    <mergeCell ref="BM144:BN144"/>
    <mergeCell ref="BO144:BQ144"/>
    <mergeCell ref="BR144:BT144"/>
    <mergeCell ref="BU144:BW144"/>
    <mergeCell ref="H145:J145"/>
    <mergeCell ref="Z145:AB145"/>
    <mergeCell ref="AR145:AT145"/>
    <mergeCell ref="BJ145:BL145"/>
    <mergeCell ref="H146:J146"/>
    <mergeCell ref="Z146:AB146"/>
    <mergeCell ref="AR146:AT146"/>
    <mergeCell ref="BJ146:BL146"/>
    <mergeCell ref="H147:J147"/>
    <mergeCell ref="Z147:AB147"/>
    <mergeCell ref="AR147:AT147"/>
    <mergeCell ref="BJ147:BL147"/>
    <mergeCell ref="H148:J148"/>
    <mergeCell ref="Z148:AB148"/>
    <mergeCell ref="AR148:AT148"/>
    <mergeCell ref="BJ148:BL148"/>
    <mergeCell ref="H149:L149"/>
    <mergeCell ref="M149:O149"/>
    <mergeCell ref="P149:R149"/>
    <mergeCell ref="S149:U149"/>
    <mergeCell ref="Z149:AD149"/>
    <mergeCell ref="AE149:AG149"/>
    <mergeCell ref="AH149:AJ149"/>
    <mergeCell ref="AK149:AM149"/>
    <mergeCell ref="AR149:AV149"/>
    <mergeCell ref="AW149:AY149"/>
    <mergeCell ref="AZ149:BB149"/>
    <mergeCell ref="BC149:BE149"/>
    <mergeCell ref="BJ149:BN149"/>
    <mergeCell ref="BO149:BQ149"/>
    <mergeCell ref="BR149:BT149"/>
    <mergeCell ref="BU149:BW149"/>
    <mergeCell ref="H150:L150"/>
    <mergeCell ref="M150:O150"/>
    <mergeCell ref="P150:R150"/>
    <mergeCell ref="S150:U150"/>
    <mergeCell ref="Z150:AD150"/>
    <mergeCell ref="AE150:AG150"/>
    <mergeCell ref="AH150:AJ150"/>
    <mergeCell ref="AK150:AM150"/>
    <mergeCell ref="AR150:AV150"/>
    <mergeCell ref="AW150:AY150"/>
    <mergeCell ref="AZ150:BB150"/>
    <mergeCell ref="BC150:BE150"/>
    <mergeCell ref="BJ150:BN150"/>
    <mergeCell ref="BO150:BQ150"/>
    <mergeCell ref="BR150:BT150"/>
    <mergeCell ref="BU150:BW150"/>
    <mergeCell ref="H151:L151"/>
    <mergeCell ref="M151:O151"/>
    <mergeCell ref="P151:R151"/>
    <mergeCell ref="S151:U151"/>
    <mergeCell ref="Z151:AD151"/>
    <mergeCell ref="AE151:AG151"/>
    <mergeCell ref="AH151:AJ151"/>
    <mergeCell ref="AK151:AM151"/>
    <mergeCell ref="AR151:AV151"/>
    <mergeCell ref="AW151:AY151"/>
    <mergeCell ref="AZ151:BB151"/>
    <mergeCell ref="BC151:BE151"/>
    <mergeCell ref="BJ151:BN151"/>
    <mergeCell ref="BO151:BQ151"/>
    <mergeCell ref="BR151:BT151"/>
    <mergeCell ref="BU151:BW151"/>
    <mergeCell ref="H152:L152"/>
    <mergeCell ref="M152:O152"/>
    <mergeCell ref="P152:R152"/>
    <mergeCell ref="S152:U152"/>
    <mergeCell ref="Z152:AD152"/>
    <mergeCell ref="AE152:AG152"/>
    <mergeCell ref="AH152:AJ152"/>
    <mergeCell ref="AK152:AM152"/>
    <mergeCell ref="AR152:AV152"/>
    <mergeCell ref="AW152:AY152"/>
    <mergeCell ref="AZ152:BB152"/>
    <mergeCell ref="BC152:BE152"/>
    <mergeCell ref="BJ152:BN152"/>
    <mergeCell ref="BO152:BQ152"/>
    <mergeCell ref="BR152:BT152"/>
    <mergeCell ref="BU152:BW152"/>
    <mergeCell ref="H153:L153"/>
    <mergeCell ref="M153:O153"/>
    <mergeCell ref="P153:R153"/>
    <mergeCell ref="S153:U153"/>
    <mergeCell ref="Z153:AD153"/>
    <mergeCell ref="AE153:AG153"/>
    <mergeCell ref="AH153:AJ153"/>
    <mergeCell ref="AK153:AM153"/>
    <mergeCell ref="AR153:AV153"/>
    <mergeCell ref="AW153:AY153"/>
    <mergeCell ref="AZ153:BB153"/>
    <mergeCell ref="BC153:BE153"/>
    <mergeCell ref="BJ153:BN153"/>
    <mergeCell ref="BO153:BQ153"/>
    <mergeCell ref="BR153:BT153"/>
    <mergeCell ref="BU153:BW153"/>
    <mergeCell ref="H154:L154"/>
    <mergeCell ref="M154:O154"/>
    <mergeCell ref="P154:R154"/>
    <mergeCell ref="S154:U154"/>
    <mergeCell ref="Z154:AD154"/>
    <mergeCell ref="AE154:AG154"/>
    <mergeCell ref="AH154:AJ154"/>
    <mergeCell ref="AK154:AM154"/>
    <mergeCell ref="AR154:AV154"/>
    <mergeCell ref="AW154:AY154"/>
    <mergeCell ref="AZ154:BB154"/>
    <mergeCell ref="BC154:BE154"/>
    <mergeCell ref="BJ154:BN154"/>
    <mergeCell ref="BO154:BQ154"/>
    <mergeCell ref="BR154:BT154"/>
    <mergeCell ref="BU154:BW154"/>
    <mergeCell ref="F155:L155"/>
    <mergeCell ref="M155:O155"/>
    <mergeCell ref="P155:R155"/>
    <mergeCell ref="S155:U155"/>
    <mergeCell ref="X155:AD155"/>
    <mergeCell ref="AE155:AG155"/>
    <mergeCell ref="AH155:AJ155"/>
    <mergeCell ref="AK155:AM155"/>
    <mergeCell ref="AP155:AV155"/>
    <mergeCell ref="AW155:AY155"/>
    <mergeCell ref="AZ155:BB155"/>
    <mergeCell ref="BC155:BE155"/>
    <mergeCell ref="BH155:BN155"/>
    <mergeCell ref="BO155:BQ155"/>
    <mergeCell ref="BR155:BT155"/>
    <mergeCell ref="BU155:BW155"/>
    <mergeCell ref="E157:V157"/>
    <mergeCell ref="W157:AN157"/>
    <mergeCell ref="AO157:BF157"/>
    <mergeCell ref="BG157:BX157"/>
    <mergeCell ref="E158:BX158"/>
    <mergeCell ref="B2:D3"/>
    <mergeCell ref="S8:S12"/>
    <mergeCell ref="T8:T12"/>
    <mergeCell ref="AK8:AK12"/>
    <mergeCell ref="AL8:AL12"/>
    <mergeCell ref="BC8:BC12"/>
    <mergeCell ref="BD8:BD12"/>
    <mergeCell ref="BU8:BU12"/>
    <mergeCell ref="BV8:BV12"/>
    <mergeCell ref="I13:L17"/>
    <mergeCell ref="R13:R16"/>
    <mergeCell ref="T13:T18"/>
    <mergeCell ref="U13:U18"/>
    <mergeCell ref="AA13:AD17"/>
    <mergeCell ref="AL13:AL18"/>
    <mergeCell ref="AM13:AM18"/>
    <mergeCell ref="AS13:AV17"/>
    <mergeCell ref="BD13:BD18"/>
    <mergeCell ref="BE13:BE18"/>
    <mergeCell ref="BK13:BN17"/>
    <mergeCell ref="S14:S17"/>
    <mergeCell ref="AJ14:AJ17"/>
    <mergeCell ref="AK14:AK17"/>
    <mergeCell ref="BB14:BB17"/>
    <mergeCell ref="BC14:BC17"/>
    <mergeCell ref="BT14:BT17"/>
    <mergeCell ref="BW14:BW19"/>
    <mergeCell ref="BU15:BU18"/>
    <mergeCell ref="Q16:Q18"/>
    <mergeCell ref="R17:R18"/>
    <mergeCell ref="AI17:AI19"/>
    <mergeCell ref="BA17:BA19"/>
    <mergeCell ref="I18:L22"/>
    <mergeCell ref="AA18:AD22"/>
    <mergeCell ref="AJ18:AJ19"/>
    <mergeCell ref="AS18:AV22"/>
    <mergeCell ref="BB18:BB19"/>
    <mergeCell ref="BK18:BN22"/>
    <mergeCell ref="BS18:BS20"/>
    <mergeCell ref="BT19:BT20"/>
    <mergeCell ref="S20:S21"/>
    <mergeCell ref="AK20:AK22"/>
    <mergeCell ref="BC20:BC22"/>
    <mergeCell ref="BU21:BU22"/>
    <mergeCell ref="F30:G31"/>
    <mergeCell ref="H30:H31"/>
    <mergeCell ref="T30:U31"/>
    <mergeCell ref="X30:Y31"/>
    <mergeCell ref="Z30:Z31"/>
    <mergeCell ref="AL30:AM31"/>
    <mergeCell ref="AP30:AQ31"/>
    <mergeCell ref="AR30:AR31"/>
    <mergeCell ref="BD30:BE31"/>
    <mergeCell ref="BH30:BI31"/>
    <mergeCell ref="BJ30:BJ31"/>
    <mergeCell ref="BV30:BW31"/>
    <mergeCell ref="F32:G33"/>
    <mergeCell ref="H32:J33"/>
    <mergeCell ref="K32:K33"/>
    <mergeCell ref="L32:M33"/>
    <mergeCell ref="X32:Y33"/>
    <mergeCell ref="Z32:AB33"/>
    <mergeCell ref="AC32:AC33"/>
    <mergeCell ref="AD32:AE33"/>
    <mergeCell ref="AP32:AQ33"/>
    <mergeCell ref="AR32:AT33"/>
    <mergeCell ref="AU32:AU33"/>
    <mergeCell ref="AV32:AW33"/>
    <mergeCell ref="BH32:BI33"/>
    <mergeCell ref="BJ32:BL33"/>
    <mergeCell ref="BM32:BM33"/>
    <mergeCell ref="BN32:BO33"/>
    <mergeCell ref="F38:G43"/>
    <mergeCell ref="X38:Y43"/>
    <mergeCell ref="AP38:AQ43"/>
    <mergeCell ref="BH38:BI43"/>
    <mergeCell ref="K39:L40"/>
    <mergeCell ref="M39:O40"/>
    <mergeCell ref="P39:R40"/>
    <mergeCell ref="S39:U40"/>
    <mergeCell ref="AC39:AD40"/>
    <mergeCell ref="AE39:AG40"/>
    <mergeCell ref="AH39:AJ40"/>
    <mergeCell ref="AK39:AM40"/>
    <mergeCell ref="AU39:AV40"/>
    <mergeCell ref="AW39:AY40"/>
    <mergeCell ref="AZ39:BB40"/>
    <mergeCell ref="BC39:BE40"/>
    <mergeCell ref="BM39:BN40"/>
    <mergeCell ref="BO39:BQ40"/>
    <mergeCell ref="BR39:BT40"/>
    <mergeCell ref="BU39:BW40"/>
    <mergeCell ref="K41:L42"/>
    <mergeCell ref="M41:O42"/>
    <mergeCell ref="P41:R42"/>
    <mergeCell ref="S41:U42"/>
    <mergeCell ref="AC41:AD42"/>
    <mergeCell ref="AE41:AG42"/>
    <mergeCell ref="AH41:AJ42"/>
    <mergeCell ref="AK41:AM42"/>
    <mergeCell ref="AU41:AV42"/>
    <mergeCell ref="AW41:AY42"/>
    <mergeCell ref="AZ41:BB42"/>
    <mergeCell ref="BC41:BE42"/>
    <mergeCell ref="BM41:BN42"/>
    <mergeCell ref="BO41:BQ42"/>
    <mergeCell ref="BR41:BT42"/>
    <mergeCell ref="BU41:BW42"/>
    <mergeCell ref="F44:G48"/>
    <mergeCell ref="X44:Y48"/>
    <mergeCell ref="AP44:AQ48"/>
    <mergeCell ref="BH44:BI48"/>
    <mergeCell ref="B51:D52"/>
    <mergeCell ref="B55:D56"/>
    <mergeCell ref="S61:S65"/>
    <mergeCell ref="T61:T65"/>
    <mergeCell ref="AK61:AK65"/>
    <mergeCell ref="AL61:AL65"/>
    <mergeCell ref="BC61:BC65"/>
    <mergeCell ref="BD61:BD65"/>
    <mergeCell ref="BU61:BU65"/>
    <mergeCell ref="BV61:BV65"/>
    <mergeCell ref="I66:L70"/>
    <mergeCell ref="R66:R69"/>
    <mergeCell ref="T66:T71"/>
    <mergeCell ref="U66:U71"/>
    <mergeCell ref="AA66:AD70"/>
    <mergeCell ref="AL66:AL71"/>
    <mergeCell ref="AM66:AM71"/>
    <mergeCell ref="AS66:AV70"/>
    <mergeCell ref="BD66:BD71"/>
    <mergeCell ref="BE66:BE71"/>
    <mergeCell ref="BK66:BN70"/>
    <mergeCell ref="S67:S70"/>
    <mergeCell ref="AJ67:AJ70"/>
    <mergeCell ref="AK67:AK70"/>
    <mergeCell ref="BB67:BB70"/>
    <mergeCell ref="BC67:BC70"/>
    <mergeCell ref="BT67:BT70"/>
    <mergeCell ref="BW67:BW72"/>
    <mergeCell ref="BU68:BU71"/>
    <mergeCell ref="Q69:Q71"/>
    <mergeCell ref="R70:R71"/>
    <mergeCell ref="AI70:AI72"/>
    <mergeCell ref="BA70:BA72"/>
    <mergeCell ref="I71:L75"/>
    <mergeCell ref="AA71:AD75"/>
    <mergeCell ref="AJ71:AJ72"/>
    <mergeCell ref="AS71:AV75"/>
    <mergeCell ref="BB71:BB72"/>
    <mergeCell ref="BK71:BN75"/>
    <mergeCell ref="BS71:BS73"/>
    <mergeCell ref="BT72:BT73"/>
    <mergeCell ref="S73:S74"/>
    <mergeCell ref="AK73:AK75"/>
    <mergeCell ref="BC73:BC75"/>
    <mergeCell ref="BU74:BU75"/>
    <mergeCell ref="F83:G84"/>
    <mergeCell ref="H83:H84"/>
    <mergeCell ref="T83:U84"/>
    <mergeCell ref="X83:Y84"/>
    <mergeCell ref="Z83:Z84"/>
    <mergeCell ref="AL83:AM84"/>
    <mergeCell ref="AP83:AQ84"/>
    <mergeCell ref="AR83:AR84"/>
    <mergeCell ref="BD83:BE84"/>
    <mergeCell ref="BH83:BI84"/>
    <mergeCell ref="BJ83:BJ84"/>
    <mergeCell ref="BV83:BW84"/>
    <mergeCell ref="F85:G86"/>
    <mergeCell ref="H85:J86"/>
    <mergeCell ref="K85:K86"/>
    <mergeCell ref="L85:M86"/>
    <mergeCell ref="X85:Y86"/>
    <mergeCell ref="Z85:AB86"/>
    <mergeCell ref="AC85:AC86"/>
    <mergeCell ref="AD85:AE86"/>
    <mergeCell ref="AP85:AQ86"/>
    <mergeCell ref="AR85:AT86"/>
    <mergeCell ref="AU85:AU86"/>
    <mergeCell ref="AV85:AW86"/>
    <mergeCell ref="BH85:BI86"/>
    <mergeCell ref="BJ85:BL86"/>
    <mergeCell ref="BM85:BM86"/>
    <mergeCell ref="BN85:BO86"/>
    <mergeCell ref="F91:G96"/>
    <mergeCell ref="X91:Y96"/>
    <mergeCell ref="AP91:AQ96"/>
    <mergeCell ref="BH91:BI96"/>
    <mergeCell ref="K92:L93"/>
    <mergeCell ref="M92:O93"/>
    <mergeCell ref="P92:R93"/>
    <mergeCell ref="S92:U93"/>
    <mergeCell ref="AC92:AD93"/>
    <mergeCell ref="AE92:AG93"/>
    <mergeCell ref="AH92:AJ93"/>
    <mergeCell ref="AK92:AM93"/>
    <mergeCell ref="AU92:AV93"/>
    <mergeCell ref="AW92:AY93"/>
    <mergeCell ref="AZ92:BB93"/>
    <mergeCell ref="BC92:BE93"/>
    <mergeCell ref="BM92:BN93"/>
    <mergeCell ref="BO92:BQ93"/>
    <mergeCell ref="BR92:BT93"/>
    <mergeCell ref="BU92:BW93"/>
    <mergeCell ref="K94:L95"/>
    <mergeCell ref="M94:O95"/>
    <mergeCell ref="P94:R95"/>
    <mergeCell ref="S94:U95"/>
    <mergeCell ref="AC94:AD95"/>
    <mergeCell ref="AE94:AG95"/>
    <mergeCell ref="AH94:AJ95"/>
    <mergeCell ref="AK94:AM95"/>
    <mergeCell ref="AU94:AV95"/>
    <mergeCell ref="AW94:AY95"/>
    <mergeCell ref="AZ94:BB95"/>
    <mergeCell ref="BC94:BE95"/>
    <mergeCell ref="BM94:BN95"/>
    <mergeCell ref="BO94:BQ95"/>
    <mergeCell ref="BR94:BT95"/>
    <mergeCell ref="BU94:BW95"/>
    <mergeCell ref="F97:G101"/>
    <mergeCell ref="X97:Y101"/>
    <mergeCell ref="AP97:AQ101"/>
    <mergeCell ref="BH97:BI101"/>
    <mergeCell ref="B104:D105"/>
    <mergeCell ref="B108:D109"/>
    <mergeCell ref="S114:S118"/>
    <mergeCell ref="T114:T118"/>
    <mergeCell ref="AK114:AK118"/>
    <mergeCell ref="AL114:AL118"/>
    <mergeCell ref="BC114:BC118"/>
    <mergeCell ref="BD114:BD118"/>
    <mergeCell ref="BU114:BU118"/>
    <mergeCell ref="BV114:BV118"/>
    <mergeCell ref="I119:L123"/>
    <mergeCell ref="R119:R122"/>
    <mergeCell ref="T119:T124"/>
    <mergeCell ref="U119:U124"/>
    <mergeCell ref="AA119:AD123"/>
    <mergeCell ref="AL119:AL124"/>
    <mergeCell ref="AM119:AM124"/>
    <mergeCell ref="AS119:AV123"/>
    <mergeCell ref="BD119:BD124"/>
    <mergeCell ref="BE119:BE124"/>
    <mergeCell ref="BK119:BN123"/>
    <mergeCell ref="S120:S123"/>
    <mergeCell ref="AJ120:AJ123"/>
    <mergeCell ref="AK120:AK123"/>
    <mergeCell ref="BB120:BB123"/>
    <mergeCell ref="BC120:BC123"/>
    <mergeCell ref="BT120:BT123"/>
    <mergeCell ref="BW120:BW125"/>
    <mergeCell ref="BU121:BU124"/>
    <mergeCell ref="Q122:Q124"/>
    <mergeCell ref="R123:R124"/>
    <mergeCell ref="AI123:AI125"/>
    <mergeCell ref="BA123:BA125"/>
    <mergeCell ref="I124:L128"/>
    <mergeCell ref="AA124:AD128"/>
    <mergeCell ref="AJ124:AJ125"/>
    <mergeCell ref="AS124:AV128"/>
    <mergeCell ref="BB124:BB125"/>
    <mergeCell ref="BK124:BN128"/>
    <mergeCell ref="BS124:BS126"/>
    <mergeCell ref="BT125:BT126"/>
    <mergeCell ref="S126:S127"/>
    <mergeCell ref="AK126:AK128"/>
    <mergeCell ref="BC126:BC128"/>
    <mergeCell ref="BU127:BU128"/>
    <mergeCell ref="F136:G137"/>
    <mergeCell ref="H136:H137"/>
    <mergeCell ref="T136:U137"/>
    <mergeCell ref="X136:Y137"/>
    <mergeCell ref="Z136:Z137"/>
    <mergeCell ref="AL136:AM137"/>
    <mergeCell ref="AP136:AQ137"/>
    <mergeCell ref="AR136:AR137"/>
    <mergeCell ref="BD136:BE137"/>
    <mergeCell ref="BH136:BI137"/>
    <mergeCell ref="BJ136:BJ137"/>
    <mergeCell ref="BV136:BW137"/>
    <mergeCell ref="F138:G139"/>
    <mergeCell ref="H138:J139"/>
    <mergeCell ref="K138:K139"/>
    <mergeCell ref="L138:M139"/>
    <mergeCell ref="X138:Y139"/>
    <mergeCell ref="Z138:AB139"/>
    <mergeCell ref="AC138:AC139"/>
    <mergeCell ref="AD138:AE139"/>
    <mergeCell ref="AP138:AQ139"/>
    <mergeCell ref="AR138:AT139"/>
    <mergeCell ref="AU138:AU139"/>
    <mergeCell ref="AV138:AW139"/>
    <mergeCell ref="BH138:BI139"/>
    <mergeCell ref="BJ138:BL139"/>
    <mergeCell ref="BM138:BM139"/>
    <mergeCell ref="BN138:BO139"/>
    <mergeCell ref="F144:G149"/>
    <mergeCell ref="X144:Y149"/>
    <mergeCell ref="AP144:AQ149"/>
    <mergeCell ref="BH144:BI149"/>
    <mergeCell ref="K145:L146"/>
    <mergeCell ref="M145:O146"/>
    <mergeCell ref="P145:R146"/>
    <mergeCell ref="S145:U146"/>
    <mergeCell ref="AC145:AD146"/>
    <mergeCell ref="AE145:AG146"/>
    <mergeCell ref="AH145:AJ146"/>
    <mergeCell ref="AK145:AM146"/>
    <mergeCell ref="AU145:AV146"/>
    <mergeCell ref="AW145:AY146"/>
    <mergeCell ref="AZ145:BB146"/>
    <mergeCell ref="BC145:BE146"/>
    <mergeCell ref="BM145:BN146"/>
    <mergeCell ref="BO145:BQ146"/>
    <mergeCell ref="BR145:BT146"/>
    <mergeCell ref="BU145:BW146"/>
    <mergeCell ref="K147:L148"/>
    <mergeCell ref="M147:O148"/>
    <mergeCell ref="P147:R148"/>
    <mergeCell ref="S147:U148"/>
    <mergeCell ref="AC147:AD148"/>
    <mergeCell ref="AE147:AG148"/>
    <mergeCell ref="AH147:AJ148"/>
    <mergeCell ref="AK147:AM148"/>
    <mergeCell ref="AU147:AV148"/>
    <mergeCell ref="AW147:AY148"/>
    <mergeCell ref="AZ147:BB148"/>
    <mergeCell ref="BC147:BE148"/>
    <mergeCell ref="BM147:BN148"/>
    <mergeCell ref="BO147:BQ148"/>
    <mergeCell ref="BR147:BT148"/>
    <mergeCell ref="BU147:BW148"/>
    <mergeCell ref="F150:G154"/>
    <mergeCell ref="X150:Y154"/>
    <mergeCell ref="AP150:AQ154"/>
    <mergeCell ref="BH150:BI154"/>
    <mergeCell ref="B157:D158"/>
    <mergeCell ref="B5:D23"/>
    <mergeCell ref="G13:G22"/>
    <mergeCell ref="Y13:Y22"/>
    <mergeCell ref="AQ13:AQ22"/>
    <mergeCell ref="BI13:BI22"/>
    <mergeCell ref="BV13:BV19"/>
    <mergeCell ref="B24:D35"/>
    <mergeCell ref="B36:D50"/>
    <mergeCell ref="B58:D76"/>
    <mergeCell ref="G66:G75"/>
    <mergeCell ref="Y66:Y75"/>
    <mergeCell ref="AQ66:AQ75"/>
    <mergeCell ref="BI66:BI75"/>
    <mergeCell ref="BV66:BV72"/>
    <mergeCell ref="B77:D88"/>
    <mergeCell ref="B89:D103"/>
    <mergeCell ref="B111:D129"/>
    <mergeCell ref="G119:G128"/>
    <mergeCell ref="Y119:Y128"/>
    <mergeCell ref="AQ119:AQ128"/>
    <mergeCell ref="BI119:BI128"/>
    <mergeCell ref="BV119:BV125"/>
    <mergeCell ref="B130:D141"/>
    <mergeCell ref="B142:D156"/>
  </mergeCells>
  <phoneticPr fontId="1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70" fitToWidth="1" fitToHeight="1" orientation="landscape" usePrinterDefaults="1" r:id="rId1"/>
  <headerFooter alignWithMargins="0"/>
  <rowBreaks count="2" manualBreakCount="2">
    <brk id="53" max="16383" man="1"/>
    <brk id="1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9" tint="0.8"/>
  </sheetPr>
  <dimension ref="A1:BX158"/>
  <sheetViews>
    <sheetView topLeftCell="A25" zoomScale="85" zoomScaleNormal="85" workbookViewId="0">
      <selection activeCell="P39" sqref="P39:R48"/>
    </sheetView>
  </sheetViews>
  <sheetFormatPr defaultColWidth="3.125" defaultRowHeight="18" customHeight="1"/>
  <cols>
    <col min="1" max="1" width="1.625" style="1" customWidth="1"/>
    <col min="2" max="4" width="2.625" style="1" customWidth="1"/>
    <col min="5" max="5" width="0.875" style="1" customWidth="1"/>
    <col min="6" max="21" width="2.625" style="1" customWidth="1"/>
    <col min="22" max="23" width="0.875" style="1" customWidth="1"/>
    <col min="24" max="39" width="2.625" style="1" customWidth="1"/>
    <col min="40" max="41" width="0.875" style="1" customWidth="1"/>
    <col min="42" max="57" width="2.625" style="1" customWidth="1"/>
    <col min="58" max="59" width="0.875" style="1" customWidth="1"/>
    <col min="60" max="75" width="2.625" style="1" customWidth="1"/>
    <col min="76" max="76" width="0.875" style="1" customWidth="1"/>
    <col min="77" max="77" width="1.625" style="1" customWidth="1"/>
    <col min="78" max="80" width="2.625" style="1" customWidth="1"/>
    <col min="81" max="81" width="0.875" style="1" customWidth="1"/>
    <col min="82" max="96" width="2.625" style="1" customWidth="1"/>
    <col min="97" max="98" width="0.875" style="1" customWidth="1"/>
    <col min="99" max="114" width="2.625" style="1" customWidth="1"/>
    <col min="115" max="116" width="0.875" style="1" customWidth="1"/>
    <col min="117" max="132" width="2.625" style="1" customWidth="1"/>
    <col min="133" max="133" width="0.875" style="1" customWidth="1"/>
    <col min="134" max="16384" width="3.125" style="1"/>
  </cols>
  <sheetData>
    <row r="1" spans="1:76" ht="30" customHeight="1">
      <c r="A1" s="31"/>
      <c r="B1" s="36" t="s">
        <v>21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213"/>
    </row>
    <row r="2" spans="1:76" ht="24.95" customHeight="1">
      <c r="A2" s="31"/>
      <c r="B2" s="37" t="s">
        <v>70</v>
      </c>
      <c r="C2" s="47"/>
      <c r="D2" s="57"/>
      <c r="E2" s="65" t="s">
        <v>69</v>
      </c>
      <c r="F2" s="78"/>
      <c r="G2" s="78"/>
      <c r="H2" s="78"/>
      <c r="I2" s="78"/>
      <c r="J2" s="78"/>
      <c r="K2" s="78"/>
      <c r="L2" s="129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78" t="s">
        <v>54</v>
      </c>
      <c r="X2" s="78"/>
      <c r="Y2" s="78"/>
      <c r="Z2" s="78"/>
      <c r="AA2" s="78"/>
      <c r="AB2" s="78"/>
      <c r="AC2" s="78"/>
      <c r="AD2" s="78"/>
      <c r="AE2" s="191">
        <v>20</v>
      </c>
      <c r="AF2" s="191"/>
      <c r="AG2" s="191"/>
      <c r="AH2" s="191"/>
      <c r="AI2" s="191"/>
      <c r="AJ2" s="191"/>
      <c r="AK2" s="191"/>
      <c r="AL2" s="191"/>
      <c r="AM2" s="191"/>
      <c r="AN2" s="191"/>
      <c r="AO2" s="203" t="s">
        <v>68</v>
      </c>
      <c r="AP2" s="203"/>
      <c r="AQ2" s="203"/>
      <c r="AR2" s="203"/>
      <c r="AS2" s="203"/>
      <c r="AT2" s="203"/>
      <c r="AU2" s="203"/>
      <c r="AV2" s="203"/>
      <c r="AW2" s="206">
        <v>0.9</v>
      </c>
      <c r="AX2" s="208"/>
      <c r="AY2" s="208"/>
      <c r="AZ2" s="208"/>
      <c r="BA2" s="208"/>
      <c r="BB2" s="208"/>
      <c r="BC2" s="208"/>
      <c r="BD2" s="208"/>
      <c r="BE2" s="208"/>
      <c r="BF2" s="208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14"/>
    </row>
    <row r="3" spans="1:76" ht="24.95" customHeight="1">
      <c r="A3" s="31"/>
      <c r="B3" s="38"/>
      <c r="C3" s="48"/>
      <c r="D3" s="58"/>
      <c r="E3" s="66" t="s">
        <v>66</v>
      </c>
      <c r="F3" s="79"/>
      <c r="G3" s="79"/>
      <c r="H3" s="79"/>
      <c r="I3" s="79"/>
      <c r="J3" s="79"/>
      <c r="K3" s="79"/>
      <c r="L3" s="79" t="s">
        <v>67</v>
      </c>
      <c r="M3" s="79"/>
      <c r="N3" s="144">
        <v>4</v>
      </c>
      <c r="O3" s="144"/>
      <c r="P3" s="150" t="str">
        <f>IF(N3=3,"(旧区分:L交通)",IF(N3=4,"(旧区分:A交通)",IF(N3=5,"(旧区分:B交通)","(旧区分:C交通)")))</f>
        <v>(旧区分:A交通)</v>
      </c>
      <c r="Q3" s="150"/>
      <c r="R3" s="150"/>
      <c r="S3" s="150"/>
      <c r="T3" s="150"/>
      <c r="U3" s="150"/>
      <c r="V3" s="150"/>
      <c r="W3" s="79" t="s">
        <v>64</v>
      </c>
      <c r="X3" s="79"/>
      <c r="Y3" s="79"/>
      <c r="Z3" s="79"/>
      <c r="AA3" s="79"/>
      <c r="AB3" s="79"/>
      <c r="AC3" s="79"/>
      <c r="AD3" s="79"/>
      <c r="AE3" s="192" t="s">
        <v>65</v>
      </c>
      <c r="AF3" s="192"/>
      <c r="AG3" s="192"/>
      <c r="AH3" s="192"/>
      <c r="AI3" s="192"/>
      <c r="AJ3" s="192"/>
      <c r="AK3" s="192"/>
      <c r="AL3" s="192"/>
      <c r="AM3" s="192"/>
      <c r="AN3" s="192"/>
      <c r="AO3" s="79" t="s">
        <v>71</v>
      </c>
      <c r="AP3" s="79"/>
      <c r="AQ3" s="79"/>
      <c r="AR3" s="79"/>
      <c r="AS3" s="79"/>
      <c r="AT3" s="79"/>
      <c r="AU3" s="79"/>
      <c r="AV3" s="79"/>
      <c r="AW3" s="207">
        <v>0.1</v>
      </c>
      <c r="AX3" s="207"/>
      <c r="AY3" s="207"/>
      <c r="AZ3" s="207"/>
      <c r="BA3" s="207"/>
      <c r="BB3" s="207"/>
      <c r="BC3" s="207"/>
      <c r="BD3" s="207"/>
      <c r="BE3" s="207"/>
      <c r="BF3" s="207"/>
      <c r="BG3" s="79" t="s">
        <v>72</v>
      </c>
      <c r="BH3" s="79"/>
      <c r="BI3" s="79"/>
      <c r="BJ3" s="79"/>
      <c r="BK3" s="79"/>
      <c r="BL3" s="79"/>
      <c r="BM3" s="79"/>
      <c r="BN3" s="79"/>
      <c r="BO3" s="211">
        <v>20</v>
      </c>
      <c r="BP3" s="211"/>
      <c r="BQ3" s="211"/>
      <c r="BR3" s="211"/>
      <c r="BS3" s="211"/>
      <c r="BT3" s="211"/>
      <c r="BU3" s="211"/>
      <c r="BV3" s="211"/>
      <c r="BW3" s="211"/>
      <c r="BX3" s="215"/>
    </row>
    <row r="4" spans="1:76" ht="20.100000000000001" customHeight="1">
      <c r="A4" s="31"/>
      <c r="B4" s="39"/>
      <c r="C4" s="49"/>
      <c r="D4" s="59"/>
      <c r="E4" s="67">
        <v>1</v>
      </c>
      <c r="F4" s="80"/>
      <c r="G4" s="80"/>
      <c r="H4" s="80"/>
      <c r="I4" s="80"/>
      <c r="J4" s="80"/>
      <c r="K4" s="80"/>
      <c r="L4" s="80"/>
      <c r="M4" s="132">
        <f>+L26</f>
        <v>3</v>
      </c>
      <c r="N4" s="132"/>
      <c r="O4" s="132"/>
      <c r="P4" s="132"/>
      <c r="Q4" s="132"/>
      <c r="R4" s="132"/>
      <c r="S4" s="132"/>
      <c r="T4" s="132"/>
      <c r="U4" s="132"/>
      <c r="V4" s="175"/>
      <c r="W4" s="67">
        <v>2</v>
      </c>
      <c r="X4" s="80"/>
      <c r="Y4" s="80"/>
      <c r="Z4" s="80"/>
      <c r="AA4" s="80"/>
      <c r="AB4" s="80"/>
      <c r="AC4" s="80"/>
      <c r="AD4" s="80"/>
      <c r="AE4" s="132">
        <f>+AD26</f>
        <v>4</v>
      </c>
      <c r="AF4" s="132"/>
      <c r="AG4" s="132"/>
      <c r="AH4" s="132"/>
      <c r="AI4" s="132"/>
      <c r="AJ4" s="132"/>
      <c r="AK4" s="132"/>
      <c r="AL4" s="132"/>
      <c r="AM4" s="132"/>
      <c r="AN4" s="175"/>
      <c r="AO4" s="67">
        <v>2</v>
      </c>
      <c r="AP4" s="80"/>
      <c r="AQ4" s="80"/>
      <c r="AR4" s="80"/>
      <c r="AS4" s="80"/>
      <c r="AT4" s="80"/>
      <c r="AU4" s="80"/>
      <c r="AV4" s="80"/>
      <c r="AW4" s="132">
        <f>+AV26</f>
        <v>6</v>
      </c>
      <c r="AX4" s="132"/>
      <c r="AY4" s="132"/>
      <c r="AZ4" s="132"/>
      <c r="BA4" s="132"/>
      <c r="BB4" s="132"/>
      <c r="BC4" s="132"/>
      <c r="BD4" s="132"/>
      <c r="BE4" s="132"/>
      <c r="BF4" s="175"/>
      <c r="BG4" s="67">
        <v>3</v>
      </c>
      <c r="BH4" s="80"/>
      <c r="BI4" s="80"/>
      <c r="BJ4" s="80"/>
      <c r="BK4" s="80"/>
      <c r="BL4" s="80"/>
      <c r="BM4" s="80"/>
      <c r="BN4" s="80"/>
      <c r="BO4" s="132">
        <f>+BN26</f>
        <v>8</v>
      </c>
      <c r="BP4" s="132"/>
      <c r="BQ4" s="132"/>
      <c r="BR4" s="132"/>
      <c r="BS4" s="132"/>
      <c r="BT4" s="132"/>
      <c r="BU4" s="132"/>
      <c r="BV4" s="132"/>
      <c r="BW4" s="132"/>
      <c r="BX4" s="216"/>
    </row>
    <row r="5" spans="1:76" ht="5.0999999999999996" customHeight="1">
      <c r="A5" s="31"/>
      <c r="B5" s="40" t="s">
        <v>3</v>
      </c>
      <c r="C5" s="50"/>
      <c r="D5" s="60"/>
      <c r="E5" s="68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176"/>
      <c r="W5" s="68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176"/>
      <c r="AO5" s="68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176"/>
      <c r="BG5" s="68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217"/>
    </row>
    <row r="6" spans="1:76" s="28" customFormat="1" ht="12" customHeight="1">
      <c r="A6" s="32"/>
      <c r="B6" s="40"/>
      <c r="C6" s="50"/>
      <c r="D6" s="60"/>
      <c r="E6" s="69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2"/>
      <c r="S6" s="82"/>
      <c r="T6" s="168"/>
      <c r="U6" s="168"/>
      <c r="V6" s="32"/>
      <c r="W6" s="69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32"/>
      <c r="AK6" s="82"/>
      <c r="AL6" s="168"/>
      <c r="AM6" s="168"/>
      <c r="AN6" s="198"/>
      <c r="AO6" s="69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32"/>
      <c r="BC6" s="82"/>
      <c r="BD6" s="168"/>
      <c r="BE6" s="168"/>
      <c r="BF6" s="198"/>
      <c r="BG6" s="69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32"/>
      <c r="BU6" s="82"/>
      <c r="BV6" s="168"/>
      <c r="BW6" s="168"/>
      <c r="BX6" s="218"/>
    </row>
    <row r="7" spans="1:76" s="28" customFormat="1" ht="12" customHeight="1">
      <c r="A7" s="32"/>
      <c r="B7" s="40"/>
      <c r="C7" s="50"/>
      <c r="D7" s="60"/>
      <c r="E7" s="69"/>
      <c r="F7" s="82"/>
      <c r="G7" s="82"/>
      <c r="H7" s="82"/>
      <c r="I7" s="109" t="s">
        <v>2</v>
      </c>
      <c r="J7" s="109"/>
      <c r="K7" s="109"/>
      <c r="L7" s="109"/>
      <c r="M7" s="109" t="s">
        <v>24</v>
      </c>
      <c r="N7" s="109"/>
      <c r="O7" s="109"/>
      <c r="P7" s="109"/>
      <c r="Q7" s="82"/>
      <c r="R7" s="32"/>
      <c r="S7" s="163"/>
      <c r="T7" s="168"/>
      <c r="U7" s="168"/>
      <c r="V7" s="32"/>
      <c r="W7" s="69"/>
      <c r="X7" s="82"/>
      <c r="Y7" s="82"/>
      <c r="Z7" s="82"/>
      <c r="AA7" s="109" t="s">
        <v>2</v>
      </c>
      <c r="AB7" s="109"/>
      <c r="AC7" s="109"/>
      <c r="AD7" s="109"/>
      <c r="AE7" s="109" t="s">
        <v>24</v>
      </c>
      <c r="AF7" s="109"/>
      <c r="AG7" s="109"/>
      <c r="AH7" s="109"/>
      <c r="AI7" s="82"/>
      <c r="AJ7" s="32"/>
      <c r="AK7" s="163"/>
      <c r="AL7" s="168"/>
      <c r="AM7" s="168"/>
      <c r="AN7" s="198"/>
      <c r="AO7" s="69"/>
      <c r="AP7" s="82"/>
      <c r="AQ7" s="82"/>
      <c r="AR7" s="82"/>
      <c r="AS7" s="109" t="s">
        <v>2</v>
      </c>
      <c r="AT7" s="109"/>
      <c r="AU7" s="109"/>
      <c r="AV7" s="109"/>
      <c r="AW7" s="109" t="s">
        <v>24</v>
      </c>
      <c r="AX7" s="109"/>
      <c r="AY7" s="109"/>
      <c r="AZ7" s="109"/>
      <c r="BA7" s="82"/>
      <c r="BB7" s="32"/>
      <c r="BC7" s="163"/>
      <c r="BD7" s="168"/>
      <c r="BE7" s="168"/>
      <c r="BF7" s="198"/>
      <c r="BG7" s="69"/>
      <c r="BH7" s="82"/>
      <c r="BI7" s="82"/>
      <c r="BJ7" s="82"/>
      <c r="BK7" s="109" t="s">
        <v>2</v>
      </c>
      <c r="BL7" s="109"/>
      <c r="BM7" s="109"/>
      <c r="BN7" s="109"/>
      <c r="BO7" s="109" t="s">
        <v>24</v>
      </c>
      <c r="BP7" s="109"/>
      <c r="BQ7" s="109"/>
      <c r="BR7" s="109"/>
      <c r="BS7" s="82"/>
      <c r="BT7" s="32"/>
      <c r="BU7" s="163"/>
      <c r="BV7" s="168"/>
      <c r="BW7" s="168"/>
      <c r="BX7" s="218"/>
    </row>
    <row r="8" spans="1:76" s="28" customFormat="1" ht="9.9499999999999993" customHeight="1">
      <c r="A8" s="32"/>
      <c r="B8" s="40"/>
      <c r="C8" s="50"/>
      <c r="D8" s="60"/>
      <c r="E8" s="69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2"/>
      <c r="S8" s="164">
        <f>+K38+K39+K41</f>
        <v>60</v>
      </c>
      <c r="T8" s="169" t="s">
        <v>62</v>
      </c>
      <c r="U8" s="168"/>
      <c r="V8" s="32"/>
      <c r="W8" s="69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32"/>
      <c r="AK8" s="164">
        <f>+AC38+AC39+AC41</f>
        <v>60</v>
      </c>
      <c r="AL8" s="169" t="s">
        <v>62</v>
      </c>
      <c r="AM8" s="168"/>
      <c r="AN8" s="198"/>
      <c r="AO8" s="69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32"/>
      <c r="BC8" s="164">
        <f>+AU38+AU39+AU41</f>
        <v>45</v>
      </c>
      <c r="BD8" s="169" t="s">
        <v>62</v>
      </c>
      <c r="BE8" s="168"/>
      <c r="BF8" s="198"/>
      <c r="BG8" s="69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32"/>
      <c r="BU8" s="164">
        <f>+BM38+BM39+BM41</f>
        <v>45</v>
      </c>
      <c r="BV8" s="169" t="s">
        <v>62</v>
      </c>
      <c r="BW8" s="168"/>
      <c r="BX8" s="218"/>
    </row>
    <row r="9" spans="1:76" s="28" customFormat="1" ht="9.9499999999999993" customHeight="1">
      <c r="A9" s="32"/>
      <c r="B9" s="40"/>
      <c r="C9" s="50"/>
      <c r="D9" s="60"/>
      <c r="E9" s="69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32"/>
      <c r="S9" s="164"/>
      <c r="T9" s="169"/>
      <c r="U9" s="168"/>
      <c r="V9" s="32"/>
      <c r="W9" s="69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32"/>
      <c r="AK9" s="164"/>
      <c r="AL9" s="169"/>
      <c r="AM9" s="168"/>
      <c r="AN9" s="198"/>
      <c r="AO9" s="69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32"/>
      <c r="BC9" s="164"/>
      <c r="BD9" s="169"/>
      <c r="BE9" s="168"/>
      <c r="BF9" s="198"/>
      <c r="BG9" s="69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32"/>
      <c r="BU9" s="164"/>
      <c r="BV9" s="169"/>
      <c r="BW9" s="168"/>
      <c r="BX9" s="218"/>
    </row>
    <row r="10" spans="1:76" s="28" customFormat="1" ht="9.9499999999999993" customHeight="1">
      <c r="A10" s="32"/>
      <c r="B10" s="40"/>
      <c r="C10" s="50"/>
      <c r="D10" s="60"/>
      <c r="E10" s="69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32"/>
      <c r="S10" s="164"/>
      <c r="T10" s="169"/>
      <c r="U10" s="168"/>
      <c r="V10" s="32"/>
      <c r="W10" s="6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32"/>
      <c r="AK10" s="164"/>
      <c r="AL10" s="169"/>
      <c r="AM10" s="168"/>
      <c r="AN10" s="198"/>
      <c r="AO10" s="69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32"/>
      <c r="BC10" s="164"/>
      <c r="BD10" s="169"/>
      <c r="BE10" s="168"/>
      <c r="BF10" s="198"/>
      <c r="BG10" s="69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32"/>
      <c r="BU10" s="164"/>
      <c r="BV10" s="169"/>
      <c r="BW10" s="168"/>
      <c r="BX10" s="218"/>
    </row>
    <row r="11" spans="1:76" s="28" customFormat="1" ht="9.9499999999999993" customHeight="1">
      <c r="A11" s="32"/>
      <c r="B11" s="40"/>
      <c r="C11" s="50"/>
      <c r="D11" s="60"/>
      <c r="E11" s="69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32"/>
      <c r="S11" s="164"/>
      <c r="T11" s="169"/>
      <c r="U11" s="168"/>
      <c r="V11" s="32"/>
      <c r="W11" s="6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32"/>
      <c r="AK11" s="164"/>
      <c r="AL11" s="169"/>
      <c r="AM11" s="168"/>
      <c r="AN11" s="198"/>
      <c r="AO11" s="69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32"/>
      <c r="BC11" s="164"/>
      <c r="BD11" s="169"/>
      <c r="BE11" s="168"/>
      <c r="BF11" s="198"/>
      <c r="BG11" s="69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32"/>
      <c r="BU11" s="164"/>
      <c r="BV11" s="169"/>
      <c r="BW11" s="168"/>
      <c r="BX11" s="218"/>
    </row>
    <row r="12" spans="1:76" s="28" customFormat="1" ht="9.9499999999999993" customHeight="1">
      <c r="A12" s="32"/>
      <c r="B12" s="40"/>
      <c r="C12" s="50"/>
      <c r="D12" s="60"/>
      <c r="E12" s="69"/>
      <c r="F12" s="82"/>
      <c r="G12" s="82"/>
      <c r="H12" s="82"/>
      <c r="I12" s="109"/>
      <c r="J12" s="109"/>
      <c r="K12" s="109"/>
      <c r="L12" s="109"/>
      <c r="M12" s="109"/>
      <c r="N12" s="109"/>
      <c r="O12" s="109"/>
      <c r="P12" s="109"/>
      <c r="Q12" s="82"/>
      <c r="R12" s="32"/>
      <c r="S12" s="164"/>
      <c r="T12" s="169"/>
      <c r="U12" s="168"/>
      <c r="V12" s="32"/>
      <c r="W12" s="69"/>
      <c r="X12" s="82"/>
      <c r="Y12" s="82"/>
      <c r="Z12" s="82"/>
      <c r="AA12" s="109"/>
      <c r="AB12" s="109"/>
      <c r="AC12" s="109"/>
      <c r="AD12" s="109"/>
      <c r="AE12" s="109"/>
      <c r="AF12" s="109"/>
      <c r="AG12" s="109"/>
      <c r="AH12" s="109"/>
      <c r="AI12" s="82"/>
      <c r="AJ12" s="32"/>
      <c r="AK12" s="164"/>
      <c r="AL12" s="169"/>
      <c r="AM12" s="168"/>
      <c r="AN12" s="198"/>
      <c r="AO12" s="69"/>
      <c r="AP12" s="82"/>
      <c r="AQ12" s="82"/>
      <c r="AR12" s="82"/>
      <c r="AS12" s="109"/>
      <c r="AT12" s="109"/>
      <c r="AU12" s="109"/>
      <c r="AV12" s="109"/>
      <c r="AW12" s="109"/>
      <c r="AX12" s="109"/>
      <c r="AY12" s="109"/>
      <c r="AZ12" s="109"/>
      <c r="BA12" s="82"/>
      <c r="BB12" s="32"/>
      <c r="BC12" s="164"/>
      <c r="BD12" s="169"/>
      <c r="BE12" s="168"/>
      <c r="BF12" s="198"/>
      <c r="BG12" s="69"/>
      <c r="BH12" s="82"/>
      <c r="BI12" s="82"/>
      <c r="BJ12" s="82"/>
      <c r="BK12" s="109"/>
      <c r="BL12" s="109"/>
      <c r="BM12" s="109"/>
      <c r="BN12" s="109"/>
      <c r="BO12" s="109"/>
      <c r="BP12" s="109"/>
      <c r="BQ12" s="109"/>
      <c r="BR12" s="109"/>
      <c r="BS12" s="82"/>
      <c r="BT12" s="32"/>
      <c r="BU12" s="164"/>
      <c r="BV12" s="169"/>
      <c r="BW12" s="168"/>
      <c r="BX12" s="218"/>
    </row>
    <row r="13" spans="1:76" s="28" customFormat="1" ht="12" customHeight="1">
      <c r="A13" s="32"/>
      <c r="B13" s="40"/>
      <c r="C13" s="50"/>
      <c r="D13" s="60"/>
      <c r="E13" s="69"/>
      <c r="F13" s="82"/>
      <c r="G13" s="97">
        <v>100</v>
      </c>
      <c r="H13" s="82"/>
      <c r="I13" s="109" t="s">
        <v>1</v>
      </c>
      <c r="J13" s="109"/>
      <c r="K13" s="109"/>
      <c r="L13" s="109"/>
      <c r="M13" s="133"/>
      <c r="N13" s="133"/>
      <c r="O13" s="133"/>
      <c r="P13" s="133"/>
      <c r="Q13" s="156"/>
      <c r="R13" s="161">
        <f>+S14-R17</f>
        <v>45</v>
      </c>
      <c r="S13" s="156"/>
      <c r="T13" s="170">
        <f>+S14+S8</f>
        <v>125</v>
      </c>
      <c r="U13" s="173" t="s">
        <v>63</v>
      </c>
      <c r="V13" s="32"/>
      <c r="W13" s="69"/>
      <c r="X13" s="82"/>
      <c r="Y13" s="97">
        <v>100</v>
      </c>
      <c r="Z13" s="82"/>
      <c r="AA13" s="109" t="s">
        <v>1</v>
      </c>
      <c r="AB13" s="109"/>
      <c r="AC13" s="109"/>
      <c r="AD13" s="109"/>
      <c r="AE13" s="133"/>
      <c r="AF13" s="133"/>
      <c r="AG13" s="133"/>
      <c r="AH13" s="133"/>
      <c r="AI13" s="156"/>
      <c r="AJ13" s="32"/>
      <c r="AK13" s="32"/>
      <c r="AL13" s="170">
        <f>+AK14+AK8</f>
        <v>130</v>
      </c>
      <c r="AM13" s="173" t="s">
        <v>63</v>
      </c>
      <c r="AN13" s="198"/>
      <c r="AO13" s="69"/>
      <c r="AP13" s="82"/>
      <c r="AQ13" s="97">
        <v>100</v>
      </c>
      <c r="AR13" s="82"/>
      <c r="AS13" s="109" t="s">
        <v>1</v>
      </c>
      <c r="AT13" s="109"/>
      <c r="AU13" s="109"/>
      <c r="AV13" s="109"/>
      <c r="AW13" s="133"/>
      <c r="AX13" s="133"/>
      <c r="AY13" s="133"/>
      <c r="AZ13" s="133"/>
      <c r="BA13" s="156"/>
      <c r="BB13" s="32"/>
      <c r="BC13" s="32"/>
      <c r="BD13" s="170">
        <f>+BC14+BC8</f>
        <v>130</v>
      </c>
      <c r="BE13" s="173" t="s">
        <v>63</v>
      </c>
      <c r="BF13" s="198"/>
      <c r="BG13" s="69"/>
      <c r="BH13" s="82"/>
      <c r="BI13" s="97">
        <v>100</v>
      </c>
      <c r="BJ13" s="82"/>
      <c r="BK13" s="109" t="s">
        <v>1</v>
      </c>
      <c r="BL13" s="109"/>
      <c r="BM13" s="109"/>
      <c r="BN13" s="109"/>
      <c r="BO13" s="133"/>
      <c r="BP13" s="133"/>
      <c r="BQ13" s="133"/>
      <c r="BR13" s="133"/>
      <c r="BS13" s="156"/>
      <c r="BT13" s="32"/>
      <c r="BU13" s="32"/>
      <c r="BV13" s="212">
        <f>BU15+BU8</f>
        <v>135</v>
      </c>
      <c r="BW13" s="168"/>
      <c r="BX13" s="218"/>
    </row>
    <row r="14" spans="1:76" s="28" customFormat="1" ht="12" customHeight="1">
      <c r="A14" s="32"/>
      <c r="B14" s="40"/>
      <c r="C14" s="50"/>
      <c r="D14" s="60"/>
      <c r="E14" s="69"/>
      <c r="F14" s="82"/>
      <c r="G14" s="97"/>
      <c r="H14" s="82"/>
      <c r="I14" s="109"/>
      <c r="J14" s="109"/>
      <c r="K14" s="109"/>
      <c r="L14" s="109"/>
      <c r="M14" s="133"/>
      <c r="N14" s="133"/>
      <c r="O14" s="133"/>
      <c r="P14" s="133"/>
      <c r="Q14" s="156"/>
      <c r="R14" s="161"/>
      <c r="S14" s="161">
        <f>+L27</f>
        <v>65</v>
      </c>
      <c r="T14" s="170"/>
      <c r="U14" s="173"/>
      <c r="V14" s="32"/>
      <c r="W14" s="69"/>
      <c r="X14" s="82"/>
      <c r="Y14" s="97"/>
      <c r="Z14" s="82"/>
      <c r="AA14" s="109"/>
      <c r="AB14" s="109"/>
      <c r="AC14" s="109"/>
      <c r="AD14" s="109"/>
      <c r="AE14" s="133"/>
      <c r="AF14" s="133"/>
      <c r="AG14" s="133"/>
      <c r="AH14" s="133"/>
      <c r="AI14" s="156"/>
      <c r="AJ14" s="196">
        <f>+AK14-AJ18</f>
        <v>50</v>
      </c>
      <c r="AK14" s="196">
        <f>+AD27</f>
        <v>70</v>
      </c>
      <c r="AL14" s="170"/>
      <c r="AM14" s="173"/>
      <c r="AN14" s="198"/>
      <c r="AO14" s="69"/>
      <c r="AP14" s="82"/>
      <c r="AQ14" s="97"/>
      <c r="AR14" s="82"/>
      <c r="AS14" s="109"/>
      <c r="AT14" s="109"/>
      <c r="AU14" s="109"/>
      <c r="AV14" s="109"/>
      <c r="AW14" s="133"/>
      <c r="AX14" s="133"/>
      <c r="AY14" s="133"/>
      <c r="AZ14" s="133"/>
      <c r="BA14" s="156"/>
      <c r="BB14" s="196">
        <f>+BC14-BB18</f>
        <v>65</v>
      </c>
      <c r="BC14" s="196">
        <f>+AV27</f>
        <v>85</v>
      </c>
      <c r="BD14" s="170"/>
      <c r="BE14" s="173"/>
      <c r="BF14" s="198"/>
      <c r="BG14" s="69"/>
      <c r="BH14" s="82"/>
      <c r="BI14" s="97"/>
      <c r="BJ14" s="82"/>
      <c r="BK14" s="109"/>
      <c r="BL14" s="109"/>
      <c r="BM14" s="109"/>
      <c r="BN14" s="109"/>
      <c r="BO14" s="133"/>
      <c r="BP14" s="133"/>
      <c r="BQ14" s="133"/>
      <c r="BR14" s="133"/>
      <c r="BS14" s="156"/>
      <c r="BT14" s="196">
        <f>+BU15-BT19</f>
        <v>70</v>
      </c>
      <c r="BU14" s="32"/>
      <c r="BV14" s="212"/>
      <c r="BW14" s="173" t="s">
        <v>63</v>
      </c>
      <c r="BX14" s="218"/>
    </row>
    <row r="15" spans="1:76" s="28" customFormat="1" ht="12" customHeight="1">
      <c r="A15" s="32"/>
      <c r="B15" s="40"/>
      <c r="C15" s="50"/>
      <c r="D15" s="60"/>
      <c r="E15" s="69"/>
      <c r="F15" s="82"/>
      <c r="G15" s="97"/>
      <c r="H15" s="82"/>
      <c r="I15" s="109"/>
      <c r="J15" s="109"/>
      <c r="K15" s="109"/>
      <c r="L15" s="109"/>
      <c r="M15" s="109" t="s">
        <v>5</v>
      </c>
      <c r="N15" s="109"/>
      <c r="O15" s="109"/>
      <c r="P15" s="109"/>
      <c r="Q15" s="156"/>
      <c r="R15" s="161"/>
      <c r="S15" s="161"/>
      <c r="T15" s="170"/>
      <c r="U15" s="173"/>
      <c r="V15" s="32"/>
      <c r="W15" s="69"/>
      <c r="X15" s="82"/>
      <c r="Y15" s="97"/>
      <c r="Z15" s="82"/>
      <c r="AA15" s="109"/>
      <c r="AB15" s="109"/>
      <c r="AC15" s="109"/>
      <c r="AD15" s="109"/>
      <c r="AE15" s="109" t="s">
        <v>5</v>
      </c>
      <c r="AF15" s="109"/>
      <c r="AG15" s="109"/>
      <c r="AH15" s="109"/>
      <c r="AI15" s="156"/>
      <c r="AJ15" s="196"/>
      <c r="AK15" s="196"/>
      <c r="AL15" s="170"/>
      <c r="AM15" s="173"/>
      <c r="AN15" s="198"/>
      <c r="AO15" s="69"/>
      <c r="AP15" s="82"/>
      <c r="AQ15" s="97"/>
      <c r="AR15" s="82"/>
      <c r="AS15" s="109"/>
      <c r="AT15" s="109"/>
      <c r="AU15" s="109"/>
      <c r="AV15" s="109"/>
      <c r="AW15" s="109" t="s">
        <v>5</v>
      </c>
      <c r="AX15" s="109"/>
      <c r="AY15" s="109"/>
      <c r="AZ15" s="109"/>
      <c r="BA15" s="156"/>
      <c r="BB15" s="196"/>
      <c r="BC15" s="196"/>
      <c r="BD15" s="170"/>
      <c r="BE15" s="173"/>
      <c r="BF15" s="198"/>
      <c r="BG15" s="69"/>
      <c r="BH15" s="82"/>
      <c r="BI15" s="97"/>
      <c r="BJ15" s="82"/>
      <c r="BK15" s="109"/>
      <c r="BL15" s="109"/>
      <c r="BM15" s="109"/>
      <c r="BN15" s="109"/>
      <c r="BO15" s="109" t="s">
        <v>5</v>
      </c>
      <c r="BP15" s="109"/>
      <c r="BQ15" s="109"/>
      <c r="BR15" s="109"/>
      <c r="BS15" s="156"/>
      <c r="BT15" s="196"/>
      <c r="BU15" s="196">
        <f>+BN27</f>
        <v>90</v>
      </c>
      <c r="BV15" s="212"/>
      <c r="BW15" s="173"/>
      <c r="BX15" s="218"/>
    </row>
    <row r="16" spans="1:76" s="28" customFormat="1" ht="12" customHeight="1">
      <c r="A16" s="32"/>
      <c r="B16" s="40"/>
      <c r="C16" s="50"/>
      <c r="D16" s="60"/>
      <c r="E16" s="69"/>
      <c r="F16" s="82"/>
      <c r="G16" s="97"/>
      <c r="H16" s="82"/>
      <c r="I16" s="109"/>
      <c r="J16" s="109"/>
      <c r="K16" s="109"/>
      <c r="L16" s="109"/>
      <c r="M16" s="109" t="s">
        <v>26</v>
      </c>
      <c r="N16" s="109"/>
      <c r="O16" s="109"/>
      <c r="P16" s="109"/>
      <c r="Q16" s="157" t="s">
        <v>28</v>
      </c>
      <c r="R16" s="161"/>
      <c r="S16" s="161"/>
      <c r="T16" s="170"/>
      <c r="U16" s="173"/>
      <c r="V16" s="32"/>
      <c r="W16" s="69"/>
      <c r="X16" s="82"/>
      <c r="Y16" s="97"/>
      <c r="Z16" s="82"/>
      <c r="AA16" s="109"/>
      <c r="AB16" s="109"/>
      <c r="AC16" s="109"/>
      <c r="AD16" s="109"/>
      <c r="AE16" s="109" t="s">
        <v>26</v>
      </c>
      <c r="AF16" s="109"/>
      <c r="AG16" s="109"/>
      <c r="AH16" s="109"/>
      <c r="AI16" s="158"/>
      <c r="AJ16" s="196"/>
      <c r="AK16" s="196"/>
      <c r="AL16" s="170"/>
      <c r="AM16" s="173"/>
      <c r="AN16" s="198"/>
      <c r="AO16" s="69"/>
      <c r="AP16" s="82"/>
      <c r="AQ16" s="97"/>
      <c r="AR16" s="82"/>
      <c r="AS16" s="109"/>
      <c r="AT16" s="109"/>
      <c r="AU16" s="109"/>
      <c r="AV16" s="109"/>
      <c r="AW16" s="109" t="s">
        <v>26</v>
      </c>
      <c r="AX16" s="109"/>
      <c r="AY16" s="109"/>
      <c r="AZ16" s="109"/>
      <c r="BA16" s="158"/>
      <c r="BB16" s="196"/>
      <c r="BC16" s="196"/>
      <c r="BD16" s="170"/>
      <c r="BE16" s="173"/>
      <c r="BF16" s="198"/>
      <c r="BG16" s="69"/>
      <c r="BH16" s="82"/>
      <c r="BI16" s="97"/>
      <c r="BJ16" s="82"/>
      <c r="BK16" s="109"/>
      <c r="BL16" s="109"/>
      <c r="BM16" s="109"/>
      <c r="BN16" s="109"/>
      <c r="BO16" s="109" t="s">
        <v>26</v>
      </c>
      <c r="BP16" s="109"/>
      <c r="BQ16" s="109"/>
      <c r="BR16" s="109"/>
      <c r="BS16" s="158"/>
      <c r="BT16" s="196"/>
      <c r="BU16" s="196"/>
      <c r="BV16" s="212"/>
      <c r="BW16" s="173"/>
      <c r="BX16" s="218"/>
    </row>
    <row r="17" spans="1:76" s="28" customFormat="1" ht="12" customHeight="1">
      <c r="A17" s="32"/>
      <c r="B17" s="40"/>
      <c r="C17" s="50"/>
      <c r="D17" s="60"/>
      <c r="E17" s="69"/>
      <c r="F17" s="82"/>
      <c r="G17" s="97"/>
      <c r="H17" s="82"/>
      <c r="I17" s="109"/>
      <c r="J17" s="109"/>
      <c r="K17" s="109"/>
      <c r="L17" s="109"/>
      <c r="M17" s="134">
        <f>+L29</f>
        <v>20</v>
      </c>
      <c r="N17" s="134"/>
      <c r="O17" s="134"/>
      <c r="P17" s="134"/>
      <c r="Q17" s="157"/>
      <c r="R17" s="161">
        <v>20</v>
      </c>
      <c r="S17" s="161"/>
      <c r="T17" s="170"/>
      <c r="U17" s="173"/>
      <c r="V17" s="32"/>
      <c r="W17" s="69"/>
      <c r="X17" s="82"/>
      <c r="Y17" s="97"/>
      <c r="Z17" s="82"/>
      <c r="AA17" s="109"/>
      <c r="AB17" s="109"/>
      <c r="AC17" s="109"/>
      <c r="AD17" s="109"/>
      <c r="AE17" s="134">
        <f>+AD29</f>
        <v>20</v>
      </c>
      <c r="AF17" s="134"/>
      <c r="AG17" s="134"/>
      <c r="AH17" s="134"/>
      <c r="AI17" s="157" t="s">
        <v>28</v>
      </c>
      <c r="AJ17" s="196"/>
      <c r="AK17" s="196"/>
      <c r="AL17" s="170"/>
      <c r="AM17" s="173"/>
      <c r="AN17" s="198"/>
      <c r="AO17" s="69"/>
      <c r="AP17" s="82"/>
      <c r="AQ17" s="97"/>
      <c r="AR17" s="82"/>
      <c r="AS17" s="109"/>
      <c r="AT17" s="109"/>
      <c r="AU17" s="109"/>
      <c r="AV17" s="109"/>
      <c r="AW17" s="134">
        <f>+AV29</f>
        <v>20</v>
      </c>
      <c r="AX17" s="134"/>
      <c r="AY17" s="134"/>
      <c r="AZ17" s="134"/>
      <c r="BA17" s="157" t="s">
        <v>28</v>
      </c>
      <c r="BB17" s="196"/>
      <c r="BC17" s="196"/>
      <c r="BD17" s="170"/>
      <c r="BE17" s="173"/>
      <c r="BF17" s="198"/>
      <c r="BG17" s="69"/>
      <c r="BH17" s="82"/>
      <c r="BI17" s="97"/>
      <c r="BJ17" s="82"/>
      <c r="BK17" s="109"/>
      <c r="BL17" s="109"/>
      <c r="BM17" s="109"/>
      <c r="BN17" s="109"/>
      <c r="BO17" s="134">
        <f>+BN29</f>
        <v>20</v>
      </c>
      <c r="BP17" s="134"/>
      <c r="BQ17" s="134"/>
      <c r="BR17" s="134"/>
      <c r="BS17" s="158"/>
      <c r="BT17" s="196"/>
      <c r="BU17" s="196"/>
      <c r="BV17" s="212"/>
      <c r="BW17" s="173"/>
      <c r="BX17" s="218"/>
    </row>
    <row r="18" spans="1:76" s="28" customFormat="1" ht="12" customHeight="1">
      <c r="A18" s="32"/>
      <c r="B18" s="40"/>
      <c r="C18" s="50"/>
      <c r="D18" s="60"/>
      <c r="E18" s="69"/>
      <c r="F18" s="82"/>
      <c r="G18" s="97"/>
      <c r="H18" s="82"/>
      <c r="I18" s="110">
        <f>+L25</f>
        <v>0.1</v>
      </c>
      <c r="J18" s="110"/>
      <c r="K18" s="110"/>
      <c r="L18" s="110"/>
      <c r="M18" s="133"/>
      <c r="N18" s="133"/>
      <c r="O18" s="133"/>
      <c r="P18" s="133"/>
      <c r="Q18" s="157"/>
      <c r="R18" s="161"/>
      <c r="S18" s="156"/>
      <c r="T18" s="170"/>
      <c r="U18" s="173"/>
      <c r="V18" s="32"/>
      <c r="W18" s="69"/>
      <c r="X18" s="82"/>
      <c r="Y18" s="97"/>
      <c r="Z18" s="82"/>
      <c r="AA18" s="110">
        <f>+AD25</f>
        <v>0.1</v>
      </c>
      <c r="AB18" s="110"/>
      <c r="AC18" s="110"/>
      <c r="AD18" s="110"/>
      <c r="AE18" s="133"/>
      <c r="AF18" s="133"/>
      <c r="AG18" s="133"/>
      <c r="AH18" s="133"/>
      <c r="AI18" s="157"/>
      <c r="AJ18" s="161">
        <v>20</v>
      </c>
      <c r="AK18" s="32"/>
      <c r="AL18" s="170"/>
      <c r="AM18" s="173"/>
      <c r="AN18" s="198"/>
      <c r="AO18" s="69"/>
      <c r="AP18" s="82"/>
      <c r="AQ18" s="97"/>
      <c r="AR18" s="82"/>
      <c r="AS18" s="110">
        <f>+AV25</f>
        <v>0.1</v>
      </c>
      <c r="AT18" s="110"/>
      <c r="AU18" s="110"/>
      <c r="AV18" s="110"/>
      <c r="AW18" s="133"/>
      <c r="AX18" s="133"/>
      <c r="AY18" s="133"/>
      <c r="AZ18" s="133"/>
      <c r="BA18" s="157"/>
      <c r="BB18" s="161">
        <v>20</v>
      </c>
      <c r="BC18" s="32"/>
      <c r="BD18" s="170"/>
      <c r="BE18" s="173"/>
      <c r="BF18" s="198"/>
      <c r="BG18" s="69"/>
      <c r="BH18" s="82"/>
      <c r="BI18" s="97"/>
      <c r="BJ18" s="82"/>
      <c r="BK18" s="110">
        <f>+BN25</f>
        <v>0.1</v>
      </c>
      <c r="BL18" s="110"/>
      <c r="BM18" s="110"/>
      <c r="BN18" s="110"/>
      <c r="BO18" s="133"/>
      <c r="BP18" s="133"/>
      <c r="BQ18" s="133"/>
      <c r="BR18" s="133"/>
      <c r="BS18" s="157" t="s">
        <v>28</v>
      </c>
      <c r="BT18" s="197"/>
      <c r="BU18" s="196"/>
      <c r="BV18" s="212"/>
      <c r="BW18" s="173"/>
      <c r="BX18" s="218"/>
    </row>
    <row r="19" spans="1:76" s="28" customFormat="1" ht="12" customHeight="1">
      <c r="A19" s="32"/>
      <c r="B19" s="40"/>
      <c r="C19" s="50"/>
      <c r="D19" s="60"/>
      <c r="E19" s="69"/>
      <c r="F19" s="82"/>
      <c r="G19" s="97"/>
      <c r="H19" s="82"/>
      <c r="I19" s="110"/>
      <c r="J19" s="110"/>
      <c r="K19" s="110"/>
      <c r="L19" s="110"/>
      <c r="M19" s="133"/>
      <c r="N19" s="133"/>
      <c r="O19" s="133"/>
      <c r="P19" s="133"/>
      <c r="Q19" s="157"/>
      <c r="R19" s="156"/>
      <c r="S19" s="161"/>
      <c r="T19" s="171"/>
      <c r="U19" s="174"/>
      <c r="V19" s="32"/>
      <c r="W19" s="69"/>
      <c r="X19" s="82"/>
      <c r="Y19" s="97"/>
      <c r="Z19" s="82"/>
      <c r="AA19" s="110"/>
      <c r="AB19" s="110"/>
      <c r="AC19" s="110"/>
      <c r="AD19" s="110"/>
      <c r="AE19" s="133"/>
      <c r="AF19" s="133"/>
      <c r="AG19" s="133"/>
      <c r="AH19" s="133"/>
      <c r="AI19" s="157"/>
      <c r="AJ19" s="161"/>
      <c r="AK19" s="197"/>
      <c r="AL19" s="171"/>
      <c r="AM19" s="174"/>
      <c r="AN19" s="198"/>
      <c r="AO19" s="69"/>
      <c r="AP19" s="82"/>
      <c r="AQ19" s="97"/>
      <c r="AR19" s="82"/>
      <c r="AS19" s="110"/>
      <c r="AT19" s="110"/>
      <c r="AU19" s="110"/>
      <c r="AV19" s="110"/>
      <c r="AW19" s="133"/>
      <c r="AX19" s="133"/>
      <c r="AY19" s="133"/>
      <c r="AZ19" s="133"/>
      <c r="BA19" s="157"/>
      <c r="BB19" s="161"/>
      <c r="BC19" s="197"/>
      <c r="BD19" s="171"/>
      <c r="BE19" s="174"/>
      <c r="BF19" s="198"/>
      <c r="BG19" s="69"/>
      <c r="BH19" s="82"/>
      <c r="BI19" s="97"/>
      <c r="BJ19" s="82"/>
      <c r="BK19" s="110"/>
      <c r="BL19" s="110"/>
      <c r="BM19" s="110"/>
      <c r="BN19" s="110"/>
      <c r="BO19" s="133"/>
      <c r="BP19" s="133"/>
      <c r="BQ19" s="133"/>
      <c r="BR19" s="133"/>
      <c r="BS19" s="157"/>
      <c r="BT19" s="161">
        <v>20</v>
      </c>
      <c r="BU19" s="197"/>
      <c r="BV19" s="212"/>
      <c r="BW19" s="173"/>
      <c r="BX19" s="218"/>
    </row>
    <row r="20" spans="1:76" s="28" customFormat="1" ht="12" customHeight="1">
      <c r="A20" s="32"/>
      <c r="B20" s="40"/>
      <c r="C20" s="50"/>
      <c r="D20" s="60"/>
      <c r="E20" s="69"/>
      <c r="F20" s="82"/>
      <c r="G20" s="97"/>
      <c r="H20" s="82"/>
      <c r="I20" s="110"/>
      <c r="J20" s="110"/>
      <c r="K20" s="110"/>
      <c r="L20" s="110"/>
      <c r="M20" s="135" t="s">
        <v>6</v>
      </c>
      <c r="N20" s="135"/>
      <c r="O20" s="135"/>
      <c r="P20" s="135"/>
      <c r="Q20" s="156"/>
      <c r="R20" s="156"/>
      <c r="S20" s="161">
        <f>+G13-S14</f>
        <v>35</v>
      </c>
      <c r="T20" s="32"/>
      <c r="U20" s="32"/>
      <c r="V20" s="32"/>
      <c r="W20" s="69"/>
      <c r="X20" s="82"/>
      <c r="Y20" s="97"/>
      <c r="Z20" s="82"/>
      <c r="AA20" s="110"/>
      <c r="AB20" s="110"/>
      <c r="AC20" s="110"/>
      <c r="AD20" s="110"/>
      <c r="AE20" s="133"/>
      <c r="AF20" s="133"/>
      <c r="AG20" s="133"/>
      <c r="AH20" s="133"/>
      <c r="AI20" s="195"/>
      <c r="AJ20" s="32"/>
      <c r="AK20" s="161">
        <f>+Y13-AK14</f>
        <v>30</v>
      </c>
      <c r="AL20" s="168"/>
      <c r="AM20" s="32"/>
      <c r="AN20" s="198"/>
      <c r="AO20" s="69"/>
      <c r="AP20" s="82"/>
      <c r="AQ20" s="97"/>
      <c r="AR20" s="82"/>
      <c r="AS20" s="110"/>
      <c r="AT20" s="110"/>
      <c r="AU20" s="110"/>
      <c r="AV20" s="110"/>
      <c r="AW20" s="133"/>
      <c r="AX20" s="133"/>
      <c r="AY20" s="133"/>
      <c r="AZ20" s="133"/>
      <c r="BA20" s="195"/>
      <c r="BB20" s="32"/>
      <c r="BC20" s="161">
        <f>+AQ13-BC14</f>
        <v>15</v>
      </c>
      <c r="BD20" s="168"/>
      <c r="BE20" s="32"/>
      <c r="BF20" s="198"/>
      <c r="BG20" s="69"/>
      <c r="BH20" s="82"/>
      <c r="BI20" s="97"/>
      <c r="BJ20" s="82"/>
      <c r="BK20" s="110"/>
      <c r="BL20" s="110"/>
      <c r="BM20" s="110"/>
      <c r="BN20" s="110"/>
      <c r="BO20" s="133"/>
      <c r="BP20" s="133"/>
      <c r="BQ20" s="133"/>
      <c r="BR20" s="133"/>
      <c r="BS20" s="157"/>
      <c r="BT20" s="161"/>
      <c r="BU20" s="197"/>
      <c r="BV20" s="168"/>
      <c r="BW20" s="168"/>
      <c r="BX20" s="218"/>
    </row>
    <row r="21" spans="1:76" s="28" customFormat="1" ht="12" customHeight="1">
      <c r="A21" s="32"/>
      <c r="B21" s="40"/>
      <c r="C21" s="50"/>
      <c r="D21" s="60"/>
      <c r="E21" s="69"/>
      <c r="F21" s="82"/>
      <c r="G21" s="97"/>
      <c r="H21" s="82"/>
      <c r="I21" s="110"/>
      <c r="J21" s="110"/>
      <c r="K21" s="110"/>
      <c r="L21" s="110"/>
      <c r="M21" s="110">
        <f>+I18</f>
        <v>0.1</v>
      </c>
      <c r="N21" s="110"/>
      <c r="O21" s="110"/>
      <c r="P21" s="110"/>
      <c r="Q21" s="158"/>
      <c r="R21" s="156"/>
      <c r="S21" s="161"/>
      <c r="T21" s="168"/>
      <c r="U21" s="168"/>
      <c r="V21" s="32"/>
      <c r="W21" s="69"/>
      <c r="X21" s="82"/>
      <c r="Y21" s="97"/>
      <c r="Z21" s="82"/>
      <c r="AA21" s="110"/>
      <c r="AB21" s="110"/>
      <c r="AC21" s="110"/>
      <c r="AD21" s="110"/>
      <c r="AE21" s="135" t="s">
        <v>6</v>
      </c>
      <c r="AF21" s="135"/>
      <c r="AG21" s="135"/>
      <c r="AH21" s="135"/>
      <c r="AI21" s="158"/>
      <c r="AJ21" s="158"/>
      <c r="AK21" s="161"/>
      <c r="AL21" s="168"/>
      <c r="AM21" s="168"/>
      <c r="AN21" s="198"/>
      <c r="AO21" s="69"/>
      <c r="AP21" s="82"/>
      <c r="AQ21" s="97"/>
      <c r="AR21" s="82"/>
      <c r="AS21" s="110"/>
      <c r="AT21" s="110"/>
      <c r="AU21" s="110"/>
      <c r="AV21" s="110"/>
      <c r="AW21" s="135" t="s">
        <v>6</v>
      </c>
      <c r="AX21" s="135"/>
      <c r="AY21" s="135"/>
      <c r="AZ21" s="135"/>
      <c r="BA21" s="158"/>
      <c r="BB21" s="158"/>
      <c r="BC21" s="161"/>
      <c r="BD21" s="168"/>
      <c r="BE21" s="168"/>
      <c r="BF21" s="198"/>
      <c r="BG21" s="69"/>
      <c r="BH21" s="82"/>
      <c r="BI21" s="97"/>
      <c r="BJ21" s="82"/>
      <c r="BK21" s="110"/>
      <c r="BL21" s="110"/>
      <c r="BM21" s="110"/>
      <c r="BN21" s="110"/>
      <c r="BO21" s="135" t="s">
        <v>6</v>
      </c>
      <c r="BP21" s="135"/>
      <c r="BQ21" s="135"/>
      <c r="BR21" s="135"/>
      <c r="BS21" s="158"/>
      <c r="BT21" s="158"/>
      <c r="BU21" s="161">
        <f>+BI13-BU15</f>
        <v>10</v>
      </c>
      <c r="BV21" s="168"/>
      <c r="BW21" s="168"/>
      <c r="BX21" s="218"/>
    </row>
    <row r="22" spans="1:76" s="28" customFormat="1" ht="12" customHeight="1">
      <c r="A22" s="32"/>
      <c r="B22" s="40"/>
      <c r="C22" s="50"/>
      <c r="D22" s="60"/>
      <c r="E22" s="69"/>
      <c r="F22" s="82"/>
      <c r="G22" s="97"/>
      <c r="H22" s="82"/>
      <c r="I22" s="110"/>
      <c r="J22" s="110"/>
      <c r="K22" s="110"/>
      <c r="L22" s="110"/>
      <c r="M22" s="133"/>
      <c r="N22" s="133"/>
      <c r="O22" s="133"/>
      <c r="P22" s="133"/>
      <c r="Q22" s="158"/>
      <c r="R22" s="158"/>
      <c r="S22" s="32"/>
      <c r="T22" s="168"/>
      <c r="U22" s="168"/>
      <c r="V22" s="32"/>
      <c r="W22" s="69"/>
      <c r="X22" s="82"/>
      <c r="Y22" s="97"/>
      <c r="Z22" s="82"/>
      <c r="AA22" s="110"/>
      <c r="AB22" s="110"/>
      <c r="AC22" s="110"/>
      <c r="AD22" s="110"/>
      <c r="AE22" s="110">
        <f>+AA18</f>
        <v>0.1</v>
      </c>
      <c r="AF22" s="110"/>
      <c r="AG22" s="110"/>
      <c r="AH22" s="110"/>
      <c r="AI22" s="158"/>
      <c r="AJ22" s="158"/>
      <c r="AK22" s="161"/>
      <c r="AL22" s="168"/>
      <c r="AM22" s="168"/>
      <c r="AN22" s="198"/>
      <c r="AO22" s="69"/>
      <c r="AP22" s="82"/>
      <c r="AQ22" s="97"/>
      <c r="AR22" s="82"/>
      <c r="AS22" s="110"/>
      <c r="AT22" s="110"/>
      <c r="AU22" s="110"/>
      <c r="AV22" s="110"/>
      <c r="AW22" s="110">
        <f>+AS18</f>
        <v>0.1</v>
      </c>
      <c r="AX22" s="110"/>
      <c r="AY22" s="110"/>
      <c r="AZ22" s="110"/>
      <c r="BA22" s="158"/>
      <c r="BB22" s="158"/>
      <c r="BC22" s="161"/>
      <c r="BD22" s="168"/>
      <c r="BE22" s="168"/>
      <c r="BF22" s="198"/>
      <c r="BG22" s="69"/>
      <c r="BH22" s="82"/>
      <c r="BI22" s="97"/>
      <c r="BJ22" s="82"/>
      <c r="BK22" s="110"/>
      <c r="BL22" s="110"/>
      <c r="BM22" s="110"/>
      <c r="BN22" s="110"/>
      <c r="BO22" s="110">
        <f>+BK18</f>
        <v>0.1</v>
      </c>
      <c r="BP22" s="110"/>
      <c r="BQ22" s="110"/>
      <c r="BR22" s="110"/>
      <c r="BS22" s="158"/>
      <c r="BT22" s="158"/>
      <c r="BU22" s="161"/>
      <c r="BV22" s="168"/>
      <c r="BW22" s="168"/>
      <c r="BX22" s="218"/>
    </row>
    <row r="23" spans="1:76" ht="9" customHeight="1">
      <c r="A23" s="31"/>
      <c r="B23" s="40"/>
      <c r="C23" s="50"/>
      <c r="D23" s="60"/>
      <c r="E23" s="70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31"/>
      <c r="W23" s="70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199"/>
      <c r="AO23" s="70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199"/>
      <c r="BG23" s="70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219"/>
    </row>
    <row r="24" spans="1:76" ht="9.9499999999999993" customHeight="1">
      <c r="A24" s="31"/>
      <c r="B24" s="41" t="s">
        <v>42</v>
      </c>
      <c r="C24" s="51"/>
      <c r="D24" s="61"/>
      <c r="E24" s="68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176"/>
      <c r="W24" s="68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176"/>
      <c r="AO24" s="68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176"/>
      <c r="BG24" s="68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217"/>
    </row>
    <row r="25" spans="1:76" s="29" customFormat="1" ht="18" customHeight="1">
      <c r="A25" s="33"/>
      <c r="B25" s="41"/>
      <c r="C25" s="51"/>
      <c r="D25" s="61"/>
      <c r="E25" s="71"/>
      <c r="F25" s="84"/>
      <c r="G25" s="98" t="s">
        <v>6</v>
      </c>
      <c r="H25" s="98"/>
      <c r="I25" s="98"/>
      <c r="J25" s="98"/>
      <c r="K25" s="116"/>
      <c r="L25" s="104">
        <f>+AW3</f>
        <v>0.1</v>
      </c>
      <c r="M25" s="104"/>
      <c r="N25" s="116"/>
      <c r="O25" s="116"/>
      <c r="P25" s="116"/>
      <c r="Q25" s="116"/>
      <c r="R25" s="116"/>
      <c r="S25" s="116"/>
      <c r="T25" s="116"/>
      <c r="U25" s="116"/>
      <c r="V25" s="177"/>
      <c r="W25" s="185"/>
      <c r="X25" s="116"/>
      <c r="Y25" s="98" t="s">
        <v>6</v>
      </c>
      <c r="Z25" s="98"/>
      <c r="AA25" s="98"/>
      <c r="AB25" s="98"/>
      <c r="AC25" s="116"/>
      <c r="AD25" s="104">
        <f>+AW3</f>
        <v>0.1</v>
      </c>
      <c r="AE25" s="104"/>
      <c r="AF25" s="116"/>
      <c r="AG25" s="116"/>
      <c r="AH25" s="116"/>
      <c r="AI25" s="116"/>
      <c r="AJ25" s="116"/>
      <c r="AK25" s="116"/>
      <c r="AL25" s="116"/>
      <c r="AM25" s="116"/>
      <c r="AN25" s="177"/>
      <c r="AO25" s="185"/>
      <c r="AP25" s="116"/>
      <c r="AQ25" s="98" t="s">
        <v>6</v>
      </c>
      <c r="AR25" s="98"/>
      <c r="AS25" s="98"/>
      <c r="AT25" s="98"/>
      <c r="AU25" s="116"/>
      <c r="AV25" s="104">
        <f>+AW3</f>
        <v>0.1</v>
      </c>
      <c r="AW25" s="104"/>
      <c r="AX25" s="116"/>
      <c r="AY25" s="116"/>
      <c r="AZ25" s="116"/>
      <c r="BA25" s="116"/>
      <c r="BB25" s="116"/>
      <c r="BC25" s="116"/>
      <c r="BD25" s="116"/>
      <c r="BE25" s="116"/>
      <c r="BF25" s="177"/>
      <c r="BG25" s="185"/>
      <c r="BH25" s="116"/>
      <c r="BI25" s="98" t="s">
        <v>6</v>
      </c>
      <c r="BJ25" s="98"/>
      <c r="BK25" s="98"/>
      <c r="BL25" s="98"/>
      <c r="BM25" s="116"/>
      <c r="BN25" s="104">
        <f>+AW3</f>
        <v>0.1</v>
      </c>
      <c r="BO25" s="104"/>
      <c r="BP25" s="85"/>
      <c r="BQ25" s="85"/>
      <c r="BR25" s="85"/>
      <c r="BS25" s="85"/>
      <c r="BT25" s="85"/>
      <c r="BU25" s="85"/>
      <c r="BV25" s="85"/>
      <c r="BW25" s="85"/>
      <c r="BX25" s="220"/>
    </row>
    <row r="26" spans="1:76" s="29" customFormat="1" ht="18" customHeight="1">
      <c r="A26" s="33"/>
      <c r="B26" s="41"/>
      <c r="C26" s="51"/>
      <c r="D26" s="61"/>
      <c r="E26" s="71"/>
      <c r="F26" s="84"/>
      <c r="G26" s="99" t="s">
        <v>9</v>
      </c>
      <c r="H26" s="99"/>
      <c r="I26" s="99"/>
      <c r="J26" s="99"/>
      <c r="K26" s="116"/>
      <c r="L26" s="122">
        <v>3</v>
      </c>
      <c r="M26" s="122"/>
      <c r="N26" s="116"/>
      <c r="O26" s="116"/>
      <c r="P26" s="116"/>
      <c r="Q26" s="116"/>
      <c r="R26" s="116"/>
      <c r="S26" s="116"/>
      <c r="T26" s="116"/>
      <c r="U26" s="116"/>
      <c r="V26" s="177"/>
      <c r="W26" s="185"/>
      <c r="X26" s="116"/>
      <c r="Y26" s="99" t="s">
        <v>9</v>
      </c>
      <c r="Z26" s="99"/>
      <c r="AA26" s="99"/>
      <c r="AB26" s="99"/>
      <c r="AC26" s="116"/>
      <c r="AD26" s="122">
        <v>4</v>
      </c>
      <c r="AE26" s="122"/>
      <c r="AF26" s="116"/>
      <c r="AG26" s="116"/>
      <c r="AH26" s="116"/>
      <c r="AI26" s="116"/>
      <c r="AJ26" s="116"/>
      <c r="AK26" s="116"/>
      <c r="AL26" s="116"/>
      <c r="AM26" s="116"/>
      <c r="AN26" s="177"/>
      <c r="AO26" s="185"/>
      <c r="AP26" s="116"/>
      <c r="AQ26" s="99" t="s">
        <v>9</v>
      </c>
      <c r="AR26" s="99"/>
      <c r="AS26" s="99"/>
      <c r="AT26" s="99"/>
      <c r="AU26" s="116"/>
      <c r="AV26" s="122">
        <v>6</v>
      </c>
      <c r="AW26" s="122"/>
      <c r="AX26" s="116"/>
      <c r="AY26" s="116"/>
      <c r="AZ26" s="116"/>
      <c r="BA26" s="116"/>
      <c r="BB26" s="116"/>
      <c r="BC26" s="116"/>
      <c r="BD26" s="116"/>
      <c r="BE26" s="116"/>
      <c r="BF26" s="177"/>
      <c r="BG26" s="185"/>
      <c r="BH26" s="116"/>
      <c r="BI26" s="99" t="s">
        <v>9</v>
      </c>
      <c r="BJ26" s="99"/>
      <c r="BK26" s="99"/>
      <c r="BL26" s="99"/>
      <c r="BM26" s="116"/>
      <c r="BN26" s="122">
        <v>8</v>
      </c>
      <c r="BO26" s="122"/>
      <c r="BP26" s="85"/>
      <c r="BQ26" s="85"/>
      <c r="BR26" s="85"/>
      <c r="BS26" s="85"/>
      <c r="BT26" s="85"/>
      <c r="BU26" s="85"/>
      <c r="BV26" s="85"/>
      <c r="BW26" s="85"/>
      <c r="BX26" s="220"/>
    </row>
    <row r="27" spans="1:76" s="29" customFormat="1" ht="18" customHeight="1">
      <c r="A27" s="33"/>
      <c r="B27" s="41"/>
      <c r="C27" s="51"/>
      <c r="D27" s="61"/>
      <c r="E27" s="71"/>
      <c r="F27" s="84"/>
      <c r="G27" s="99" t="s">
        <v>32</v>
      </c>
      <c r="H27" s="99"/>
      <c r="I27" s="99"/>
      <c r="J27" s="99"/>
      <c r="K27" s="116"/>
      <c r="L27" s="123">
        <v>65</v>
      </c>
      <c r="M27" s="123"/>
      <c r="N27" s="116"/>
      <c r="O27" s="116"/>
      <c r="P27" s="116"/>
      <c r="Q27" s="116"/>
      <c r="R27" s="116"/>
      <c r="S27" s="116"/>
      <c r="T27" s="116"/>
      <c r="U27" s="116"/>
      <c r="V27" s="177"/>
      <c r="W27" s="185"/>
      <c r="X27" s="116"/>
      <c r="Y27" s="99" t="s">
        <v>32</v>
      </c>
      <c r="Z27" s="99"/>
      <c r="AA27" s="99"/>
      <c r="AB27" s="99"/>
      <c r="AC27" s="116"/>
      <c r="AD27" s="123">
        <v>70</v>
      </c>
      <c r="AE27" s="123"/>
      <c r="AF27" s="116"/>
      <c r="AG27" s="116"/>
      <c r="AH27" s="116"/>
      <c r="AI27" s="116"/>
      <c r="AJ27" s="116"/>
      <c r="AK27" s="116"/>
      <c r="AL27" s="116"/>
      <c r="AM27" s="116"/>
      <c r="AN27" s="177"/>
      <c r="AO27" s="185"/>
      <c r="AP27" s="116"/>
      <c r="AQ27" s="99" t="s">
        <v>32</v>
      </c>
      <c r="AR27" s="99"/>
      <c r="AS27" s="99"/>
      <c r="AT27" s="99"/>
      <c r="AU27" s="116"/>
      <c r="AV27" s="123">
        <v>85</v>
      </c>
      <c r="AW27" s="123"/>
      <c r="AX27" s="116"/>
      <c r="AY27" s="116"/>
      <c r="AZ27" s="116"/>
      <c r="BA27" s="116"/>
      <c r="BB27" s="116"/>
      <c r="BC27" s="116"/>
      <c r="BD27" s="116"/>
      <c r="BE27" s="116"/>
      <c r="BF27" s="177"/>
      <c r="BG27" s="185"/>
      <c r="BH27" s="116"/>
      <c r="BI27" s="99" t="s">
        <v>32</v>
      </c>
      <c r="BJ27" s="99"/>
      <c r="BK27" s="99"/>
      <c r="BL27" s="99"/>
      <c r="BM27" s="116"/>
      <c r="BN27" s="123">
        <v>90</v>
      </c>
      <c r="BO27" s="123"/>
      <c r="BP27" s="85"/>
      <c r="BQ27" s="85"/>
      <c r="BR27" s="85"/>
      <c r="BS27" s="85"/>
      <c r="BT27" s="85"/>
      <c r="BU27" s="85"/>
      <c r="BV27" s="85"/>
      <c r="BW27" s="85"/>
      <c r="BX27" s="220"/>
    </row>
    <row r="28" spans="1:76" s="29" customFormat="1" ht="18" customHeight="1">
      <c r="A28" s="33"/>
      <c r="B28" s="41"/>
      <c r="C28" s="51"/>
      <c r="D28" s="61"/>
      <c r="E28" s="71"/>
      <c r="F28" s="85" t="s">
        <v>22</v>
      </c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178"/>
      <c r="W28" s="74"/>
      <c r="X28" s="85" t="s">
        <v>22</v>
      </c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178"/>
      <c r="AO28" s="74"/>
      <c r="AP28" s="85" t="s">
        <v>22</v>
      </c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178"/>
      <c r="BG28" s="74"/>
      <c r="BH28" s="85" t="s">
        <v>22</v>
      </c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220"/>
    </row>
    <row r="29" spans="1:76" s="29" customFormat="1" ht="18" customHeight="1">
      <c r="A29" s="33"/>
      <c r="B29" s="41"/>
      <c r="C29" s="51"/>
      <c r="D29" s="61"/>
      <c r="E29" s="71"/>
      <c r="F29" s="86" t="s">
        <v>30</v>
      </c>
      <c r="G29" s="86"/>
      <c r="H29" s="86"/>
      <c r="I29" s="86"/>
      <c r="J29" s="86"/>
      <c r="K29" s="86"/>
      <c r="L29" s="124">
        <f>+BO3</f>
        <v>20</v>
      </c>
      <c r="M29" s="124"/>
      <c r="N29" s="85" t="s">
        <v>11</v>
      </c>
      <c r="O29" s="85"/>
      <c r="P29" s="85"/>
      <c r="Q29" s="85"/>
      <c r="R29" s="85"/>
      <c r="S29" s="85"/>
      <c r="T29" s="85"/>
      <c r="U29" s="85"/>
      <c r="V29" s="178"/>
      <c r="W29" s="74"/>
      <c r="X29" s="86" t="s">
        <v>30</v>
      </c>
      <c r="Y29" s="86"/>
      <c r="Z29" s="86"/>
      <c r="AA29" s="86"/>
      <c r="AB29" s="86"/>
      <c r="AC29" s="86"/>
      <c r="AD29" s="124">
        <f>+BO3</f>
        <v>20</v>
      </c>
      <c r="AE29" s="124"/>
      <c r="AF29" s="85" t="s">
        <v>11</v>
      </c>
      <c r="AG29" s="85"/>
      <c r="AH29" s="85"/>
      <c r="AI29" s="85"/>
      <c r="AJ29" s="85"/>
      <c r="AK29" s="85"/>
      <c r="AL29" s="85"/>
      <c r="AM29" s="85"/>
      <c r="AN29" s="178"/>
      <c r="AO29" s="74"/>
      <c r="AP29" s="86" t="s">
        <v>30</v>
      </c>
      <c r="AQ29" s="86"/>
      <c r="AR29" s="86"/>
      <c r="AS29" s="86"/>
      <c r="AT29" s="86"/>
      <c r="AU29" s="86"/>
      <c r="AV29" s="124">
        <f>+BO3</f>
        <v>20</v>
      </c>
      <c r="AW29" s="124"/>
      <c r="AX29" s="85" t="s">
        <v>11</v>
      </c>
      <c r="AY29" s="85"/>
      <c r="AZ29" s="85"/>
      <c r="BA29" s="85"/>
      <c r="BB29" s="85"/>
      <c r="BC29" s="85"/>
      <c r="BD29" s="85"/>
      <c r="BE29" s="85"/>
      <c r="BF29" s="178"/>
      <c r="BG29" s="74"/>
      <c r="BH29" s="86" t="s">
        <v>30</v>
      </c>
      <c r="BI29" s="86"/>
      <c r="BJ29" s="86"/>
      <c r="BK29" s="86"/>
      <c r="BL29" s="86"/>
      <c r="BM29" s="86"/>
      <c r="BN29" s="124">
        <f>+BO3</f>
        <v>20</v>
      </c>
      <c r="BO29" s="124"/>
      <c r="BP29" s="85" t="s">
        <v>11</v>
      </c>
      <c r="BQ29" s="85"/>
      <c r="BR29" s="85"/>
      <c r="BS29" s="85"/>
      <c r="BT29" s="85"/>
      <c r="BU29" s="85"/>
      <c r="BV29" s="85"/>
      <c r="BW29" s="85"/>
      <c r="BX29" s="220"/>
    </row>
    <row r="30" spans="1:76" s="29" customFormat="1" ht="18" customHeight="1">
      <c r="A30" s="33"/>
      <c r="B30" s="41"/>
      <c r="C30" s="51"/>
      <c r="D30" s="61"/>
      <c r="E30" s="71"/>
      <c r="F30" s="87" t="s">
        <v>12</v>
      </c>
      <c r="G30" s="87"/>
      <c r="H30" s="98" t="s">
        <v>8</v>
      </c>
      <c r="I30" s="111">
        <f>+R13</f>
        <v>45</v>
      </c>
      <c r="J30" s="113" t="s">
        <v>14</v>
      </c>
      <c r="K30" s="111">
        <f>+L29*1</f>
        <v>20</v>
      </c>
      <c r="L30" s="125">
        <v>0.33333333333333298</v>
      </c>
      <c r="M30" s="136" t="s">
        <v>0</v>
      </c>
      <c r="N30" s="145">
        <f>100-R13</f>
        <v>55</v>
      </c>
      <c r="O30" s="145"/>
      <c r="P30" s="111" t="s">
        <v>14</v>
      </c>
      <c r="Q30" s="159">
        <f>+L25*1</f>
        <v>0.1</v>
      </c>
      <c r="R30" s="159"/>
      <c r="S30" s="125">
        <v>0.33333333333333326</v>
      </c>
      <c r="T30" s="172" t="s">
        <v>53</v>
      </c>
      <c r="U30" s="172"/>
      <c r="V30" s="179"/>
      <c r="W30" s="186"/>
      <c r="X30" s="87" t="s">
        <v>12</v>
      </c>
      <c r="Y30" s="87"/>
      <c r="Z30" s="98" t="s">
        <v>8</v>
      </c>
      <c r="AA30" s="111">
        <f>+AJ14*1</f>
        <v>50</v>
      </c>
      <c r="AB30" s="113" t="s">
        <v>14</v>
      </c>
      <c r="AC30" s="111">
        <f>+AD29*1</f>
        <v>20</v>
      </c>
      <c r="AD30" s="125">
        <v>0.33333333333333298</v>
      </c>
      <c r="AE30" s="136" t="s">
        <v>0</v>
      </c>
      <c r="AF30" s="145">
        <f>100-AJ14</f>
        <v>50</v>
      </c>
      <c r="AG30" s="145"/>
      <c r="AH30" s="111" t="s">
        <v>14</v>
      </c>
      <c r="AI30" s="159">
        <f>+AD25*1</f>
        <v>0.1</v>
      </c>
      <c r="AJ30" s="159"/>
      <c r="AK30" s="125">
        <v>0.33333333333333326</v>
      </c>
      <c r="AL30" s="172" t="s">
        <v>53</v>
      </c>
      <c r="AM30" s="172"/>
      <c r="AN30" s="179"/>
      <c r="AO30" s="186"/>
      <c r="AP30" s="87" t="s">
        <v>12</v>
      </c>
      <c r="AQ30" s="87"/>
      <c r="AR30" s="98" t="s">
        <v>8</v>
      </c>
      <c r="AS30" s="111">
        <f>+BB14*1</f>
        <v>65</v>
      </c>
      <c r="AT30" s="113" t="s">
        <v>14</v>
      </c>
      <c r="AU30" s="111">
        <f>+AV29*1</f>
        <v>20</v>
      </c>
      <c r="AV30" s="125">
        <v>0.33333333333333298</v>
      </c>
      <c r="AW30" s="136" t="s">
        <v>0</v>
      </c>
      <c r="AX30" s="145">
        <f>100-BB14</f>
        <v>35</v>
      </c>
      <c r="AY30" s="145"/>
      <c r="AZ30" s="111" t="s">
        <v>14</v>
      </c>
      <c r="BA30" s="159">
        <f>+AV25*1</f>
        <v>0.1</v>
      </c>
      <c r="BB30" s="159"/>
      <c r="BC30" s="125">
        <v>0.33333333333333326</v>
      </c>
      <c r="BD30" s="172" t="s">
        <v>53</v>
      </c>
      <c r="BE30" s="172"/>
      <c r="BF30" s="179"/>
      <c r="BG30" s="186"/>
      <c r="BH30" s="87" t="s">
        <v>12</v>
      </c>
      <c r="BI30" s="87"/>
      <c r="BJ30" s="98" t="s">
        <v>8</v>
      </c>
      <c r="BK30" s="111">
        <f>+BT14*1</f>
        <v>70</v>
      </c>
      <c r="BL30" s="113" t="s">
        <v>14</v>
      </c>
      <c r="BM30" s="111">
        <f>+BN29*1</f>
        <v>20</v>
      </c>
      <c r="BN30" s="125">
        <v>0.33333333333333298</v>
      </c>
      <c r="BO30" s="136" t="s">
        <v>0</v>
      </c>
      <c r="BP30" s="145">
        <f>100-BT14</f>
        <v>30</v>
      </c>
      <c r="BQ30" s="145"/>
      <c r="BR30" s="111" t="s">
        <v>14</v>
      </c>
      <c r="BS30" s="159">
        <f>+BN25*1</f>
        <v>0.1</v>
      </c>
      <c r="BT30" s="159"/>
      <c r="BU30" s="125">
        <v>0.33333333333333326</v>
      </c>
      <c r="BV30" s="172" t="s">
        <v>53</v>
      </c>
      <c r="BW30" s="172"/>
      <c r="BX30" s="220"/>
    </row>
    <row r="31" spans="1:76" s="29" customFormat="1" ht="18" customHeight="1">
      <c r="A31" s="33"/>
      <c r="B31" s="41"/>
      <c r="C31" s="51"/>
      <c r="D31" s="61"/>
      <c r="E31" s="71"/>
      <c r="F31" s="87"/>
      <c r="G31" s="87"/>
      <c r="H31" s="98"/>
      <c r="I31" s="112">
        <v>100</v>
      </c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72"/>
      <c r="U31" s="172"/>
      <c r="V31" s="179"/>
      <c r="W31" s="186"/>
      <c r="X31" s="87"/>
      <c r="Y31" s="87"/>
      <c r="Z31" s="98"/>
      <c r="AA31" s="112">
        <v>100</v>
      </c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72"/>
      <c r="AM31" s="172"/>
      <c r="AN31" s="179"/>
      <c r="AO31" s="186"/>
      <c r="AP31" s="87"/>
      <c r="AQ31" s="87"/>
      <c r="AR31" s="98"/>
      <c r="AS31" s="112">
        <v>100</v>
      </c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72"/>
      <c r="BE31" s="172"/>
      <c r="BF31" s="179"/>
      <c r="BG31" s="186"/>
      <c r="BH31" s="87"/>
      <c r="BI31" s="87"/>
      <c r="BJ31" s="98"/>
      <c r="BK31" s="112">
        <v>100</v>
      </c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72"/>
      <c r="BW31" s="172"/>
      <c r="BX31" s="220"/>
    </row>
    <row r="32" spans="1:76" s="29" customFormat="1" ht="15" customHeight="1">
      <c r="A32" s="33"/>
      <c r="B32" s="41"/>
      <c r="C32" s="51"/>
      <c r="D32" s="61"/>
      <c r="E32" s="71"/>
      <c r="F32" s="87" t="s">
        <v>15</v>
      </c>
      <c r="G32" s="87"/>
      <c r="H32" s="104">
        <f>ROUND(((I30*K30^L30+N30*Q30^S30)/100)^3,2)</f>
        <v>3.22</v>
      </c>
      <c r="I32" s="104"/>
      <c r="J32" s="104"/>
      <c r="K32" s="98" t="str">
        <f>IF(H32&gt;L32,"&gt;","&lt;")</f>
        <v>&gt;</v>
      </c>
      <c r="L32" s="126">
        <f>+L26</f>
        <v>3</v>
      </c>
      <c r="M32" s="126"/>
      <c r="N32" s="116"/>
      <c r="O32" s="116"/>
      <c r="P32" s="116"/>
      <c r="Q32" s="116"/>
      <c r="R32" s="116"/>
      <c r="S32" s="116"/>
      <c r="T32" s="116"/>
      <c r="U32" s="116"/>
      <c r="V32" s="178"/>
      <c r="W32" s="74"/>
      <c r="X32" s="87" t="s">
        <v>15</v>
      </c>
      <c r="Y32" s="87"/>
      <c r="Z32" s="189">
        <f>ROUND(((AA30*AC30^AD30+AF30*AI30^AK30)/100)^3,2)</f>
        <v>4.01</v>
      </c>
      <c r="AA32" s="189"/>
      <c r="AB32" s="189"/>
      <c r="AC32" s="86" t="str">
        <f>IF(Z32&gt;AD32,"&gt;","&lt;")</f>
        <v>&gt;</v>
      </c>
      <c r="AD32" s="190">
        <f>+AD26</f>
        <v>4</v>
      </c>
      <c r="AE32" s="190"/>
      <c r="AF32" s="85"/>
      <c r="AG32" s="85"/>
      <c r="AH32" s="85"/>
      <c r="AI32" s="85"/>
      <c r="AJ32" s="85"/>
      <c r="AK32" s="85"/>
      <c r="AL32" s="85"/>
      <c r="AM32" s="85"/>
      <c r="AN32" s="178"/>
      <c r="AO32" s="74"/>
      <c r="AP32" s="87" t="s">
        <v>15</v>
      </c>
      <c r="AQ32" s="87"/>
      <c r="AR32" s="189">
        <f>ROUND(((AS30*AU30^AV30+AX30*BA30^BC30)/100)^3,2)</f>
        <v>7.15</v>
      </c>
      <c r="AS32" s="189"/>
      <c r="AT32" s="189"/>
      <c r="AU32" s="86" t="str">
        <f>IF(AR32&gt;AV32,"&gt;","&lt;")</f>
        <v>&gt;</v>
      </c>
      <c r="AV32" s="190">
        <f>+AV26</f>
        <v>6</v>
      </c>
      <c r="AW32" s="190"/>
      <c r="AX32" s="85"/>
      <c r="AY32" s="85"/>
      <c r="AZ32" s="85"/>
      <c r="BA32" s="85"/>
      <c r="BB32" s="85"/>
      <c r="BC32" s="85"/>
      <c r="BD32" s="85"/>
      <c r="BE32" s="85"/>
      <c r="BF32" s="178"/>
      <c r="BG32" s="74"/>
      <c r="BH32" s="87" t="s">
        <v>15</v>
      </c>
      <c r="BI32" s="87"/>
      <c r="BJ32" s="189">
        <f>ROUND(((BK30*BM30^BN30+BP30*BS30^BU30)/100)^3,2)</f>
        <v>8.48</v>
      </c>
      <c r="BK32" s="189"/>
      <c r="BL32" s="189"/>
      <c r="BM32" s="86" t="str">
        <f>IF(BJ32&gt;BN32,"&gt;","&lt;")</f>
        <v>&gt;</v>
      </c>
      <c r="BN32" s="190">
        <f>+BN26</f>
        <v>8</v>
      </c>
      <c r="BO32" s="190"/>
      <c r="BP32" s="85"/>
      <c r="BQ32" s="85"/>
      <c r="BR32" s="85"/>
      <c r="BS32" s="85"/>
      <c r="BT32" s="85"/>
      <c r="BU32" s="85"/>
      <c r="BV32" s="85"/>
      <c r="BW32" s="85"/>
      <c r="BX32" s="220"/>
    </row>
    <row r="33" spans="1:76" s="29" customFormat="1" ht="15" customHeight="1">
      <c r="A33" s="33"/>
      <c r="B33" s="41"/>
      <c r="C33" s="51"/>
      <c r="D33" s="61"/>
      <c r="E33" s="71"/>
      <c r="F33" s="87"/>
      <c r="G33" s="87"/>
      <c r="H33" s="104"/>
      <c r="I33" s="104"/>
      <c r="J33" s="104"/>
      <c r="K33" s="98"/>
      <c r="L33" s="126"/>
      <c r="M33" s="126"/>
      <c r="N33" s="116"/>
      <c r="O33" s="116"/>
      <c r="P33" s="116"/>
      <c r="Q33" s="116"/>
      <c r="R33" s="116"/>
      <c r="S33" s="116"/>
      <c r="T33" s="116"/>
      <c r="U33" s="116"/>
      <c r="V33" s="178"/>
      <c r="W33" s="74"/>
      <c r="X33" s="87"/>
      <c r="Y33" s="87"/>
      <c r="Z33" s="189"/>
      <c r="AA33" s="189"/>
      <c r="AB33" s="189"/>
      <c r="AC33" s="86"/>
      <c r="AD33" s="190"/>
      <c r="AE33" s="190"/>
      <c r="AF33" s="85"/>
      <c r="AG33" s="85"/>
      <c r="AH33" s="85"/>
      <c r="AI33" s="85"/>
      <c r="AJ33" s="85"/>
      <c r="AK33" s="85"/>
      <c r="AL33" s="85"/>
      <c r="AM33" s="85"/>
      <c r="AN33" s="178"/>
      <c r="AO33" s="74"/>
      <c r="AP33" s="87"/>
      <c r="AQ33" s="87"/>
      <c r="AR33" s="189"/>
      <c r="AS33" s="189"/>
      <c r="AT33" s="189"/>
      <c r="AU33" s="86"/>
      <c r="AV33" s="190"/>
      <c r="AW33" s="190"/>
      <c r="AX33" s="85"/>
      <c r="AY33" s="85"/>
      <c r="AZ33" s="85"/>
      <c r="BA33" s="85"/>
      <c r="BB33" s="85"/>
      <c r="BC33" s="85"/>
      <c r="BD33" s="85"/>
      <c r="BE33" s="85"/>
      <c r="BF33" s="178"/>
      <c r="BG33" s="74"/>
      <c r="BH33" s="87"/>
      <c r="BI33" s="87"/>
      <c r="BJ33" s="189"/>
      <c r="BK33" s="189"/>
      <c r="BL33" s="189"/>
      <c r="BM33" s="86"/>
      <c r="BN33" s="190"/>
      <c r="BO33" s="190"/>
      <c r="BP33" s="85"/>
      <c r="BQ33" s="85"/>
      <c r="BR33" s="85"/>
      <c r="BS33" s="85"/>
      <c r="BT33" s="85"/>
      <c r="BU33" s="85"/>
      <c r="BV33" s="85"/>
      <c r="BW33" s="85"/>
      <c r="BX33" s="220"/>
    </row>
    <row r="34" spans="1:76" s="29" customFormat="1" ht="18" customHeight="1">
      <c r="A34" s="33"/>
      <c r="B34" s="41"/>
      <c r="C34" s="51"/>
      <c r="D34" s="61"/>
      <c r="E34" s="71"/>
      <c r="F34" s="85"/>
      <c r="G34" s="100" t="str">
        <f>IF(H32&gt;L32,"OK,目標CBR"&amp;L26&amp;"%の場合置換層厚"&amp;L27&amp;"cmとなる。","NG,目標CBR"&amp;L26&amp;"%の場合置換層厚"&amp;L27&amp;"cmでは満足しない。")</f>
        <v>OK,目標CBR3%の場合置換層厚65cmとなる。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178"/>
      <c r="W34" s="74"/>
      <c r="X34" s="85"/>
      <c r="Y34" s="100" t="str">
        <f>IF(Z32&gt;AD32,"OK,目標CBR"&amp;AD26&amp;"%の場合置換層厚"&amp;AD27&amp;"cmとなる。","NG,目標CBR"&amp;AD26&amp;"%の場合置換層厚"&amp;AD27&amp;"cmでは満足しない。")</f>
        <v>OK,目標CBR4%の場合置換層厚70cmとなる。</v>
      </c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178"/>
      <c r="AO34" s="74"/>
      <c r="AP34" s="85"/>
      <c r="AQ34" s="100" t="str">
        <f>IF(AR32&gt;AV32,"OK,目標CBR"&amp;AV26&amp;"%の場合置換層厚"&amp;AV27&amp;"cmとなる。","NG,目標CBR"&amp;AV26&amp;"%の場合置換層厚"&amp;AV27&amp;"cmでは満足しない。")</f>
        <v>OK,目標CBR6%の場合置換層厚85cmとなる。</v>
      </c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178"/>
      <c r="BG34" s="74"/>
      <c r="BH34" s="85"/>
      <c r="BI34" s="100" t="str">
        <f>IF(BJ32&gt;BN32,"OK,目標CBR"&amp;BN26&amp;"%の場合置換層厚"&amp;BN27&amp;"cmとなる。","NG,目標CBR"&amp;BN26&amp;"%の場合置換層厚"&amp;BN27&amp;"cmでは満足しない。")</f>
        <v>OK,目標CBR8%の場合置換層厚90cmとなる。</v>
      </c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220"/>
    </row>
    <row r="35" spans="1:76" s="29" customFormat="1" ht="9.9499999999999993" customHeight="1">
      <c r="A35" s="33"/>
      <c r="B35" s="41"/>
      <c r="C35" s="51"/>
      <c r="D35" s="61"/>
      <c r="E35" s="72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80"/>
      <c r="W35" s="72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180"/>
      <c r="AO35" s="72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180"/>
      <c r="BG35" s="72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221"/>
    </row>
    <row r="36" spans="1:76" s="29" customFormat="1" ht="15.95" customHeight="1">
      <c r="A36" s="33"/>
      <c r="B36" s="42" t="s">
        <v>20</v>
      </c>
      <c r="C36" s="52"/>
      <c r="D36" s="62"/>
      <c r="E36" s="73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151">
        <v>100</v>
      </c>
      <c r="Q36" s="151"/>
      <c r="R36" s="151"/>
      <c r="S36" s="151"/>
      <c r="T36" s="151"/>
      <c r="U36" s="151"/>
      <c r="V36" s="181"/>
      <c r="W36" s="187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151">
        <v>100</v>
      </c>
      <c r="AI36" s="151"/>
      <c r="AJ36" s="151"/>
      <c r="AK36" s="151"/>
      <c r="AL36" s="151"/>
      <c r="AM36" s="151"/>
      <c r="AN36" s="200"/>
      <c r="AO36" s="187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151">
        <v>100</v>
      </c>
      <c r="BA36" s="151"/>
      <c r="BB36" s="151"/>
      <c r="BC36" s="151"/>
      <c r="BD36" s="151"/>
      <c r="BE36" s="151"/>
      <c r="BF36" s="200"/>
      <c r="BG36" s="73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151">
        <v>100</v>
      </c>
      <c r="BS36" s="151"/>
      <c r="BT36" s="151"/>
      <c r="BU36" s="151"/>
      <c r="BV36" s="151"/>
      <c r="BW36" s="151"/>
      <c r="BX36" s="222"/>
    </row>
    <row r="37" spans="1:76" s="29" customFormat="1" ht="15.95" customHeight="1">
      <c r="A37" s="33"/>
      <c r="B37" s="43"/>
      <c r="C37" s="53"/>
      <c r="D37" s="63"/>
      <c r="E37" s="71"/>
      <c r="F37" s="90" t="s">
        <v>41</v>
      </c>
      <c r="G37" s="90"/>
      <c r="H37" s="90"/>
      <c r="I37" s="90"/>
      <c r="J37" s="90"/>
      <c r="K37" s="90"/>
      <c r="L37" s="90"/>
      <c r="M37" s="90" t="s">
        <v>36</v>
      </c>
      <c r="N37" s="90"/>
      <c r="O37" s="90"/>
      <c r="P37" s="94" t="s">
        <v>46</v>
      </c>
      <c r="Q37" s="94"/>
      <c r="R37" s="94"/>
      <c r="S37" s="94" t="s">
        <v>44</v>
      </c>
      <c r="T37" s="94"/>
      <c r="U37" s="94"/>
      <c r="V37" s="182"/>
      <c r="W37" s="188"/>
      <c r="X37" s="90" t="s">
        <v>41</v>
      </c>
      <c r="Y37" s="90"/>
      <c r="Z37" s="90"/>
      <c r="AA37" s="90"/>
      <c r="AB37" s="90"/>
      <c r="AC37" s="90"/>
      <c r="AD37" s="90"/>
      <c r="AE37" s="90" t="s">
        <v>36</v>
      </c>
      <c r="AF37" s="90"/>
      <c r="AG37" s="90"/>
      <c r="AH37" s="94" t="s">
        <v>46</v>
      </c>
      <c r="AI37" s="94"/>
      <c r="AJ37" s="94"/>
      <c r="AK37" s="94" t="s">
        <v>44</v>
      </c>
      <c r="AL37" s="94"/>
      <c r="AM37" s="94"/>
      <c r="AN37" s="201"/>
      <c r="AO37" s="188"/>
      <c r="AP37" s="90" t="s">
        <v>41</v>
      </c>
      <c r="AQ37" s="90"/>
      <c r="AR37" s="90"/>
      <c r="AS37" s="90"/>
      <c r="AT37" s="90"/>
      <c r="AU37" s="90"/>
      <c r="AV37" s="90"/>
      <c r="AW37" s="90" t="s">
        <v>36</v>
      </c>
      <c r="AX37" s="90"/>
      <c r="AY37" s="90"/>
      <c r="AZ37" s="94" t="s">
        <v>46</v>
      </c>
      <c r="BA37" s="94"/>
      <c r="BB37" s="94"/>
      <c r="BC37" s="94" t="s">
        <v>44</v>
      </c>
      <c r="BD37" s="94"/>
      <c r="BE37" s="94"/>
      <c r="BF37" s="201"/>
      <c r="BG37" s="210"/>
      <c r="BH37" s="90" t="s">
        <v>41</v>
      </c>
      <c r="BI37" s="90"/>
      <c r="BJ37" s="90"/>
      <c r="BK37" s="90"/>
      <c r="BL37" s="90"/>
      <c r="BM37" s="90"/>
      <c r="BN37" s="90"/>
      <c r="BO37" s="90" t="s">
        <v>36</v>
      </c>
      <c r="BP37" s="90"/>
      <c r="BQ37" s="90"/>
      <c r="BR37" s="94" t="s">
        <v>46</v>
      </c>
      <c r="BS37" s="94"/>
      <c r="BT37" s="94"/>
      <c r="BU37" s="94" t="s">
        <v>44</v>
      </c>
      <c r="BV37" s="94"/>
      <c r="BW37" s="94"/>
      <c r="BX37" s="223"/>
    </row>
    <row r="38" spans="1:76" s="29" customFormat="1" ht="15.95" customHeight="1">
      <c r="A38" s="33"/>
      <c r="B38" s="43"/>
      <c r="C38" s="53"/>
      <c r="D38" s="63"/>
      <c r="E38" s="71"/>
      <c r="F38" s="91" t="s">
        <v>34</v>
      </c>
      <c r="G38" s="101"/>
      <c r="H38" s="105" t="s">
        <v>50</v>
      </c>
      <c r="I38" s="105"/>
      <c r="J38" s="114"/>
      <c r="K38" s="119">
        <v>5</v>
      </c>
      <c r="L38" s="130"/>
      <c r="M38" s="137">
        <f>+P36</f>
        <v>100</v>
      </c>
      <c r="N38" s="146"/>
      <c r="O38" s="148"/>
      <c r="P38" s="152">
        <f>+'単価表(奄美)'!$E$6</f>
        <v>2448</v>
      </c>
      <c r="Q38" s="160"/>
      <c r="R38" s="162"/>
      <c r="S38" s="165">
        <f>ROUND(P38*M38/1000,0)</f>
        <v>245</v>
      </c>
      <c r="T38" s="165"/>
      <c r="U38" s="165"/>
      <c r="V38" s="182"/>
      <c r="W38" s="188"/>
      <c r="X38" s="91" t="s">
        <v>34</v>
      </c>
      <c r="Y38" s="101"/>
      <c r="Z38" s="105" t="s">
        <v>50</v>
      </c>
      <c r="AA38" s="105"/>
      <c r="AB38" s="114"/>
      <c r="AC38" s="119">
        <v>5</v>
      </c>
      <c r="AD38" s="130"/>
      <c r="AE38" s="137">
        <f>+AH36</f>
        <v>100</v>
      </c>
      <c r="AF38" s="146"/>
      <c r="AG38" s="148"/>
      <c r="AH38" s="152">
        <f>+'単価表(奄美)'!$E$6</f>
        <v>2448</v>
      </c>
      <c r="AI38" s="160"/>
      <c r="AJ38" s="162"/>
      <c r="AK38" s="165">
        <f>ROUND(AH38*AE38/1000,0)</f>
        <v>245</v>
      </c>
      <c r="AL38" s="165"/>
      <c r="AM38" s="165"/>
      <c r="AN38" s="201"/>
      <c r="AO38" s="188"/>
      <c r="AP38" s="91" t="s">
        <v>34</v>
      </c>
      <c r="AQ38" s="101"/>
      <c r="AR38" s="227" t="s">
        <v>50</v>
      </c>
      <c r="AS38" s="227"/>
      <c r="AT38" s="230"/>
      <c r="AU38" s="119">
        <v>5</v>
      </c>
      <c r="AV38" s="130"/>
      <c r="AW38" s="137">
        <f>+AZ36</f>
        <v>100</v>
      </c>
      <c r="AX38" s="146"/>
      <c r="AY38" s="148"/>
      <c r="AZ38" s="152">
        <f>+'単価表(奄美)'!$E$6</f>
        <v>2448</v>
      </c>
      <c r="BA38" s="160"/>
      <c r="BB38" s="162"/>
      <c r="BC38" s="165">
        <f>ROUND(AZ38*AW38/1000,0)</f>
        <v>245</v>
      </c>
      <c r="BD38" s="165"/>
      <c r="BE38" s="165"/>
      <c r="BF38" s="201"/>
      <c r="BG38" s="210"/>
      <c r="BH38" s="91" t="s">
        <v>34</v>
      </c>
      <c r="BI38" s="101"/>
      <c r="BJ38" s="105" t="s">
        <v>50</v>
      </c>
      <c r="BK38" s="105"/>
      <c r="BL38" s="114"/>
      <c r="BM38" s="119">
        <v>5</v>
      </c>
      <c r="BN38" s="130"/>
      <c r="BO38" s="137">
        <f>+BR36</f>
        <v>100</v>
      </c>
      <c r="BP38" s="146"/>
      <c r="BQ38" s="148"/>
      <c r="BR38" s="152">
        <f>+'単価表(奄美)'!$E$6</f>
        <v>2448</v>
      </c>
      <c r="BS38" s="160"/>
      <c r="BT38" s="162"/>
      <c r="BU38" s="165">
        <f>ROUND(BR38*BO38/1000,0)</f>
        <v>245</v>
      </c>
      <c r="BV38" s="165"/>
      <c r="BW38" s="165"/>
      <c r="BX38" s="223"/>
    </row>
    <row r="39" spans="1:76" s="30" customFormat="1" ht="15.95" customHeight="1">
      <c r="A39" s="34"/>
      <c r="B39" s="43"/>
      <c r="C39" s="53"/>
      <c r="D39" s="63"/>
      <c r="E39" s="74"/>
      <c r="F39" s="92"/>
      <c r="G39" s="102"/>
      <c r="H39" s="105" t="s">
        <v>33</v>
      </c>
      <c r="I39" s="105"/>
      <c r="J39" s="114"/>
      <c r="K39" s="120">
        <v>25</v>
      </c>
      <c r="L39" s="131"/>
      <c r="M39" s="138">
        <f>+P36</f>
        <v>100</v>
      </c>
      <c r="N39" s="138"/>
      <c r="O39" s="138"/>
      <c r="P39" s="153">
        <f>LOOKUP(K39,'単価表(奄美)'!$D$8:$D$16,'単価表(奄美)'!$E$8:$E$16)</f>
        <v>1653</v>
      </c>
      <c r="Q39" s="153"/>
      <c r="R39" s="153"/>
      <c r="S39" s="165">
        <f>ROUND(P39*M39/1000,0)</f>
        <v>165</v>
      </c>
      <c r="T39" s="165"/>
      <c r="U39" s="165"/>
      <c r="V39" s="182"/>
      <c r="W39" s="188"/>
      <c r="X39" s="92"/>
      <c r="Y39" s="102"/>
      <c r="Z39" s="105" t="s">
        <v>33</v>
      </c>
      <c r="AA39" s="105"/>
      <c r="AB39" s="114"/>
      <c r="AC39" s="120">
        <v>15</v>
      </c>
      <c r="AD39" s="131"/>
      <c r="AE39" s="138">
        <f>+AH36</f>
        <v>100</v>
      </c>
      <c r="AF39" s="138"/>
      <c r="AG39" s="138"/>
      <c r="AH39" s="153">
        <f>LOOKUP(AC39,'単価表(奄美)'!$D$8:$D$16,'単価表(奄美)'!$E$8:$E$16)</f>
        <v>952</v>
      </c>
      <c r="AI39" s="153"/>
      <c r="AJ39" s="153"/>
      <c r="AK39" s="165">
        <f>ROUND(AH39*AE39/1000,0)</f>
        <v>95</v>
      </c>
      <c r="AL39" s="165"/>
      <c r="AM39" s="165"/>
      <c r="AN39" s="178"/>
      <c r="AO39" s="188"/>
      <c r="AP39" s="92"/>
      <c r="AQ39" s="102"/>
      <c r="AR39" s="227" t="s">
        <v>33</v>
      </c>
      <c r="AS39" s="227"/>
      <c r="AT39" s="230"/>
      <c r="AU39" s="120">
        <v>20</v>
      </c>
      <c r="AV39" s="131"/>
      <c r="AW39" s="138">
        <f>+AZ36</f>
        <v>100</v>
      </c>
      <c r="AX39" s="138"/>
      <c r="AY39" s="138"/>
      <c r="AZ39" s="153">
        <f>LOOKUP(AU39,'単価表(奄美)'!$D$8:$D$16,'単価表(奄美)'!$E$8:$E$16)</f>
        <v>1398</v>
      </c>
      <c r="BA39" s="153"/>
      <c r="BB39" s="153"/>
      <c r="BC39" s="165">
        <f>ROUND(AZ39*AW39/1000,0)</f>
        <v>140</v>
      </c>
      <c r="BD39" s="165"/>
      <c r="BE39" s="165"/>
      <c r="BF39" s="178"/>
      <c r="BG39" s="74"/>
      <c r="BH39" s="92"/>
      <c r="BI39" s="102"/>
      <c r="BJ39" s="105" t="s">
        <v>33</v>
      </c>
      <c r="BK39" s="105"/>
      <c r="BL39" s="114"/>
      <c r="BM39" s="120">
        <v>15</v>
      </c>
      <c r="BN39" s="131"/>
      <c r="BO39" s="138">
        <f>+BR36</f>
        <v>100</v>
      </c>
      <c r="BP39" s="138"/>
      <c r="BQ39" s="138"/>
      <c r="BR39" s="153">
        <f>LOOKUP(BM39,'単価表(奄美)'!$D$8:$D$16,'単価表(奄美)'!$E$8:$E$16)</f>
        <v>952</v>
      </c>
      <c r="BS39" s="153"/>
      <c r="BT39" s="153"/>
      <c r="BU39" s="165">
        <f>ROUND(BR39*BO39/1000,0)</f>
        <v>95</v>
      </c>
      <c r="BV39" s="165"/>
      <c r="BW39" s="165"/>
      <c r="BX39" s="220"/>
    </row>
    <row r="40" spans="1:76" s="30" customFormat="1" ht="15.95" customHeight="1">
      <c r="A40" s="34"/>
      <c r="B40" s="43"/>
      <c r="C40" s="53"/>
      <c r="D40" s="63"/>
      <c r="E40" s="74"/>
      <c r="F40" s="92"/>
      <c r="G40" s="102"/>
      <c r="H40" s="106" t="s">
        <v>38</v>
      </c>
      <c r="I40" s="106"/>
      <c r="J40" s="115"/>
      <c r="K40" s="120"/>
      <c r="L40" s="131"/>
      <c r="M40" s="138"/>
      <c r="N40" s="138"/>
      <c r="O40" s="138"/>
      <c r="P40" s="153"/>
      <c r="Q40" s="153"/>
      <c r="R40" s="153"/>
      <c r="S40" s="165"/>
      <c r="T40" s="165"/>
      <c r="U40" s="165"/>
      <c r="V40" s="182"/>
      <c r="W40" s="188"/>
      <c r="X40" s="92"/>
      <c r="Y40" s="102"/>
      <c r="Z40" s="106" t="s">
        <v>38</v>
      </c>
      <c r="AA40" s="106"/>
      <c r="AB40" s="115"/>
      <c r="AC40" s="120"/>
      <c r="AD40" s="131"/>
      <c r="AE40" s="138"/>
      <c r="AF40" s="138"/>
      <c r="AG40" s="138"/>
      <c r="AH40" s="153"/>
      <c r="AI40" s="153"/>
      <c r="AJ40" s="153"/>
      <c r="AK40" s="165"/>
      <c r="AL40" s="165"/>
      <c r="AM40" s="165"/>
      <c r="AN40" s="178"/>
      <c r="AO40" s="188"/>
      <c r="AP40" s="92"/>
      <c r="AQ40" s="102"/>
      <c r="AR40" s="228" t="s">
        <v>38</v>
      </c>
      <c r="AS40" s="228"/>
      <c r="AT40" s="231"/>
      <c r="AU40" s="120"/>
      <c r="AV40" s="131"/>
      <c r="AW40" s="138"/>
      <c r="AX40" s="138"/>
      <c r="AY40" s="138"/>
      <c r="AZ40" s="153"/>
      <c r="BA40" s="153"/>
      <c r="BB40" s="153"/>
      <c r="BC40" s="165"/>
      <c r="BD40" s="165"/>
      <c r="BE40" s="165"/>
      <c r="BF40" s="178"/>
      <c r="BG40" s="74"/>
      <c r="BH40" s="92"/>
      <c r="BI40" s="102"/>
      <c r="BJ40" s="106" t="s">
        <v>38</v>
      </c>
      <c r="BK40" s="106"/>
      <c r="BL40" s="115"/>
      <c r="BM40" s="120"/>
      <c r="BN40" s="131"/>
      <c r="BO40" s="138"/>
      <c r="BP40" s="138"/>
      <c r="BQ40" s="138"/>
      <c r="BR40" s="153"/>
      <c r="BS40" s="153"/>
      <c r="BT40" s="153"/>
      <c r="BU40" s="165"/>
      <c r="BV40" s="165"/>
      <c r="BW40" s="165"/>
      <c r="BX40" s="220"/>
    </row>
    <row r="41" spans="1:76" s="30" customFormat="1" ht="15.95" customHeight="1">
      <c r="A41" s="34"/>
      <c r="B41" s="43"/>
      <c r="C41" s="53"/>
      <c r="D41" s="63"/>
      <c r="E41" s="74"/>
      <c r="F41" s="92"/>
      <c r="G41" s="102"/>
      <c r="H41" s="105" t="s">
        <v>13</v>
      </c>
      <c r="I41" s="105"/>
      <c r="J41" s="114"/>
      <c r="K41" s="120">
        <v>30</v>
      </c>
      <c r="L41" s="131"/>
      <c r="M41" s="138">
        <f>+P36</f>
        <v>100</v>
      </c>
      <c r="N41" s="138"/>
      <c r="O41" s="138"/>
      <c r="P41" s="153">
        <f>LOOKUP(K41,'単価表(奄美)'!$D$17:$D$26,'単価表(奄美)'!$E$17:$E$26)</f>
        <v>1674</v>
      </c>
      <c r="Q41" s="153"/>
      <c r="R41" s="153"/>
      <c r="S41" s="165">
        <f>ROUND(P41*M41/1000,0)</f>
        <v>167</v>
      </c>
      <c r="T41" s="165"/>
      <c r="U41" s="165"/>
      <c r="V41" s="182"/>
      <c r="W41" s="188"/>
      <c r="X41" s="92"/>
      <c r="Y41" s="102"/>
      <c r="Z41" s="105" t="s">
        <v>13</v>
      </c>
      <c r="AA41" s="105"/>
      <c r="AB41" s="114"/>
      <c r="AC41" s="120">
        <v>40</v>
      </c>
      <c r="AD41" s="131"/>
      <c r="AE41" s="138">
        <f>+AH36</f>
        <v>100</v>
      </c>
      <c r="AF41" s="138"/>
      <c r="AG41" s="138"/>
      <c r="AH41" s="153">
        <f>LOOKUP(AC41,'単価表(奄美)'!$D$17:$D$26,'単価表(奄美)'!$E$17:$E$26)</f>
        <v>2106</v>
      </c>
      <c r="AI41" s="153"/>
      <c r="AJ41" s="153"/>
      <c r="AK41" s="165">
        <f>ROUND(AH41*AE41/1000,0)</f>
        <v>211</v>
      </c>
      <c r="AL41" s="165"/>
      <c r="AM41" s="165"/>
      <c r="AN41" s="178"/>
      <c r="AO41" s="188"/>
      <c r="AP41" s="92"/>
      <c r="AQ41" s="102"/>
      <c r="AR41" s="227" t="s">
        <v>13</v>
      </c>
      <c r="AS41" s="227"/>
      <c r="AT41" s="230"/>
      <c r="AU41" s="120">
        <v>20</v>
      </c>
      <c r="AV41" s="131"/>
      <c r="AW41" s="138">
        <f>+AZ36</f>
        <v>100</v>
      </c>
      <c r="AX41" s="138"/>
      <c r="AY41" s="138"/>
      <c r="AZ41" s="153">
        <f>LOOKUP(AU41,'単価表(奄美)'!$D$17:$D$26,'単価表(奄美)'!$E$17:$E$26)</f>
        <v>1053</v>
      </c>
      <c r="BA41" s="153"/>
      <c r="BB41" s="153"/>
      <c r="BC41" s="165">
        <f>ROUND(AZ41*AW41/1000,0)</f>
        <v>105</v>
      </c>
      <c r="BD41" s="165"/>
      <c r="BE41" s="165"/>
      <c r="BF41" s="178"/>
      <c r="BG41" s="74"/>
      <c r="BH41" s="92"/>
      <c r="BI41" s="102"/>
      <c r="BJ41" s="105" t="s">
        <v>13</v>
      </c>
      <c r="BK41" s="105"/>
      <c r="BL41" s="114"/>
      <c r="BM41" s="120">
        <v>25</v>
      </c>
      <c r="BN41" s="131"/>
      <c r="BO41" s="138">
        <f>+BR36</f>
        <v>100</v>
      </c>
      <c r="BP41" s="138"/>
      <c r="BQ41" s="138"/>
      <c r="BR41" s="153">
        <f>LOOKUP(BM41,'単価表(奄美)'!$D$17:$D$26,'単価表(奄美)'!$E$17:$E$26)</f>
        <v>1457</v>
      </c>
      <c r="BS41" s="153"/>
      <c r="BT41" s="153"/>
      <c r="BU41" s="165">
        <f>ROUND(BR41*BO41/1000,0)</f>
        <v>146</v>
      </c>
      <c r="BV41" s="165"/>
      <c r="BW41" s="165"/>
      <c r="BX41" s="220"/>
    </row>
    <row r="42" spans="1:76" s="30" customFormat="1" ht="15.95" customHeight="1">
      <c r="A42" s="34"/>
      <c r="B42" s="43"/>
      <c r="C42" s="53"/>
      <c r="D42" s="63"/>
      <c r="E42" s="74"/>
      <c r="F42" s="92"/>
      <c r="G42" s="102"/>
      <c r="H42" s="106" t="s">
        <v>39</v>
      </c>
      <c r="I42" s="106"/>
      <c r="J42" s="115"/>
      <c r="K42" s="120"/>
      <c r="L42" s="131"/>
      <c r="M42" s="138"/>
      <c r="N42" s="138"/>
      <c r="O42" s="138"/>
      <c r="P42" s="153"/>
      <c r="Q42" s="153"/>
      <c r="R42" s="153"/>
      <c r="S42" s="165"/>
      <c r="T42" s="165"/>
      <c r="U42" s="165"/>
      <c r="V42" s="182"/>
      <c r="W42" s="188"/>
      <c r="X42" s="92"/>
      <c r="Y42" s="102"/>
      <c r="Z42" s="106" t="s">
        <v>39</v>
      </c>
      <c r="AA42" s="106"/>
      <c r="AB42" s="115"/>
      <c r="AC42" s="120"/>
      <c r="AD42" s="131"/>
      <c r="AE42" s="138"/>
      <c r="AF42" s="138"/>
      <c r="AG42" s="138"/>
      <c r="AH42" s="153"/>
      <c r="AI42" s="153"/>
      <c r="AJ42" s="153"/>
      <c r="AK42" s="165"/>
      <c r="AL42" s="165"/>
      <c r="AM42" s="165"/>
      <c r="AN42" s="178"/>
      <c r="AO42" s="188"/>
      <c r="AP42" s="92"/>
      <c r="AQ42" s="102"/>
      <c r="AR42" s="228" t="s">
        <v>39</v>
      </c>
      <c r="AS42" s="228"/>
      <c r="AT42" s="231"/>
      <c r="AU42" s="120"/>
      <c r="AV42" s="131"/>
      <c r="AW42" s="138"/>
      <c r="AX42" s="138"/>
      <c r="AY42" s="138"/>
      <c r="AZ42" s="153"/>
      <c r="BA42" s="153"/>
      <c r="BB42" s="153"/>
      <c r="BC42" s="165"/>
      <c r="BD42" s="165"/>
      <c r="BE42" s="165"/>
      <c r="BF42" s="178"/>
      <c r="BG42" s="74"/>
      <c r="BH42" s="92"/>
      <c r="BI42" s="102"/>
      <c r="BJ42" s="106" t="s">
        <v>39</v>
      </c>
      <c r="BK42" s="106"/>
      <c r="BL42" s="115"/>
      <c r="BM42" s="120"/>
      <c r="BN42" s="131"/>
      <c r="BO42" s="138"/>
      <c r="BP42" s="138"/>
      <c r="BQ42" s="138"/>
      <c r="BR42" s="153"/>
      <c r="BS42" s="153"/>
      <c r="BT42" s="153"/>
      <c r="BU42" s="165"/>
      <c r="BV42" s="165"/>
      <c r="BW42" s="165"/>
      <c r="BX42" s="220"/>
    </row>
    <row r="43" spans="1:76" s="30" customFormat="1" ht="15.95" customHeight="1">
      <c r="A43" s="34"/>
      <c r="B43" s="43"/>
      <c r="C43" s="53"/>
      <c r="D43" s="63"/>
      <c r="E43" s="74"/>
      <c r="F43" s="93"/>
      <c r="G43" s="103"/>
      <c r="H43" s="107" t="s">
        <v>47</v>
      </c>
      <c r="I43" s="107"/>
      <c r="J43" s="107"/>
      <c r="K43" s="107"/>
      <c r="L43" s="107"/>
      <c r="M43" s="138" t="s">
        <v>43</v>
      </c>
      <c r="N43" s="138"/>
      <c r="O43" s="138"/>
      <c r="P43" s="153" t="s">
        <v>43</v>
      </c>
      <c r="Q43" s="153"/>
      <c r="R43" s="153"/>
      <c r="S43" s="165">
        <f>SUM(S38:U42)</f>
        <v>577</v>
      </c>
      <c r="T43" s="165"/>
      <c r="U43" s="165"/>
      <c r="V43" s="182"/>
      <c r="W43" s="188"/>
      <c r="X43" s="93"/>
      <c r="Y43" s="103"/>
      <c r="Z43" s="107" t="s">
        <v>47</v>
      </c>
      <c r="AA43" s="107"/>
      <c r="AB43" s="107"/>
      <c r="AC43" s="107"/>
      <c r="AD43" s="107"/>
      <c r="AE43" s="138" t="s">
        <v>43</v>
      </c>
      <c r="AF43" s="138"/>
      <c r="AG43" s="138"/>
      <c r="AH43" s="153" t="s">
        <v>43</v>
      </c>
      <c r="AI43" s="153"/>
      <c r="AJ43" s="153"/>
      <c r="AK43" s="165">
        <f>SUM(AK38:AM42)</f>
        <v>551</v>
      </c>
      <c r="AL43" s="165"/>
      <c r="AM43" s="165"/>
      <c r="AN43" s="178"/>
      <c r="AO43" s="188"/>
      <c r="AP43" s="93"/>
      <c r="AQ43" s="103"/>
      <c r="AR43" s="229" t="s">
        <v>47</v>
      </c>
      <c r="AS43" s="229"/>
      <c r="AT43" s="229"/>
      <c r="AU43" s="229"/>
      <c r="AV43" s="229"/>
      <c r="AW43" s="138" t="s">
        <v>43</v>
      </c>
      <c r="AX43" s="138"/>
      <c r="AY43" s="138"/>
      <c r="AZ43" s="153" t="s">
        <v>43</v>
      </c>
      <c r="BA43" s="153"/>
      <c r="BB43" s="153"/>
      <c r="BC43" s="165">
        <f>SUM(BC38:BE42)</f>
        <v>490</v>
      </c>
      <c r="BD43" s="165"/>
      <c r="BE43" s="165"/>
      <c r="BF43" s="178"/>
      <c r="BG43" s="74"/>
      <c r="BH43" s="93"/>
      <c r="BI43" s="103"/>
      <c r="BJ43" s="107" t="s">
        <v>47</v>
      </c>
      <c r="BK43" s="107"/>
      <c r="BL43" s="107"/>
      <c r="BM43" s="107"/>
      <c r="BN43" s="107"/>
      <c r="BO43" s="138" t="s">
        <v>43</v>
      </c>
      <c r="BP43" s="138"/>
      <c r="BQ43" s="138"/>
      <c r="BR43" s="153" t="s">
        <v>43</v>
      </c>
      <c r="BS43" s="153"/>
      <c r="BT43" s="153"/>
      <c r="BU43" s="165">
        <f>SUM(BU38:BW42)</f>
        <v>486</v>
      </c>
      <c r="BV43" s="165"/>
      <c r="BW43" s="165"/>
      <c r="BX43" s="220"/>
    </row>
    <row r="44" spans="1:76" s="30" customFormat="1" ht="15.95" customHeight="1">
      <c r="A44" s="34"/>
      <c r="B44" s="43"/>
      <c r="C44" s="53"/>
      <c r="D44" s="63"/>
      <c r="E44" s="74"/>
      <c r="F44" s="94" t="s">
        <v>24</v>
      </c>
      <c r="G44" s="94"/>
      <c r="H44" s="108" t="s">
        <v>19</v>
      </c>
      <c r="I44" s="108"/>
      <c r="J44" s="108"/>
      <c r="K44" s="108"/>
      <c r="L44" s="108"/>
      <c r="M44" s="139">
        <f>T13*P36/100</f>
        <v>125</v>
      </c>
      <c r="N44" s="139"/>
      <c r="O44" s="139"/>
      <c r="P44" s="153">
        <f>+'単価表(奄美)'!$E$29</f>
        <v>255</v>
      </c>
      <c r="Q44" s="153"/>
      <c r="R44" s="153"/>
      <c r="S44" s="165">
        <f>ROUND(P44*M44/1000,0)</f>
        <v>32</v>
      </c>
      <c r="T44" s="165"/>
      <c r="U44" s="165"/>
      <c r="V44" s="182"/>
      <c r="W44" s="188"/>
      <c r="X44" s="94" t="s">
        <v>24</v>
      </c>
      <c r="Y44" s="94"/>
      <c r="Z44" s="108" t="s">
        <v>19</v>
      </c>
      <c r="AA44" s="108"/>
      <c r="AB44" s="108"/>
      <c r="AC44" s="108"/>
      <c r="AD44" s="108"/>
      <c r="AE44" s="139">
        <f>AL13*AH36/100</f>
        <v>130</v>
      </c>
      <c r="AF44" s="139"/>
      <c r="AG44" s="139"/>
      <c r="AH44" s="153">
        <f>+'単価表(奄美)'!$E$29</f>
        <v>255</v>
      </c>
      <c r="AI44" s="153"/>
      <c r="AJ44" s="153"/>
      <c r="AK44" s="165">
        <f>ROUND(AH44*AE44/1000,0)</f>
        <v>33</v>
      </c>
      <c r="AL44" s="165"/>
      <c r="AM44" s="165"/>
      <c r="AN44" s="178"/>
      <c r="AO44" s="188"/>
      <c r="AP44" s="94" t="s">
        <v>24</v>
      </c>
      <c r="AQ44" s="94"/>
      <c r="AR44" s="108" t="s">
        <v>19</v>
      </c>
      <c r="AS44" s="108"/>
      <c r="AT44" s="108"/>
      <c r="AU44" s="108"/>
      <c r="AV44" s="108"/>
      <c r="AW44" s="139">
        <f>BD13*AZ36/100</f>
        <v>130</v>
      </c>
      <c r="AX44" s="139"/>
      <c r="AY44" s="139"/>
      <c r="AZ44" s="153">
        <f>+'単価表(奄美)'!$E$29</f>
        <v>255</v>
      </c>
      <c r="BA44" s="153"/>
      <c r="BB44" s="153"/>
      <c r="BC44" s="165">
        <f>ROUND(AZ44*AW44/1000,0)</f>
        <v>33</v>
      </c>
      <c r="BD44" s="165"/>
      <c r="BE44" s="165"/>
      <c r="BF44" s="178"/>
      <c r="BG44" s="74"/>
      <c r="BH44" s="94" t="s">
        <v>24</v>
      </c>
      <c r="BI44" s="94"/>
      <c r="BJ44" s="108" t="s">
        <v>19</v>
      </c>
      <c r="BK44" s="108"/>
      <c r="BL44" s="108"/>
      <c r="BM44" s="108"/>
      <c r="BN44" s="108"/>
      <c r="BO44" s="139">
        <f>BV13*BR36/100</f>
        <v>135</v>
      </c>
      <c r="BP44" s="139"/>
      <c r="BQ44" s="139"/>
      <c r="BR44" s="153">
        <f>+'単価表(奄美)'!$E$29</f>
        <v>255</v>
      </c>
      <c r="BS44" s="153"/>
      <c r="BT44" s="153"/>
      <c r="BU44" s="165">
        <f>ROUND(BR44*BO44/1000,0)</f>
        <v>34</v>
      </c>
      <c r="BV44" s="165"/>
      <c r="BW44" s="165"/>
      <c r="BX44" s="220"/>
    </row>
    <row r="45" spans="1:76" s="30" customFormat="1" ht="15.95" customHeight="1">
      <c r="A45" s="34"/>
      <c r="B45" s="43"/>
      <c r="C45" s="53"/>
      <c r="D45" s="63"/>
      <c r="E45" s="74"/>
      <c r="F45" s="94"/>
      <c r="G45" s="94"/>
      <c r="H45" s="108" t="s">
        <v>35</v>
      </c>
      <c r="I45" s="108"/>
      <c r="J45" s="108"/>
      <c r="K45" s="108"/>
      <c r="L45" s="108"/>
      <c r="M45" s="139">
        <f>S14*P36/100</f>
        <v>65</v>
      </c>
      <c r="N45" s="139"/>
      <c r="O45" s="139"/>
      <c r="P45" s="153">
        <f>+'単価表(奄美)'!$E$28</f>
        <v>256</v>
      </c>
      <c r="Q45" s="153"/>
      <c r="R45" s="153"/>
      <c r="S45" s="165">
        <f>ROUND(P45*M45/1000,0)</f>
        <v>17</v>
      </c>
      <c r="T45" s="165"/>
      <c r="U45" s="165"/>
      <c r="V45" s="182"/>
      <c r="W45" s="188"/>
      <c r="X45" s="94"/>
      <c r="Y45" s="94"/>
      <c r="Z45" s="108" t="s">
        <v>35</v>
      </c>
      <c r="AA45" s="108"/>
      <c r="AB45" s="108"/>
      <c r="AC45" s="108"/>
      <c r="AD45" s="108"/>
      <c r="AE45" s="139">
        <f>AK14*AH36/100</f>
        <v>70</v>
      </c>
      <c r="AF45" s="139"/>
      <c r="AG45" s="139"/>
      <c r="AH45" s="153">
        <f>+'単価表(奄美)'!$E$28</f>
        <v>256</v>
      </c>
      <c r="AI45" s="153"/>
      <c r="AJ45" s="153"/>
      <c r="AK45" s="165">
        <f>ROUND(AH45*AE45/1000,0)</f>
        <v>18</v>
      </c>
      <c r="AL45" s="165"/>
      <c r="AM45" s="165"/>
      <c r="AN45" s="178"/>
      <c r="AO45" s="188"/>
      <c r="AP45" s="94"/>
      <c r="AQ45" s="94"/>
      <c r="AR45" s="108" t="s">
        <v>35</v>
      </c>
      <c r="AS45" s="108"/>
      <c r="AT45" s="108"/>
      <c r="AU45" s="108"/>
      <c r="AV45" s="108"/>
      <c r="AW45" s="139">
        <f>BC14*AZ36/100</f>
        <v>85</v>
      </c>
      <c r="AX45" s="139"/>
      <c r="AY45" s="139"/>
      <c r="AZ45" s="153">
        <f>+'単価表(奄美)'!$E$28</f>
        <v>256</v>
      </c>
      <c r="BA45" s="153"/>
      <c r="BB45" s="153"/>
      <c r="BC45" s="165">
        <f>ROUND(AZ45*AW45/1000,0)</f>
        <v>22</v>
      </c>
      <c r="BD45" s="165"/>
      <c r="BE45" s="165"/>
      <c r="BF45" s="178"/>
      <c r="BG45" s="74"/>
      <c r="BH45" s="94"/>
      <c r="BI45" s="94"/>
      <c r="BJ45" s="108" t="s">
        <v>35</v>
      </c>
      <c r="BK45" s="108"/>
      <c r="BL45" s="108"/>
      <c r="BM45" s="108"/>
      <c r="BN45" s="108"/>
      <c r="BO45" s="139">
        <f>BU15*BR36/100</f>
        <v>90</v>
      </c>
      <c r="BP45" s="139"/>
      <c r="BQ45" s="139"/>
      <c r="BR45" s="153">
        <f>+'単価表(奄美)'!$E$28</f>
        <v>256</v>
      </c>
      <c r="BS45" s="153"/>
      <c r="BT45" s="153"/>
      <c r="BU45" s="165">
        <f>ROUND(BR45*BO45/1000,0)</f>
        <v>23</v>
      </c>
      <c r="BV45" s="165"/>
      <c r="BW45" s="165"/>
      <c r="BX45" s="220"/>
    </row>
    <row r="46" spans="1:76" s="30" customFormat="1" ht="15.95" customHeight="1">
      <c r="A46" s="34"/>
      <c r="B46" s="43"/>
      <c r="C46" s="53"/>
      <c r="D46" s="63"/>
      <c r="E46" s="74"/>
      <c r="F46" s="94"/>
      <c r="G46" s="94"/>
      <c r="H46" s="108" t="s">
        <v>76</v>
      </c>
      <c r="I46" s="108"/>
      <c r="J46" s="108"/>
      <c r="K46" s="108"/>
      <c r="L46" s="108"/>
      <c r="M46" s="139">
        <f>+M45</f>
        <v>65</v>
      </c>
      <c r="N46" s="139"/>
      <c r="O46" s="139"/>
      <c r="P46" s="153">
        <f>+'単価表(奄美)'!$E$27</f>
        <v>3800</v>
      </c>
      <c r="Q46" s="153"/>
      <c r="R46" s="153"/>
      <c r="S46" s="165">
        <f>ROUND(P46*M46/1000,0)</f>
        <v>247</v>
      </c>
      <c r="T46" s="165"/>
      <c r="U46" s="165"/>
      <c r="V46" s="182"/>
      <c r="W46" s="188"/>
      <c r="X46" s="94"/>
      <c r="Y46" s="94"/>
      <c r="Z46" s="108" t="s">
        <v>76</v>
      </c>
      <c r="AA46" s="108"/>
      <c r="AB46" s="108"/>
      <c r="AC46" s="108"/>
      <c r="AD46" s="108"/>
      <c r="AE46" s="139">
        <f>+AE45</f>
        <v>70</v>
      </c>
      <c r="AF46" s="139"/>
      <c r="AG46" s="139"/>
      <c r="AH46" s="153">
        <f>+'単価表(奄美)'!$E$27</f>
        <v>3800</v>
      </c>
      <c r="AI46" s="153"/>
      <c r="AJ46" s="153"/>
      <c r="AK46" s="165">
        <f>ROUND(AH46*AE46/1000,0)</f>
        <v>266</v>
      </c>
      <c r="AL46" s="165"/>
      <c r="AM46" s="165"/>
      <c r="AN46" s="178"/>
      <c r="AO46" s="188"/>
      <c r="AP46" s="94"/>
      <c r="AQ46" s="94"/>
      <c r="AR46" s="108" t="s">
        <v>76</v>
      </c>
      <c r="AS46" s="108"/>
      <c r="AT46" s="108"/>
      <c r="AU46" s="108"/>
      <c r="AV46" s="108"/>
      <c r="AW46" s="139">
        <f>+AW45</f>
        <v>85</v>
      </c>
      <c r="AX46" s="139"/>
      <c r="AY46" s="139"/>
      <c r="AZ46" s="153">
        <f>+'単価表(奄美)'!$E$27</f>
        <v>3800</v>
      </c>
      <c r="BA46" s="153"/>
      <c r="BB46" s="153"/>
      <c r="BC46" s="165">
        <f>ROUND(AZ46*AW46/1000,0)</f>
        <v>323</v>
      </c>
      <c r="BD46" s="165"/>
      <c r="BE46" s="165"/>
      <c r="BF46" s="178"/>
      <c r="BG46" s="74"/>
      <c r="BH46" s="94"/>
      <c r="BI46" s="94"/>
      <c r="BJ46" s="108" t="s">
        <v>76</v>
      </c>
      <c r="BK46" s="108"/>
      <c r="BL46" s="108"/>
      <c r="BM46" s="108"/>
      <c r="BN46" s="108"/>
      <c r="BO46" s="139">
        <f>+BO45</f>
        <v>90</v>
      </c>
      <c r="BP46" s="139"/>
      <c r="BQ46" s="139"/>
      <c r="BR46" s="153">
        <f>+'単価表(奄美)'!$E$27</f>
        <v>3800</v>
      </c>
      <c r="BS46" s="153"/>
      <c r="BT46" s="153"/>
      <c r="BU46" s="165">
        <f>ROUND(BR46*BO46/1000,0)</f>
        <v>342</v>
      </c>
      <c r="BV46" s="165"/>
      <c r="BW46" s="165"/>
      <c r="BX46" s="220"/>
    </row>
    <row r="47" spans="1:76" s="30" customFormat="1" ht="15.95" customHeight="1">
      <c r="A47" s="34"/>
      <c r="B47" s="43"/>
      <c r="C47" s="53"/>
      <c r="D47" s="63"/>
      <c r="E47" s="74"/>
      <c r="F47" s="94"/>
      <c r="G47" s="94"/>
      <c r="H47" s="108" t="s">
        <v>16</v>
      </c>
      <c r="I47" s="108"/>
      <c r="J47" s="108"/>
      <c r="K47" s="108"/>
      <c r="L47" s="108"/>
      <c r="M47" s="139">
        <f>+M44</f>
        <v>125</v>
      </c>
      <c r="N47" s="139"/>
      <c r="O47" s="139"/>
      <c r="P47" s="153">
        <f>+'単価表(奄美)'!$E$33</f>
        <v>917</v>
      </c>
      <c r="Q47" s="153"/>
      <c r="R47" s="153"/>
      <c r="S47" s="165">
        <f>ROUND(P47*M47/1000,0)</f>
        <v>115</v>
      </c>
      <c r="T47" s="165"/>
      <c r="U47" s="165"/>
      <c r="V47" s="182"/>
      <c r="W47" s="188"/>
      <c r="X47" s="94"/>
      <c r="Y47" s="94"/>
      <c r="Z47" s="108" t="s">
        <v>16</v>
      </c>
      <c r="AA47" s="108"/>
      <c r="AB47" s="108"/>
      <c r="AC47" s="108"/>
      <c r="AD47" s="108"/>
      <c r="AE47" s="139">
        <f>+AE44</f>
        <v>130</v>
      </c>
      <c r="AF47" s="139"/>
      <c r="AG47" s="139"/>
      <c r="AH47" s="153">
        <f>+'単価表(奄美)'!$E$33</f>
        <v>917</v>
      </c>
      <c r="AI47" s="153"/>
      <c r="AJ47" s="153"/>
      <c r="AK47" s="165">
        <f>ROUND(AH47*AE47/1000,0)</f>
        <v>119</v>
      </c>
      <c r="AL47" s="165"/>
      <c r="AM47" s="165"/>
      <c r="AN47" s="178"/>
      <c r="AO47" s="188"/>
      <c r="AP47" s="94"/>
      <c r="AQ47" s="94"/>
      <c r="AR47" s="108" t="s">
        <v>16</v>
      </c>
      <c r="AS47" s="108"/>
      <c r="AT47" s="108"/>
      <c r="AU47" s="108"/>
      <c r="AV47" s="108"/>
      <c r="AW47" s="139">
        <f>+AW44</f>
        <v>130</v>
      </c>
      <c r="AX47" s="139"/>
      <c r="AY47" s="139"/>
      <c r="AZ47" s="153">
        <f>+'単価表(奄美)'!$E$33</f>
        <v>917</v>
      </c>
      <c r="BA47" s="153"/>
      <c r="BB47" s="153"/>
      <c r="BC47" s="165">
        <f>ROUND(AZ47*AW47/1000,0)</f>
        <v>119</v>
      </c>
      <c r="BD47" s="165"/>
      <c r="BE47" s="165"/>
      <c r="BF47" s="178"/>
      <c r="BG47" s="74"/>
      <c r="BH47" s="94"/>
      <c r="BI47" s="94"/>
      <c r="BJ47" s="108" t="s">
        <v>16</v>
      </c>
      <c r="BK47" s="108"/>
      <c r="BL47" s="108"/>
      <c r="BM47" s="108"/>
      <c r="BN47" s="108"/>
      <c r="BO47" s="139">
        <f>+BO44</f>
        <v>135</v>
      </c>
      <c r="BP47" s="139"/>
      <c r="BQ47" s="139"/>
      <c r="BR47" s="153">
        <f>+'単価表(奄美)'!$E$33</f>
        <v>917</v>
      </c>
      <c r="BS47" s="153"/>
      <c r="BT47" s="153"/>
      <c r="BU47" s="165">
        <f>ROUND(BR47*BO47/1000,0)</f>
        <v>124</v>
      </c>
      <c r="BV47" s="165"/>
      <c r="BW47" s="165"/>
      <c r="BX47" s="220"/>
    </row>
    <row r="48" spans="1:76" s="30" customFormat="1" ht="15.95" customHeight="1">
      <c r="A48" s="34"/>
      <c r="B48" s="43"/>
      <c r="C48" s="53"/>
      <c r="D48" s="63"/>
      <c r="E48" s="74"/>
      <c r="F48" s="94"/>
      <c r="G48" s="94"/>
      <c r="H48" s="107" t="s">
        <v>47</v>
      </c>
      <c r="I48" s="107"/>
      <c r="J48" s="107"/>
      <c r="K48" s="107"/>
      <c r="L48" s="107"/>
      <c r="M48" s="138" t="s">
        <v>43</v>
      </c>
      <c r="N48" s="138"/>
      <c r="O48" s="138"/>
      <c r="P48" s="153" t="s">
        <v>43</v>
      </c>
      <c r="Q48" s="153"/>
      <c r="R48" s="153"/>
      <c r="S48" s="165">
        <f>SUM(S44:U47)</f>
        <v>411</v>
      </c>
      <c r="T48" s="165"/>
      <c r="U48" s="165"/>
      <c r="V48" s="182"/>
      <c r="W48" s="188"/>
      <c r="X48" s="94"/>
      <c r="Y48" s="94"/>
      <c r="Z48" s="107" t="s">
        <v>47</v>
      </c>
      <c r="AA48" s="107"/>
      <c r="AB48" s="107"/>
      <c r="AC48" s="107"/>
      <c r="AD48" s="107"/>
      <c r="AE48" s="138" t="s">
        <v>43</v>
      </c>
      <c r="AF48" s="138"/>
      <c r="AG48" s="138"/>
      <c r="AH48" s="153" t="s">
        <v>43</v>
      </c>
      <c r="AI48" s="153"/>
      <c r="AJ48" s="153"/>
      <c r="AK48" s="165">
        <f>SUM(AK44:AM47)</f>
        <v>436</v>
      </c>
      <c r="AL48" s="165"/>
      <c r="AM48" s="165"/>
      <c r="AN48" s="178"/>
      <c r="AO48" s="188"/>
      <c r="AP48" s="94"/>
      <c r="AQ48" s="94"/>
      <c r="AR48" s="107" t="s">
        <v>47</v>
      </c>
      <c r="AS48" s="107"/>
      <c r="AT48" s="107"/>
      <c r="AU48" s="107"/>
      <c r="AV48" s="107"/>
      <c r="AW48" s="138" t="s">
        <v>43</v>
      </c>
      <c r="AX48" s="138"/>
      <c r="AY48" s="138"/>
      <c r="AZ48" s="153" t="s">
        <v>43</v>
      </c>
      <c r="BA48" s="153"/>
      <c r="BB48" s="153"/>
      <c r="BC48" s="165">
        <f>SUM(BC44:BE47)</f>
        <v>497</v>
      </c>
      <c r="BD48" s="165"/>
      <c r="BE48" s="165"/>
      <c r="BF48" s="178"/>
      <c r="BG48" s="74"/>
      <c r="BH48" s="94"/>
      <c r="BI48" s="94"/>
      <c r="BJ48" s="107" t="s">
        <v>47</v>
      </c>
      <c r="BK48" s="107"/>
      <c r="BL48" s="107"/>
      <c r="BM48" s="107"/>
      <c r="BN48" s="107"/>
      <c r="BO48" s="138" t="s">
        <v>43</v>
      </c>
      <c r="BP48" s="138"/>
      <c r="BQ48" s="138"/>
      <c r="BR48" s="153" t="s">
        <v>43</v>
      </c>
      <c r="BS48" s="153"/>
      <c r="BT48" s="153"/>
      <c r="BU48" s="165">
        <f>SUM(BU44:BW47)</f>
        <v>523</v>
      </c>
      <c r="BV48" s="165"/>
      <c r="BW48" s="165"/>
      <c r="BX48" s="220"/>
    </row>
    <row r="49" spans="1:76" s="30" customFormat="1" ht="15.95" customHeight="1">
      <c r="A49" s="34"/>
      <c r="B49" s="43"/>
      <c r="C49" s="53"/>
      <c r="D49" s="63"/>
      <c r="E49" s="74"/>
      <c r="F49" s="95" t="s">
        <v>17</v>
      </c>
      <c r="G49" s="95"/>
      <c r="H49" s="95"/>
      <c r="I49" s="95"/>
      <c r="J49" s="95"/>
      <c r="K49" s="95"/>
      <c r="L49" s="95"/>
      <c r="M49" s="140" t="s">
        <v>43</v>
      </c>
      <c r="N49" s="140"/>
      <c r="O49" s="140"/>
      <c r="P49" s="154" t="s">
        <v>43</v>
      </c>
      <c r="Q49" s="154"/>
      <c r="R49" s="154"/>
      <c r="S49" s="166">
        <f>+S48+S43</f>
        <v>988</v>
      </c>
      <c r="T49" s="166"/>
      <c r="U49" s="166"/>
      <c r="V49" s="182"/>
      <c r="W49" s="188"/>
      <c r="X49" s="95" t="s">
        <v>17</v>
      </c>
      <c r="Y49" s="95"/>
      <c r="Z49" s="95"/>
      <c r="AA49" s="95"/>
      <c r="AB49" s="95"/>
      <c r="AC49" s="95"/>
      <c r="AD49" s="95"/>
      <c r="AE49" s="140" t="s">
        <v>43</v>
      </c>
      <c r="AF49" s="140"/>
      <c r="AG49" s="140"/>
      <c r="AH49" s="154" t="s">
        <v>43</v>
      </c>
      <c r="AI49" s="154"/>
      <c r="AJ49" s="154"/>
      <c r="AK49" s="166">
        <f>+AK48+AK43</f>
        <v>987</v>
      </c>
      <c r="AL49" s="166"/>
      <c r="AM49" s="166"/>
      <c r="AN49" s="178"/>
      <c r="AO49" s="188"/>
      <c r="AP49" s="95" t="s">
        <v>17</v>
      </c>
      <c r="AQ49" s="95"/>
      <c r="AR49" s="95"/>
      <c r="AS49" s="95"/>
      <c r="AT49" s="95"/>
      <c r="AU49" s="95"/>
      <c r="AV49" s="95"/>
      <c r="AW49" s="140" t="s">
        <v>43</v>
      </c>
      <c r="AX49" s="140"/>
      <c r="AY49" s="140"/>
      <c r="AZ49" s="154" t="s">
        <v>43</v>
      </c>
      <c r="BA49" s="154"/>
      <c r="BB49" s="154"/>
      <c r="BC49" s="166">
        <f>+BC48+BC43</f>
        <v>987</v>
      </c>
      <c r="BD49" s="166"/>
      <c r="BE49" s="166"/>
      <c r="BF49" s="178"/>
      <c r="BG49" s="74"/>
      <c r="BH49" s="95" t="s">
        <v>17</v>
      </c>
      <c r="BI49" s="95"/>
      <c r="BJ49" s="95"/>
      <c r="BK49" s="95"/>
      <c r="BL49" s="95"/>
      <c r="BM49" s="95"/>
      <c r="BN49" s="95"/>
      <c r="BO49" s="140" t="s">
        <v>43</v>
      </c>
      <c r="BP49" s="140"/>
      <c r="BQ49" s="140"/>
      <c r="BR49" s="154" t="s">
        <v>43</v>
      </c>
      <c r="BS49" s="154"/>
      <c r="BT49" s="154"/>
      <c r="BU49" s="166">
        <f>+BU48+BU43</f>
        <v>1009</v>
      </c>
      <c r="BV49" s="166"/>
      <c r="BW49" s="166"/>
      <c r="BX49" s="220"/>
    </row>
    <row r="50" spans="1:76" s="30" customFormat="1" ht="15.95" customHeight="1">
      <c r="A50" s="34"/>
      <c r="B50" s="44"/>
      <c r="C50" s="54"/>
      <c r="D50" s="64"/>
      <c r="E50" s="75"/>
      <c r="F50" s="96"/>
      <c r="G50" s="96"/>
      <c r="H50" s="96"/>
      <c r="I50" s="96"/>
      <c r="J50" s="96"/>
      <c r="K50" s="96"/>
      <c r="L50" s="96"/>
      <c r="M50" s="141"/>
      <c r="N50" s="141"/>
      <c r="O50" s="141"/>
      <c r="P50" s="155"/>
      <c r="Q50" s="155"/>
      <c r="R50" s="155"/>
      <c r="S50" s="167"/>
      <c r="T50" s="167"/>
      <c r="U50" s="167"/>
      <c r="V50" s="183"/>
      <c r="W50" s="115"/>
      <c r="X50" s="96"/>
      <c r="Y50" s="96"/>
      <c r="Z50" s="96"/>
      <c r="AA50" s="96"/>
      <c r="AB50" s="96"/>
      <c r="AC50" s="96"/>
      <c r="AD50" s="96"/>
      <c r="AE50" s="193"/>
      <c r="AF50" s="193"/>
      <c r="AG50" s="193"/>
      <c r="AH50" s="194"/>
      <c r="AI50" s="194"/>
      <c r="AJ50" s="194"/>
      <c r="AK50" s="167"/>
      <c r="AL50" s="167"/>
      <c r="AM50" s="167"/>
      <c r="AN50" s="202"/>
      <c r="AO50" s="115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2"/>
      <c r="BG50" s="75"/>
      <c r="BH50" s="96"/>
      <c r="BI50" s="96"/>
      <c r="BJ50" s="96"/>
      <c r="BK50" s="96"/>
      <c r="BL50" s="96"/>
      <c r="BM50" s="96"/>
      <c r="BN50" s="96"/>
      <c r="BO50" s="193"/>
      <c r="BP50" s="193"/>
      <c r="BQ50" s="193"/>
      <c r="BR50" s="194"/>
      <c r="BS50" s="194"/>
      <c r="BT50" s="194"/>
      <c r="BU50" s="167"/>
      <c r="BV50" s="167"/>
      <c r="BW50" s="167"/>
      <c r="BX50" s="224"/>
    </row>
    <row r="51" spans="1:76" ht="20.100000000000001" customHeight="1">
      <c r="A51" s="31"/>
      <c r="B51" s="45" t="s">
        <v>48</v>
      </c>
      <c r="C51" s="55"/>
      <c r="D51" s="55"/>
      <c r="E51" s="76" t="str">
        <f>IF(S49=MIN(S49,AK49,BC49,BU49),"○","▲")</f>
        <v>▲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 t="str">
        <f>IF(AK49=MIN(S49,AK49,BC49,BU49),"○","▲")</f>
        <v>○</v>
      </c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 t="str">
        <f>IF(BC49=MIN(S49,AK49,BC49,BU49),"○","▲")</f>
        <v>○</v>
      </c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 t="str">
        <f>IF(BU49=MIN(S49,AK49,BC49,BU49),"○","▲")</f>
        <v>▲</v>
      </c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225"/>
    </row>
    <row r="52" spans="1:76" ht="24.95" customHeight="1">
      <c r="A52" s="31"/>
      <c r="B52" s="46"/>
      <c r="C52" s="56"/>
      <c r="D52" s="56"/>
      <c r="E52" s="77">
        <f>IF(E51="○",M4,IF(W51="○",AE4,IF(AO51="○",AW4,BO4)))</f>
        <v>4</v>
      </c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226"/>
    </row>
    <row r="53" spans="1:76" ht="15.95" customHeight="1"/>
    <row r="54" spans="1:76" ht="30" customHeight="1">
      <c r="A54" s="31"/>
      <c r="B54" s="36" t="s">
        <v>21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213"/>
    </row>
    <row r="55" spans="1:76" ht="24.95" customHeight="1">
      <c r="A55" s="31"/>
      <c r="B55" s="37" t="s">
        <v>70</v>
      </c>
      <c r="C55" s="47"/>
      <c r="D55" s="57"/>
      <c r="E55" s="65" t="s">
        <v>69</v>
      </c>
      <c r="F55" s="78"/>
      <c r="G55" s="78"/>
      <c r="H55" s="78"/>
      <c r="I55" s="78"/>
      <c r="J55" s="78"/>
      <c r="K55" s="78"/>
      <c r="L55" s="234" t="str">
        <f>+L2</f>
        <v>コーラルリーフを利用しない奄美地方</v>
      </c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78" t="s">
        <v>54</v>
      </c>
      <c r="X55" s="78"/>
      <c r="Y55" s="78"/>
      <c r="Z55" s="78"/>
      <c r="AA55" s="78"/>
      <c r="AB55" s="78"/>
      <c r="AC55" s="78"/>
      <c r="AD55" s="78"/>
      <c r="AE55" s="191">
        <v>20</v>
      </c>
      <c r="AF55" s="191"/>
      <c r="AG55" s="191"/>
      <c r="AH55" s="191"/>
      <c r="AI55" s="191"/>
      <c r="AJ55" s="191"/>
      <c r="AK55" s="191"/>
      <c r="AL55" s="191"/>
      <c r="AM55" s="191"/>
      <c r="AN55" s="191"/>
      <c r="AO55" s="203" t="s">
        <v>68</v>
      </c>
      <c r="AP55" s="203"/>
      <c r="AQ55" s="203"/>
      <c r="AR55" s="203"/>
      <c r="AS55" s="203"/>
      <c r="AT55" s="203"/>
      <c r="AU55" s="203"/>
      <c r="AV55" s="203"/>
      <c r="AW55" s="206">
        <v>0.9</v>
      </c>
      <c r="AX55" s="208"/>
      <c r="AY55" s="208"/>
      <c r="AZ55" s="208"/>
      <c r="BA55" s="208"/>
      <c r="BB55" s="208"/>
      <c r="BC55" s="208"/>
      <c r="BD55" s="208"/>
      <c r="BE55" s="208"/>
      <c r="BF55" s="208"/>
      <c r="BG55" s="209"/>
      <c r="BH55" s="209"/>
      <c r="BI55" s="209"/>
      <c r="BJ55" s="209"/>
      <c r="BK55" s="209"/>
      <c r="BL55" s="209"/>
      <c r="BM55" s="209"/>
      <c r="BN55" s="209"/>
      <c r="BO55" s="209"/>
      <c r="BP55" s="209"/>
      <c r="BQ55" s="209"/>
      <c r="BR55" s="209"/>
      <c r="BS55" s="209"/>
      <c r="BT55" s="209"/>
      <c r="BU55" s="209"/>
      <c r="BV55" s="209"/>
      <c r="BW55" s="209"/>
      <c r="BX55" s="214"/>
    </row>
    <row r="56" spans="1:76" ht="24.95" customHeight="1">
      <c r="A56" s="31"/>
      <c r="B56" s="38"/>
      <c r="C56" s="48"/>
      <c r="D56" s="58"/>
      <c r="E56" s="66" t="s">
        <v>66</v>
      </c>
      <c r="F56" s="79"/>
      <c r="G56" s="79"/>
      <c r="H56" s="79"/>
      <c r="I56" s="79"/>
      <c r="J56" s="79"/>
      <c r="K56" s="79"/>
      <c r="L56" s="79" t="s">
        <v>67</v>
      </c>
      <c r="M56" s="79"/>
      <c r="N56" s="144">
        <f>+N3</f>
        <v>4</v>
      </c>
      <c r="O56" s="144"/>
      <c r="P56" s="150" t="str">
        <f>IF(N56=3,"(旧区分:L交通)",IF(N56=4,"(旧区分:A交通)",IF(N56=5,"(旧区分:B交通)","(旧区分:C交通)")))</f>
        <v>(旧区分:A交通)</v>
      </c>
      <c r="Q56" s="150"/>
      <c r="R56" s="150"/>
      <c r="S56" s="150"/>
      <c r="T56" s="150"/>
      <c r="U56" s="150"/>
      <c r="V56" s="150"/>
      <c r="W56" s="79" t="s">
        <v>64</v>
      </c>
      <c r="X56" s="79"/>
      <c r="Y56" s="79"/>
      <c r="Z56" s="79"/>
      <c r="AA56" s="79"/>
      <c r="AB56" s="79"/>
      <c r="AC56" s="79"/>
      <c r="AD56" s="79"/>
      <c r="AE56" s="192" t="s">
        <v>73</v>
      </c>
      <c r="AF56" s="192"/>
      <c r="AG56" s="192"/>
      <c r="AH56" s="192"/>
      <c r="AI56" s="192"/>
      <c r="AJ56" s="192"/>
      <c r="AK56" s="192"/>
      <c r="AL56" s="192"/>
      <c r="AM56" s="192"/>
      <c r="AN56" s="192"/>
      <c r="AO56" s="79" t="s">
        <v>71</v>
      </c>
      <c r="AP56" s="79"/>
      <c r="AQ56" s="79"/>
      <c r="AR56" s="79"/>
      <c r="AS56" s="79"/>
      <c r="AT56" s="79"/>
      <c r="AU56" s="79"/>
      <c r="AV56" s="79"/>
      <c r="AW56" s="207">
        <v>1</v>
      </c>
      <c r="AX56" s="207"/>
      <c r="AY56" s="207"/>
      <c r="AZ56" s="207"/>
      <c r="BA56" s="207"/>
      <c r="BB56" s="207"/>
      <c r="BC56" s="207"/>
      <c r="BD56" s="207"/>
      <c r="BE56" s="207"/>
      <c r="BF56" s="207"/>
      <c r="BG56" s="79" t="s">
        <v>72</v>
      </c>
      <c r="BH56" s="79"/>
      <c r="BI56" s="79"/>
      <c r="BJ56" s="79"/>
      <c r="BK56" s="79"/>
      <c r="BL56" s="79"/>
      <c r="BM56" s="79"/>
      <c r="BN56" s="79"/>
      <c r="BO56" s="211">
        <f>+BO3</f>
        <v>20</v>
      </c>
      <c r="BP56" s="211"/>
      <c r="BQ56" s="211"/>
      <c r="BR56" s="211"/>
      <c r="BS56" s="211"/>
      <c r="BT56" s="211"/>
      <c r="BU56" s="211"/>
      <c r="BV56" s="211"/>
      <c r="BW56" s="211"/>
      <c r="BX56" s="215"/>
    </row>
    <row r="57" spans="1:76" ht="20.100000000000001" customHeight="1">
      <c r="A57" s="31"/>
      <c r="B57" s="39"/>
      <c r="C57" s="49"/>
      <c r="D57" s="59"/>
      <c r="E57" s="67">
        <v>1</v>
      </c>
      <c r="F57" s="80"/>
      <c r="G57" s="80"/>
      <c r="H57" s="80"/>
      <c r="I57" s="80"/>
      <c r="J57" s="80"/>
      <c r="K57" s="80"/>
      <c r="L57" s="80"/>
      <c r="M57" s="132">
        <f>+L79</f>
        <v>3</v>
      </c>
      <c r="N57" s="132"/>
      <c r="O57" s="132"/>
      <c r="P57" s="132"/>
      <c r="Q57" s="132"/>
      <c r="R57" s="132"/>
      <c r="S57" s="132"/>
      <c r="T57" s="132"/>
      <c r="U57" s="132"/>
      <c r="V57" s="175"/>
      <c r="W57" s="67">
        <v>2</v>
      </c>
      <c r="X57" s="80"/>
      <c r="Y57" s="80"/>
      <c r="Z57" s="80"/>
      <c r="AA57" s="80"/>
      <c r="AB57" s="80"/>
      <c r="AC57" s="80"/>
      <c r="AD57" s="80"/>
      <c r="AE57" s="132">
        <f>+AD79</f>
        <v>4</v>
      </c>
      <c r="AF57" s="132"/>
      <c r="AG57" s="132"/>
      <c r="AH57" s="132"/>
      <c r="AI57" s="132"/>
      <c r="AJ57" s="132"/>
      <c r="AK57" s="132"/>
      <c r="AL57" s="132"/>
      <c r="AM57" s="132"/>
      <c r="AN57" s="175"/>
      <c r="AO57" s="67">
        <v>2</v>
      </c>
      <c r="AP57" s="80"/>
      <c r="AQ57" s="80"/>
      <c r="AR57" s="80"/>
      <c r="AS57" s="80"/>
      <c r="AT57" s="80"/>
      <c r="AU57" s="80"/>
      <c r="AV57" s="80"/>
      <c r="AW57" s="132">
        <f>+AV79</f>
        <v>6</v>
      </c>
      <c r="AX57" s="132"/>
      <c r="AY57" s="132"/>
      <c r="AZ57" s="132"/>
      <c r="BA57" s="132"/>
      <c r="BB57" s="132"/>
      <c r="BC57" s="132"/>
      <c r="BD57" s="132"/>
      <c r="BE57" s="132"/>
      <c r="BF57" s="175"/>
      <c r="BG57" s="67">
        <v>3</v>
      </c>
      <c r="BH57" s="80"/>
      <c r="BI57" s="80"/>
      <c r="BJ57" s="80"/>
      <c r="BK57" s="80"/>
      <c r="BL57" s="80"/>
      <c r="BM57" s="80"/>
      <c r="BN57" s="80"/>
      <c r="BO57" s="132">
        <f>+BN79</f>
        <v>8</v>
      </c>
      <c r="BP57" s="132"/>
      <c r="BQ57" s="132"/>
      <c r="BR57" s="132"/>
      <c r="BS57" s="132"/>
      <c r="BT57" s="132"/>
      <c r="BU57" s="132"/>
      <c r="BV57" s="132"/>
      <c r="BW57" s="132"/>
      <c r="BX57" s="216"/>
    </row>
    <row r="58" spans="1:76" ht="5.0999999999999996" customHeight="1">
      <c r="A58" s="31"/>
      <c r="B58" s="40" t="s">
        <v>3</v>
      </c>
      <c r="C58" s="50"/>
      <c r="D58" s="60"/>
      <c r="E58" s="68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176"/>
      <c r="W58" s="68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176"/>
      <c r="AO58" s="68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176"/>
      <c r="BG58" s="68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217"/>
    </row>
    <row r="59" spans="1:76" s="28" customFormat="1" ht="12" customHeight="1">
      <c r="A59" s="32"/>
      <c r="B59" s="40"/>
      <c r="C59" s="50"/>
      <c r="D59" s="60"/>
      <c r="E59" s="69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32"/>
      <c r="S59" s="82"/>
      <c r="T59" s="168"/>
      <c r="U59" s="168"/>
      <c r="V59" s="32"/>
      <c r="W59" s="69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32"/>
      <c r="AK59" s="82"/>
      <c r="AL59" s="168"/>
      <c r="AM59" s="168"/>
      <c r="AN59" s="198"/>
      <c r="AO59" s="69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32"/>
      <c r="BC59" s="82"/>
      <c r="BD59" s="168"/>
      <c r="BE59" s="168"/>
      <c r="BF59" s="198"/>
      <c r="BG59" s="69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32"/>
      <c r="BU59" s="82"/>
      <c r="BV59" s="168"/>
      <c r="BW59" s="168"/>
      <c r="BX59" s="218"/>
    </row>
    <row r="60" spans="1:76" s="28" customFormat="1" ht="12" customHeight="1">
      <c r="A60" s="32"/>
      <c r="B60" s="40"/>
      <c r="C60" s="50"/>
      <c r="D60" s="60"/>
      <c r="E60" s="69"/>
      <c r="F60" s="82"/>
      <c r="G60" s="82"/>
      <c r="H60" s="82"/>
      <c r="I60" s="109" t="s">
        <v>2</v>
      </c>
      <c r="J60" s="109"/>
      <c r="K60" s="109"/>
      <c r="L60" s="109"/>
      <c r="M60" s="109" t="s">
        <v>24</v>
      </c>
      <c r="N60" s="109"/>
      <c r="O60" s="109"/>
      <c r="P60" s="109"/>
      <c r="Q60" s="82"/>
      <c r="R60" s="32"/>
      <c r="S60" s="163"/>
      <c r="T60" s="168"/>
      <c r="U60" s="168"/>
      <c r="V60" s="32"/>
      <c r="W60" s="69"/>
      <c r="X60" s="82"/>
      <c r="Y60" s="82"/>
      <c r="Z60" s="82"/>
      <c r="AA60" s="109" t="s">
        <v>2</v>
      </c>
      <c r="AB60" s="109"/>
      <c r="AC60" s="109"/>
      <c r="AD60" s="109"/>
      <c r="AE60" s="109" t="s">
        <v>24</v>
      </c>
      <c r="AF60" s="109"/>
      <c r="AG60" s="109"/>
      <c r="AH60" s="109"/>
      <c r="AI60" s="82"/>
      <c r="AJ60" s="32"/>
      <c r="AK60" s="163"/>
      <c r="AL60" s="168"/>
      <c r="AM60" s="168"/>
      <c r="AN60" s="198"/>
      <c r="AO60" s="69"/>
      <c r="AP60" s="82"/>
      <c r="AQ60" s="82"/>
      <c r="AR60" s="82"/>
      <c r="AS60" s="109" t="s">
        <v>2</v>
      </c>
      <c r="AT60" s="109"/>
      <c r="AU60" s="109"/>
      <c r="AV60" s="109"/>
      <c r="AW60" s="109" t="s">
        <v>24</v>
      </c>
      <c r="AX60" s="109"/>
      <c r="AY60" s="109"/>
      <c r="AZ60" s="109"/>
      <c r="BA60" s="82"/>
      <c r="BB60" s="32"/>
      <c r="BC60" s="163"/>
      <c r="BD60" s="168"/>
      <c r="BE60" s="168"/>
      <c r="BF60" s="198"/>
      <c r="BG60" s="69"/>
      <c r="BH60" s="82"/>
      <c r="BI60" s="82"/>
      <c r="BJ60" s="82"/>
      <c r="BK60" s="109" t="s">
        <v>2</v>
      </c>
      <c r="BL60" s="109"/>
      <c r="BM60" s="109"/>
      <c r="BN60" s="109"/>
      <c r="BO60" s="109" t="s">
        <v>24</v>
      </c>
      <c r="BP60" s="109"/>
      <c r="BQ60" s="109"/>
      <c r="BR60" s="109"/>
      <c r="BS60" s="82"/>
      <c r="BT60" s="32"/>
      <c r="BU60" s="163"/>
      <c r="BV60" s="168"/>
      <c r="BW60" s="168"/>
      <c r="BX60" s="218"/>
    </row>
    <row r="61" spans="1:76" s="28" customFormat="1" ht="9.9499999999999993" customHeight="1">
      <c r="A61" s="32"/>
      <c r="B61" s="40"/>
      <c r="C61" s="50"/>
      <c r="D61" s="60"/>
      <c r="E61" s="69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32"/>
      <c r="S61" s="164">
        <f>+K91+K92+K94</f>
        <v>60</v>
      </c>
      <c r="T61" s="169" t="s">
        <v>62</v>
      </c>
      <c r="U61" s="168"/>
      <c r="V61" s="32"/>
      <c r="W61" s="69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32"/>
      <c r="AK61" s="164">
        <f>+AC91+AC92+AC94</f>
        <v>60</v>
      </c>
      <c r="AL61" s="169" t="s">
        <v>62</v>
      </c>
      <c r="AM61" s="168"/>
      <c r="AN61" s="198"/>
      <c r="AO61" s="69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32"/>
      <c r="BC61" s="164">
        <f>+AU91+AU92+AU94</f>
        <v>45</v>
      </c>
      <c r="BD61" s="169" t="s">
        <v>62</v>
      </c>
      <c r="BE61" s="168"/>
      <c r="BF61" s="198"/>
      <c r="BG61" s="69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32"/>
      <c r="BU61" s="164">
        <f>+BM91+BM92+BM94</f>
        <v>45</v>
      </c>
      <c r="BV61" s="169" t="s">
        <v>62</v>
      </c>
      <c r="BW61" s="168"/>
      <c r="BX61" s="218"/>
    </row>
    <row r="62" spans="1:76" s="28" customFormat="1" ht="9.9499999999999993" customHeight="1">
      <c r="A62" s="32"/>
      <c r="B62" s="40"/>
      <c r="C62" s="50"/>
      <c r="D62" s="60"/>
      <c r="E62" s="69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32"/>
      <c r="S62" s="164"/>
      <c r="T62" s="169"/>
      <c r="U62" s="168"/>
      <c r="V62" s="32"/>
      <c r="W62" s="69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32"/>
      <c r="AK62" s="164"/>
      <c r="AL62" s="169"/>
      <c r="AM62" s="168"/>
      <c r="AN62" s="198"/>
      <c r="AO62" s="69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32"/>
      <c r="BC62" s="164"/>
      <c r="BD62" s="169"/>
      <c r="BE62" s="168"/>
      <c r="BF62" s="198"/>
      <c r="BG62" s="69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32"/>
      <c r="BU62" s="164"/>
      <c r="BV62" s="169"/>
      <c r="BW62" s="168"/>
      <c r="BX62" s="218"/>
    </row>
    <row r="63" spans="1:76" s="28" customFormat="1" ht="9.9499999999999993" customHeight="1">
      <c r="A63" s="32"/>
      <c r="B63" s="40"/>
      <c r="C63" s="50"/>
      <c r="D63" s="60"/>
      <c r="E63" s="69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32"/>
      <c r="S63" s="164"/>
      <c r="T63" s="169"/>
      <c r="U63" s="168"/>
      <c r="V63" s="32"/>
      <c r="W63" s="69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32"/>
      <c r="AK63" s="164"/>
      <c r="AL63" s="169"/>
      <c r="AM63" s="168"/>
      <c r="AN63" s="198"/>
      <c r="AO63" s="69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32"/>
      <c r="BC63" s="164"/>
      <c r="BD63" s="169"/>
      <c r="BE63" s="168"/>
      <c r="BF63" s="198"/>
      <c r="BG63" s="69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32"/>
      <c r="BU63" s="164"/>
      <c r="BV63" s="169"/>
      <c r="BW63" s="168"/>
      <c r="BX63" s="218"/>
    </row>
    <row r="64" spans="1:76" s="28" customFormat="1" ht="9.9499999999999993" customHeight="1">
      <c r="A64" s="32"/>
      <c r="B64" s="40"/>
      <c r="C64" s="50"/>
      <c r="D64" s="60"/>
      <c r="E64" s="69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32"/>
      <c r="S64" s="164"/>
      <c r="T64" s="169"/>
      <c r="U64" s="168"/>
      <c r="V64" s="32"/>
      <c r="W64" s="69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32"/>
      <c r="AK64" s="164"/>
      <c r="AL64" s="169"/>
      <c r="AM64" s="168"/>
      <c r="AN64" s="198"/>
      <c r="AO64" s="69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32"/>
      <c r="BC64" s="164"/>
      <c r="BD64" s="169"/>
      <c r="BE64" s="168"/>
      <c r="BF64" s="198"/>
      <c r="BG64" s="69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32"/>
      <c r="BU64" s="164"/>
      <c r="BV64" s="169"/>
      <c r="BW64" s="168"/>
      <c r="BX64" s="218"/>
    </row>
    <row r="65" spans="1:76" s="28" customFormat="1" ht="9.9499999999999993" customHeight="1">
      <c r="A65" s="32"/>
      <c r="B65" s="40"/>
      <c r="C65" s="50"/>
      <c r="D65" s="60"/>
      <c r="E65" s="69"/>
      <c r="F65" s="82"/>
      <c r="G65" s="82"/>
      <c r="H65" s="82"/>
      <c r="I65" s="109"/>
      <c r="J65" s="109"/>
      <c r="K65" s="109"/>
      <c r="L65" s="109"/>
      <c r="M65" s="109"/>
      <c r="N65" s="109"/>
      <c r="O65" s="109"/>
      <c r="P65" s="109"/>
      <c r="Q65" s="82"/>
      <c r="R65" s="32"/>
      <c r="S65" s="164"/>
      <c r="T65" s="169"/>
      <c r="U65" s="168"/>
      <c r="V65" s="32"/>
      <c r="W65" s="69"/>
      <c r="X65" s="82"/>
      <c r="Y65" s="82"/>
      <c r="Z65" s="82"/>
      <c r="AA65" s="109"/>
      <c r="AB65" s="109"/>
      <c r="AC65" s="109"/>
      <c r="AD65" s="109"/>
      <c r="AE65" s="109"/>
      <c r="AF65" s="109"/>
      <c r="AG65" s="109"/>
      <c r="AH65" s="109"/>
      <c r="AI65" s="82"/>
      <c r="AJ65" s="32"/>
      <c r="AK65" s="164"/>
      <c r="AL65" s="169"/>
      <c r="AM65" s="168"/>
      <c r="AN65" s="198"/>
      <c r="AO65" s="69"/>
      <c r="AP65" s="82"/>
      <c r="AQ65" s="82"/>
      <c r="AR65" s="82"/>
      <c r="AS65" s="109"/>
      <c r="AT65" s="109"/>
      <c r="AU65" s="109"/>
      <c r="AV65" s="109"/>
      <c r="AW65" s="109"/>
      <c r="AX65" s="109"/>
      <c r="AY65" s="109"/>
      <c r="AZ65" s="109"/>
      <c r="BA65" s="82"/>
      <c r="BB65" s="32"/>
      <c r="BC65" s="164"/>
      <c r="BD65" s="169"/>
      <c r="BE65" s="168"/>
      <c r="BF65" s="198"/>
      <c r="BG65" s="69"/>
      <c r="BH65" s="82"/>
      <c r="BI65" s="82"/>
      <c r="BJ65" s="82"/>
      <c r="BK65" s="109"/>
      <c r="BL65" s="109"/>
      <c r="BM65" s="109"/>
      <c r="BN65" s="109"/>
      <c r="BO65" s="109"/>
      <c r="BP65" s="109"/>
      <c r="BQ65" s="109"/>
      <c r="BR65" s="109"/>
      <c r="BS65" s="82"/>
      <c r="BT65" s="32"/>
      <c r="BU65" s="164"/>
      <c r="BV65" s="169"/>
      <c r="BW65" s="168"/>
      <c r="BX65" s="218"/>
    </row>
    <row r="66" spans="1:76" s="28" customFormat="1" ht="12" customHeight="1">
      <c r="A66" s="32"/>
      <c r="B66" s="40"/>
      <c r="C66" s="50"/>
      <c r="D66" s="60"/>
      <c r="E66" s="69"/>
      <c r="F66" s="82"/>
      <c r="G66" s="97">
        <v>100</v>
      </c>
      <c r="H66" s="82"/>
      <c r="I66" s="109" t="s">
        <v>1</v>
      </c>
      <c r="J66" s="109"/>
      <c r="K66" s="109"/>
      <c r="L66" s="109"/>
      <c r="M66" s="133"/>
      <c r="N66" s="133"/>
      <c r="O66" s="133"/>
      <c r="P66" s="133"/>
      <c r="Q66" s="156"/>
      <c r="R66" s="161">
        <f>+S67-R70</f>
        <v>30</v>
      </c>
      <c r="S66" s="156"/>
      <c r="T66" s="170">
        <f>+S67+S61</f>
        <v>110</v>
      </c>
      <c r="U66" s="173" t="s">
        <v>63</v>
      </c>
      <c r="V66" s="32"/>
      <c r="W66" s="69"/>
      <c r="X66" s="82"/>
      <c r="Y66" s="97">
        <v>100</v>
      </c>
      <c r="Z66" s="82"/>
      <c r="AA66" s="109" t="s">
        <v>1</v>
      </c>
      <c r="AB66" s="109"/>
      <c r="AC66" s="109"/>
      <c r="AD66" s="109"/>
      <c r="AE66" s="133"/>
      <c r="AF66" s="133"/>
      <c r="AG66" s="133"/>
      <c r="AH66" s="133"/>
      <c r="AI66" s="156"/>
      <c r="AJ66" s="32"/>
      <c r="AK66" s="32"/>
      <c r="AL66" s="170">
        <f>+AK67+AK61</f>
        <v>115</v>
      </c>
      <c r="AM66" s="173" t="s">
        <v>63</v>
      </c>
      <c r="AN66" s="198"/>
      <c r="AO66" s="69"/>
      <c r="AP66" s="82"/>
      <c r="AQ66" s="97">
        <v>100</v>
      </c>
      <c r="AR66" s="82"/>
      <c r="AS66" s="109" t="s">
        <v>1</v>
      </c>
      <c r="AT66" s="109"/>
      <c r="AU66" s="109"/>
      <c r="AV66" s="109"/>
      <c r="AW66" s="133"/>
      <c r="AX66" s="133"/>
      <c r="AY66" s="133"/>
      <c r="AZ66" s="133"/>
      <c r="BA66" s="156"/>
      <c r="BB66" s="32"/>
      <c r="BC66" s="32"/>
      <c r="BD66" s="170">
        <f>+BC67+BC61</f>
        <v>115</v>
      </c>
      <c r="BE66" s="173" t="s">
        <v>63</v>
      </c>
      <c r="BF66" s="198"/>
      <c r="BG66" s="69"/>
      <c r="BH66" s="82"/>
      <c r="BI66" s="97">
        <v>100</v>
      </c>
      <c r="BJ66" s="82"/>
      <c r="BK66" s="109" t="s">
        <v>1</v>
      </c>
      <c r="BL66" s="109"/>
      <c r="BM66" s="109"/>
      <c r="BN66" s="109"/>
      <c r="BO66" s="133"/>
      <c r="BP66" s="133"/>
      <c r="BQ66" s="133"/>
      <c r="BR66" s="133"/>
      <c r="BS66" s="156"/>
      <c r="BT66" s="32"/>
      <c r="BU66" s="32"/>
      <c r="BV66" s="212">
        <f>BU68+BU61</f>
        <v>125</v>
      </c>
      <c r="BW66" s="168"/>
      <c r="BX66" s="218"/>
    </row>
    <row r="67" spans="1:76" s="28" customFormat="1" ht="12" customHeight="1">
      <c r="A67" s="32"/>
      <c r="B67" s="40"/>
      <c r="C67" s="50"/>
      <c r="D67" s="60"/>
      <c r="E67" s="69"/>
      <c r="F67" s="82"/>
      <c r="G67" s="97"/>
      <c r="H67" s="82"/>
      <c r="I67" s="109"/>
      <c r="J67" s="109"/>
      <c r="K67" s="109"/>
      <c r="L67" s="109"/>
      <c r="M67" s="133"/>
      <c r="N67" s="133"/>
      <c r="O67" s="133"/>
      <c r="P67" s="133"/>
      <c r="Q67" s="156"/>
      <c r="R67" s="161"/>
      <c r="S67" s="161">
        <f>+L80</f>
        <v>50</v>
      </c>
      <c r="T67" s="170"/>
      <c r="U67" s="173"/>
      <c r="V67" s="32"/>
      <c r="W67" s="69"/>
      <c r="X67" s="82"/>
      <c r="Y67" s="97"/>
      <c r="Z67" s="82"/>
      <c r="AA67" s="109"/>
      <c r="AB67" s="109"/>
      <c r="AC67" s="109"/>
      <c r="AD67" s="109"/>
      <c r="AE67" s="133"/>
      <c r="AF67" s="133"/>
      <c r="AG67" s="133"/>
      <c r="AH67" s="133"/>
      <c r="AI67" s="156"/>
      <c r="AJ67" s="196">
        <f>+AK67-AJ71</f>
        <v>35</v>
      </c>
      <c r="AK67" s="196">
        <f>+AD80</f>
        <v>55</v>
      </c>
      <c r="AL67" s="170"/>
      <c r="AM67" s="173"/>
      <c r="AN67" s="198"/>
      <c r="AO67" s="69"/>
      <c r="AP67" s="82"/>
      <c r="AQ67" s="97"/>
      <c r="AR67" s="82"/>
      <c r="AS67" s="109"/>
      <c r="AT67" s="109"/>
      <c r="AU67" s="109"/>
      <c r="AV67" s="109"/>
      <c r="AW67" s="133"/>
      <c r="AX67" s="133"/>
      <c r="AY67" s="133"/>
      <c r="AZ67" s="133"/>
      <c r="BA67" s="156"/>
      <c r="BB67" s="196">
        <f>+BC67-BB71</f>
        <v>50</v>
      </c>
      <c r="BC67" s="196">
        <f>+AV80</f>
        <v>70</v>
      </c>
      <c r="BD67" s="170"/>
      <c r="BE67" s="173"/>
      <c r="BF67" s="198"/>
      <c r="BG67" s="69"/>
      <c r="BH67" s="82"/>
      <c r="BI67" s="97"/>
      <c r="BJ67" s="82"/>
      <c r="BK67" s="109"/>
      <c r="BL67" s="109"/>
      <c r="BM67" s="109"/>
      <c r="BN67" s="109"/>
      <c r="BO67" s="133"/>
      <c r="BP67" s="133"/>
      <c r="BQ67" s="133"/>
      <c r="BR67" s="133"/>
      <c r="BS67" s="156"/>
      <c r="BT67" s="196">
        <f>+BU68-BT72</f>
        <v>60</v>
      </c>
      <c r="BU67" s="32"/>
      <c r="BV67" s="212"/>
      <c r="BW67" s="173" t="s">
        <v>63</v>
      </c>
      <c r="BX67" s="218"/>
    </row>
    <row r="68" spans="1:76" s="28" customFormat="1" ht="12" customHeight="1">
      <c r="A68" s="32"/>
      <c r="B68" s="40"/>
      <c r="C68" s="50"/>
      <c r="D68" s="60"/>
      <c r="E68" s="69"/>
      <c r="F68" s="82"/>
      <c r="G68" s="97"/>
      <c r="H68" s="82"/>
      <c r="I68" s="109"/>
      <c r="J68" s="109"/>
      <c r="K68" s="109"/>
      <c r="L68" s="109"/>
      <c r="M68" s="109" t="s">
        <v>5</v>
      </c>
      <c r="N68" s="109"/>
      <c r="O68" s="109"/>
      <c r="P68" s="109"/>
      <c r="Q68" s="156"/>
      <c r="R68" s="161"/>
      <c r="S68" s="161"/>
      <c r="T68" s="170"/>
      <c r="U68" s="173"/>
      <c r="V68" s="32"/>
      <c r="W68" s="69"/>
      <c r="X68" s="82"/>
      <c r="Y68" s="97"/>
      <c r="Z68" s="82"/>
      <c r="AA68" s="109"/>
      <c r="AB68" s="109"/>
      <c r="AC68" s="109"/>
      <c r="AD68" s="109"/>
      <c r="AE68" s="109" t="s">
        <v>5</v>
      </c>
      <c r="AF68" s="109"/>
      <c r="AG68" s="109"/>
      <c r="AH68" s="109"/>
      <c r="AI68" s="156"/>
      <c r="AJ68" s="196"/>
      <c r="AK68" s="196"/>
      <c r="AL68" s="170"/>
      <c r="AM68" s="173"/>
      <c r="AN68" s="198"/>
      <c r="AO68" s="69"/>
      <c r="AP68" s="82"/>
      <c r="AQ68" s="97"/>
      <c r="AR68" s="82"/>
      <c r="AS68" s="109"/>
      <c r="AT68" s="109"/>
      <c r="AU68" s="109"/>
      <c r="AV68" s="109"/>
      <c r="AW68" s="109" t="s">
        <v>5</v>
      </c>
      <c r="AX68" s="109"/>
      <c r="AY68" s="109"/>
      <c r="AZ68" s="109"/>
      <c r="BA68" s="156"/>
      <c r="BB68" s="196"/>
      <c r="BC68" s="196"/>
      <c r="BD68" s="170"/>
      <c r="BE68" s="173"/>
      <c r="BF68" s="198"/>
      <c r="BG68" s="69"/>
      <c r="BH68" s="82"/>
      <c r="BI68" s="97"/>
      <c r="BJ68" s="82"/>
      <c r="BK68" s="109"/>
      <c r="BL68" s="109"/>
      <c r="BM68" s="109"/>
      <c r="BN68" s="109"/>
      <c r="BO68" s="109" t="s">
        <v>5</v>
      </c>
      <c r="BP68" s="109"/>
      <c r="BQ68" s="109"/>
      <c r="BR68" s="109"/>
      <c r="BS68" s="156"/>
      <c r="BT68" s="196"/>
      <c r="BU68" s="196">
        <f>+BN80</f>
        <v>80</v>
      </c>
      <c r="BV68" s="212"/>
      <c r="BW68" s="173"/>
      <c r="BX68" s="218"/>
    </row>
    <row r="69" spans="1:76" s="28" customFormat="1" ht="12" customHeight="1">
      <c r="A69" s="32"/>
      <c r="B69" s="40"/>
      <c r="C69" s="50"/>
      <c r="D69" s="60"/>
      <c r="E69" s="69"/>
      <c r="F69" s="82"/>
      <c r="G69" s="97"/>
      <c r="H69" s="82"/>
      <c r="I69" s="109"/>
      <c r="J69" s="109"/>
      <c r="K69" s="109"/>
      <c r="L69" s="109"/>
      <c r="M69" s="109" t="s">
        <v>26</v>
      </c>
      <c r="N69" s="109"/>
      <c r="O69" s="109"/>
      <c r="P69" s="109"/>
      <c r="Q69" s="157" t="s">
        <v>28</v>
      </c>
      <c r="R69" s="161"/>
      <c r="S69" s="161"/>
      <c r="T69" s="170"/>
      <c r="U69" s="173"/>
      <c r="V69" s="32"/>
      <c r="W69" s="69"/>
      <c r="X69" s="82"/>
      <c r="Y69" s="97"/>
      <c r="Z69" s="82"/>
      <c r="AA69" s="109"/>
      <c r="AB69" s="109"/>
      <c r="AC69" s="109"/>
      <c r="AD69" s="109"/>
      <c r="AE69" s="109" t="s">
        <v>26</v>
      </c>
      <c r="AF69" s="109"/>
      <c r="AG69" s="109"/>
      <c r="AH69" s="109"/>
      <c r="AI69" s="158"/>
      <c r="AJ69" s="196"/>
      <c r="AK69" s="196"/>
      <c r="AL69" s="170"/>
      <c r="AM69" s="173"/>
      <c r="AN69" s="198"/>
      <c r="AO69" s="69"/>
      <c r="AP69" s="82"/>
      <c r="AQ69" s="97"/>
      <c r="AR69" s="82"/>
      <c r="AS69" s="109"/>
      <c r="AT69" s="109"/>
      <c r="AU69" s="109"/>
      <c r="AV69" s="109"/>
      <c r="AW69" s="109" t="s">
        <v>26</v>
      </c>
      <c r="AX69" s="109"/>
      <c r="AY69" s="109"/>
      <c r="AZ69" s="109"/>
      <c r="BA69" s="158"/>
      <c r="BB69" s="196"/>
      <c r="BC69" s="196"/>
      <c r="BD69" s="170"/>
      <c r="BE69" s="173"/>
      <c r="BF69" s="198"/>
      <c r="BG69" s="69"/>
      <c r="BH69" s="82"/>
      <c r="BI69" s="97"/>
      <c r="BJ69" s="82"/>
      <c r="BK69" s="109"/>
      <c r="BL69" s="109"/>
      <c r="BM69" s="109"/>
      <c r="BN69" s="109"/>
      <c r="BO69" s="109" t="s">
        <v>26</v>
      </c>
      <c r="BP69" s="109"/>
      <c r="BQ69" s="109"/>
      <c r="BR69" s="109"/>
      <c r="BS69" s="158"/>
      <c r="BT69" s="196"/>
      <c r="BU69" s="196"/>
      <c r="BV69" s="212"/>
      <c r="BW69" s="173"/>
      <c r="BX69" s="218"/>
    </row>
    <row r="70" spans="1:76" s="28" customFormat="1" ht="12" customHeight="1">
      <c r="A70" s="32"/>
      <c r="B70" s="40"/>
      <c r="C70" s="50"/>
      <c r="D70" s="60"/>
      <c r="E70" s="69"/>
      <c r="F70" s="82"/>
      <c r="G70" s="97"/>
      <c r="H70" s="82"/>
      <c r="I70" s="109"/>
      <c r="J70" s="109"/>
      <c r="K70" s="109"/>
      <c r="L70" s="109"/>
      <c r="M70" s="134">
        <f>+L82</f>
        <v>20</v>
      </c>
      <c r="N70" s="134"/>
      <c r="O70" s="134"/>
      <c r="P70" s="134"/>
      <c r="Q70" s="157"/>
      <c r="R70" s="161">
        <v>20</v>
      </c>
      <c r="S70" s="161"/>
      <c r="T70" s="170"/>
      <c r="U70" s="173"/>
      <c r="V70" s="32"/>
      <c r="W70" s="69"/>
      <c r="X70" s="82"/>
      <c r="Y70" s="97"/>
      <c r="Z70" s="82"/>
      <c r="AA70" s="109"/>
      <c r="AB70" s="109"/>
      <c r="AC70" s="109"/>
      <c r="AD70" s="109"/>
      <c r="AE70" s="134">
        <f>+AD82</f>
        <v>20</v>
      </c>
      <c r="AF70" s="134"/>
      <c r="AG70" s="134"/>
      <c r="AH70" s="134"/>
      <c r="AI70" s="157" t="s">
        <v>28</v>
      </c>
      <c r="AJ70" s="196"/>
      <c r="AK70" s="196"/>
      <c r="AL70" s="170"/>
      <c r="AM70" s="173"/>
      <c r="AN70" s="198"/>
      <c r="AO70" s="69"/>
      <c r="AP70" s="82"/>
      <c r="AQ70" s="97"/>
      <c r="AR70" s="82"/>
      <c r="AS70" s="109"/>
      <c r="AT70" s="109"/>
      <c r="AU70" s="109"/>
      <c r="AV70" s="109"/>
      <c r="AW70" s="134">
        <f>+AV82</f>
        <v>20</v>
      </c>
      <c r="AX70" s="134"/>
      <c r="AY70" s="134"/>
      <c r="AZ70" s="134"/>
      <c r="BA70" s="157" t="s">
        <v>28</v>
      </c>
      <c r="BB70" s="196"/>
      <c r="BC70" s="196"/>
      <c r="BD70" s="170"/>
      <c r="BE70" s="173"/>
      <c r="BF70" s="198"/>
      <c r="BG70" s="69"/>
      <c r="BH70" s="82"/>
      <c r="BI70" s="97"/>
      <c r="BJ70" s="82"/>
      <c r="BK70" s="109"/>
      <c r="BL70" s="109"/>
      <c r="BM70" s="109"/>
      <c r="BN70" s="109"/>
      <c r="BO70" s="134">
        <f>+BN82</f>
        <v>20</v>
      </c>
      <c r="BP70" s="134"/>
      <c r="BQ70" s="134"/>
      <c r="BR70" s="134"/>
      <c r="BS70" s="158"/>
      <c r="BT70" s="196"/>
      <c r="BU70" s="196"/>
      <c r="BV70" s="212"/>
      <c r="BW70" s="173"/>
      <c r="BX70" s="218"/>
    </row>
    <row r="71" spans="1:76" s="28" customFormat="1" ht="12" customHeight="1">
      <c r="A71" s="32"/>
      <c r="B71" s="40"/>
      <c r="C71" s="50"/>
      <c r="D71" s="60"/>
      <c r="E71" s="69"/>
      <c r="F71" s="82"/>
      <c r="G71" s="97"/>
      <c r="H71" s="82"/>
      <c r="I71" s="110">
        <f>+L78</f>
        <v>1</v>
      </c>
      <c r="J71" s="110"/>
      <c r="K71" s="110"/>
      <c r="L71" s="110"/>
      <c r="M71" s="133"/>
      <c r="N71" s="133"/>
      <c r="O71" s="133"/>
      <c r="P71" s="133"/>
      <c r="Q71" s="157"/>
      <c r="R71" s="161"/>
      <c r="S71" s="156"/>
      <c r="T71" s="170"/>
      <c r="U71" s="173"/>
      <c r="V71" s="32"/>
      <c r="W71" s="69"/>
      <c r="X71" s="82"/>
      <c r="Y71" s="97"/>
      <c r="Z71" s="82"/>
      <c r="AA71" s="110">
        <f>+AD78</f>
        <v>1</v>
      </c>
      <c r="AB71" s="110"/>
      <c r="AC71" s="110"/>
      <c r="AD71" s="110"/>
      <c r="AE71" s="133"/>
      <c r="AF71" s="133"/>
      <c r="AG71" s="133"/>
      <c r="AH71" s="133"/>
      <c r="AI71" s="157"/>
      <c r="AJ71" s="161">
        <v>20</v>
      </c>
      <c r="AK71" s="32"/>
      <c r="AL71" s="170"/>
      <c r="AM71" s="173"/>
      <c r="AN71" s="198"/>
      <c r="AO71" s="69"/>
      <c r="AP71" s="82"/>
      <c r="AQ71" s="97"/>
      <c r="AR71" s="82"/>
      <c r="AS71" s="110">
        <f>+AV78</f>
        <v>1</v>
      </c>
      <c r="AT71" s="110"/>
      <c r="AU71" s="110"/>
      <c r="AV71" s="110"/>
      <c r="AW71" s="133"/>
      <c r="AX71" s="133"/>
      <c r="AY71" s="133"/>
      <c r="AZ71" s="133"/>
      <c r="BA71" s="157"/>
      <c r="BB71" s="161">
        <v>20</v>
      </c>
      <c r="BC71" s="32"/>
      <c r="BD71" s="170"/>
      <c r="BE71" s="173"/>
      <c r="BF71" s="198"/>
      <c r="BG71" s="69"/>
      <c r="BH71" s="82"/>
      <c r="BI71" s="97"/>
      <c r="BJ71" s="82"/>
      <c r="BK71" s="110">
        <f>+BN78</f>
        <v>1</v>
      </c>
      <c r="BL71" s="110"/>
      <c r="BM71" s="110"/>
      <c r="BN71" s="110"/>
      <c r="BO71" s="133"/>
      <c r="BP71" s="133"/>
      <c r="BQ71" s="133"/>
      <c r="BR71" s="133"/>
      <c r="BS71" s="157" t="s">
        <v>28</v>
      </c>
      <c r="BT71" s="197"/>
      <c r="BU71" s="196"/>
      <c r="BV71" s="212"/>
      <c r="BW71" s="173"/>
      <c r="BX71" s="218"/>
    </row>
    <row r="72" spans="1:76" s="28" customFormat="1" ht="12" customHeight="1">
      <c r="A72" s="32"/>
      <c r="B72" s="40"/>
      <c r="C72" s="50"/>
      <c r="D72" s="60"/>
      <c r="E72" s="69"/>
      <c r="F72" s="82"/>
      <c r="G72" s="97"/>
      <c r="H72" s="82"/>
      <c r="I72" s="110"/>
      <c r="J72" s="110"/>
      <c r="K72" s="110"/>
      <c r="L72" s="110"/>
      <c r="M72" s="133"/>
      <c r="N72" s="133"/>
      <c r="O72" s="133"/>
      <c r="P72" s="133"/>
      <c r="Q72" s="157"/>
      <c r="R72" s="156"/>
      <c r="S72" s="161"/>
      <c r="T72" s="171"/>
      <c r="U72" s="174"/>
      <c r="V72" s="32"/>
      <c r="W72" s="69"/>
      <c r="X72" s="82"/>
      <c r="Y72" s="97"/>
      <c r="Z72" s="82"/>
      <c r="AA72" s="110"/>
      <c r="AB72" s="110"/>
      <c r="AC72" s="110"/>
      <c r="AD72" s="110"/>
      <c r="AE72" s="133"/>
      <c r="AF72" s="133"/>
      <c r="AG72" s="133"/>
      <c r="AH72" s="133"/>
      <c r="AI72" s="157"/>
      <c r="AJ72" s="161"/>
      <c r="AK72" s="197"/>
      <c r="AL72" s="171"/>
      <c r="AM72" s="174"/>
      <c r="AN72" s="198"/>
      <c r="AO72" s="69"/>
      <c r="AP72" s="82"/>
      <c r="AQ72" s="97"/>
      <c r="AR72" s="82"/>
      <c r="AS72" s="110"/>
      <c r="AT72" s="110"/>
      <c r="AU72" s="110"/>
      <c r="AV72" s="110"/>
      <c r="AW72" s="133"/>
      <c r="AX72" s="133"/>
      <c r="AY72" s="133"/>
      <c r="AZ72" s="133"/>
      <c r="BA72" s="157"/>
      <c r="BB72" s="161"/>
      <c r="BC72" s="197"/>
      <c r="BD72" s="171"/>
      <c r="BE72" s="174"/>
      <c r="BF72" s="198"/>
      <c r="BG72" s="69"/>
      <c r="BH72" s="82"/>
      <c r="BI72" s="97"/>
      <c r="BJ72" s="82"/>
      <c r="BK72" s="110"/>
      <c r="BL72" s="110"/>
      <c r="BM72" s="110"/>
      <c r="BN72" s="110"/>
      <c r="BO72" s="133"/>
      <c r="BP72" s="133"/>
      <c r="BQ72" s="133"/>
      <c r="BR72" s="133"/>
      <c r="BS72" s="157"/>
      <c r="BT72" s="161">
        <v>20</v>
      </c>
      <c r="BU72" s="197"/>
      <c r="BV72" s="212"/>
      <c r="BW72" s="173"/>
      <c r="BX72" s="218"/>
    </row>
    <row r="73" spans="1:76" s="28" customFormat="1" ht="12" customHeight="1">
      <c r="A73" s="32"/>
      <c r="B73" s="40"/>
      <c r="C73" s="50"/>
      <c r="D73" s="60"/>
      <c r="E73" s="69"/>
      <c r="F73" s="82"/>
      <c r="G73" s="97"/>
      <c r="H73" s="82"/>
      <c r="I73" s="110"/>
      <c r="J73" s="110"/>
      <c r="K73" s="110"/>
      <c r="L73" s="110"/>
      <c r="M73" s="135" t="s">
        <v>6</v>
      </c>
      <c r="N73" s="135"/>
      <c r="O73" s="135"/>
      <c r="P73" s="135"/>
      <c r="Q73" s="156"/>
      <c r="R73" s="156"/>
      <c r="S73" s="161">
        <f>+G66-S67</f>
        <v>50</v>
      </c>
      <c r="T73" s="32"/>
      <c r="U73" s="32"/>
      <c r="V73" s="32"/>
      <c r="W73" s="69"/>
      <c r="X73" s="82"/>
      <c r="Y73" s="97"/>
      <c r="Z73" s="82"/>
      <c r="AA73" s="110"/>
      <c r="AB73" s="110"/>
      <c r="AC73" s="110"/>
      <c r="AD73" s="110"/>
      <c r="AE73" s="133"/>
      <c r="AF73" s="133"/>
      <c r="AG73" s="133"/>
      <c r="AH73" s="133"/>
      <c r="AI73" s="195"/>
      <c r="AJ73" s="32"/>
      <c r="AK73" s="161">
        <f>+Y66-AK67</f>
        <v>45</v>
      </c>
      <c r="AL73" s="168"/>
      <c r="AM73" s="32"/>
      <c r="AN73" s="198"/>
      <c r="AO73" s="69"/>
      <c r="AP73" s="82"/>
      <c r="AQ73" s="97"/>
      <c r="AR73" s="82"/>
      <c r="AS73" s="110"/>
      <c r="AT73" s="110"/>
      <c r="AU73" s="110"/>
      <c r="AV73" s="110"/>
      <c r="AW73" s="133"/>
      <c r="AX73" s="133"/>
      <c r="AY73" s="133"/>
      <c r="AZ73" s="133"/>
      <c r="BA73" s="195"/>
      <c r="BB73" s="32"/>
      <c r="BC73" s="161">
        <f>+AQ66-BC67</f>
        <v>30</v>
      </c>
      <c r="BD73" s="168"/>
      <c r="BE73" s="32"/>
      <c r="BF73" s="198"/>
      <c r="BG73" s="69"/>
      <c r="BH73" s="82"/>
      <c r="BI73" s="97"/>
      <c r="BJ73" s="82"/>
      <c r="BK73" s="110"/>
      <c r="BL73" s="110"/>
      <c r="BM73" s="110"/>
      <c r="BN73" s="110"/>
      <c r="BO73" s="133"/>
      <c r="BP73" s="133"/>
      <c r="BQ73" s="133"/>
      <c r="BR73" s="133"/>
      <c r="BS73" s="157"/>
      <c r="BT73" s="161"/>
      <c r="BU73" s="197"/>
      <c r="BV73" s="168"/>
      <c r="BW73" s="168"/>
      <c r="BX73" s="218"/>
    </row>
    <row r="74" spans="1:76" s="28" customFormat="1" ht="12" customHeight="1">
      <c r="A74" s="32"/>
      <c r="B74" s="40"/>
      <c r="C74" s="50"/>
      <c r="D74" s="60"/>
      <c r="E74" s="69"/>
      <c r="F74" s="82"/>
      <c r="G74" s="97"/>
      <c r="H74" s="82"/>
      <c r="I74" s="110"/>
      <c r="J74" s="110"/>
      <c r="K74" s="110"/>
      <c r="L74" s="110"/>
      <c r="M74" s="110">
        <f>+I71</f>
        <v>1</v>
      </c>
      <c r="N74" s="110"/>
      <c r="O74" s="110"/>
      <c r="P74" s="110"/>
      <c r="Q74" s="158"/>
      <c r="R74" s="156"/>
      <c r="S74" s="161"/>
      <c r="T74" s="168"/>
      <c r="U74" s="168"/>
      <c r="V74" s="32"/>
      <c r="W74" s="69"/>
      <c r="X74" s="82"/>
      <c r="Y74" s="97"/>
      <c r="Z74" s="82"/>
      <c r="AA74" s="110"/>
      <c r="AB74" s="110"/>
      <c r="AC74" s="110"/>
      <c r="AD74" s="110"/>
      <c r="AE74" s="135" t="s">
        <v>6</v>
      </c>
      <c r="AF74" s="135"/>
      <c r="AG74" s="135"/>
      <c r="AH74" s="135"/>
      <c r="AI74" s="158"/>
      <c r="AJ74" s="158"/>
      <c r="AK74" s="161"/>
      <c r="AL74" s="168"/>
      <c r="AM74" s="168"/>
      <c r="AN74" s="198"/>
      <c r="AO74" s="69"/>
      <c r="AP74" s="82"/>
      <c r="AQ74" s="97"/>
      <c r="AR74" s="82"/>
      <c r="AS74" s="110"/>
      <c r="AT74" s="110"/>
      <c r="AU74" s="110"/>
      <c r="AV74" s="110"/>
      <c r="AW74" s="135" t="s">
        <v>6</v>
      </c>
      <c r="AX74" s="135"/>
      <c r="AY74" s="135"/>
      <c r="AZ74" s="135"/>
      <c r="BA74" s="158"/>
      <c r="BB74" s="158"/>
      <c r="BC74" s="161"/>
      <c r="BD74" s="168"/>
      <c r="BE74" s="168"/>
      <c r="BF74" s="198"/>
      <c r="BG74" s="69"/>
      <c r="BH74" s="82"/>
      <c r="BI74" s="97"/>
      <c r="BJ74" s="82"/>
      <c r="BK74" s="110"/>
      <c r="BL74" s="110"/>
      <c r="BM74" s="110"/>
      <c r="BN74" s="110"/>
      <c r="BO74" s="135" t="s">
        <v>6</v>
      </c>
      <c r="BP74" s="135"/>
      <c r="BQ74" s="135"/>
      <c r="BR74" s="135"/>
      <c r="BS74" s="158"/>
      <c r="BT74" s="158"/>
      <c r="BU74" s="161">
        <f>+BI66-BU68</f>
        <v>20</v>
      </c>
      <c r="BV74" s="168"/>
      <c r="BW74" s="168"/>
      <c r="BX74" s="218"/>
    </row>
    <row r="75" spans="1:76" s="28" customFormat="1" ht="12" customHeight="1">
      <c r="A75" s="32"/>
      <c r="B75" s="40"/>
      <c r="C75" s="50"/>
      <c r="D75" s="60"/>
      <c r="E75" s="69"/>
      <c r="F75" s="82"/>
      <c r="G75" s="97"/>
      <c r="H75" s="82"/>
      <c r="I75" s="110"/>
      <c r="J75" s="110"/>
      <c r="K75" s="110"/>
      <c r="L75" s="110"/>
      <c r="M75" s="133"/>
      <c r="N75" s="133"/>
      <c r="O75" s="133"/>
      <c r="P75" s="133"/>
      <c r="Q75" s="158"/>
      <c r="R75" s="158"/>
      <c r="S75" s="32"/>
      <c r="T75" s="168"/>
      <c r="U75" s="168"/>
      <c r="V75" s="32"/>
      <c r="W75" s="69"/>
      <c r="X75" s="82"/>
      <c r="Y75" s="97"/>
      <c r="Z75" s="82"/>
      <c r="AA75" s="110"/>
      <c r="AB75" s="110"/>
      <c r="AC75" s="110"/>
      <c r="AD75" s="110"/>
      <c r="AE75" s="110">
        <f>+AA71</f>
        <v>1</v>
      </c>
      <c r="AF75" s="110"/>
      <c r="AG75" s="110"/>
      <c r="AH75" s="110"/>
      <c r="AI75" s="158"/>
      <c r="AJ75" s="158"/>
      <c r="AK75" s="161"/>
      <c r="AL75" s="168"/>
      <c r="AM75" s="168"/>
      <c r="AN75" s="198"/>
      <c r="AO75" s="69"/>
      <c r="AP75" s="82"/>
      <c r="AQ75" s="97"/>
      <c r="AR75" s="82"/>
      <c r="AS75" s="110"/>
      <c r="AT75" s="110"/>
      <c r="AU75" s="110"/>
      <c r="AV75" s="110"/>
      <c r="AW75" s="110">
        <f>+AS71</f>
        <v>1</v>
      </c>
      <c r="AX75" s="110"/>
      <c r="AY75" s="110"/>
      <c r="AZ75" s="110"/>
      <c r="BA75" s="158"/>
      <c r="BB75" s="158"/>
      <c r="BC75" s="161"/>
      <c r="BD75" s="168"/>
      <c r="BE75" s="168"/>
      <c r="BF75" s="198"/>
      <c r="BG75" s="69"/>
      <c r="BH75" s="82"/>
      <c r="BI75" s="97"/>
      <c r="BJ75" s="82"/>
      <c r="BK75" s="110"/>
      <c r="BL75" s="110"/>
      <c r="BM75" s="110"/>
      <c r="BN75" s="110"/>
      <c r="BO75" s="110">
        <f>+BK71</f>
        <v>1</v>
      </c>
      <c r="BP75" s="110"/>
      <c r="BQ75" s="110"/>
      <c r="BR75" s="110"/>
      <c r="BS75" s="158"/>
      <c r="BT75" s="158"/>
      <c r="BU75" s="161"/>
      <c r="BV75" s="168"/>
      <c r="BW75" s="168"/>
      <c r="BX75" s="218"/>
    </row>
    <row r="76" spans="1:76" ht="9" customHeight="1">
      <c r="A76" s="31"/>
      <c r="B76" s="40"/>
      <c r="C76" s="50"/>
      <c r="D76" s="60"/>
      <c r="E76" s="70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31"/>
      <c r="W76" s="70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199"/>
      <c r="AO76" s="70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199"/>
      <c r="BG76" s="70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219"/>
    </row>
    <row r="77" spans="1:76" ht="9.9499999999999993" customHeight="1">
      <c r="A77" s="31"/>
      <c r="B77" s="41" t="s">
        <v>42</v>
      </c>
      <c r="C77" s="51"/>
      <c r="D77" s="61"/>
      <c r="E77" s="68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176"/>
      <c r="W77" s="68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176"/>
      <c r="AO77" s="68"/>
      <c r="AP77" s="81"/>
      <c r="AQ77" s="81"/>
      <c r="AR77" s="81"/>
      <c r="AS77" s="81"/>
      <c r="AT77" s="81"/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176"/>
      <c r="BG77" s="68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217"/>
    </row>
    <row r="78" spans="1:76" s="29" customFormat="1" ht="18" customHeight="1">
      <c r="A78" s="33"/>
      <c r="B78" s="41"/>
      <c r="C78" s="51"/>
      <c r="D78" s="61"/>
      <c r="E78" s="71"/>
      <c r="F78" s="84"/>
      <c r="G78" s="98" t="s">
        <v>6</v>
      </c>
      <c r="H78" s="98"/>
      <c r="I78" s="98"/>
      <c r="J78" s="98"/>
      <c r="K78" s="116"/>
      <c r="L78" s="104">
        <f>+AW56</f>
        <v>1</v>
      </c>
      <c r="M78" s="104"/>
      <c r="N78" s="116"/>
      <c r="O78" s="116"/>
      <c r="P78" s="116"/>
      <c r="Q78" s="116"/>
      <c r="R78" s="116"/>
      <c r="S78" s="116"/>
      <c r="T78" s="116"/>
      <c r="U78" s="116"/>
      <c r="V78" s="177"/>
      <c r="W78" s="185"/>
      <c r="X78" s="116"/>
      <c r="Y78" s="98" t="s">
        <v>6</v>
      </c>
      <c r="Z78" s="98"/>
      <c r="AA78" s="98"/>
      <c r="AB78" s="98"/>
      <c r="AC78" s="116"/>
      <c r="AD78" s="104">
        <f>+AW56</f>
        <v>1</v>
      </c>
      <c r="AE78" s="104"/>
      <c r="AF78" s="116"/>
      <c r="AG78" s="116"/>
      <c r="AH78" s="116"/>
      <c r="AI78" s="116"/>
      <c r="AJ78" s="116"/>
      <c r="AK78" s="116"/>
      <c r="AL78" s="116"/>
      <c r="AM78" s="116"/>
      <c r="AN78" s="177"/>
      <c r="AO78" s="185"/>
      <c r="AP78" s="116"/>
      <c r="AQ78" s="98" t="s">
        <v>6</v>
      </c>
      <c r="AR78" s="98"/>
      <c r="AS78" s="98"/>
      <c r="AT78" s="98"/>
      <c r="AU78" s="116"/>
      <c r="AV78" s="104">
        <f>+AW56</f>
        <v>1</v>
      </c>
      <c r="AW78" s="104"/>
      <c r="AX78" s="116"/>
      <c r="AY78" s="116"/>
      <c r="AZ78" s="116"/>
      <c r="BA78" s="116"/>
      <c r="BB78" s="116"/>
      <c r="BC78" s="116"/>
      <c r="BD78" s="116"/>
      <c r="BE78" s="116"/>
      <c r="BF78" s="177"/>
      <c r="BG78" s="185"/>
      <c r="BH78" s="116"/>
      <c r="BI78" s="98" t="s">
        <v>6</v>
      </c>
      <c r="BJ78" s="98"/>
      <c r="BK78" s="98"/>
      <c r="BL78" s="98"/>
      <c r="BM78" s="116"/>
      <c r="BN78" s="104">
        <f>+AW56</f>
        <v>1</v>
      </c>
      <c r="BO78" s="104"/>
      <c r="BP78" s="85"/>
      <c r="BQ78" s="85"/>
      <c r="BR78" s="85"/>
      <c r="BS78" s="85"/>
      <c r="BT78" s="85"/>
      <c r="BU78" s="85"/>
      <c r="BV78" s="85"/>
      <c r="BW78" s="85"/>
      <c r="BX78" s="220"/>
    </row>
    <row r="79" spans="1:76" s="29" customFormat="1" ht="18" customHeight="1">
      <c r="A79" s="33"/>
      <c r="B79" s="41"/>
      <c r="C79" s="51"/>
      <c r="D79" s="61"/>
      <c r="E79" s="71"/>
      <c r="F79" s="84"/>
      <c r="G79" s="99" t="s">
        <v>9</v>
      </c>
      <c r="H79" s="99"/>
      <c r="I79" s="99"/>
      <c r="J79" s="99"/>
      <c r="K79" s="116"/>
      <c r="L79" s="122">
        <v>3</v>
      </c>
      <c r="M79" s="122"/>
      <c r="N79" s="116"/>
      <c r="O79" s="116"/>
      <c r="P79" s="116"/>
      <c r="Q79" s="116"/>
      <c r="R79" s="116"/>
      <c r="S79" s="116"/>
      <c r="T79" s="116"/>
      <c r="U79" s="116"/>
      <c r="V79" s="177"/>
      <c r="W79" s="185"/>
      <c r="X79" s="116"/>
      <c r="Y79" s="99" t="s">
        <v>9</v>
      </c>
      <c r="Z79" s="99"/>
      <c r="AA79" s="99"/>
      <c r="AB79" s="99"/>
      <c r="AC79" s="116"/>
      <c r="AD79" s="122">
        <v>4</v>
      </c>
      <c r="AE79" s="122"/>
      <c r="AF79" s="116"/>
      <c r="AG79" s="116"/>
      <c r="AH79" s="116"/>
      <c r="AI79" s="116"/>
      <c r="AJ79" s="116"/>
      <c r="AK79" s="116"/>
      <c r="AL79" s="116"/>
      <c r="AM79" s="116"/>
      <c r="AN79" s="177"/>
      <c r="AO79" s="185"/>
      <c r="AP79" s="116"/>
      <c r="AQ79" s="99" t="s">
        <v>9</v>
      </c>
      <c r="AR79" s="99"/>
      <c r="AS79" s="99"/>
      <c r="AT79" s="99"/>
      <c r="AU79" s="116"/>
      <c r="AV79" s="122">
        <v>6</v>
      </c>
      <c r="AW79" s="122"/>
      <c r="AX79" s="116"/>
      <c r="AY79" s="116"/>
      <c r="AZ79" s="116"/>
      <c r="BA79" s="116"/>
      <c r="BB79" s="116"/>
      <c r="BC79" s="116"/>
      <c r="BD79" s="116"/>
      <c r="BE79" s="116"/>
      <c r="BF79" s="177"/>
      <c r="BG79" s="185"/>
      <c r="BH79" s="116"/>
      <c r="BI79" s="99" t="s">
        <v>9</v>
      </c>
      <c r="BJ79" s="99"/>
      <c r="BK79" s="99"/>
      <c r="BL79" s="99"/>
      <c r="BM79" s="116"/>
      <c r="BN79" s="122">
        <v>8</v>
      </c>
      <c r="BO79" s="122"/>
      <c r="BP79" s="85"/>
      <c r="BQ79" s="85"/>
      <c r="BR79" s="85"/>
      <c r="BS79" s="85"/>
      <c r="BT79" s="85"/>
      <c r="BU79" s="85"/>
      <c r="BV79" s="85"/>
      <c r="BW79" s="85"/>
      <c r="BX79" s="220"/>
    </row>
    <row r="80" spans="1:76" s="29" customFormat="1" ht="18" customHeight="1">
      <c r="A80" s="33"/>
      <c r="B80" s="41"/>
      <c r="C80" s="51"/>
      <c r="D80" s="61"/>
      <c r="E80" s="71"/>
      <c r="F80" s="84"/>
      <c r="G80" s="99" t="s">
        <v>32</v>
      </c>
      <c r="H80" s="99"/>
      <c r="I80" s="99"/>
      <c r="J80" s="99"/>
      <c r="K80" s="116"/>
      <c r="L80" s="123">
        <v>50</v>
      </c>
      <c r="M80" s="123"/>
      <c r="N80" s="116"/>
      <c r="O80" s="116"/>
      <c r="P80" s="116"/>
      <c r="Q80" s="116"/>
      <c r="R80" s="116"/>
      <c r="S80" s="116"/>
      <c r="T80" s="116"/>
      <c r="U80" s="116"/>
      <c r="V80" s="177"/>
      <c r="W80" s="185"/>
      <c r="X80" s="116"/>
      <c r="Y80" s="99" t="s">
        <v>32</v>
      </c>
      <c r="Z80" s="99"/>
      <c r="AA80" s="99"/>
      <c r="AB80" s="99"/>
      <c r="AC80" s="116"/>
      <c r="AD80" s="123">
        <v>55</v>
      </c>
      <c r="AE80" s="123"/>
      <c r="AF80" s="116"/>
      <c r="AG80" s="116"/>
      <c r="AH80" s="116"/>
      <c r="AI80" s="116"/>
      <c r="AJ80" s="116"/>
      <c r="AK80" s="116"/>
      <c r="AL80" s="116"/>
      <c r="AM80" s="116"/>
      <c r="AN80" s="177"/>
      <c r="AO80" s="185"/>
      <c r="AP80" s="116"/>
      <c r="AQ80" s="99" t="s">
        <v>32</v>
      </c>
      <c r="AR80" s="99"/>
      <c r="AS80" s="99"/>
      <c r="AT80" s="99"/>
      <c r="AU80" s="116"/>
      <c r="AV80" s="123">
        <v>70</v>
      </c>
      <c r="AW80" s="123"/>
      <c r="AX80" s="116"/>
      <c r="AY80" s="116"/>
      <c r="AZ80" s="116"/>
      <c r="BA80" s="116"/>
      <c r="BB80" s="116"/>
      <c r="BC80" s="116"/>
      <c r="BD80" s="116"/>
      <c r="BE80" s="116"/>
      <c r="BF80" s="177"/>
      <c r="BG80" s="185"/>
      <c r="BH80" s="116"/>
      <c r="BI80" s="99" t="s">
        <v>32</v>
      </c>
      <c r="BJ80" s="99"/>
      <c r="BK80" s="99"/>
      <c r="BL80" s="99"/>
      <c r="BM80" s="116"/>
      <c r="BN80" s="123">
        <v>80</v>
      </c>
      <c r="BO80" s="123"/>
      <c r="BP80" s="85"/>
      <c r="BQ80" s="85"/>
      <c r="BR80" s="85"/>
      <c r="BS80" s="85"/>
      <c r="BT80" s="85"/>
      <c r="BU80" s="85"/>
      <c r="BV80" s="85"/>
      <c r="BW80" s="85"/>
      <c r="BX80" s="220"/>
    </row>
    <row r="81" spans="1:76" s="29" customFormat="1" ht="18" customHeight="1">
      <c r="A81" s="33"/>
      <c r="B81" s="41"/>
      <c r="C81" s="51"/>
      <c r="D81" s="61"/>
      <c r="E81" s="71"/>
      <c r="F81" s="85" t="s">
        <v>22</v>
      </c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178"/>
      <c r="W81" s="74"/>
      <c r="X81" s="85" t="s">
        <v>22</v>
      </c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178"/>
      <c r="AO81" s="74"/>
      <c r="AP81" s="85" t="s">
        <v>22</v>
      </c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178"/>
      <c r="BG81" s="74"/>
      <c r="BH81" s="85" t="s">
        <v>22</v>
      </c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220"/>
    </row>
    <row r="82" spans="1:76" s="29" customFormat="1" ht="18" customHeight="1">
      <c r="A82" s="33"/>
      <c r="B82" s="41"/>
      <c r="C82" s="51"/>
      <c r="D82" s="61"/>
      <c r="E82" s="71"/>
      <c r="F82" s="86" t="s">
        <v>30</v>
      </c>
      <c r="G82" s="86"/>
      <c r="H82" s="86"/>
      <c r="I82" s="86"/>
      <c r="J82" s="86"/>
      <c r="K82" s="86"/>
      <c r="L82" s="124">
        <f>+BO56</f>
        <v>20</v>
      </c>
      <c r="M82" s="124"/>
      <c r="N82" s="85" t="s">
        <v>11</v>
      </c>
      <c r="O82" s="85"/>
      <c r="P82" s="85"/>
      <c r="Q82" s="85"/>
      <c r="R82" s="85"/>
      <c r="S82" s="85"/>
      <c r="T82" s="85"/>
      <c r="U82" s="85"/>
      <c r="V82" s="178"/>
      <c r="W82" s="74"/>
      <c r="X82" s="86" t="s">
        <v>30</v>
      </c>
      <c r="Y82" s="86"/>
      <c r="Z82" s="86"/>
      <c r="AA82" s="86"/>
      <c r="AB82" s="86"/>
      <c r="AC82" s="86"/>
      <c r="AD82" s="124">
        <f>+BO56</f>
        <v>20</v>
      </c>
      <c r="AE82" s="124"/>
      <c r="AF82" s="85" t="s">
        <v>11</v>
      </c>
      <c r="AG82" s="85"/>
      <c r="AH82" s="85"/>
      <c r="AI82" s="85"/>
      <c r="AJ82" s="85"/>
      <c r="AK82" s="85"/>
      <c r="AL82" s="85"/>
      <c r="AM82" s="85"/>
      <c r="AN82" s="178"/>
      <c r="AO82" s="74"/>
      <c r="AP82" s="86" t="s">
        <v>30</v>
      </c>
      <c r="AQ82" s="86"/>
      <c r="AR82" s="86"/>
      <c r="AS82" s="86"/>
      <c r="AT82" s="86"/>
      <c r="AU82" s="86"/>
      <c r="AV82" s="124">
        <f>+BO56</f>
        <v>20</v>
      </c>
      <c r="AW82" s="124"/>
      <c r="AX82" s="85" t="s">
        <v>11</v>
      </c>
      <c r="AY82" s="85"/>
      <c r="AZ82" s="85"/>
      <c r="BA82" s="85"/>
      <c r="BB82" s="85"/>
      <c r="BC82" s="85"/>
      <c r="BD82" s="85"/>
      <c r="BE82" s="85"/>
      <c r="BF82" s="178"/>
      <c r="BG82" s="74"/>
      <c r="BH82" s="86" t="s">
        <v>30</v>
      </c>
      <c r="BI82" s="86"/>
      <c r="BJ82" s="86"/>
      <c r="BK82" s="86"/>
      <c r="BL82" s="86"/>
      <c r="BM82" s="86"/>
      <c r="BN82" s="124">
        <f>+BO56</f>
        <v>20</v>
      </c>
      <c r="BO82" s="124"/>
      <c r="BP82" s="85" t="s">
        <v>11</v>
      </c>
      <c r="BQ82" s="85"/>
      <c r="BR82" s="85"/>
      <c r="BS82" s="85"/>
      <c r="BT82" s="85"/>
      <c r="BU82" s="85"/>
      <c r="BV82" s="85"/>
      <c r="BW82" s="85"/>
      <c r="BX82" s="220"/>
    </row>
    <row r="83" spans="1:76" s="29" customFormat="1" ht="18" customHeight="1">
      <c r="A83" s="33"/>
      <c r="B83" s="41"/>
      <c r="C83" s="51"/>
      <c r="D83" s="61"/>
      <c r="E83" s="71"/>
      <c r="F83" s="87" t="s">
        <v>12</v>
      </c>
      <c r="G83" s="87"/>
      <c r="H83" s="98" t="s">
        <v>8</v>
      </c>
      <c r="I83" s="111">
        <f>+R66</f>
        <v>30</v>
      </c>
      <c r="J83" s="113" t="s">
        <v>14</v>
      </c>
      <c r="K83" s="111">
        <f>+L82*1</f>
        <v>20</v>
      </c>
      <c r="L83" s="125">
        <v>0.33333333333333298</v>
      </c>
      <c r="M83" s="136" t="s">
        <v>0</v>
      </c>
      <c r="N83" s="145">
        <f>100-R66</f>
        <v>70</v>
      </c>
      <c r="O83" s="145"/>
      <c r="P83" s="111" t="s">
        <v>14</v>
      </c>
      <c r="Q83" s="159">
        <f>+L78*1</f>
        <v>1</v>
      </c>
      <c r="R83" s="159"/>
      <c r="S83" s="125">
        <v>0.33333333333333326</v>
      </c>
      <c r="T83" s="172" t="s">
        <v>53</v>
      </c>
      <c r="U83" s="172"/>
      <c r="V83" s="179"/>
      <c r="W83" s="186"/>
      <c r="X83" s="87" t="s">
        <v>12</v>
      </c>
      <c r="Y83" s="87"/>
      <c r="Z83" s="98" t="s">
        <v>8</v>
      </c>
      <c r="AA83" s="111">
        <f>+AJ67*1</f>
        <v>35</v>
      </c>
      <c r="AB83" s="113" t="s">
        <v>14</v>
      </c>
      <c r="AC83" s="111">
        <f>+AD82*1</f>
        <v>20</v>
      </c>
      <c r="AD83" s="125">
        <v>0.33333333333333298</v>
      </c>
      <c r="AE83" s="136" t="s">
        <v>0</v>
      </c>
      <c r="AF83" s="145">
        <f>100-AJ67</f>
        <v>65</v>
      </c>
      <c r="AG83" s="145"/>
      <c r="AH83" s="111" t="s">
        <v>14</v>
      </c>
      <c r="AI83" s="159">
        <f>+AD78*1</f>
        <v>1</v>
      </c>
      <c r="AJ83" s="159"/>
      <c r="AK83" s="125">
        <v>0.33333333333333326</v>
      </c>
      <c r="AL83" s="172" t="s">
        <v>53</v>
      </c>
      <c r="AM83" s="172"/>
      <c r="AN83" s="179"/>
      <c r="AO83" s="186"/>
      <c r="AP83" s="87" t="s">
        <v>12</v>
      </c>
      <c r="AQ83" s="87"/>
      <c r="AR83" s="98" t="s">
        <v>8</v>
      </c>
      <c r="AS83" s="111">
        <f>+BB67*1</f>
        <v>50</v>
      </c>
      <c r="AT83" s="113" t="s">
        <v>14</v>
      </c>
      <c r="AU83" s="111">
        <f>+AV82*1</f>
        <v>20</v>
      </c>
      <c r="AV83" s="125">
        <v>0.33333333333333298</v>
      </c>
      <c r="AW83" s="136" t="s">
        <v>0</v>
      </c>
      <c r="AX83" s="145">
        <f>100-BB67</f>
        <v>50</v>
      </c>
      <c r="AY83" s="145"/>
      <c r="AZ83" s="111" t="s">
        <v>14</v>
      </c>
      <c r="BA83" s="159">
        <f>+AV78*1</f>
        <v>1</v>
      </c>
      <c r="BB83" s="159"/>
      <c r="BC83" s="125">
        <v>0.33333333333333326</v>
      </c>
      <c r="BD83" s="172" t="s">
        <v>53</v>
      </c>
      <c r="BE83" s="172"/>
      <c r="BF83" s="179"/>
      <c r="BG83" s="186"/>
      <c r="BH83" s="87" t="s">
        <v>12</v>
      </c>
      <c r="BI83" s="87"/>
      <c r="BJ83" s="98" t="s">
        <v>8</v>
      </c>
      <c r="BK83" s="111">
        <f>+BT67*1</f>
        <v>60</v>
      </c>
      <c r="BL83" s="113" t="s">
        <v>14</v>
      </c>
      <c r="BM83" s="111">
        <f>+BN82*1</f>
        <v>20</v>
      </c>
      <c r="BN83" s="125">
        <v>0.33333333333333298</v>
      </c>
      <c r="BO83" s="136" t="s">
        <v>0</v>
      </c>
      <c r="BP83" s="145">
        <f>100-BT67</f>
        <v>40</v>
      </c>
      <c r="BQ83" s="145"/>
      <c r="BR83" s="111" t="s">
        <v>14</v>
      </c>
      <c r="BS83" s="159">
        <f>+BN78*1</f>
        <v>1</v>
      </c>
      <c r="BT83" s="159"/>
      <c r="BU83" s="125">
        <v>0.33333333333333326</v>
      </c>
      <c r="BV83" s="172" t="s">
        <v>53</v>
      </c>
      <c r="BW83" s="172"/>
      <c r="BX83" s="220"/>
    </row>
    <row r="84" spans="1:76" s="29" customFormat="1" ht="18" customHeight="1">
      <c r="A84" s="33"/>
      <c r="B84" s="41"/>
      <c r="C84" s="51"/>
      <c r="D84" s="61"/>
      <c r="E84" s="71"/>
      <c r="F84" s="87"/>
      <c r="G84" s="87"/>
      <c r="H84" s="98"/>
      <c r="I84" s="112">
        <v>100</v>
      </c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72"/>
      <c r="U84" s="172"/>
      <c r="V84" s="179"/>
      <c r="W84" s="186"/>
      <c r="X84" s="87"/>
      <c r="Y84" s="87"/>
      <c r="Z84" s="98"/>
      <c r="AA84" s="112">
        <v>100</v>
      </c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72"/>
      <c r="AM84" s="172"/>
      <c r="AN84" s="179"/>
      <c r="AO84" s="186"/>
      <c r="AP84" s="87"/>
      <c r="AQ84" s="87"/>
      <c r="AR84" s="98"/>
      <c r="AS84" s="112">
        <v>100</v>
      </c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72"/>
      <c r="BE84" s="172"/>
      <c r="BF84" s="179"/>
      <c r="BG84" s="186"/>
      <c r="BH84" s="87"/>
      <c r="BI84" s="87"/>
      <c r="BJ84" s="98"/>
      <c r="BK84" s="112">
        <v>100</v>
      </c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72"/>
      <c r="BW84" s="172"/>
      <c r="BX84" s="220"/>
    </row>
    <row r="85" spans="1:76" s="29" customFormat="1" ht="15" customHeight="1">
      <c r="A85" s="33"/>
      <c r="B85" s="41"/>
      <c r="C85" s="51"/>
      <c r="D85" s="61"/>
      <c r="E85" s="71"/>
      <c r="F85" s="87" t="s">
        <v>15</v>
      </c>
      <c r="G85" s="87"/>
      <c r="H85" s="104">
        <f>ROUND(((I83*K83^L83+N83*Q83^S83)/100)^3,2)</f>
        <v>3.47</v>
      </c>
      <c r="I85" s="104"/>
      <c r="J85" s="104"/>
      <c r="K85" s="98" t="str">
        <f>IF(H85&gt;L85,"&gt;","&lt;")</f>
        <v>&gt;</v>
      </c>
      <c r="L85" s="126">
        <f>+L79</f>
        <v>3</v>
      </c>
      <c r="M85" s="126"/>
      <c r="N85" s="116"/>
      <c r="O85" s="116"/>
      <c r="P85" s="116"/>
      <c r="Q85" s="116"/>
      <c r="R85" s="116"/>
      <c r="S85" s="116"/>
      <c r="T85" s="116"/>
      <c r="U85" s="116"/>
      <c r="V85" s="178"/>
      <c r="W85" s="74"/>
      <c r="X85" s="87" t="s">
        <v>15</v>
      </c>
      <c r="Y85" s="87"/>
      <c r="Z85" s="189">
        <f>ROUND(((AA83*AC83^AD83+AF83*AI83^AK83)/100)^3,2)</f>
        <v>4.0999999999999996</v>
      </c>
      <c r="AA85" s="189"/>
      <c r="AB85" s="189"/>
      <c r="AC85" s="86" t="str">
        <f>IF(Z85&gt;AD85,"&gt;","&lt;")</f>
        <v>&gt;</v>
      </c>
      <c r="AD85" s="190">
        <f>+AD79</f>
        <v>4</v>
      </c>
      <c r="AE85" s="190"/>
      <c r="AF85" s="85"/>
      <c r="AG85" s="85"/>
      <c r="AH85" s="85"/>
      <c r="AI85" s="85"/>
      <c r="AJ85" s="85"/>
      <c r="AK85" s="85"/>
      <c r="AL85" s="85"/>
      <c r="AM85" s="85"/>
      <c r="AN85" s="178"/>
      <c r="AO85" s="74"/>
      <c r="AP85" s="87" t="s">
        <v>15</v>
      </c>
      <c r="AQ85" s="87"/>
      <c r="AR85" s="189">
        <f>ROUND(((AS83*AU83^AV83+AX83*BA83^BC83)/100)^3,2)</f>
        <v>6.41</v>
      </c>
      <c r="AS85" s="189"/>
      <c r="AT85" s="189"/>
      <c r="AU85" s="86" t="str">
        <f>IF(AR85&gt;AV85,"&gt;","&lt;")</f>
        <v>&gt;</v>
      </c>
      <c r="AV85" s="190">
        <f>+AV79</f>
        <v>6</v>
      </c>
      <c r="AW85" s="190"/>
      <c r="AX85" s="85"/>
      <c r="AY85" s="85"/>
      <c r="AZ85" s="85"/>
      <c r="BA85" s="85"/>
      <c r="BB85" s="85"/>
      <c r="BC85" s="85"/>
      <c r="BD85" s="85"/>
      <c r="BE85" s="85"/>
      <c r="BF85" s="178"/>
      <c r="BG85" s="74"/>
      <c r="BH85" s="87" t="s">
        <v>15</v>
      </c>
      <c r="BI85" s="87"/>
      <c r="BJ85" s="189">
        <f>ROUND(((BK83*BM83^BN83+BP83*BS83^BU83)/100)^3,2)</f>
        <v>8.35</v>
      </c>
      <c r="BK85" s="189"/>
      <c r="BL85" s="189"/>
      <c r="BM85" s="86" t="str">
        <f>IF(BJ85&gt;BN85,"&gt;","&lt;")</f>
        <v>&gt;</v>
      </c>
      <c r="BN85" s="190">
        <f>+BN79</f>
        <v>8</v>
      </c>
      <c r="BO85" s="190"/>
      <c r="BP85" s="85"/>
      <c r="BQ85" s="85"/>
      <c r="BR85" s="85"/>
      <c r="BS85" s="85"/>
      <c r="BT85" s="85"/>
      <c r="BU85" s="85"/>
      <c r="BV85" s="85"/>
      <c r="BW85" s="85"/>
      <c r="BX85" s="220"/>
    </row>
    <row r="86" spans="1:76" s="29" customFormat="1" ht="15" customHeight="1">
      <c r="A86" s="33"/>
      <c r="B86" s="41"/>
      <c r="C86" s="51"/>
      <c r="D86" s="61"/>
      <c r="E86" s="71"/>
      <c r="F86" s="87"/>
      <c r="G86" s="87"/>
      <c r="H86" s="104"/>
      <c r="I86" s="104"/>
      <c r="J86" s="104"/>
      <c r="K86" s="98"/>
      <c r="L86" s="126"/>
      <c r="M86" s="126"/>
      <c r="N86" s="116"/>
      <c r="O86" s="116"/>
      <c r="P86" s="116"/>
      <c r="Q86" s="116"/>
      <c r="R86" s="116"/>
      <c r="S86" s="116"/>
      <c r="T86" s="116"/>
      <c r="U86" s="116"/>
      <c r="V86" s="178"/>
      <c r="W86" s="74"/>
      <c r="X86" s="87"/>
      <c r="Y86" s="87"/>
      <c r="Z86" s="189"/>
      <c r="AA86" s="189"/>
      <c r="AB86" s="189"/>
      <c r="AC86" s="86"/>
      <c r="AD86" s="190"/>
      <c r="AE86" s="190"/>
      <c r="AF86" s="85"/>
      <c r="AG86" s="85"/>
      <c r="AH86" s="85"/>
      <c r="AI86" s="85"/>
      <c r="AJ86" s="85"/>
      <c r="AK86" s="85"/>
      <c r="AL86" s="85"/>
      <c r="AM86" s="85"/>
      <c r="AN86" s="178"/>
      <c r="AO86" s="74"/>
      <c r="AP86" s="87"/>
      <c r="AQ86" s="87"/>
      <c r="AR86" s="189"/>
      <c r="AS86" s="189"/>
      <c r="AT86" s="189"/>
      <c r="AU86" s="86"/>
      <c r="AV86" s="190"/>
      <c r="AW86" s="190"/>
      <c r="AX86" s="85"/>
      <c r="AY86" s="85"/>
      <c r="AZ86" s="85"/>
      <c r="BA86" s="85"/>
      <c r="BB86" s="85"/>
      <c r="BC86" s="85"/>
      <c r="BD86" s="85"/>
      <c r="BE86" s="85"/>
      <c r="BF86" s="178"/>
      <c r="BG86" s="74"/>
      <c r="BH86" s="87"/>
      <c r="BI86" s="87"/>
      <c r="BJ86" s="189"/>
      <c r="BK86" s="189"/>
      <c r="BL86" s="189"/>
      <c r="BM86" s="86"/>
      <c r="BN86" s="190"/>
      <c r="BO86" s="190"/>
      <c r="BP86" s="85"/>
      <c r="BQ86" s="85"/>
      <c r="BR86" s="85"/>
      <c r="BS86" s="85"/>
      <c r="BT86" s="85"/>
      <c r="BU86" s="85"/>
      <c r="BV86" s="85"/>
      <c r="BW86" s="85"/>
      <c r="BX86" s="220"/>
    </row>
    <row r="87" spans="1:76" s="29" customFormat="1" ht="18" customHeight="1">
      <c r="A87" s="33"/>
      <c r="B87" s="41"/>
      <c r="C87" s="51"/>
      <c r="D87" s="61"/>
      <c r="E87" s="71"/>
      <c r="F87" s="85"/>
      <c r="G87" s="100" t="str">
        <f>IF(H85&gt;L85,"OK,目標CBR"&amp;L79&amp;"%の場合置換層厚"&amp;L80&amp;"cmとなる。","NG,目標CBR"&amp;L79&amp;"%の場合置換層厚"&amp;L80&amp;"cmでは満足しない。")</f>
        <v>OK,目標CBR3%の場合置換層厚50cmとなる。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178"/>
      <c r="W87" s="74"/>
      <c r="X87" s="85"/>
      <c r="Y87" s="100" t="str">
        <f>IF(Z85&gt;AD85,"OK,目標CBR"&amp;AD79&amp;"%の場合置換層厚"&amp;AD80&amp;"cmとなる。","NG,目標CBR"&amp;AD79&amp;"%の場合置換層厚"&amp;AD80&amp;"cmでは満足しない。")</f>
        <v>OK,目標CBR4%の場合置換層厚55cmとなる。</v>
      </c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178"/>
      <c r="AO87" s="74"/>
      <c r="AP87" s="85"/>
      <c r="AQ87" s="100" t="str">
        <f>IF(AR85&gt;AV85,"OK,目標CBR"&amp;AV79&amp;"%の場合置換層厚"&amp;AV80&amp;"cmとなる。","NG,目標CBR"&amp;AV79&amp;"%の場合置換層厚"&amp;AV80&amp;"cmでは満足しない。")</f>
        <v>OK,目標CBR6%の場合置換層厚70cmとなる。</v>
      </c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178"/>
      <c r="BG87" s="74"/>
      <c r="BH87" s="85"/>
      <c r="BI87" s="100" t="str">
        <f>IF(BJ85&gt;BN85,"OK,目標CBR"&amp;BN79&amp;"%の場合置換層厚"&amp;BN80&amp;"cmとなる。","NG,目標CBR"&amp;BN79&amp;"%の場合置換層厚"&amp;BN80&amp;"cmでは満足しない。")</f>
        <v>OK,目標CBR8%の場合置換層厚80cmとなる。</v>
      </c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220"/>
    </row>
    <row r="88" spans="1:76" s="29" customFormat="1" ht="9.9499999999999993" customHeight="1">
      <c r="A88" s="33"/>
      <c r="B88" s="41"/>
      <c r="C88" s="51"/>
      <c r="D88" s="61"/>
      <c r="E88" s="72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180"/>
      <c r="W88" s="72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180"/>
      <c r="AO88" s="72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180"/>
      <c r="BG88" s="72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8"/>
      <c r="BT88" s="88"/>
      <c r="BU88" s="88"/>
      <c r="BV88" s="88"/>
      <c r="BW88" s="88"/>
      <c r="BX88" s="221"/>
    </row>
    <row r="89" spans="1:76" s="29" customFormat="1" ht="15.95" customHeight="1">
      <c r="A89" s="33"/>
      <c r="B89" s="42" t="s">
        <v>20</v>
      </c>
      <c r="C89" s="52"/>
      <c r="D89" s="62"/>
      <c r="E89" s="73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151">
        <v>100</v>
      </c>
      <c r="Q89" s="151"/>
      <c r="R89" s="151"/>
      <c r="S89" s="151"/>
      <c r="T89" s="151"/>
      <c r="U89" s="151"/>
      <c r="V89" s="181"/>
      <c r="W89" s="187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151">
        <v>100</v>
      </c>
      <c r="AI89" s="151"/>
      <c r="AJ89" s="151"/>
      <c r="AK89" s="151"/>
      <c r="AL89" s="151"/>
      <c r="AM89" s="151"/>
      <c r="AN89" s="200"/>
      <c r="AO89" s="187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151">
        <v>100</v>
      </c>
      <c r="BA89" s="151"/>
      <c r="BB89" s="151"/>
      <c r="BC89" s="151"/>
      <c r="BD89" s="151"/>
      <c r="BE89" s="151"/>
      <c r="BF89" s="200"/>
      <c r="BG89" s="73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151">
        <v>100</v>
      </c>
      <c r="BS89" s="151"/>
      <c r="BT89" s="151"/>
      <c r="BU89" s="151"/>
      <c r="BV89" s="151"/>
      <c r="BW89" s="151"/>
      <c r="BX89" s="222"/>
    </row>
    <row r="90" spans="1:76" s="29" customFormat="1" ht="15.95" customHeight="1">
      <c r="A90" s="33"/>
      <c r="B90" s="43"/>
      <c r="C90" s="53"/>
      <c r="D90" s="63"/>
      <c r="E90" s="71"/>
      <c r="F90" s="90" t="s">
        <v>41</v>
      </c>
      <c r="G90" s="90"/>
      <c r="H90" s="90"/>
      <c r="I90" s="90"/>
      <c r="J90" s="90"/>
      <c r="K90" s="90"/>
      <c r="L90" s="90"/>
      <c r="M90" s="90" t="s">
        <v>36</v>
      </c>
      <c r="N90" s="90"/>
      <c r="O90" s="90"/>
      <c r="P90" s="94" t="s">
        <v>46</v>
      </c>
      <c r="Q90" s="94"/>
      <c r="R90" s="94"/>
      <c r="S90" s="94" t="s">
        <v>44</v>
      </c>
      <c r="T90" s="94"/>
      <c r="U90" s="94"/>
      <c r="V90" s="182"/>
      <c r="W90" s="188"/>
      <c r="X90" s="90" t="s">
        <v>41</v>
      </c>
      <c r="Y90" s="90"/>
      <c r="Z90" s="90"/>
      <c r="AA90" s="90"/>
      <c r="AB90" s="90"/>
      <c r="AC90" s="90"/>
      <c r="AD90" s="90"/>
      <c r="AE90" s="90" t="s">
        <v>36</v>
      </c>
      <c r="AF90" s="90"/>
      <c r="AG90" s="90"/>
      <c r="AH90" s="94" t="s">
        <v>46</v>
      </c>
      <c r="AI90" s="94"/>
      <c r="AJ90" s="94"/>
      <c r="AK90" s="94" t="s">
        <v>44</v>
      </c>
      <c r="AL90" s="94"/>
      <c r="AM90" s="94"/>
      <c r="AN90" s="201"/>
      <c r="AO90" s="188"/>
      <c r="AP90" s="90" t="s">
        <v>41</v>
      </c>
      <c r="AQ90" s="90"/>
      <c r="AR90" s="90"/>
      <c r="AS90" s="90"/>
      <c r="AT90" s="90"/>
      <c r="AU90" s="90"/>
      <c r="AV90" s="90"/>
      <c r="AW90" s="90" t="s">
        <v>36</v>
      </c>
      <c r="AX90" s="90"/>
      <c r="AY90" s="90"/>
      <c r="AZ90" s="94" t="s">
        <v>46</v>
      </c>
      <c r="BA90" s="94"/>
      <c r="BB90" s="94"/>
      <c r="BC90" s="94" t="s">
        <v>44</v>
      </c>
      <c r="BD90" s="94"/>
      <c r="BE90" s="94"/>
      <c r="BF90" s="201"/>
      <c r="BG90" s="210"/>
      <c r="BH90" s="90" t="s">
        <v>41</v>
      </c>
      <c r="BI90" s="90"/>
      <c r="BJ90" s="90"/>
      <c r="BK90" s="90"/>
      <c r="BL90" s="90"/>
      <c r="BM90" s="90"/>
      <c r="BN90" s="90"/>
      <c r="BO90" s="90" t="s">
        <v>36</v>
      </c>
      <c r="BP90" s="90"/>
      <c r="BQ90" s="90"/>
      <c r="BR90" s="94" t="s">
        <v>46</v>
      </c>
      <c r="BS90" s="94"/>
      <c r="BT90" s="94"/>
      <c r="BU90" s="94" t="s">
        <v>44</v>
      </c>
      <c r="BV90" s="94"/>
      <c r="BW90" s="94"/>
      <c r="BX90" s="223"/>
    </row>
    <row r="91" spans="1:76" s="29" customFormat="1" ht="15.95" customHeight="1">
      <c r="A91" s="33"/>
      <c r="B91" s="43"/>
      <c r="C91" s="53"/>
      <c r="D91" s="63"/>
      <c r="E91" s="71"/>
      <c r="F91" s="91" t="s">
        <v>34</v>
      </c>
      <c r="G91" s="101"/>
      <c r="H91" s="105" t="s">
        <v>50</v>
      </c>
      <c r="I91" s="105"/>
      <c r="J91" s="114"/>
      <c r="K91" s="119">
        <f>$K$38</f>
        <v>5</v>
      </c>
      <c r="L91" s="130"/>
      <c r="M91" s="137">
        <f>+P89</f>
        <v>100</v>
      </c>
      <c r="N91" s="146"/>
      <c r="O91" s="148"/>
      <c r="P91" s="152">
        <f>+'単価表(奄美)'!$E$6</f>
        <v>2448</v>
      </c>
      <c r="Q91" s="160"/>
      <c r="R91" s="162"/>
      <c r="S91" s="165">
        <f>ROUND(P91*M91/1000,0)</f>
        <v>245</v>
      </c>
      <c r="T91" s="165"/>
      <c r="U91" s="165"/>
      <c r="V91" s="182"/>
      <c r="W91" s="188"/>
      <c r="X91" s="91" t="s">
        <v>34</v>
      </c>
      <c r="Y91" s="101"/>
      <c r="Z91" s="105" t="s">
        <v>50</v>
      </c>
      <c r="AA91" s="105"/>
      <c r="AB91" s="114"/>
      <c r="AC91" s="119">
        <f>$AC$38</f>
        <v>5</v>
      </c>
      <c r="AD91" s="130"/>
      <c r="AE91" s="137">
        <f>+AH89</f>
        <v>100</v>
      </c>
      <c r="AF91" s="146"/>
      <c r="AG91" s="148"/>
      <c r="AH91" s="152">
        <f>+'単価表(奄美)'!$E$6</f>
        <v>2448</v>
      </c>
      <c r="AI91" s="160"/>
      <c r="AJ91" s="162"/>
      <c r="AK91" s="165">
        <f>ROUND(AH91*AE91/1000,0)</f>
        <v>245</v>
      </c>
      <c r="AL91" s="165"/>
      <c r="AM91" s="165"/>
      <c r="AN91" s="201"/>
      <c r="AO91" s="188"/>
      <c r="AP91" s="91" t="s">
        <v>34</v>
      </c>
      <c r="AQ91" s="101"/>
      <c r="AR91" s="105" t="s">
        <v>50</v>
      </c>
      <c r="AS91" s="105"/>
      <c r="AT91" s="114"/>
      <c r="AU91" s="119">
        <f>$AU$38</f>
        <v>5</v>
      </c>
      <c r="AV91" s="130"/>
      <c r="AW91" s="137">
        <f>+AZ89</f>
        <v>100</v>
      </c>
      <c r="AX91" s="146"/>
      <c r="AY91" s="148"/>
      <c r="AZ91" s="152">
        <f>+'単価表(奄美)'!$E$6</f>
        <v>2448</v>
      </c>
      <c r="BA91" s="160"/>
      <c r="BB91" s="162"/>
      <c r="BC91" s="165">
        <f>ROUND(AZ91*AW91/1000,0)</f>
        <v>245</v>
      </c>
      <c r="BD91" s="165"/>
      <c r="BE91" s="165"/>
      <c r="BF91" s="201"/>
      <c r="BG91" s="210"/>
      <c r="BH91" s="91" t="s">
        <v>34</v>
      </c>
      <c r="BI91" s="101"/>
      <c r="BJ91" s="105" t="s">
        <v>50</v>
      </c>
      <c r="BK91" s="105"/>
      <c r="BL91" s="114"/>
      <c r="BM91" s="119">
        <f>$BM$38</f>
        <v>5</v>
      </c>
      <c r="BN91" s="130"/>
      <c r="BO91" s="137">
        <f>+BR89</f>
        <v>100</v>
      </c>
      <c r="BP91" s="146"/>
      <c r="BQ91" s="148"/>
      <c r="BR91" s="152">
        <f>+'単価表(奄美)'!$E$6</f>
        <v>2448</v>
      </c>
      <c r="BS91" s="160"/>
      <c r="BT91" s="162"/>
      <c r="BU91" s="165">
        <f>ROUND(BR91*BO91/1000,0)</f>
        <v>245</v>
      </c>
      <c r="BV91" s="165"/>
      <c r="BW91" s="165"/>
      <c r="BX91" s="223"/>
    </row>
    <row r="92" spans="1:76" s="30" customFormat="1" ht="15.95" customHeight="1">
      <c r="A92" s="34"/>
      <c r="B92" s="43"/>
      <c r="C92" s="53"/>
      <c r="D92" s="63"/>
      <c r="E92" s="74"/>
      <c r="F92" s="92"/>
      <c r="G92" s="102"/>
      <c r="H92" s="105" t="s">
        <v>33</v>
      </c>
      <c r="I92" s="105"/>
      <c r="J92" s="114"/>
      <c r="K92" s="120">
        <f>$K$39</f>
        <v>25</v>
      </c>
      <c r="L92" s="131"/>
      <c r="M92" s="138">
        <f>+P89</f>
        <v>100</v>
      </c>
      <c r="N92" s="138"/>
      <c r="O92" s="138"/>
      <c r="P92" s="153">
        <f>LOOKUP(K92,'単価表(奄美)'!$D$8:$D$16,'単価表(奄美)'!$E$8:$E$16)</f>
        <v>1653</v>
      </c>
      <c r="Q92" s="153"/>
      <c r="R92" s="153"/>
      <c r="S92" s="165">
        <f>ROUND(P92*M92/1000,0)</f>
        <v>165</v>
      </c>
      <c r="T92" s="165"/>
      <c r="U92" s="165"/>
      <c r="V92" s="182"/>
      <c r="W92" s="188"/>
      <c r="X92" s="92"/>
      <c r="Y92" s="102"/>
      <c r="Z92" s="105" t="s">
        <v>33</v>
      </c>
      <c r="AA92" s="105"/>
      <c r="AB92" s="114"/>
      <c r="AC92" s="120">
        <f>$AC$39</f>
        <v>15</v>
      </c>
      <c r="AD92" s="131"/>
      <c r="AE92" s="138">
        <f>+AH89</f>
        <v>100</v>
      </c>
      <c r="AF92" s="138"/>
      <c r="AG92" s="138"/>
      <c r="AH92" s="153">
        <f>LOOKUP(AC92,'単価表(奄美)'!$D$8:$D$16,'単価表(奄美)'!$E$8:$E$16)</f>
        <v>952</v>
      </c>
      <c r="AI92" s="153"/>
      <c r="AJ92" s="153"/>
      <c r="AK92" s="165">
        <f>ROUND(AH92*AE92/1000,0)</f>
        <v>95</v>
      </c>
      <c r="AL92" s="165"/>
      <c r="AM92" s="165"/>
      <c r="AN92" s="178"/>
      <c r="AO92" s="188"/>
      <c r="AP92" s="92"/>
      <c r="AQ92" s="102"/>
      <c r="AR92" s="105" t="s">
        <v>33</v>
      </c>
      <c r="AS92" s="105"/>
      <c r="AT92" s="114"/>
      <c r="AU92" s="120">
        <f>$AU$39</f>
        <v>20</v>
      </c>
      <c r="AV92" s="131"/>
      <c r="AW92" s="138">
        <f>+AZ89</f>
        <v>100</v>
      </c>
      <c r="AX92" s="138"/>
      <c r="AY92" s="138"/>
      <c r="AZ92" s="153">
        <f>LOOKUP(AU92,'単価表(奄美)'!$D$8:$D$16,'単価表(奄美)'!$E$8:$E$16)</f>
        <v>1398</v>
      </c>
      <c r="BA92" s="153"/>
      <c r="BB92" s="153"/>
      <c r="BC92" s="165">
        <f>ROUND(AZ92*AW92/1000,0)</f>
        <v>140</v>
      </c>
      <c r="BD92" s="165"/>
      <c r="BE92" s="165"/>
      <c r="BF92" s="178"/>
      <c r="BG92" s="74"/>
      <c r="BH92" s="92"/>
      <c r="BI92" s="102"/>
      <c r="BJ92" s="105" t="s">
        <v>33</v>
      </c>
      <c r="BK92" s="105"/>
      <c r="BL92" s="114"/>
      <c r="BM92" s="120">
        <f>$BM$39</f>
        <v>15</v>
      </c>
      <c r="BN92" s="131"/>
      <c r="BO92" s="138">
        <f>+BR89</f>
        <v>100</v>
      </c>
      <c r="BP92" s="138"/>
      <c r="BQ92" s="138"/>
      <c r="BR92" s="153">
        <f>LOOKUP(BM92,'単価表(奄美)'!$D$8:$D$16,'単価表(奄美)'!$E$8:$E$16)</f>
        <v>952</v>
      </c>
      <c r="BS92" s="153"/>
      <c r="BT92" s="153"/>
      <c r="BU92" s="165">
        <f>ROUND(BR92*BO92/1000,0)</f>
        <v>95</v>
      </c>
      <c r="BV92" s="165"/>
      <c r="BW92" s="165"/>
      <c r="BX92" s="220"/>
    </row>
    <row r="93" spans="1:76" s="30" customFormat="1" ht="15.95" customHeight="1">
      <c r="A93" s="34"/>
      <c r="B93" s="43"/>
      <c r="C93" s="53"/>
      <c r="D93" s="63"/>
      <c r="E93" s="74"/>
      <c r="F93" s="92"/>
      <c r="G93" s="102"/>
      <c r="H93" s="106" t="s">
        <v>38</v>
      </c>
      <c r="I93" s="106"/>
      <c r="J93" s="115"/>
      <c r="K93" s="120"/>
      <c r="L93" s="131"/>
      <c r="M93" s="138"/>
      <c r="N93" s="138"/>
      <c r="O93" s="138"/>
      <c r="P93" s="153"/>
      <c r="Q93" s="153"/>
      <c r="R93" s="153"/>
      <c r="S93" s="165"/>
      <c r="T93" s="165"/>
      <c r="U93" s="165"/>
      <c r="V93" s="182"/>
      <c r="W93" s="188"/>
      <c r="X93" s="92"/>
      <c r="Y93" s="102"/>
      <c r="Z93" s="106" t="s">
        <v>38</v>
      </c>
      <c r="AA93" s="106"/>
      <c r="AB93" s="115"/>
      <c r="AC93" s="120"/>
      <c r="AD93" s="131"/>
      <c r="AE93" s="138"/>
      <c r="AF93" s="138"/>
      <c r="AG93" s="138"/>
      <c r="AH93" s="153"/>
      <c r="AI93" s="153"/>
      <c r="AJ93" s="153"/>
      <c r="AK93" s="165"/>
      <c r="AL93" s="165"/>
      <c r="AM93" s="165"/>
      <c r="AN93" s="178"/>
      <c r="AO93" s="188"/>
      <c r="AP93" s="92"/>
      <c r="AQ93" s="102"/>
      <c r="AR93" s="106" t="s">
        <v>38</v>
      </c>
      <c r="AS93" s="106"/>
      <c r="AT93" s="115"/>
      <c r="AU93" s="120"/>
      <c r="AV93" s="131"/>
      <c r="AW93" s="138"/>
      <c r="AX93" s="138"/>
      <c r="AY93" s="138"/>
      <c r="AZ93" s="153"/>
      <c r="BA93" s="153"/>
      <c r="BB93" s="153"/>
      <c r="BC93" s="165"/>
      <c r="BD93" s="165"/>
      <c r="BE93" s="165"/>
      <c r="BF93" s="178"/>
      <c r="BG93" s="74"/>
      <c r="BH93" s="92"/>
      <c r="BI93" s="102"/>
      <c r="BJ93" s="106" t="s">
        <v>38</v>
      </c>
      <c r="BK93" s="106"/>
      <c r="BL93" s="115"/>
      <c r="BM93" s="120"/>
      <c r="BN93" s="131"/>
      <c r="BO93" s="138"/>
      <c r="BP93" s="138"/>
      <c r="BQ93" s="138"/>
      <c r="BR93" s="153"/>
      <c r="BS93" s="153"/>
      <c r="BT93" s="153"/>
      <c r="BU93" s="165"/>
      <c r="BV93" s="165"/>
      <c r="BW93" s="165"/>
      <c r="BX93" s="220"/>
    </row>
    <row r="94" spans="1:76" s="30" customFormat="1" ht="15.95" customHeight="1">
      <c r="A94" s="34"/>
      <c r="B94" s="43"/>
      <c r="C94" s="53"/>
      <c r="D94" s="63"/>
      <c r="E94" s="74"/>
      <c r="F94" s="92"/>
      <c r="G94" s="102"/>
      <c r="H94" s="105" t="s">
        <v>13</v>
      </c>
      <c r="I94" s="105"/>
      <c r="J94" s="114"/>
      <c r="K94" s="120">
        <f>$K$41</f>
        <v>30</v>
      </c>
      <c r="L94" s="131"/>
      <c r="M94" s="138">
        <f>+P89</f>
        <v>100</v>
      </c>
      <c r="N94" s="138"/>
      <c r="O94" s="138"/>
      <c r="P94" s="153">
        <f>LOOKUP(K94,'単価表(奄美)'!$D$17:$D$26,'単価表(奄美)'!$E$17:$E$26)</f>
        <v>1674</v>
      </c>
      <c r="Q94" s="153"/>
      <c r="R94" s="153"/>
      <c r="S94" s="165">
        <f>ROUND(P94*M94/1000,0)</f>
        <v>167</v>
      </c>
      <c r="T94" s="165"/>
      <c r="U94" s="165"/>
      <c r="V94" s="182"/>
      <c r="W94" s="188"/>
      <c r="X94" s="92"/>
      <c r="Y94" s="102"/>
      <c r="Z94" s="105" t="s">
        <v>13</v>
      </c>
      <c r="AA94" s="105"/>
      <c r="AB94" s="114"/>
      <c r="AC94" s="120">
        <f>$AC$41</f>
        <v>40</v>
      </c>
      <c r="AD94" s="131"/>
      <c r="AE94" s="138">
        <f>+AH89</f>
        <v>100</v>
      </c>
      <c r="AF94" s="138"/>
      <c r="AG94" s="138"/>
      <c r="AH94" s="153">
        <f>LOOKUP(AC94,'単価表(奄美)'!$D$17:$D$26,'単価表(奄美)'!$E$17:$E$26)</f>
        <v>2106</v>
      </c>
      <c r="AI94" s="153"/>
      <c r="AJ94" s="153"/>
      <c r="AK94" s="165">
        <f>ROUND(AH94*AE94/1000,0)</f>
        <v>211</v>
      </c>
      <c r="AL94" s="165"/>
      <c r="AM94" s="165"/>
      <c r="AN94" s="178"/>
      <c r="AO94" s="188"/>
      <c r="AP94" s="92"/>
      <c r="AQ94" s="102"/>
      <c r="AR94" s="105" t="s">
        <v>13</v>
      </c>
      <c r="AS94" s="105"/>
      <c r="AT94" s="114"/>
      <c r="AU94" s="120">
        <f>$AU$41</f>
        <v>20</v>
      </c>
      <c r="AV94" s="131"/>
      <c r="AW94" s="138">
        <f>+AZ89</f>
        <v>100</v>
      </c>
      <c r="AX94" s="138"/>
      <c r="AY94" s="138"/>
      <c r="AZ94" s="153">
        <f>LOOKUP(AU94,'単価表(奄美)'!$D$17:$D$26,'単価表(奄美)'!$E$17:$E$26)</f>
        <v>1053</v>
      </c>
      <c r="BA94" s="153"/>
      <c r="BB94" s="153"/>
      <c r="BC94" s="165">
        <f>ROUND(AZ94*AW94/1000,0)</f>
        <v>105</v>
      </c>
      <c r="BD94" s="165"/>
      <c r="BE94" s="165"/>
      <c r="BF94" s="178"/>
      <c r="BG94" s="74"/>
      <c r="BH94" s="92"/>
      <c r="BI94" s="102"/>
      <c r="BJ94" s="105" t="s">
        <v>13</v>
      </c>
      <c r="BK94" s="105"/>
      <c r="BL94" s="114"/>
      <c r="BM94" s="120">
        <f>$BM$41</f>
        <v>25</v>
      </c>
      <c r="BN94" s="131"/>
      <c r="BO94" s="138">
        <f>+BR89</f>
        <v>100</v>
      </c>
      <c r="BP94" s="138"/>
      <c r="BQ94" s="138"/>
      <c r="BR94" s="153">
        <f>LOOKUP(BM94,'単価表(奄美)'!$D$17:$D$26,'単価表(奄美)'!$E$17:$E$26)</f>
        <v>1457</v>
      </c>
      <c r="BS94" s="153"/>
      <c r="BT94" s="153"/>
      <c r="BU94" s="165">
        <f>ROUND(BR94*BO94/1000,0)</f>
        <v>146</v>
      </c>
      <c r="BV94" s="165"/>
      <c r="BW94" s="165"/>
      <c r="BX94" s="220"/>
    </row>
    <row r="95" spans="1:76" s="30" customFormat="1" ht="15.95" customHeight="1">
      <c r="A95" s="34"/>
      <c r="B95" s="43"/>
      <c r="C95" s="53"/>
      <c r="D95" s="63"/>
      <c r="E95" s="74"/>
      <c r="F95" s="92"/>
      <c r="G95" s="102"/>
      <c r="H95" s="106" t="s">
        <v>39</v>
      </c>
      <c r="I95" s="106"/>
      <c r="J95" s="115"/>
      <c r="K95" s="120"/>
      <c r="L95" s="131"/>
      <c r="M95" s="138"/>
      <c r="N95" s="138"/>
      <c r="O95" s="138"/>
      <c r="P95" s="153"/>
      <c r="Q95" s="153"/>
      <c r="R95" s="153"/>
      <c r="S95" s="165"/>
      <c r="T95" s="165"/>
      <c r="U95" s="165"/>
      <c r="V95" s="182"/>
      <c r="W95" s="188"/>
      <c r="X95" s="92"/>
      <c r="Y95" s="102"/>
      <c r="Z95" s="106" t="s">
        <v>39</v>
      </c>
      <c r="AA95" s="106"/>
      <c r="AB95" s="115"/>
      <c r="AC95" s="120"/>
      <c r="AD95" s="131"/>
      <c r="AE95" s="138"/>
      <c r="AF95" s="138"/>
      <c r="AG95" s="138"/>
      <c r="AH95" s="153"/>
      <c r="AI95" s="153"/>
      <c r="AJ95" s="153"/>
      <c r="AK95" s="165"/>
      <c r="AL95" s="165"/>
      <c r="AM95" s="165"/>
      <c r="AN95" s="178"/>
      <c r="AO95" s="188"/>
      <c r="AP95" s="92"/>
      <c r="AQ95" s="102"/>
      <c r="AR95" s="106" t="s">
        <v>39</v>
      </c>
      <c r="AS95" s="106"/>
      <c r="AT95" s="115"/>
      <c r="AU95" s="120"/>
      <c r="AV95" s="131"/>
      <c r="AW95" s="138"/>
      <c r="AX95" s="138"/>
      <c r="AY95" s="138"/>
      <c r="AZ95" s="153"/>
      <c r="BA95" s="153"/>
      <c r="BB95" s="153"/>
      <c r="BC95" s="165"/>
      <c r="BD95" s="165"/>
      <c r="BE95" s="165"/>
      <c r="BF95" s="178"/>
      <c r="BG95" s="74"/>
      <c r="BH95" s="92"/>
      <c r="BI95" s="102"/>
      <c r="BJ95" s="106" t="s">
        <v>39</v>
      </c>
      <c r="BK95" s="106"/>
      <c r="BL95" s="115"/>
      <c r="BM95" s="120"/>
      <c r="BN95" s="131"/>
      <c r="BO95" s="138"/>
      <c r="BP95" s="138"/>
      <c r="BQ95" s="138"/>
      <c r="BR95" s="153"/>
      <c r="BS95" s="153"/>
      <c r="BT95" s="153"/>
      <c r="BU95" s="165"/>
      <c r="BV95" s="165"/>
      <c r="BW95" s="165"/>
      <c r="BX95" s="220"/>
    </row>
    <row r="96" spans="1:76" s="30" customFormat="1" ht="15.95" customHeight="1">
      <c r="A96" s="34"/>
      <c r="B96" s="43"/>
      <c r="C96" s="53"/>
      <c r="D96" s="63"/>
      <c r="E96" s="74"/>
      <c r="F96" s="93"/>
      <c r="G96" s="103"/>
      <c r="H96" s="107" t="s">
        <v>47</v>
      </c>
      <c r="I96" s="107"/>
      <c r="J96" s="107"/>
      <c r="K96" s="107"/>
      <c r="L96" s="107"/>
      <c r="M96" s="138" t="s">
        <v>43</v>
      </c>
      <c r="N96" s="138"/>
      <c r="O96" s="138"/>
      <c r="P96" s="153" t="s">
        <v>43</v>
      </c>
      <c r="Q96" s="153"/>
      <c r="R96" s="153"/>
      <c r="S96" s="165">
        <f>SUM(S91:U95)</f>
        <v>577</v>
      </c>
      <c r="T96" s="165"/>
      <c r="U96" s="165"/>
      <c r="V96" s="182"/>
      <c r="W96" s="188"/>
      <c r="X96" s="93"/>
      <c r="Y96" s="103"/>
      <c r="Z96" s="107" t="s">
        <v>47</v>
      </c>
      <c r="AA96" s="107"/>
      <c r="AB96" s="107"/>
      <c r="AC96" s="107"/>
      <c r="AD96" s="107"/>
      <c r="AE96" s="138" t="s">
        <v>43</v>
      </c>
      <c r="AF96" s="138"/>
      <c r="AG96" s="138"/>
      <c r="AH96" s="153" t="s">
        <v>43</v>
      </c>
      <c r="AI96" s="153"/>
      <c r="AJ96" s="153"/>
      <c r="AK96" s="165">
        <f>SUM(AK91:AM95)</f>
        <v>551</v>
      </c>
      <c r="AL96" s="165"/>
      <c r="AM96" s="165"/>
      <c r="AN96" s="178"/>
      <c r="AO96" s="188"/>
      <c r="AP96" s="93"/>
      <c r="AQ96" s="103"/>
      <c r="AR96" s="107" t="s">
        <v>47</v>
      </c>
      <c r="AS96" s="107"/>
      <c r="AT96" s="107"/>
      <c r="AU96" s="107"/>
      <c r="AV96" s="107"/>
      <c r="AW96" s="138" t="s">
        <v>43</v>
      </c>
      <c r="AX96" s="138"/>
      <c r="AY96" s="138"/>
      <c r="AZ96" s="153" t="s">
        <v>43</v>
      </c>
      <c r="BA96" s="153"/>
      <c r="BB96" s="153"/>
      <c r="BC96" s="165">
        <f>SUM(BC91:BE95)</f>
        <v>490</v>
      </c>
      <c r="BD96" s="165"/>
      <c r="BE96" s="165"/>
      <c r="BF96" s="178"/>
      <c r="BG96" s="74"/>
      <c r="BH96" s="93"/>
      <c r="BI96" s="103"/>
      <c r="BJ96" s="107" t="s">
        <v>47</v>
      </c>
      <c r="BK96" s="107"/>
      <c r="BL96" s="107"/>
      <c r="BM96" s="107"/>
      <c r="BN96" s="107"/>
      <c r="BO96" s="138" t="s">
        <v>43</v>
      </c>
      <c r="BP96" s="138"/>
      <c r="BQ96" s="138"/>
      <c r="BR96" s="153" t="s">
        <v>43</v>
      </c>
      <c r="BS96" s="153"/>
      <c r="BT96" s="153"/>
      <c r="BU96" s="165">
        <f>SUM(BU91:BW95)</f>
        <v>486</v>
      </c>
      <c r="BV96" s="165"/>
      <c r="BW96" s="165"/>
      <c r="BX96" s="220"/>
    </row>
    <row r="97" spans="1:76" s="30" customFormat="1" ht="15.95" customHeight="1">
      <c r="A97" s="34"/>
      <c r="B97" s="43"/>
      <c r="C97" s="53"/>
      <c r="D97" s="63"/>
      <c r="E97" s="74"/>
      <c r="F97" s="94" t="s">
        <v>24</v>
      </c>
      <c r="G97" s="94"/>
      <c r="H97" s="108" t="s">
        <v>19</v>
      </c>
      <c r="I97" s="108"/>
      <c r="J97" s="108"/>
      <c r="K97" s="108"/>
      <c r="L97" s="108"/>
      <c r="M97" s="139">
        <f>T66*P89/100</f>
        <v>110</v>
      </c>
      <c r="N97" s="139"/>
      <c r="O97" s="139"/>
      <c r="P97" s="153">
        <f>+'単価表(奄美)'!$E$29</f>
        <v>255</v>
      </c>
      <c r="Q97" s="153"/>
      <c r="R97" s="153"/>
      <c r="S97" s="165">
        <f>ROUND(P97*M97/1000,0)</f>
        <v>28</v>
      </c>
      <c r="T97" s="165"/>
      <c r="U97" s="165"/>
      <c r="V97" s="182"/>
      <c r="W97" s="188"/>
      <c r="X97" s="94" t="s">
        <v>24</v>
      </c>
      <c r="Y97" s="94"/>
      <c r="Z97" s="108" t="s">
        <v>19</v>
      </c>
      <c r="AA97" s="108"/>
      <c r="AB97" s="108"/>
      <c r="AC97" s="108"/>
      <c r="AD97" s="108"/>
      <c r="AE97" s="139">
        <f>AL66*AH89/100</f>
        <v>115</v>
      </c>
      <c r="AF97" s="139"/>
      <c r="AG97" s="139"/>
      <c r="AH97" s="153">
        <f>+'単価表(奄美)'!$E$29</f>
        <v>255</v>
      </c>
      <c r="AI97" s="153"/>
      <c r="AJ97" s="153"/>
      <c r="AK97" s="165">
        <f>ROUND(AH97*AE97/1000,0)</f>
        <v>29</v>
      </c>
      <c r="AL97" s="165"/>
      <c r="AM97" s="165"/>
      <c r="AN97" s="178"/>
      <c r="AO97" s="188"/>
      <c r="AP97" s="94" t="s">
        <v>24</v>
      </c>
      <c r="AQ97" s="94"/>
      <c r="AR97" s="108" t="s">
        <v>19</v>
      </c>
      <c r="AS97" s="108"/>
      <c r="AT97" s="108"/>
      <c r="AU97" s="108"/>
      <c r="AV97" s="108"/>
      <c r="AW97" s="139">
        <f>BD66*AZ89/100</f>
        <v>115</v>
      </c>
      <c r="AX97" s="139"/>
      <c r="AY97" s="139"/>
      <c r="AZ97" s="153">
        <f>+'単価表(奄美)'!$E$29</f>
        <v>255</v>
      </c>
      <c r="BA97" s="153"/>
      <c r="BB97" s="153"/>
      <c r="BC97" s="165">
        <f>ROUND(AZ97*AW97/1000,0)</f>
        <v>29</v>
      </c>
      <c r="BD97" s="165"/>
      <c r="BE97" s="165"/>
      <c r="BF97" s="178"/>
      <c r="BG97" s="74"/>
      <c r="BH97" s="94" t="s">
        <v>24</v>
      </c>
      <c r="BI97" s="94"/>
      <c r="BJ97" s="108" t="s">
        <v>19</v>
      </c>
      <c r="BK97" s="108"/>
      <c r="BL97" s="108"/>
      <c r="BM97" s="108"/>
      <c r="BN97" s="108"/>
      <c r="BO97" s="139">
        <f>BV66*BR89/100</f>
        <v>125</v>
      </c>
      <c r="BP97" s="139"/>
      <c r="BQ97" s="139"/>
      <c r="BR97" s="153">
        <f>+'単価表(奄美)'!$E$29</f>
        <v>255</v>
      </c>
      <c r="BS97" s="153"/>
      <c r="BT97" s="153"/>
      <c r="BU97" s="165">
        <f>ROUND(BR97*BO97/1000,0)</f>
        <v>32</v>
      </c>
      <c r="BV97" s="165"/>
      <c r="BW97" s="165"/>
      <c r="BX97" s="220"/>
    </row>
    <row r="98" spans="1:76" s="30" customFormat="1" ht="15.95" customHeight="1">
      <c r="A98" s="34"/>
      <c r="B98" s="43"/>
      <c r="C98" s="53"/>
      <c r="D98" s="63"/>
      <c r="E98" s="74"/>
      <c r="F98" s="94"/>
      <c r="G98" s="94"/>
      <c r="H98" s="108" t="s">
        <v>35</v>
      </c>
      <c r="I98" s="108"/>
      <c r="J98" s="108"/>
      <c r="K98" s="108"/>
      <c r="L98" s="108"/>
      <c r="M98" s="139">
        <f>S67*P89/100</f>
        <v>50</v>
      </c>
      <c r="N98" s="139"/>
      <c r="O98" s="139"/>
      <c r="P98" s="153">
        <f>+'単価表(奄美)'!$E$28</f>
        <v>256</v>
      </c>
      <c r="Q98" s="153"/>
      <c r="R98" s="153"/>
      <c r="S98" s="165">
        <f>ROUND(P98*M98/1000,0)</f>
        <v>13</v>
      </c>
      <c r="T98" s="165"/>
      <c r="U98" s="165"/>
      <c r="V98" s="182"/>
      <c r="W98" s="188"/>
      <c r="X98" s="94"/>
      <c r="Y98" s="94"/>
      <c r="Z98" s="108" t="s">
        <v>35</v>
      </c>
      <c r="AA98" s="108"/>
      <c r="AB98" s="108"/>
      <c r="AC98" s="108"/>
      <c r="AD98" s="108"/>
      <c r="AE98" s="139">
        <f>AK67*AH89/100</f>
        <v>55</v>
      </c>
      <c r="AF98" s="139"/>
      <c r="AG98" s="139"/>
      <c r="AH98" s="153">
        <f>+'単価表(奄美)'!$E$28</f>
        <v>256</v>
      </c>
      <c r="AI98" s="153"/>
      <c r="AJ98" s="153"/>
      <c r="AK98" s="165">
        <f>ROUND(AH98*AE98/1000,0)</f>
        <v>14</v>
      </c>
      <c r="AL98" s="165"/>
      <c r="AM98" s="165"/>
      <c r="AN98" s="178"/>
      <c r="AO98" s="188"/>
      <c r="AP98" s="94"/>
      <c r="AQ98" s="94"/>
      <c r="AR98" s="108" t="s">
        <v>35</v>
      </c>
      <c r="AS98" s="108"/>
      <c r="AT98" s="108"/>
      <c r="AU98" s="108"/>
      <c r="AV98" s="108"/>
      <c r="AW98" s="139">
        <f>BC67*AZ89/100</f>
        <v>70</v>
      </c>
      <c r="AX98" s="139"/>
      <c r="AY98" s="139"/>
      <c r="AZ98" s="153">
        <f>+'単価表(奄美)'!$E$28</f>
        <v>256</v>
      </c>
      <c r="BA98" s="153"/>
      <c r="BB98" s="153"/>
      <c r="BC98" s="165">
        <f>ROUND(AZ98*AW98/1000,0)</f>
        <v>18</v>
      </c>
      <c r="BD98" s="165"/>
      <c r="BE98" s="165"/>
      <c r="BF98" s="178"/>
      <c r="BG98" s="74"/>
      <c r="BH98" s="94"/>
      <c r="BI98" s="94"/>
      <c r="BJ98" s="108" t="s">
        <v>35</v>
      </c>
      <c r="BK98" s="108"/>
      <c r="BL98" s="108"/>
      <c r="BM98" s="108"/>
      <c r="BN98" s="108"/>
      <c r="BO98" s="139">
        <f>BU68*BR89/100</f>
        <v>80</v>
      </c>
      <c r="BP98" s="139"/>
      <c r="BQ98" s="139"/>
      <c r="BR98" s="153">
        <f>+'単価表(奄美)'!$E$28</f>
        <v>256</v>
      </c>
      <c r="BS98" s="153"/>
      <c r="BT98" s="153"/>
      <c r="BU98" s="165">
        <f>ROUND(BR98*BO98/1000,0)</f>
        <v>20</v>
      </c>
      <c r="BV98" s="165"/>
      <c r="BW98" s="165"/>
      <c r="BX98" s="220"/>
    </row>
    <row r="99" spans="1:76" s="30" customFormat="1" ht="15.95" customHeight="1">
      <c r="A99" s="34"/>
      <c r="B99" s="43"/>
      <c r="C99" s="53"/>
      <c r="D99" s="63"/>
      <c r="E99" s="74"/>
      <c r="F99" s="94"/>
      <c r="G99" s="94"/>
      <c r="H99" s="108" t="s">
        <v>76</v>
      </c>
      <c r="I99" s="108"/>
      <c r="J99" s="108"/>
      <c r="K99" s="108"/>
      <c r="L99" s="108"/>
      <c r="M99" s="139">
        <f>+M98</f>
        <v>50</v>
      </c>
      <c r="N99" s="139"/>
      <c r="O99" s="139"/>
      <c r="P99" s="153">
        <f>+'単価表(奄美)'!$E$27</f>
        <v>3800</v>
      </c>
      <c r="Q99" s="153"/>
      <c r="R99" s="153"/>
      <c r="S99" s="165">
        <f>ROUND(P99*M99/1000,0)</f>
        <v>190</v>
      </c>
      <c r="T99" s="165"/>
      <c r="U99" s="165"/>
      <c r="V99" s="182"/>
      <c r="W99" s="188"/>
      <c r="X99" s="94"/>
      <c r="Y99" s="94"/>
      <c r="Z99" s="108" t="s">
        <v>76</v>
      </c>
      <c r="AA99" s="108"/>
      <c r="AB99" s="108"/>
      <c r="AC99" s="108"/>
      <c r="AD99" s="108"/>
      <c r="AE99" s="139">
        <f>+AE98</f>
        <v>55</v>
      </c>
      <c r="AF99" s="139"/>
      <c r="AG99" s="139"/>
      <c r="AH99" s="153">
        <f>+'単価表(奄美)'!$E$27</f>
        <v>3800</v>
      </c>
      <c r="AI99" s="153"/>
      <c r="AJ99" s="153"/>
      <c r="AK99" s="165">
        <f>ROUND(AH99*AE99/1000,0)</f>
        <v>209</v>
      </c>
      <c r="AL99" s="165"/>
      <c r="AM99" s="165"/>
      <c r="AN99" s="178"/>
      <c r="AO99" s="188"/>
      <c r="AP99" s="94"/>
      <c r="AQ99" s="94"/>
      <c r="AR99" s="108" t="s">
        <v>76</v>
      </c>
      <c r="AS99" s="108"/>
      <c r="AT99" s="108"/>
      <c r="AU99" s="108"/>
      <c r="AV99" s="108"/>
      <c r="AW99" s="139">
        <f>+AW98</f>
        <v>70</v>
      </c>
      <c r="AX99" s="139"/>
      <c r="AY99" s="139"/>
      <c r="AZ99" s="153">
        <f>+'単価表(奄美)'!$E$27</f>
        <v>3800</v>
      </c>
      <c r="BA99" s="153"/>
      <c r="BB99" s="153"/>
      <c r="BC99" s="165">
        <f>ROUND(AZ99*AW99/1000,0)</f>
        <v>266</v>
      </c>
      <c r="BD99" s="165"/>
      <c r="BE99" s="165"/>
      <c r="BF99" s="178"/>
      <c r="BG99" s="74"/>
      <c r="BH99" s="94"/>
      <c r="BI99" s="94"/>
      <c r="BJ99" s="108" t="s">
        <v>76</v>
      </c>
      <c r="BK99" s="108"/>
      <c r="BL99" s="108"/>
      <c r="BM99" s="108"/>
      <c r="BN99" s="108"/>
      <c r="BO99" s="139">
        <f>+BO98</f>
        <v>80</v>
      </c>
      <c r="BP99" s="139"/>
      <c r="BQ99" s="139"/>
      <c r="BR99" s="153">
        <f>+'単価表(奄美)'!$E$27</f>
        <v>3800</v>
      </c>
      <c r="BS99" s="153"/>
      <c r="BT99" s="153"/>
      <c r="BU99" s="165">
        <f>ROUND(BR99*BO99/1000,0)</f>
        <v>304</v>
      </c>
      <c r="BV99" s="165"/>
      <c r="BW99" s="165"/>
      <c r="BX99" s="220"/>
    </row>
    <row r="100" spans="1:76" s="30" customFormat="1" ht="15.95" customHeight="1">
      <c r="A100" s="34"/>
      <c r="B100" s="43"/>
      <c r="C100" s="53"/>
      <c r="D100" s="63"/>
      <c r="E100" s="74"/>
      <c r="F100" s="94"/>
      <c r="G100" s="94"/>
      <c r="H100" s="108" t="s">
        <v>16</v>
      </c>
      <c r="I100" s="108"/>
      <c r="J100" s="108"/>
      <c r="K100" s="108"/>
      <c r="L100" s="108"/>
      <c r="M100" s="139">
        <f>+M97</f>
        <v>110</v>
      </c>
      <c r="N100" s="139"/>
      <c r="O100" s="139"/>
      <c r="P100" s="153">
        <f>+'単価表(奄美)'!$E$33</f>
        <v>917</v>
      </c>
      <c r="Q100" s="153"/>
      <c r="R100" s="153"/>
      <c r="S100" s="165">
        <f>ROUND(P100*M100/1000,0)</f>
        <v>101</v>
      </c>
      <c r="T100" s="165"/>
      <c r="U100" s="165"/>
      <c r="V100" s="182"/>
      <c r="W100" s="188"/>
      <c r="X100" s="94"/>
      <c r="Y100" s="94"/>
      <c r="Z100" s="108" t="s">
        <v>16</v>
      </c>
      <c r="AA100" s="108"/>
      <c r="AB100" s="108"/>
      <c r="AC100" s="108"/>
      <c r="AD100" s="108"/>
      <c r="AE100" s="139">
        <f>+AE97</f>
        <v>115</v>
      </c>
      <c r="AF100" s="139"/>
      <c r="AG100" s="139"/>
      <c r="AH100" s="153">
        <f>+'単価表(奄美)'!$E$33</f>
        <v>917</v>
      </c>
      <c r="AI100" s="153"/>
      <c r="AJ100" s="153"/>
      <c r="AK100" s="165">
        <f>ROUND(AH100*AE100/1000,0)</f>
        <v>105</v>
      </c>
      <c r="AL100" s="165"/>
      <c r="AM100" s="165"/>
      <c r="AN100" s="178"/>
      <c r="AO100" s="188"/>
      <c r="AP100" s="94"/>
      <c r="AQ100" s="94"/>
      <c r="AR100" s="108" t="s">
        <v>16</v>
      </c>
      <c r="AS100" s="108"/>
      <c r="AT100" s="108"/>
      <c r="AU100" s="108"/>
      <c r="AV100" s="108"/>
      <c r="AW100" s="139">
        <f>+AW97</f>
        <v>115</v>
      </c>
      <c r="AX100" s="139"/>
      <c r="AY100" s="139"/>
      <c r="AZ100" s="153">
        <f>+'単価表(奄美)'!$E$33</f>
        <v>917</v>
      </c>
      <c r="BA100" s="153"/>
      <c r="BB100" s="153"/>
      <c r="BC100" s="165">
        <f>ROUND(AZ100*AW100/1000,0)</f>
        <v>105</v>
      </c>
      <c r="BD100" s="165"/>
      <c r="BE100" s="165"/>
      <c r="BF100" s="178"/>
      <c r="BG100" s="74"/>
      <c r="BH100" s="94"/>
      <c r="BI100" s="94"/>
      <c r="BJ100" s="108" t="s">
        <v>16</v>
      </c>
      <c r="BK100" s="108"/>
      <c r="BL100" s="108"/>
      <c r="BM100" s="108"/>
      <c r="BN100" s="108"/>
      <c r="BO100" s="139">
        <f>+BO97</f>
        <v>125</v>
      </c>
      <c r="BP100" s="139"/>
      <c r="BQ100" s="139"/>
      <c r="BR100" s="153">
        <f>+'単価表(奄美)'!$E$33</f>
        <v>917</v>
      </c>
      <c r="BS100" s="153"/>
      <c r="BT100" s="153"/>
      <c r="BU100" s="165">
        <f>ROUND(BR100*BO100/1000,0)</f>
        <v>115</v>
      </c>
      <c r="BV100" s="165"/>
      <c r="BW100" s="165"/>
      <c r="BX100" s="220"/>
    </row>
    <row r="101" spans="1:76" s="30" customFormat="1" ht="15.95" customHeight="1">
      <c r="A101" s="34"/>
      <c r="B101" s="43"/>
      <c r="C101" s="53"/>
      <c r="D101" s="63"/>
      <c r="E101" s="74"/>
      <c r="F101" s="94"/>
      <c r="G101" s="94"/>
      <c r="H101" s="107" t="s">
        <v>47</v>
      </c>
      <c r="I101" s="107"/>
      <c r="J101" s="107"/>
      <c r="K101" s="107"/>
      <c r="L101" s="107"/>
      <c r="M101" s="138" t="s">
        <v>43</v>
      </c>
      <c r="N101" s="138"/>
      <c r="O101" s="138"/>
      <c r="P101" s="153" t="s">
        <v>43</v>
      </c>
      <c r="Q101" s="153"/>
      <c r="R101" s="153"/>
      <c r="S101" s="165">
        <f>SUM(S97:U100)</f>
        <v>332</v>
      </c>
      <c r="T101" s="165"/>
      <c r="U101" s="165"/>
      <c r="V101" s="182"/>
      <c r="W101" s="188"/>
      <c r="X101" s="94"/>
      <c r="Y101" s="94"/>
      <c r="Z101" s="107" t="s">
        <v>47</v>
      </c>
      <c r="AA101" s="107"/>
      <c r="AB101" s="107"/>
      <c r="AC101" s="107"/>
      <c r="AD101" s="107"/>
      <c r="AE101" s="138" t="s">
        <v>43</v>
      </c>
      <c r="AF101" s="138"/>
      <c r="AG101" s="138"/>
      <c r="AH101" s="153" t="s">
        <v>43</v>
      </c>
      <c r="AI101" s="153"/>
      <c r="AJ101" s="153"/>
      <c r="AK101" s="165">
        <f>SUM(AK97:AM100)</f>
        <v>357</v>
      </c>
      <c r="AL101" s="165"/>
      <c r="AM101" s="165"/>
      <c r="AN101" s="178"/>
      <c r="AO101" s="188"/>
      <c r="AP101" s="94"/>
      <c r="AQ101" s="94"/>
      <c r="AR101" s="107" t="s">
        <v>47</v>
      </c>
      <c r="AS101" s="107"/>
      <c r="AT101" s="107"/>
      <c r="AU101" s="107"/>
      <c r="AV101" s="107"/>
      <c r="AW101" s="138" t="s">
        <v>43</v>
      </c>
      <c r="AX101" s="138"/>
      <c r="AY101" s="138"/>
      <c r="AZ101" s="153" t="s">
        <v>43</v>
      </c>
      <c r="BA101" s="153"/>
      <c r="BB101" s="153"/>
      <c r="BC101" s="165">
        <f>SUM(BC97:BE100)</f>
        <v>418</v>
      </c>
      <c r="BD101" s="165"/>
      <c r="BE101" s="165"/>
      <c r="BF101" s="178"/>
      <c r="BG101" s="74"/>
      <c r="BH101" s="94"/>
      <c r="BI101" s="94"/>
      <c r="BJ101" s="107" t="s">
        <v>47</v>
      </c>
      <c r="BK101" s="107"/>
      <c r="BL101" s="107"/>
      <c r="BM101" s="107"/>
      <c r="BN101" s="107"/>
      <c r="BO101" s="138" t="s">
        <v>43</v>
      </c>
      <c r="BP101" s="138"/>
      <c r="BQ101" s="138"/>
      <c r="BR101" s="153" t="s">
        <v>43</v>
      </c>
      <c r="BS101" s="153"/>
      <c r="BT101" s="153"/>
      <c r="BU101" s="165">
        <f>SUM(BU97:BW100)</f>
        <v>471</v>
      </c>
      <c r="BV101" s="165"/>
      <c r="BW101" s="165"/>
      <c r="BX101" s="220"/>
    </row>
    <row r="102" spans="1:76" s="30" customFormat="1" ht="15.95" customHeight="1">
      <c r="A102" s="34"/>
      <c r="B102" s="43"/>
      <c r="C102" s="53"/>
      <c r="D102" s="63"/>
      <c r="E102" s="74"/>
      <c r="F102" s="95" t="s">
        <v>17</v>
      </c>
      <c r="G102" s="95"/>
      <c r="H102" s="95"/>
      <c r="I102" s="95"/>
      <c r="J102" s="95"/>
      <c r="K102" s="95"/>
      <c r="L102" s="95"/>
      <c r="M102" s="140" t="s">
        <v>43</v>
      </c>
      <c r="N102" s="140"/>
      <c r="O102" s="140"/>
      <c r="P102" s="154" t="s">
        <v>43</v>
      </c>
      <c r="Q102" s="154"/>
      <c r="R102" s="154"/>
      <c r="S102" s="166">
        <f>+S101+S96</f>
        <v>909</v>
      </c>
      <c r="T102" s="166"/>
      <c r="U102" s="166"/>
      <c r="V102" s="182"/>
      <c r="W102" s="188"/>
      <c r="X102" s="95" t="s">
        <v>17</v>
      </c>
      <c r="Y102" s="95"/>
      <c r="Z102" s="95"/>
      <c r="AA102" s="95"/>
      <c r="AB102" s="95"/>
      <c r="AC102" s="95"/>
      <c r="AD102" s="95"/>
      <c r="AE102" s="140" t="s">
        <v>43</v>
      </c>
      <c r="AF102" s="140"/>
      <c r="AG102" s="140"/>
      <c r="AH102" s="154" t="s">
        <v>43</v>
      </c>
      <c r="AI102" s="154"/>
      <c r="AJ102" s="154"/>
      <c r="AK102" s="166">
        <f>+AK101+AK96</f>
        <v>908</v>
      </c>
      <c r="AL102" s="166"/>
      <c r="AM102" s="166"/>
      <c r="AN102" s="178"/>
      <c r="AO102" s="188"/>
      <c r="AP102" s="95" t="s">
        <v>17</v>
      </c>
      <c r="AQ102" s="95"/>
      <c r="AR102" s="95"/>
      <c r="AS102" s="95"/>
      <c r="AT102" s="95"/>
      <c r="AU102" s="95"/>
      <c r="AV102" s="95"/>
      <c r="AW102" s="140" t="s">
        <v>43</v>
      </c>
      <c r="AX102" s="140"/>
      <c r="AY102" s="140"/>
      <c r="AZ102" s="154" t="s">
        <v>43</v>
      </c>
      <c r="BA102" s="154"/>
      <c r="BB102" s="154"/>
      <c r="BC102" s="166">
        <f>+BC101+BC96</f>
        <v>908</v>
      </c>
      <c r="BD102" s="166"/>
      <c r="BE102" s="166"/>
      <c r="BF102" s="178"/>
      <c r="BG102" s="74"/>
      <c r="BH102" s="95" t="s">
        <v>17</v>
      </c>
      <c r="BI102" s="95"/>
      <c r="BJ102" s="95"/>
      <c r="BK102" s="95"/>
      <c r="BL102" s="95"/>
      <c r="BM102" s="95"/>
      <c r="BN102" s="95"/>
      <c r="BO102" s="140" t="s">
        <v>43</v>
      </c>
      <c r="BP102" s="140"/>
      <c r="BQ102" s="140"/>
      <c r="BR102" s="154" t="s">
        <v>43</v>
      </c>
      <c r="BS102" s="154"/>
      <c r="BT102" s="154"/>
      <c r="BU102" s="166">
        <f>+BU101+BU96</f>
        <v>957</v>
      </c>
      <c r="BV102" s="166"/>
      <c r="BW102" s="166"/>
      <c r="BX102" s="220"/>
    </row>
    <row r="103" spans="1:76" s="30" customFormat="1" ht="15.95" customHeight="1">
      <c r="A103" s="34"/>
      <c r="B103" s="44"/>
      <c r="C103" s="54"/>
      <c r="D103" s="64"/>
      <c r="E103" s="75"/>
      <c r="F103" s="96"/>
      <c r="G103" s="96"/>
      <c r="H103" s="96"/>
      <c r="I103" s="96"/>
      <c r="J103" s="96"/>
      <c r="K103" s="96"/>
      <c r="L103" s="96"/>
      <c r="M103" s="141"/>
      <c r="N103" s="141"/>
      <c r="O103" s="141"/>
      <c r="P103" s="155"/>
      <c r="Q103" s="155"/>
      <c r="R103" s="155"/>
      <c r="S103" s="167"/>
      <c r="T103" s="167"/>
      <c r="U103" s="167"/>
      <c r="V103" s="183"/>
      <c r="W103" s="115"/>
      <c r="X103" s="96"/>
      <c r="Y103" s="96"/>
      <c r="Z103" s="96"/>
      <c r="AA103" s="96"/>
      <c r="AB103" s="96"/>
      <c r="AC103" s="96"/>
      <c r="AD103" s="96"/>
      <c r="AE103" s="193"/>
      <c r="AF103" s="193"/>
      <c r="AG103" s="193"/>
      <c r="AH103" s="194"/>
      <c r="AI103" s="194"/>
      <c r="AJ103" s="194"/>
      <c r="AK103" s="167"/>
      <c r="AL103" s="167"/>
      <c r="AM103" s="167"/>
      <c r="AN103" s="202"/>
      <c r="AO103" s="115"/>
      <c r="AP103" s="204"/>
      <c r="AQ103" s="204"/>
      <c r="AR103" s="204"/>
      <c r="AS103" s="204"/>
      <c r="AT103" s="204"/>
      <c r="AU103" s="204"/>
      <c r="AV103" s="204"/>
      <c r="AW103" s="204"/>
      <c r="AX103" s="204"/>
      <c r="AY103" s="204"/>
      <c r="AZ103" s="204"/>
      <c r="BA103" s="204"/>
      <c r="BB103" s="204"/>
      <c r="BC103" s="204"/>
      <c r="BD103" s="204"/>
      <c r="BE103" s="204"/>
      <c r="BF103" s="202"/>
      <c r="BG103" s="75"/>
      <c r="BH103" s="96"/>
      <c r="BI103" s="96"/>
      <c r="BJ103" s="96"/>
      <c r="BK103" s="96"/>
      <c r="BL103" s="96"/>
      <c r="BM103" s="96"/>
      <c r="BN103" s="96"/>
      <c r="BO103" s="193"/>
      <c r="BP103" s="193"/>
      <c r="BQ103" s="193"/>
      <c r="BR103" s="194"/>
      <c r="BS103" s="194"/>
      <c r="BT103" s="194"/>
      <c r="BU103" s="167"/>
      <c r="BV103" s="167"/>
      <c r="BW103" s="167"/>
      <c r="BX103" s="224"/>
    </row>
    <row r="104" spans="1:76" ht="20.100000000000001" customHeight="1">
      <c r="A104" s="31"/>
      <c r="B104" s="45" t="s">
        <v>48</v>
      </c>
      <c r="C104" s="55"/>
      <c r="D104" s="55"/>
      <c r="E104" s="76" t="str">
        <f>IF(S102=MIN(S102,AK102,BC102,BU102),"○","▲")</f>
        <v>▲</v>
      </c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 t="str">
        <f>IF(AK102=MIN(S102,AK102,BC102,BU102),"○","▲")</f>
        <v>○</v>
      </c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 t="str">
        <f>IF(BC102=MIN(S102,AK102,BC102,BU102),"○","▲")</f>
        <v>○</v>
      </c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 t="str">
        <f>IF(BU102=MIN(S102,AK102,BC102,BU102),"○","▲")</f>
        <v>▲</v>
      </c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225"/>
    </row>
    <row r="105" spans="1:76" ht="24.95" customHeight="1">
      <c r="A105" s="31"/>
      <c r="B105" s="46"/>
      <c r="C105" s="56"/>
      <c r="D105" s="56"/>
      <c r="E105" s="77">
        <f>IF(E104="○",M57,IF(W104="○",AE57,IF(AO104="○",AW57,BO57)))</f>
        <v>4</v>
      </c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226"/>
    </row>
    <row r="106" spans="1:76" ht="15.95" customHeight="1"/>
    <row r="107" spans="1:76" ht="30" customHeight="1">
      <c r="A107" s="31"/>
      <c r="B107" s="36" t="s">
        <v>21</v>
      </c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184"/>
      <c r="X107" s="184"/>
      <c r="Y107" s="184"/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  <c r="AO107" s="184"/>
      <c r="AP107" s="184"/>
      <c r="AQ107" s="184"/>
      <c r="AR107" s="184"/>
      <c r="AS107" s="184"/>
      <c r="AT107" s="184"/>
      <c r="AU107" s="184"/>
      <c r="AV107" s="184"/>
      <c r="AW107" s="184"/>
      <c r="AX107" s="184"/>
      <c r="AY107" s="184"/>
      <c r="AZ107" s="184"/>
      <c r="BA107" s="184"/>
      <c r="BB107" s="184"/>
      <c r="BC107" s="184"/>
      <c r="BD107" s="184"/>
      <c r="BE107" s="184"/>
      <c r="BF107" s="184"/>
      <c r="BG107" s="184"/>
      <c r="BH107" s="184"/>
      <c r="BI107" s="184"/>
      <c r="BJ107" s="184"/>
      <c r="BK107" s="184"/>
      <c r="BL107" s="184"/>
      <c r="BM107" s="184"/>
      <c r="BN107" s="184"/>
      <c r="BO107" s="184"/>
      <c r="BP107" s="184"/>
      <c r="BQ107" s="184"/>
      <c r="BR107" s="184"/>
      <c r="BS107" s="184"/>
      <c r="BT107" s="184"/>
      <c r="BU107" s="184"/>
      <c r="BV107" s="184"/>
      <c r="BW107" s="184"/>
      <c r="BX107" s="213"/>
    </row>
    <row r="108" spans="1:76" ht="24.95" customHeight="1">
      <c r="A108" s="31"/>
      <c r="B108" s="37" t="s">
        <v>70</v>
      </c>
      <c r="C108" s="47"/>
      <c r="D108" s="57"/>
      <c r="E108" s="65" t="s">
        <v>69</v>
      </c>
      <c r="F108" s="78"/>
      <c r="G108" s="78"/>
      <c r="H108" s="78"/>
      <c r="I108" s="78"/>
      <c r="J108" s="78"/>
      <c r="K108" s="78"/>
      <c r="L108" s="234" t="str">
        <f>+L2</f>
        <v>コーラルリーフを利用しない奄美地方</v>
      </c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78" t="s">
        <v>54</v>
      </c>
      <c r="X108" s="78"/>
      <c r="Y108" s="78"/>
      <c r="Z108" s="78"/>
      <c r="AA108" s="78"/>
      <c r="AB108" s="78"/>
      <c r="AC108" s="78"/>
      <c r="AD108" s="78"/>
      <c r="AE108" s="191">
        <v>20</v>
      </c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203" t="s">
        <v>68</v>
      </c>
      <c r="AP108" s="203"/>
      <c r="AQ108" s="203"/>
      <c r="AR108" s="203"/>
      <c r="AS108" s="203"/>
      <c r="AT108" s="203"/>
      <c r="AU108" s="203"/>
      <c r="AV108" s="203"/>
      <c r="AW108" s="206">
        <v>0.9</v>
      </c>
      <c r="AX108" s="208"/>
      <c r="AY108" s="208"/>
      <c r="AZ108" s="208"/>
      <c r="BA108" s="208"/>
      <c r="BB108" s="208"/>
      <c r="BC108" s="208"/>
      <c r="BD108" s="208"/>
      <c r="BE108" s="208"/>
      <c r="BF108" s="208"/>
      <c r="BG108" s="209"/>
      <c r="BH108" s="209"/>
      <c r="BI108" s="209"/>
      <c r="BJ108" s="209"/>
      <c r="BK108" s="209"/>
      <c r="BL108" s="209"/>
      <c r="BM108" s="209"/>
      <c r="BN108" s="209"/>
      <c r="BO108" s="209"/>
      <c r="BP108" s="209"/>
      <c r="BQ108" s="209"/>
      <c r="BR108" s="209"/>
      <c r="BS108" s="209"/>
      <c r="BT108" s="209"/>
      <c r="BU108" s="209"/>
      <c r="BV108" s="209"/>
      <c r="BW108" s="209"/>
      <c r="BX108" s="214"/>
    </row>
    <row r="109" spans="1:76" ht="24.95" customHeight="1">
      <c r="A109" s="31"/>
      <c r="B109" s="38"/>
      <c r="C109" s="48"/>
      <c r="D109" s="58"/>
      <c r="E109" s="66" t="s">
        <v>66</v>
      </c>
      <c r="F109" s="79"/>
      <c r="G109" s="79"/>
      <c r="H109" s="79"/>
      <c r="I109" s="79"/>
      <c r="J109" s="79"/>
      <c r="K109" s="79"/>
      <c r="L109" s="79" t="s">
        <v>67</v>
      </c>
      <c r="M109" s="79"/>
      <c r="N109" s="144">
        <f>+N3</f>
        <v>4</v>
      </c>
      <c r="O109" s="144"/>
      <c r="P109" s="150" t="str">
        <f>IF(N109=3,"(旧区分:L交通)",IF(N109=4,"(旧区分:A交通)",IF(N109=5,"(旧区分:B交通)","(旧区分:C交通)")))</f>
        <v>(旧区分:A交通)</v>
      </c>
      <c r="Q109" s="150"/>
      <c r="R109" s="150"/>
      <c r="S109" s="150"/>
      <c r="T109" s="150"/>
      <c r="U109" s="150"/>
      <c r="V109" s="150"/>
      <c r="W109" s="79" t="s">
        <v>64</v>
      </c>
      <c r="X109" s="79"/>
      <c r="Y109" s="79"/>
      <c r="Z109" s="79"/>
      <c r="AA109" s="79"/>
      <c r="AB109" s="79"/>
      <c r="AC109" s="79"/>
      <c r="AD109" s="79"/>
      <c r="AE109" s="192" t="s">
        <v>74</v>
      </c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79" t="s">
        <v>71</v>
      </c>
      <c r="AP109" s="79"/>
      <c r="AQ109" s="79"/>
      <c r="AR109" s="79"/>
      <c r="AS109" s="79"/>
      <c r="AT109" s="79"/>
      <c r="AU109" s="79"/>
      <c r="AV109" s="79"/>
      <c r="AW109" s="207">
        <v>2</v>
      </c>
      <c r="AX109" s="207"/>
      <c r="AY109" s="207"/>
      <c r="AZ109" s="207"/>
      <c r="BA109" s="207"/>
      <c r="BB109" s="207"/>
      <c r="BC109" s="207"/>
      <c r="BD109" s="207"/>
      <c r="BE109" s="207"/>
      <c r="BF109" s="207"/>
      <c r="BG109" s="79" t="s">
        <v>72</v>
      </c>
      <c r="BH109" s="79"/>
      <c r="BI109" s="79"/>
      <c r="BJ109" s="79"/>
      <c r="BK109" s="79"/>
      <c r="BL109" s="79"/>
      <c r="BM109" s="79"/>
      <c r="BN109" s="79"/>
      <c r="BO109" s="211">
        <f>+BO3</f>
        <v>20</v>
      </c>
      <c r="BP109" s="211"/>
      <c r="BQ109" s="211"/>
      <c r="BR109" s="211"/>
      <c r="BS109" s="211"/>
      <c r="BT109" s="211"/>
      <c r="BU109" s="211"/>
      <c r="BV109" s="211"/>
      <c r="BW109" s="211"/>
      <c r="BX109" s="215"/>
    </row>
    <row r="110" spans="1:76" ht="20.100000000000001" customHeight="1">
      <c r="A110" s="31"/>
      <c r="B110" s="39"/>
      <c r="C110" s="49"/>
      <c r="D110" s="59"/>
      <c r="E110" s="67">
        <v>1</v>
      </c>
      <c r="F110" s="80"/>
      <c r="G110" s="80"/>
      <c r="H110" s="80"/>
      <c r="I110" s="80"/>
      <c r="J110" s="80"/>
      <c r="K110" s="80"/>
      <c r="L110" s="80"/>
      <c r="M110" s="132">
        <f>+L132</f>
        <v>3</v>
      </c>
      <c r="N110" s="132"/>
      <c r="O110" s="132"/>
      <c r="P110" s="132"/>
      <c r="Q110" s="132"/>
      <c r="R110" s="132"/>
      <c r="S110" s="132"/>
      <c r="T110" s="132"/>
      <c r="U110" s="132"/>
      <c r="V110" s="175"/>
      <c r="W110" s="67">
        <v>2</v>
      </c>
      <c r="X110" s="80"/>
      <c r="Y110" s="80"/>
      <c r="Z110" s="80"/>
      <c r="AA110" s="80"/>
      <c r="AB110" s="80"/>
      <c r="AC110" s="80"/>
      <c r="AD110" s="80"/>
      <c r="AE110" s="132">
        <f>+AD132</f>
        <v>4</v>
      </c>
      <c r="AF110" s="132"/>
      <c r="AG110" s="132"/>
      <c r="AH110" s="132"/>
      <c r="AI110" s="132"/>
      <c r="AJ110" s="132"/>
      <c r="AK110" s="132"/>
      <c r="AL110" s="132"/>
      <c r="AM110" s="132"/>
      <c r="AN110" s="175"/>
      <c r="AO110" s="67">
        <v>2</v>
      </c>
      <c r="AP110" s="80"/>
      <c r="AQ110" s="80"/>
      <c r="AR110" s="80"/>
      <c r="AS110" s="80"/>
      <c r="AT110" s="80"/>
      <c r="AU110" s="80"/>
      <c r="AV110" s="80"/>
      <c r="AW110" s="132">
        <f>+AV132</f>
        <v>6</v>
      </c>
      <c r="AX110" s="132"/>
      <c r="AY110" s="132"/>
      <c r="AZ110" s="132"/>
      <c r="BA110" s="132"/>
      <c r="BB110" s="132"/>
      <c r="BC110" s="132"/>
      <c r="BD110" s="132"/>
      <c r="BE110" s="132"/>
      <c r="BF110" s="175"/>
      <c r="BG110" s="67">
        <v>3</v>
      </c>
      <c r="BH110" s="80"/>
      <c r="BI110" s="80"/>
      <c r="BJ110" s="80"/>
      <c r="BK110" s="80"/>
      <c r="BL110" s="80"/>
      <c r="BM110" s="80"/>
      <c r="BN110" s="80"/>
      <c r="BO110" s="132">
        <f>+BN132</f>
        <v>8</v>
      </c>
      <c r="BP110" s="132"/>
      <c r="BQ110" s="132"/>
      <c r="BR110" s="132"/>
      <c r="BS110" s="132"/>
      <c r="BT110" s="132"/>
      <c r="BU110" s="132"/>
      <c r="BV110" s="132"/>
      <c r="BW110" s="132"/>
      <c r="BX110" s="216"/>
    </row>
    <row r="111" spans="1:76" ht="5.0999999999999996" customHeight="1">
      <c r="A111" s="31"/>
      <c r="B111" s="40" t="s">
        <v>3</v>
      </c>
      <c r="C111" s="50"/>
      <c r="D111" s="60"/>
      <c r="E111" s="68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176"/>
      <c r="W111" s="68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176"/>
      <c r="AO111" s="68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176"/>
      <c r="BG111" s="68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217"/>
    </row>
    <row r="112" spans="1:76" s="28" customFormat="1" ht="12" customHeight="1">
      <c r="A112" s="32"/>
      <c r="B112" s="40"/>
      <c r="C112" s="50"/>
      <c r="D112" s="60"/>
      <c r="E112" s="69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32"/>
      <c r="S112" s="82"/>
      <c r="T112" s="168"/>
      <c r="U112" s="168"/>
      <c r="V112" s="32"/>
      <c r="W112" s="69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32"/>
      <c r="AK112" s="82"/>
      <c r="AL112" s="168"/>
      <c r="AM112" s="168"/>
      <c r="AN112" s="198"/>
      <c r="AO112" s="69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32"/>
      <c r="BC112" s="82"/>
      <c r="BD112" s="168"/>
      <c r="BE112" s="168"/>
      <c r="BF112" s="198"/>
      <c r="BG112" s="69"/>
      <c r="BH112" s="82"/>
      <c r="BI112" s="82"/>
      <c r="BJ112" s="82"/>
      <c r="BK112" s="82"/>
      <c r="BL112" s="82"/>
      <c r="BM112" s="82"/>
      <c r="BN112" s="82"/>
      <c r="BO112" s="82"/>
      <c r="BP112" s="82"/>
      <c r="BQ112" s="82"/>
      <c r="BR112" s="82"/>
      <c r="BS112" s="82"/>
      <c r="BT112" s="32"/>
      <c r="BU112" s="82"/>
      <c r="BV112" s="168"/>
      <c r="BW112" s="168"/>
      <c r="BX112" s="218"/>
    </row>
    <row r="113" spans="1:76" s="28" customFormat="1" ht="12" customHeight="1">
      <c r="A113" s="32"/>
      <c r="B113" s="40"/>
      <c r="C113" s="50"/>
      <c r="D113" s="60"/>
      <c r="E113" s="69"/>
      <c r="F113" s="82"/>
      <c r="G113" s="82"/>
      <c r="H113" s="82"/>
      <c r="I113" s="109" t="s">
        <v>2</v>
      </c>
      <c r="J113" s="109"/>
      <c r="K113" s="109"/>
      <c r="L113" s="109"/>
      <c r="M113" s="109" t="s">
        <v>24</v>
      </c>
      <c r="N113" s="109"/>
      <c r="O113" s="109"/>
      <c r="P113" s="109"/>
      <c r="Q113" s="82"/>
      <c r="R113" s="32"/>
      <c r="S113" s="163"/>
      <c r="T113" s="168"/>
      <c r="U113" s="168"/>
      <c r="V113" s="32"/>
      <c r="W113" s="69"/>
      <c r="X113" s="82"/>
      <c r="Y113" s="82"/>
      <c r="Z113" s="82"/>
      <c r="AA113" s="109" t="s">
        <v>2</v>
      </c>
      <c r="AB113" s="109"/>
      <c r="AC113" s="109"/>
      <c r="AD113" s="109"/>
      <c r="AE113" s="109" t="s">
        <v>24</v>
      </c>
      <c r="AF113" s="109"/>
      <c r="AG113" s="109"/>
      <c r="AH113" s="109"/>
      <c r="AI113" s="82"/>
      <c r="AJ113" s="32"/>
      <c r="AK113" s="163"/>
      <c r="AL113" s="168"/>
      <c r="AM113" s="168"/>
      <c r="AN113" s="198"/>
      <c r="AO113" s="69"/>
      <c r="AP113" s="82"/>
      <c r="AQ113" s="82"/>
      <c r="AR113" s="82"/>
      <c r="AS113" s="109" t="s">
        <v>2</v>
      </c>
      <c r="AT113" s="109"/>
      <c r="AU113" s="109"/>
      <c r="AV113" s="109"/>
      <c r="AW113" s="109" t="s">
        <v>24</v>
      </c>
      <c r="AX113" s="109"/>
      <c r="AY113" s="109"/>
      <c r="AZ113" s="109"/>
      <c r="BA113" s="82"/>
      <c r="BB113" s="32"/>
      <c r="BC113" s="163"/>
      <c r="BD113" s="168"/>
      <c r="BE113" s="168"/>
      <c r="BF113" s="198"/>
      <c r="BG113" s="69"/>
      <c r="BH113" s="82"/>
      <c r="BI113" s="82"/>
      <c r="BJ113" s="82"/>
      <c r="BK113" s="109" t="s">
        <v>2</v>
      </c>
      <c r="BL113" s="109"/>
      <c r="BM113" s="109"/>
      <c r="BN113" s="109"/>
      <c r="BO113" s="109" t="s">
        <v>24</v>
      </c>
      <c r="BP113" s="109"/>
      <c r="BQ113" s="109"/>
      <c r="BR113" s="109"/>
      <c r="BS113" s="82"/>
      <c r="BT113" s="32"/>
      <c r="BU113" s="163"/>
      <c r="BV113" s="168"/>
      <c r="BW113" s="168"/>
      <c r="BX113" s="218"/>
    </row>
    <row r="114" spans="1:76" s="28" customFormat="1" ht="9.9499999999999993" customHeight="1">
      <c r="A114" s="32"/>
      <c r="B114" s="40"/>
      <c r="C114" s="50"/>
      <c r="D114" s="60"/>
      <c r="E114" s="69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32"/>
      <c r="S114" s="164">
        <f>+K144+K145+K147</f>
        <v>60</v>
      </c>
      <c r="T114" s="169" t="s">
        <v>62</v>
      </c>
      <c r="U114" s="168"/>
      <c r="V114" s="32"/>
      <c r="W114" s="69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32"/>
      <c r="AK114" s="164">
        <f>+AC144+AC145+AC147</f>
        <v>60</v>
      </c>
      <c r="AL114" s="169" t="s">
        <v>62</v>
      </c>
      <c r="AM114" s="168"/>
      <c r="AN114" s="198"/>
      <c r="AO114" s="69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32"/>
      <c r="BC114" s="164">
        <f>+AU144+AU145+AU147</f>
        <v>45</v>
      </c>
      <c r="BD114" s="169" t="s">
        <v>62</v>
      </c>
      <c r="BE114" s="168"/>
      <c r="BF114" s="198"/>
      <c r="BG114" s="69"/>
      <c r="BH114" s="82"/>
      <c r="BI114" s="82"/>
      <c r="BJ114" s="82"/>
      <c r="BK114" s="82"/>
      <c r="BL114" s="82"/>
      <c r="BM114" s="82"/>
      <c r="BN114" s="82"/>
      <c r="BO114" s="82"/>
      <c r="BP114" s="82"/>
      <c r="BQ114" s="82"/>
      <c r="BR114" s="82"/>
      <c r="BS114" s="82"/>
      <c r="BT114" s="32"/>
      <c r="BU114" s="164">
        <f>+BM144+BM145+BM147</f>
        <v>45</v>
      </c>
      <c r="BV114" s="169" t="s">
        <v>62</v>
      </c>
      <c r="BW114" s="168"/>
      <c r="BX114" s="218"/>
    </row>
    <row r="115" spans="1:76" s="28" customFormat="1" ht="9.9499999999999993" customHeight="1">
      <c r="A115" s="32"/>
      <c r="B115" s="40"/>
      <c r="C115" s="50"/>
      <c r="D115" s="60"/>
      <c r="E115" s="69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32"/>
      <c r="S115" s="164"/>
      <c r="T115" s="169"/>
      <c r="U115" s="168"/>
      <c r="V115" s="32"/>
      <c r="W115" s="69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32"/>
      <c r="AK115" s="164"/>
      <c r="AL115" s="169"/>
      <c r="AM115" s="168"/>
      <c r="AN115" s="198"/>
      <c r="AO115" s="69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32"/>
      <c r="BC115" s="164"/>
      <c r="BD115" s="169"/>
      <c r="BE115" s="168"/>
      <c r="BF115" s="198"/>
      <c r="BG115" s="69"/>
      <c r="BH115" s="82"/>
      <c r="BI115" s="82"/>
      <c r="BJ115" s="82"/>
      <c r="BK115" s="82"/>
      <c r="BL115" s="82"/>
      <c r="BM115" s="82"/>
      <c r="BN115" s="82"/>
      <c r="BO115" s="82"/>
      <c r="BP115" s="82"/>
      <c r="BQ115" s="82"/>
      <c r="BR115" s="82"/>
      <c r="BS115" s="82"/>
      <c r="BT115" s="32"/>
      <c r="BU115" s="164"/>
      <c r="BV115" s="169"/>
      <c r="BW115" s="168"/>
      <c r="BX115" s="218"/>
    </row>
    <row r="116" spans="1:76" s="28" customFormat="1" ht="9.9499999999999993" customHeight="1">
      <c r="A116" s="32"/>
      <c r="B116" s="40"/>
      <c r="C116" s="50"/>
      <c r="D116" s="60"/>
      <c r="E116" s="69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32"/>
      <c r="S116" s="164"/>
      <c r="T116" s="169"/>
      <c r="U116" s="168"/>
      <c r="V116" s="32"/>
      <c r="W116" s="69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32"/>
      <c r="AK116" s="164"/>
      <c r="AL116" s="169"/>
      <c r="AM116" s="168"/>
      <c r="AN116" s="198"/>
      <c r="AO116" s="69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32"/>
      <c r="BC116" s="164"/>
      <c r="BD116" s="169"/>
      <c r="BE116" s="168"/>
      <c r="BF116" s="198"/>
      <c r="BG116" s="69"/>
      <c r="BH116" s="82"/>
      <c r="BI116" s="82"/>
      <c r="BJ116" s="82"/>
      <c r="BK116" s="82"/>
      <c r="BL116" s="82"/>
      <c r="BM116" s="82"/>
      <c r="BN116" s="82"/>
      <c r="BO116" s="82"/>
      <c r="BP116" s="82"/>
      <c r="BQ116" s="82"/>
      <c r="BR116" s="82"/>
      <c r="BS116" s="82"/>
      <c r="BT116" s="32"/>
      <c r="BU116" s="164"/>
      <c r="BV116" s="169"/>
      <c r="BW116" s="168"/>
      <c r="BX116" s="218"/>
    </row>
    <row r="117" spans="1:76" s="28" customFormat="1" ht="9.9499999999999993" customHeight="1">
      <c r="A117" s="32"/>
      <c r="B117" s="40"/>
      <c r="C117" s="50"/>
      <c r="D117" s="60"/>
      <c r="E117" s="69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32"/>
      <c r="S117" s="164"/>
      <c r="T117" s="169"/>
      <c r="U117" s="168"/>
      <c r="V117" s="32"/>
      <c r="W117" s="69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32"/>
      <c r="AK117" s="164"/>
      <c r="AL117" s="169"/>
      <c r="AM117" s="168"/>
      <c r="AN117" s="198"/>
      <c r="AO117" s="69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32"/>
      <c r="BC117" s="164"/>
      <c r="BD117" s="169"/>
      <c r="BE117" s="168"/>
      <c r="BF117" s="198"/>
      <c r="BG117" s="69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/>
      <c r="BT117" s="32"/>
      <c r="BU117" s="164"/>
      <c r="BV117" s="169"/>
      <c r="BW117" s="168"/>
      <c r="BX117" s="218"/>
    </row>
    <row r="118" spans="1:76" s="28" customFormat="1" ht="9.9499999999999993" customHeight="1">
      <c r="A118" s="32"/>
      <c r="B118" s="40"/>
      <c r="C118" s="50"/>
      <c r="D118" s="60"/>
      <c r="E118" s="69"/>
      <c r="F118" s="82"/>
      <c r="G118" s="82"/>
      <c r="H118" s="82"/>
      <c r="I118" s="109"/>
      <c r="J118" s="109"/>
      <c r="K118" s="109"/>
      <c r="L118" s="109"/>
      <c r="M118" s="109"/>
      <c r="N118" s="109"/>
      <c r="O118" s="109"/>
      <c r="P118" s="109"/>
      <c r="Q118" s="82"/>
      <c r="R118" s="32"/>
      <c r="S118" s="164"/>
      <c r="T118" s="169"/>
      <c r="U118" s="168"/>
      <c r="V118" s="32"/>
      <c r="W118" s="69"/>
      <c r="X118" s="82"/>
      <c r="Y118" s="82"/>
      <c r="Z118" s="82"/>
      <c r="AA118" s="109"/>
      <c r="AB118" s="109"/>
      <c r="AC118" s="109"/>
      <c r="AD118" s="109"/>
      <c r="AE118" s="109"/>
      <c r="AF118" s="109"/>
      <c r="AG118" s="109"/>
      <c r="AH118" s="109"/>
      <c r="AI118" s="82"/>
      <c r="AJ118" s="32"/>
      <c r="AK118" s="164"/>
      <c r="AL118" s="169"/>
      <c r="AM118" s="168"/>
      <c r="AN118" s="198"/>
      <c r="AO118" s="69"/>
      <c r="AP118" s="82"/>
      <c r="AQ118" s="82"/>
      <c r="AR118" s="82"/>
      <c r="AS118" s="109"/>
      <c r="AT118" s="109"/>
      <c r="AU118" s="109"/>
      <c r="AV118" s="109"/>
      <c r="AW118" s="109"/>
      <c r="AX118" s="109"/>
      <c r="AY118" s="109"/>
      <c r="AZ118" s="109"/>
      <c r="BA118" s="82"/>
      <c r="BB118" s="32"/>
      <c r="BC118" s="164"/>
      <c r="BD118" s="169"/>
      <c r="BE118" s="168"/>
      <c r="BF118" s="198"/>
      <c r="BG118" s="69"/>
      <c r="BH118" s="82"/>
      <c r="BI118" s="82"/>
      <c r="BJ118" s="82"/>
      <c r="BK118" s="109"/>
      <c r="BL118" s="109"/>
      <c r="BM118" s="109"/>
      <c r="BN118" s="109"/>
      <c r="BO118" s="109"/>
      <c r="BP118" s="109"/>
      <c r="BQ118" s="109"/>
      <c r="BR118" s="109"/>
      <c r="BS118" s="82"/>
      <c r="BT118" s="32"/>
      <c r="BU118" s="164"/>
      <c r="BV118" s="169"/>
      <c r="BW118" s="168"/>
      <c r="BX118" s="218"/>
    </row>
    <row r="119" spans="1:76" s="28" customFormat="1" ht="12" customHeight="1">
      <c r="A119" s="32"/>
      <c r="B119" s="40"/>
      <c r="C119" s="50"/>
      <c r="D119" s="60"/>
      <c r="E119" s="69"/>
      <c r="F119" s="82"/>
      <c r="G119" s="97">
        <v>100</v>
      </c>
      <c r="H119" s="82"/>
      <c r="I119" s="109" t="s">
        <v>1</v>
      </c>
      <c r="J119" s="109"/>
      <c r="K119" s="109"/>
      <c r="L119" s="109"/>
      <c r="M119" s="133"/>
      <c r="N119" s="133"/>
      <c r="O119" s="133"/>
      <c r="P119" s="133"/>
      <c r="Q119" s="156"/>
      <c r="R119" s="161">
        <f>+S120-R123</f>
        <v>15</v>
      </c>
      <c r="S119" s="156"/>
      <c r="T119" s="170">
        <f>+S120+S114</f>
        <v>95</v>
      </c>
      <c r="U119" s="173" t="s">
        <v>63</v>
      </c>
      <c r="V119" s="32"/>
      <c r="W119" s="69"/>
      <c r="X119" s="82"/>
      <c r="Y119" s="97">
        <v>100</v>
      </c>
      <c r="Z119" s="82"/>
      <c r="AA119" s="109" t="s">
        <v>1</v>
      </c>
      <c r="AB119" s="109"/>
      <c r="AC119" s="109"/>
      <c r="AD119" s="109"/>
      <c r="AE119" s="133"/>
      <c r="AF119" s="133"/>
      <c r="AG119" s="133"/>
      <c r="AH119" s="133"/>
      <c r="AI119" s="156"/>
      <c r="AJ119" s="32"/>
      <c r="AK119" s="32"/>
      <c r="AL119" s="170">
        <f>+AK120+AK114</f>
        <v>105</v>
      </c>
      <c r="AM119" s="173" t="s">
        <v>63</v>
      </c>
      <c r="AN119" s="198"/>
      <c r="AO119" s="69"/>
      <c r="AP119" s="82"/>
      <c r="AQ119" s="97">
        <v>100</v>
      </c>
      <c r="AR119" s="82"/>
      <c r="AS119" s="109" t="s">
        <v>1</v>
      </c>
      <c r="AT119" s="109"/>
      <c r="AU119" s="109"/>
      <c r="AV119" s="109"/>
      <c r="AW119" s="133"/>
      <c r="AX119" s="133"/>
      <c r="AY119" s="133"/>
      <c r="AZ119" s="133"/>
      <c r="BA119" s="156"/>
      <c r="BB119" s="32"/>
      <c r="BC119" s="32"/>
      <c r="BD119" s="170">
        <f>+BC120+BC114</f>
        <v>105</v>
      </c>
      <c r="BE119" s="173" t="s">
        <v>63</v>
      </c>
      <c r="BF119" s="198"/>
      <c r="BG119" s="69"/>
      <c r="BH119" s="82"/>
      <c r="BI119" s="97">
        <v>100</v>
      </c>
      <c r="BJ119" s="82"/>
      <c r="BK119" s="109" t="s">
        <v>1</v>
      </c>
      <c r="BL119" s="109"/>
      <c r="BM119" s="109"/>
      <c r="BN119" s="109"/>
      <c r="BO119" s="133"/>
      <c r="BP119" s="133"/>
      <c r="BQ119" s="133"/>
      <c r="BR119" s="133"/>
      <c r="BS119" s="156"/>
      <c r="BT119" s="32"/>
      <c r="BU119" s="32"/>
      <c r="BV119" s="212">
        <f>BU121+BU114</f>
        <v>120</v>
      </c>
      <c r="BW119" s="168"/>
      <c r="BX119" s="218"/>
    </row>
    <row r="120" spans="1:76" s="28" customFormat="1" ht="12" customHeight="1">
      <c r="A120" s="32"/>
      <c r="B120" s="40"/>
      <c r="C120" s="50"/>
      <c r="D120" s="60"/>
      <c r="E120" s="69"/>
      <c r="F120" s="82"/>
      <c r="G120" s="97"/>
      <c r="H120" s="82"/>
      <c r="I120" s="109"/>
      <c r="J120" s="109"/>
      <c r="K120" s="109"/>
      <c r="L120" s="109"/>
      <c r="M120" s="133"/>
      <c r="N120" s="133"/>
      <c r="O120" s="133"/>
      <c r="P120" s="133"/>
      <c r="Q120" s="156"/>
      <c r="R120" s="161"/>
      <c r="S120" s="161">
        <f>+L133</f>
        <v>35</v>
      </c>
      <c r="T120" s="170"/>
      <c r="U120" s="173"/>
      <c r="V120" s="32"/>
      <c r="W120" s="69"/>
      <c r="X120" s="82"/>
      <c r="Y120" s="97"/>
      <c r="Z120" s="82"/>
      <c r="AA120" s="109"/>
      <c r="AB120" s="109"/>
      <c r="AC120" s="109"/>
      <c r="AD120" s="109"/>
      <c r="AE120" s="133"/>
      <c r="AF120" s="133"/>
      <c r="AG120" s="133"/>
      <c r="AH120" s="133"/>
      <c r="AI120" s="156"/>
      <c r="AJ120" s="196">
        <f>+AK120-AJ124</f>
        <v>25</v>
      </c>
      <c r="AK120" s="196">
        <f>+AD133</f>
        <v>45</v>
      </c>
      <c r="AL120" s="170"/>
      <c r="AM120" s="173"/>
      <c r="AN120" s="198"/>
      <c r="AO120" s="69"/>
      <c r="AP120" s="82"/>
      <c r="AQ120" s="97"/>
      <c r="AR120" s="82"/>
      <c r="AS120" s="109"/>
      <c r="AT120" s="109"/>
      <c r="AU120" s="109"/>
      <c r="AV120" s="109"/>
      <c r="AW120" s="133"/>
      <c r="AX120" s="133"/>
      <c r="AY120" s="133"/>
      <c r="AZ120" s="133"/>
      <c r="BA120" s="156"/>
      <c r="BB120" s="196">
        <f>+BC120-BB124</f>
        <v>40</v>
      </c>
      <c r="BC120" s="196">
        <f>+AV133</f>
        <v>60</v>
      </c>
      <c r="BD120" s="170"/>
      <c r="BE120" s="173"/>
      <c r="BF120" s="198"/>
      <c r="BG120" s="69"/>
      <c r="BH120" s="82"/>
      <c r="BI120" s="97"/>
      <c r="BJ120" s="82"/>
      <c r="BK120" s="109"/>
      <c r="BL120" s="109"/>
      <c r="BM120" s="109"/>
      <c r="BN120" s="109"/>
      <c r="BO120" s="133"/>
      <c r="BP120" s="133"/>
      <c r="BQ120" s="133"/>
      <c r="BR120" s="133"/>
      <c r="BS120" s="156"/>
      <c r="BT120" s="196">
        <f>+BU121-BT125</f>
        <v>55</v>
      </c>
      <c r="BU120" s="32"/>
      <c r="BV120" s="212"/>
      <c r="BW120" s="173" t="s">
        <v>63</v>
      </c>
      <c r="BX120" s="218"/>
    </row>
    <row r="121" spans="1:76" s="28" customFormat="1" ht="12" customHeight="1">
      <c r="A121" s="32"/>
      <c r="B121" s="40"/>
      <c r="C121" s="50"/>
      <c r="D121" s="60"/>
      <c r="E121" s="69"/>
      <c r="F121" s="82"/>
      <c r="G121" s="97"/>
      <c r="H121" s="82"/>
      <c r="I121" s="109"/>
      <c r="J121" s="109"/>
      <c r="K121" s="109"/>
      <c r="L121" s="109"/>
      <c r="M121" s="109" t="s">
        <v>5</v>
      </c>
      <c r="N121" s="109"/>
      <c r="O121" s="109"/>
      <c r="P121" s="109"/>
      <c r="Q121" s="156"/>
      <c r="R121" s="161"/>
      <c r="S121" s="161"/>
      <c r="T121" s="170"/>
      <c r="U121" s="173"/>
      <c r="V121" s="32"/>
      <c r="W121" s="69"/>
      <c r="X121" s="82"/>
      <c r="Y121" s="97"/>
      <c r="Z121" s="82"/>
      <c r="AA121" s="109"/>
      <c r="AB121" s="109"/>
      <c r="AC121" s="109"/>
      <c r="AD121" s="109"/>
      <c r="AE121" s="109" t="s">
        <v>5</v>
      </c>
      <c r="AF121" s="109"/>
      <c r="AG121" s="109"/>
      <c r="AH121" s="109"/>
      <c r="AI121" s="156"/>
      <c r="AJ121" s="196"/>
      <c r="AK121" s="196"/>
      <c r="AL121" s="170"/>
      <c r="AM121" s="173"/>
      <c r="AN121" s="198"/>
      <c r="AO121" s="69"/>
      <c r="AP121" s="82"/>
      <c r="AQ121" s="97"/>
      <c r="AR121" s="82"/>
      <c r="AS121" s="109"/>
      <c r="AT121" s="109"/>
      <c r="AU121" s="109"/>
      <c r="AV121" s="109"/>
      <c r="AW121" s="109" t="s">
        <v>5</v>
      </c>
      <c r="AX121" s="109"/>
      <c r="AY121" s="109"/>
      <c r="AZ121" s="109"/>
      <c r="BA121" s="156"/>
      <c r="BB121" s="196"/>
      <c r="BC121" s="196"/>
      <c r="BD121" s="170"/>
      <c r="BE121" s="173"/>
      <c r="BF121" s="198"/>
      <c r="BG121" s="69"/>
      <c r="BH121" s="82"/>
      <c r="BI121" s="97"/>
      <c r="BJ121" s="82"/>
      <c r="BK121" s="109"/>
      <c r="BL121" s="109"/>
      <c r="BM121" s="109"/>
      <c r="BN121" s="109"/>
      <c r="BO121" s="109" t="s">
        <v>5</v>
      </c>
      <c r="BP121" s="109"/>
      <c r="BQ121" s="109"/>
      <c r="BR121" s="109"/>
      <c r="BS121" s="156"/>
      <c r="BT121" s="196"/>
      <c r="BU121" s="196">
        <f>+BN133</f>
        <v>75</v>
      </c>
      <c r="BV121" s="212"/>
      <c r="BW121" s="173"/>
      <c r="BX121" s="218"/>
    </row>
    <row r="122" spans="1:76" s="28" customFormat="1" ht="12" customHeight="1">
      <c r="A122" s="32"/>
      <c r="B122" s="40"/>
      <c r="C122" s="50"/>
      <c r="D122" s="60"/>
      <c r="E122" s="69"/>
      <c r="F122" s="82"/>
      <c r="G122" s="97"/>
      <c r="H122" s="82"/>
      <c r="I122" s="109"/>
      <c r="J122" s="109"/>
      <c r="K122" s="109"/>
      <c r="L122" s="109"/>
      <c r="M122" s="109" t="s">
        <v>26</v>
      </c>
      <c r="N122" s="109"/>
      <c r="O122" s="109"/>
      <c r="P122" s="109"/>
      <c r="Q122" s="157" t="s">
        <v>28</v>
      </c>
      <c r="R122" s="161"/>
      <c r="S122" s="161"/>
      <c r="T122" s="170"/>
      <c r="U122" s="173"/>
      <c r="V122" s="32"/>
      <c r="W122" s="69"/>
      <c r="X122" s="82"/>
      <c r="Y122" s="97"/>
      <c r="Z122" s="82"/>
      <c r="AA122" s="109"/>
      <c r="AB122" s="109"/>
      <c r="AC122" s="109"/>
      <c r="AD122" s="109"/>
      <c r="AE122" s="109" t="s">
        <v>26</v>
      </c>
      <c r="AF122" s="109"/>
      <c r="AG122" s="109"/>
      <c r="AH122" s="109"/>
      <c r="AI122" s="158"/>
      <c r="AJ122" s="196"/>
      <c r="AK122" s="196"/>
      <c r="AL122" s="170"/>
      <c r="AM122" s="173"/>
      <c r="AN122" s="198"/>
      <c r="AO122" s="69"/>
      <c r="AP122" s="82"/>
      <c r="AQ122" s="97"/>
      <c r="AR122" s="82"/>
      <c r="AS122" s="109"/>
      <c r="AT122" s="109"/>
      <c r="AU122" s="109"/>
      <c r="AV122" s="109"/>
      <c r="AW122" s="109" t="s">
        <v>26</v>
      </c>
      <c r="AX122" s="109"/>
      <c r="AY122" s="109"/>
      <c r="AZ122" s="109"/>
      <c r="BA122" s="158"/>
      <c r="BB122" s="196"/>
      <c r="BC122" s="196"/>
      <c r="BD122" s="170"/>
      <c r="BE122" s="173"/>
      <c r="BF122" s="198"/>
      <c r="BG122" s="69"/>
      <c r="BH122" s="82"/>
      <c r="BI122" s="97"/>
      <c r="BJ122" s="82"/>
      <c r="BK122" s="109"/>
      <c r="BL122" s="109"/>
      <c r="BM122" s="109"/>
      <c r="BN122" s="109"/>
      <c r="BO122" s="109" t="s">
        <v>26</v>
      </c>
      <c r="BP122" s="109"/>
      <c r="BQ122" s="109"/>
      <c r="BR122" s="109"/>
      <c r="BS122" s="158"/>
      <c r="BT122" s="196"/>
      <c r="BU122" s="196"/>
      <c r="BV122" s="212"/>
      <c r="BW122" s="173"/>
      <c r="BX122" s="218"/>
    </row>
    <row r="123" spans="1:76" s="28" customFormat="1" ht="12" customHeight="1">
      <c r="A123" s="32"/>
      <c r="B123" s="40"/>
      <c r="C123" s="50"/>
      <c r="D123" s="60"/>
      <c r="E123" s="69"/>
      <c r="F123" s="82"/>
      <c r="G123" s="97"/>
      <c r="H123" s="82"/>
      <c r="I123" s="109"/>
      <c r="J123" s="109"/>
      <c r="K123" s="109"/>
      <c r="L123" s="109"/>
      <c r="M123" s="134">
        <f>+L135</f>
        <v>20</v>
      </c>
      <c r="N123" s="134"/>
      <c r="O123" s="134"/>
      <c r="P123" s="134"/>
      <c r="Q123" s="157"/>
      <c r="R123" s="161">
        <v>20</v>
      </c>
      <c r="S123" s="161"/>
      <c r="T123" s="170"/>
      <c r="U123" s="173"/>
      <c r="V123" s="32"/>
      <c r="W123" s="69"/>
      <c r="X123" s="82"/>
      <c r="Y123" s="97"/>
      <c r="Z123" s="82"/>
      <c r="AA123" s="109"/>
      <c r="AB123" s="109"/>
      <c r="AC123" s="109"/>
      <c r="AD123" s="109"/>
      <c r="AE123" s="134">
        <f>+AD135</f>
        <v>20</v>
      </c>
      <c r="AF123" s="134"/>
      <c r="AG123" s="134"/>
      <c r="AH123" s="134"/>
      <c r="AI123" s="157" t="s">
        <v>28</v>
      </c>
      <c r="AJ123" s="196"/>
      <c r="AK123" s="196"/>
      <c r="AL123" s="170"/>
      <c r="AM123" s="173"/>
      <c r="AN123" s="198"/>
      <c r="AO123" s="69"/>
      <c r="AP123" s="82"/>
      <c r="AQ123" s="97"/>
      <c r="AR123" s="82"/>
      <c r="AS123" s="109"/>
      <c r="AT123" s="109"/>
      <c r="AU123" s="109"/>
      <c r="AV123" s="109"/>
      <c r="AW123" s="134">
        <f>+AV135</f>
        <v>20</v>
      </c>
      <c r="AX123" s="134"/>
      <c r="AY123" s="134"/>
      <c r="AZ123" s="134"/>
      <c r="BA123" s="157" t="s">
        <v>28</v>
      </c>
      <c r="BB123" s="196"/>
      <c r="BC123" s="196"/>
      <c r="BD123" s="170"/>
      <c r="BE123" s="173"/>
      <c r="BF123" s="198"/>
      <c r="BG123" s="69"/>
      <c r="BH123" s="82"/>
      <c r="BI123" s="97"/>
      <c r="BJ123" s="82"/>
      <c r="BK123" s="109"/>
      <c r="BL123" s="109"/>
      <c r="BM123" s="109"/>
      <c r="BN123" s="109"/>
      <c r="BO123" s="134">
        <f>+BN135</f>
        <v>20</v>
      </c>
      <c r="BP123" s="134"/>
      <c r="BQ123" s="134"/>
      <c r="BR123" s="134"/>
      <c r="BS123" s="158"/>
      <c r="BT123" s="196"/>
      <c r="BU123" s="196"/>
      <c r="BV123" s="212"/>
      <c r="BW123" s="173"/>
      <c r="BX123" s="218"/>
    </row>
    <row r="124" spans="1:76" s="28" customFormat="1" ht="12" customHeight="1">
      <c r="A124" s="32"/>
      <c r="B124" s="40"/>
      <c r="C124" s="50"/>
      <c r="D124" s="60"/>
      <c r="E124" s="69"/>
      <c r="F124" s="82"/>
      <c r="G124" s="97"/>
      <c r="H124" s="82"/>
      <c r="I124" s="110">
        <f>+L131</f>
        <v>2</v>
      </c>
      <c r="J124" s="110"/>
      <c r="K124" s="110"/>
      <c r="L124" s="110"/>
      <c r="M124" s="133"/>
      <c r="N124" s="133"/>
      <c r="O124" s="133"/>
      <c r="P124" s="133"/>
      <c r="Q124" s="157"/>
      <c r="R124" s="161"/>
      <c r="S124" s="156"/>
      <c r="T124" s="170"/>
      <c r="U124" s="173"/>
      <c r="V124" s="32"/>
      <c r="W124" s="69"/>
      <c r="X124" s="82"/>
      <c r="Y124" s="97"/>
      <c r="Z124" s="82"/>
      <c r="AA124" s="110">
        <f>+AD131</f>
        <v>2</v>
      </c>
      <c r="AB124" s="110"/>
      <c r="AC124" s="110"/>
      <c r="AD124" s="110"/>
      <c r="AE124" s="133"/>
      <c r="AF124" s="133"/>
      <c r="AG124" s="133"/>
      <c r="AH124" s="133"/>
      <c r="AI124" s="157"/>
      <c r="AJ124" s="161">
        <v>20</v>
      </c>
      <c r="AK124" s="32"/>
      <c r="AL124" s="170"/>
      <c r="AM124" s="173"/>
      <c r="AN124" s="198"/>
      <c r="AO124" s="69"/>
      <c r="AP124" s="82"/>
      <c r="AQ124" s="97"/>
      <c r="AR124" s="82"/>
      <c r="AS124" s="110">
        <f>+AV131</f>
        <v>2</v>
      </c>
      <c r="AT124" s="110"/>
      <c r="AU124" s="110"/>
      <c r="AV124" s="110"/>
      <c r="AW124" s="133"/>
      <c r="AX124" s="133"/>
      <c r="AY124" s="133"/>
      <c r="AZ124" s="133"/>
      <c r="BA124" s="157"/>
      <c r="BB124" s="161">
        <v>20</v>
      </c>
      <c r="BC124" s="32"/>
      <c r="BD124" s="170"/>
      <c r="BE124" s="173"/>
      <c r="BF124" s="198"/>
      <c r="BG124" s="69"/>
      <c r="BH124" s="82"/>
      <c r="BI124" s="97"/>
      <c r="BJ124" s="82"/>
      <c r="BK124" s="110">
        <f>+BN131</f>
        <v>2</v>
      </c>
      <c r="BL124" s="110"/>
      <c r="BM124" s="110"/>
      <c r="BN124" s="110"/>
      <c r="BO124" s="133"/>
      <c r="BP124" s="133"/>
      <c r="BQ124" s="133"/>
      <c r="BR124" s="133"/>
      <c r="BS124" s="157" t="s">
        <v>28</v>
      </c>
      <c r="BT124" s="197"/>
      <c r="BU124" s="196"/>
      <c r="BV124" s="212"/>
      <c r="BW124" s="173"/>
      <c r="BX124" s="218"/>
    </row>
    <row r="125" spans="1:76" s="28" customFormat="1" ht="12" customHeight="1">
      <c r="A125" s="32"/>
      <c r="B125" s="40"/>
      <c r="C125" s="50"/>
      <c r="D125" s="60"/>
      <c r="E125" s="69"/>
      <c r="F125" s="82"/>
      <c r="G125" s="97"/>
      <c r="H125" s="82"/>
      <c r="I125" s="110"/>
      <c r="J125" s="110"/>
      <c r="K125" s="110"/>
      <c r="L125" s="110"/>
      <c r="M125" s="133"/>
      <c r="N125" s="133"/>
      <c r="O125" s="133"/>
      <c r="P125" s="133"/>
      <c r="Q125" s="157"/>
      <c r="R125" s="156"/>
      <c r="S125" s="161"/>
      <c r="T125" s="171"/>
      <c r="U125" s="174"/>
      <c r="V125" s="32"/>
      <c r="W125" s="69"/>
      <c r="X125" s="82"/>
      <c r="Y125" s="97"/>
      <c r="Z125" s="82"/>
      <c r="AA125" s="110"/>
      <c r="AB125" s="110"/>
      <c r="AC125" s="110"/>
      <c r="AD125" s="110"/>
      <c r="AE125" s="133"/>
      <c r="AF125" s="133"/>
      <c r="AG125" s="133"/>
      <c r="AH125" s="133"/>
      <c r="AI125" s="157"/>
      <c r="AJ125" s="161"/>
      <c r="AK125" s="197"/>
      <c r="AL125" s="171"/>
      <c r="AM125" s="174"/>
      <c r="AN125" s="198"/>
      <c r="AO125" s="69"/>
      <c r="AP125" s="82"/>
      <c r="AQ125" s="97"/>
      <c r="AR125" s="82"/>
      <c r="AS125" s="110"/>
      <c r="AT125" s="110"/>
      <c r="AU125" s="110"/>
      <c r="AV125" s="110"/>
      <c r="AW125" s="133"/>
      <c r="AX125" s="133"/>
      <c r="AY125" s="133"/>
      <c r="AZ125" s="133"/>
      <c r="BA125" s="157"/>
      <c r="BB125" s="161"/>
      <c r="BC125" s="197"/>
      <c r="BD125" s="171"/>
      <c r="BE125" s="174"/>
      <c r="BF125" s="198"/>
      <c r="BG125" s="69"/>
      <c r="BH125" s="82"/>
      <c r="BI125" s="97"/>
      <c r="BJ125" s="82"/>
      <c r="BK125" s="110"/>
      <c r="BL125" s="110"/>
      <c r="BM125" s="110"/>
      <c r="BN125" s="110"/>
      <c r="BO125" s="133"/>
      <c r="BP125" s="133"/>
      <c r="BQ125" s="133"/>
      <c r="BR125" s="133"/>
      <c r="BS125" s="157"/>
      <c r="BT125" s="161">
        <v>20</v>
      </c>
      <c r="BU125" s="197"/>
      <c r="BV125" s="212"/>
      <c r="BW125" s="173"/>
      <c r="BX125" s="218"/>
    </row>
    <row r="126" spans="1:76" s="28" customFormat="1" ht="12" customHeight="1">
      <c r="A126" s="32"/>
      <c r="B126" s="40"/>
      <c r="C126" s="50"/>
      <c r="D126" s="60"/>
      <c r="E126" s="69"/>
      <c r="F126" s="82"/>
      <c r="G126" s="97"/>
      <c r="H126" s="82"/>
      <c r="I126" s="110"/>
      <c r="J126" s="110"/>
      <c r="K126" s="110"/>
      <c r="L126" s="110"/>
      <c r="M126" s="135" t="s">
        <v>6</v>
      </c>
      <c r="N126" s="135"/>
      <c r="O126" s="135"/>
      <c r="P126" s="135"/>
      <c r="Q126" s="156"/>
      <c r="R126" s="156"/>
      <c r="S126" s="161">
        <f>+G119-S120</f>
        <v>65</v>
      </c>
      <c r="T126" s="32"/>
      <c r="U126" s="32"/>
      <c r="V126" s="32"/>
      <c r="W126" s="69"/>
      <c r="X126" s="82"/>
      <c r="Y126" s="97"/>
      <c r="Z126" s="82"/>
      <c r="AA126" s="110"/>
      <c r="AB126" s="110"/>
      <c r="AC126" s="110"/>
      <c r="AD126" s="110"/>
      <c r="AE126" s="133"/>
      <c r="AF126" s="133"/>
      <c r="AG126" s="133"/>
      <c r="AH126" s="133"/>
      <c r="AI126" s="195"/>
      <c r="AJ126" s="32"/>
      <c r="AK126" s="161">
        <f>+Y119-AK120</f>
        <v>55</v>
      </c>
      <c r="AL126" s="168"/>
      <c r="AM126" s="32"/>
      <c r="AN126" s="198"/>
      <c r="AO126" s="69"/>
      <c r="AP126" s="82"/>
      <c r="AQ126" s="97"/>
      <c r="AR126" s="82"/>
      <c r="AS126" s="110"/>
      <c r="AT126" s="110"/>
      <c r="AU126" s="110"/>
      <c r="AV126" s="110"/>
      <c r="AW126" s="133"/>
      <c r="AX126" s="133"/>
      <c r="AY126" s="133"/>
      <c r="AZ126" s="133"/>
      <c r="BA126" s="195"/>
      <c r="BB126" s="32"/>
      <c r="BC126" s="161">
        <f>+AQ119-BC120</f>
        <v>40</v>
      </c>
      <c r="BD126" s="168"/>
      <c r="BE126" s="32"/>
      <c r="BF126" s="198"/>
      <c r="BG126" s="69"/>
      <c r="BH126" s="82"/>
      <c r="BI126" s="97"/>
      <c r="BJ126" s="82"/>
      <c r="BK126" s="110"/>
      <c r="BL126" s="110"/>
      <c r="BM126" s="110"/>
      <c r="BN126" s="110"/>
      <c r="BO126" s="133"/>
      <c r="BP126" s="133"/>
      <c r="BQ126" s="133"/>
      <c r="BR126" s="133"/>
      <c r="BS126" s="157"/>
      <c r="BT126" s="161"/>
      <c r="BU126" s="197"/>
      <c r="BV126" s="168"/>
      <c r="BW126" s="168"/>
      <c r="BX126" s="218"/>
    </row>
    <row r="127" spans="1:76" s="28" customFormat="1" ht="12" customHeight="1">
      <c r="A127" s="32"/>
      <c r="B127" s="40"/>
      <c r="C127" s="50"/>
      <c r="D127" s="60"/>
      <c r="E127" s="69"/>
      <c r="F127" s="82"/>
      <c r="G127" s="97"/>
      <c r="H127" s="82"/>
      <c r="I127" s="110"/>
      <c r="J127" s="110"/>
      <c r="K127" s="110"/>
      <c r="L127" s="110"/>
      <c r="M127" s="110">
        <f>+I124</f>
        <v>2</v>
      </c>
      <c r="N127" s="110"/>
      <c r="O127" s="110"/>
      <c r="P127" s="110"/>
      <c r="Q127" s="158"/>
      <c r="R127" s="156"/>
      <c r="S127" s="161"/>
      <c r="T127" s="168"/>
      <c r="U127" s="168"/>
      <c r="V127" s="32"/>
      <c r="W127" s="69"/>
      <c r="X127" s="82"/>
      <c r="Y127" s="97"/>
      <c r="Z127" s="82"/>
      <c r="AA127" s="110"/>
      <c r="AB127" s="110"/>
      <c r="AC127" s="110"/>
      <c r="AD127" s="110"/>
      <c r="AE127" s="135" t="s">
        <v>6</v>
      </c>
      <c r="AF127" s="135"/>
      <c r="AG127" s="135"/>
      <c r="AH127" s="135"/>
      <c r="AI127" s="158"/>
      <c r="AJ127" s="158"/>
      <c r="AK127" s="161"/>
      <c r="AL127" s="168"/>
      <c r="AM127" s="168"/>
      <c r="AN127" s="198"/>
      <c r="AO127" s="69"/>
      <c r="AP127" s="82"/>
      <c r="AQ127" s="97"/>
      <c r="AR127" s="82"/>
      <c r="AS127" s="110"/>
      <c r="AT127" s="110"/>
      <c r="AU127" s="110"/>
      <c r="AV127" s="110"/>
      <c r="AW127" s="135" t="s">
        <v>6</v>
      </c>
      <c r="AX127" s="135"/>
      <c r="AY127" s="135"/>
      <c r="AZ127" s="135"/>
      <c r="BA127" s="158"/>
      <c r="BB127" s="158"/>
      <c r="BC127" s="161"/>
      <c r="BD127" s="168"/>
      <c r="BE127" s="168"/>
      <c r="BF127" s="198"/>
      <c r="BG127" s="69"/>
      <c r="BH127" s="82"/>
      <c r="BI127" s="97"/>
      <c r="BJ127" s="82"/>
      <c r="BK127" s="110"/>
      <c r="BL127" s="110"/>
      <c r="BM127" s="110"/>
      <c r="BN127" s="110"/>
      <c r="BO127" s="135" t="s">
        <v>6</v>
      </c>
      <c r="BP127" s="135"/>
      <c r="BQ127" s="135"/>
      <c r="BR127" s="135"/>
      <c r="BS127" s="158"/>
      <c r="BT127" s="158"/>
      <c r="BU127" s="161">
        <f>+BI119-BU121</f>
        <v>25</v>
      </c>
      <c r="BV127" s="168"/>
      <c r="BW127" s="168"/>
      <c r="BX127" s="218"/>
    </row>
    <row r="128" spans="1:76" s="28" customFormat="1" ht="12" customHeight="1">
      <c r="A128" s="32"/>
      <c r="B128" s="40"/>
      <c r="C128" s="50"/>
      <c r="D128" s="60"/>
      <c r="E128" s="69"/>
      <c r="F128" s="82"/>
      <c r="G128" s="97"/>
      <c r="H128" s="82"/>
      <c r="I128" s="110"/>
      <c r="J128" s="110"/>
      <c r="K128" s="110"/>
      <c r="L128" s="110"/>
      <c r="M128" s="133"/>
      <c r="N128" s="133"/>
      <c r="O128" s="133"/>
      <c r="P128" s="133"/>
      <c r="Q128" s="158"/>
      <c r="R128" s="158"/>
      <c r="S128" s="32"/>
      <c r="T128" s="168"/>
      <c r="U128" s="168"/>
      <c r="V128" s="32"/>
      <c r="W128" s="69"/>
      <c r="X128" s="82"/>
      <c r="Y128" s="97"/>
      <c r="Z128" s="82"/>
      <c r="AA128" s="110"/>
      <c r="AB128" s="110"/>
      <c r="AC128" s="110"/>
      <c r="AD128" s="110"/>
      <c r="AE128" s="110">
        <f>+AA124</f>
        <v>2</v>
      </c>
      <c r="AF128" s="110"/>
      <c r="AG128" s="110"/>
      <c r="AH128" s="110"/>
      <c r="AI128" s="158"/>
      <c r="AJ128" s="158"/>
      <c r="AK128" s="161"/>
      <c r="AL128" s="168"/>
      <c r="AM128" s="168"/>
      <c r="AN128" s="198"/>
      <c r="AO128" s="69"/>
      <c r="AP128" s="82"/>
      <c r="AQ128" s="97"/>
      <c r="AR128" s="82"/>
      <c r="AS128" s="110"/>
      <c r="AT128" s="110"/>
      <c r="AU128" s="110"/>
      <c r="AV128" s="110"/>
      <c r="AW128" s="110">
        <f>+AS124</f>
        <v>2</v>
      </c>
      <c r="AX128" s="110"/>
      <c r="AY128" s="110"/>
      <c r="AZ128" s="110"/>
      <c r="BA128" s="158"/>
      <c r="BB128" s="158"/>
      <c r="BC128" s="161"/>
      <c r="BD128" s="168"/>
      <c r="BE128" s="168"/>
      <c r="BF128" s="198"/>
      <c r="BG128" s="69"/>
      <c r="BH128" s="82"/>
      <c r="BI128" s="97"/>
      <c r="BJ128" s="82"/>
      <c r="BK128" s="110"/>
      <c r="BL128" s="110"/>
      <c r="BM128" s="110"/>
      <c r="BN128" s="110"/>
      <c r="BO128" s="110">
        <f>+BK124</f>
        <v>2</v>
      </c>
      <c r="BP128" s="110"/>
      <c r="BQ128" s="110"/>
      <c r="BR128" s="110"/>
      <c r="BS128" s="158"/>
      <c r="BT128" s="158"/>
      <c r="BU128" s="161"/>
      <c r="BV128" s="168"/>
      <c r="BW128" s="168"/>
      <c r="BX128" s="218"/>
    </row>
    <row r="129" spans="1:76" ht="9" customHeight="1">
      <c r="A129" s="31"/>
      <c r="B129" s="40"/>
      <c r="C129" s="50"/>
      <c r="D129" s="60"/>
      <c r="E129" s="70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31"/>
      <c r="W129" s="70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199"/>
      <c r="AO129" s="70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199"/>
      <c r="BG129" s="70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219"/>
    </row>
    <row r="130" spans="1:76" ht="9.9499999999999993" customHeight="1">
      <c r="A130" s="31"/>
      <c r="B130" s="41" t="s">
        <v>42</v>
      </c>
      <c r="C130" s="51"/>
      <c r="D130" s="61"/>
      <c r="E130" s="68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176"/>
      <c r="W130" s="68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176"/>
      <c r="AO130" s="68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  <c r="AZ130" s="81"/>
      <c r="BA130" s="81"/>
      <c r="BB130" s="81"/>
      <c r="BC130" s="81"/>
      <c r="BD130" s="81"/>
      <c r="BE130" s="81"/>
      <c r="BF130" s="176"/>
      <c r="BG130" s="68"/>
      <c r="BH130" s="81"/>
      <c r="BI130" s="81"/>
      <c r="BJ130" s="81"/>
      <c r="BK130" s="81"/>
      <c r="BL130" s="81"/>
      <c r="BM130" s="81"/>
      <c r="BN130" s="81"/>
      <c r="BO130" s="81"/>
      <c r="BP130" s="81"/>
      <c r="BQ130" s="81"/>
      <c r="BR130" s="81"/>
      <c r="BS130" s="81"/>
      <c r="BT130" s="81"/>
      <c r="BU130" s="81"/>
      <c r="BV130" s="81"/>
      <c r="BW130" s="81"/>
      <c r="BX130" s="217"/>
    </row>
    <row r="131" spans="1:76" s="29" customFormat="1" ht="18" customHeight="1">
      <c r="A131" s="33"/>
      <c r="B131" s="41"/>
      <c r="C131" s="51"/>
      <c r="D131" s="61"/>
      <c r="E131" s="71"/>
      <c r="F131" s="84"/>
      <c r="G131" s="98" t="s">
        <v>6</v>
      </c>
      <c r="H131" s="98"/>
      <c r="I131" s="98"/>
      <c r="J131" s="98"/>
      <c r="K131" s="116"/>
      <c r="L131" s="104">
        <f>+AW109</f>
        <v>2</v>
      </c>
      <c r="M131" s="104"/>
      <c r="N131" s="116"/>
      <c r="O131" s="116"/>
      <c r="P131" s="116"/>
      <c r="Q131" s="116"/>
      <c r="R131" s="116"/>
      <c r="S131" s="116"/>
      <c r="T131" s="116"/>
      <c r="U131" s="116"/>
      <c r="V131" s="177"/>
      <c r="W131" s="185"/>
      <c r="X131" s="116"/>
      <c r="Y131" s="98" t="s">
        <v>6</v>
      </c>
      <c r="Z131" s="98"/>
      <c r="AA131" s="98"/>
      <c r="AB131" s="98"/>
      <c r="AC131" s="116"/>
      <c r="AD131" s="104">
        <f>+AW109</f>
        <v>2</v>
      </c>
      <c r="AE131" s="104"/>
      <c r="AF131" s="116"/>
      <c r="AG131" s="116"/>
      <c r="AH131" s="116"/>
      <c r="AI131" s="116"/>
      <c r="AJ131" s="116"/>
      <c r="AK131" s="116"/>
      <c r="AL131" s="116"/>
      <c r="AM131" s="116"/>
      <c r="AN131" s="177"/>
      <c r="AO131" s="185"/>
      <c r="AP131" s="116"/>
      <c r="AQ131" s="98" t="s">
        <v>6</v>
      </c>
      <c r="AR131" s="98"/>
      <c r="AS131" s="98"/>
      <c r="AT131" s="98"/>
      <c r="AU131" s="116"/>
      <c r="AV131" s="104">
        <f>+AW109</f>
        <v>2</v>
      </c>
      <c r="AW131" s="104"/>
      <c r="AX131" s="116"/>
      <c r="AY131" s="116"/>
      <c r="AZ131" s="116"/>
      <c r="BA131" s="116"/>
      <c r="BB131" s="116"/>
      <c r="BC131" s="116"/>
      <c r="BD131" s="116"/>
      <c r="BE131" s="116"/>
      <c r="BF131" s="177"/>
      <c r="BG131" s="185"/>
      <c r="BH131" s="116"/>
      <c r="BI131" s="98" t="s">
        <v>6</v>
      </c>
      <c r="BJ131" s="98"/>
      <c r="BK131" s="98"/>
      <c r="BL131" s="98"/>
      <c r="BM131" s="116"/>
      <c r="BN131" s="104">
        <f>+AW109</f>
        <v>2</v>
      </c>
      <c r="BO131" s="104"/>
      <c r="BP131" s="85"/>
      <c r="BQ131" s="85"/>
      <c r="BR131" s="85"/>
      <c r="BS131" s="85"/>
      <c r="BT131" s="85"/>
      <c r="BU131" s="85"/>
      <c r="BV131" s="85"/>
      <c r="BW131" s="85"/>
      <c r="BX131" s="220"/>
    </row>
    <row r="132" spans="1:76" s="29" customFormat="1" ht="18" customHeight="1">
      <c r="A132" s="33"/>
      <c r="B132" s="41"/>
      <c r="C132" s="51"/>
      <c r="D132" s="61"/>
      <c r="E132" s="71"/>
      <c r="F132" s="84"/>
      <c r="G132" s="99" t="s">
        <v>9</v>
      </c>
      <c r="H132" s="99"/>
      <c r="I132" s="99"/>
      <c r="J132" s="99"/>
      <c r="K132" s="116"/>
      <c r="L132" s="122">
        <v>3</v>
      </c>
      <c r="M132" s="122"/>
      <c r="N132" s="116"/>
      <c r="O132" s="116"/>
      <c r="P132" s="116"/>
      <c r="Q132" s="116"/>
      <c r="R132" s="116"/>
      <c r="S132" s="116"/>
      <c r="T132" s="116"/>
      <c r="U132" s="116"/>
      <c r="V132" s="177"/>
      <c r="W132" s="185"/>
      <c r="X132" s="116"/>
      <c r="Y132" s="99" t="s">
        <v>9</v>
      </c>
      <c r="Z132" s="99"/>
      <c r="AA132" s="99"/>
      <c r="AB132" s="99"/>
      <c r="AC132" s="116"/>
      <c r="AD132" s="122">
        <v>4</v>
      </c>
      <c r="AE132" s="122"/>
      <c r="AF132" s="116"/>
      <c r="AG132" s="116"/>
      <c r="AH132" s="116"/>
      <c r="AI132" s="116"/>
      <c r="AJ132" s="116"/>
      <c r="AK132" s="116"/>
      <c r="AL132" s="116"/>
      <c r="AM132" s="116"/>
      <c r="AN132" s="177"/>
      <c r="AO132" s="185"/>
      <c r="AP132" s="116"/>
      <c r="AQ132" s="99" t="s">
        <v>9</v>
      </c>
      <c r="AR132" s="99"/>
      <c r="AS132" s="99"/>
      <c r="AT132" s="99"/>
      <c r="AU132" s="116"/>
      <c r="AV132" s="122">
        <v>6</v>
      </c>
      <c r="AW132" s="122"/>
      <c r="AX132" s="116"/>
      <c r="AY132" s="116"/>
      <c r="AZ132" s="116"/>
      <c r="BA132" s="116"/>
      <c r="BB132" s="116"/>
      <c r="BC132" s="116"/>
      <c r="BD132" s="116"/>
      <c r="BE132" s="116"/>
      <c r="BF132" s="177"/>
      <c r="BG132" s="185"/>
      <c r="BH132" s="116"/>
      <c r="BI132" s="99" t="s">
        <v>9</v>
      </c>
      <c r="BJ132" s="99"/>
      <c r="BK132" s="99"/>
      <c r="BL132" s="99"/>
      <c r="BM132" s="116"/>
      <c r="BN132" s="122">
        <v>8</v>
      </c>
      <c r="BO132" s="122"/>
      <c r="BP132" s="85"/>
      <c r="BQ132" s="85"/>
      <c r="BR132" s="85"/>
      <c r="BS132" s="85"/>
      <c r="BT132" s="85"/>
      <c r="BU132" s="85"/>
      <c r="BV132" s="85"/>
      <c r="BW132" s="85"/>
      <c r="BX132" s="220"/>
    </row>
    <row r="133" spans="1:76" s="29" customFormat="1" ht="18" customHeight="1">
      <c r="A133" s="33"/>
      <c r="B133" s="41"/>
      <c r="C133" s="51"/>
      <c r="D133" s="61"/>
      <c r="E133" s="71"/>
      <c r="F133" s="84"/>
      <c r="G133" s="99" t="s">
        <v>32</v>
      </c>
      <c r="H133" s="99"/>
      <c r="I133" s="99"/>
      <c r="J133" s="99"/>
      <c r="K133" s="116"/>
      <c r="L133" s="123">
        <v>35</v>
      </c>
      <c r="M133" s="123"/>
      <c r="N133" s="116"/>
      <c r="O133" s="116"/>
      <c r="P133" s="116"/>
      <c r="Q133" s="116"/>
      <c r="R133" s="116"/>
      <c r="S133" s="116"/>
      <c r="T133" s="116"/>
      <c r="U133" s="116"/>
      <c r="V133" s="177"/>
      <c r="W133" s="185"/>
      <c r="X133" s="116"/>
      <c r="Y133" s="99" t="s">
        <v>32</v>
      </c>
      <c r="Z133" s="99"/>
      <c r="AA133" s="99"/>
      <c r="AB133" s="99"/>
      <c r="AC133" s="116"/>
      <c r="AD133" s="123">
        <v>45</v>
      </c>
      <c r="AE133" s="123"/>
      <c r="AF133" s="116"/>
      <c r="AG133" s="116"/>
      <c r="AH133" s="116"/>
      <c r="AI133" s="116"/>
      <c r="AJ133" s="116"/>
      <c r="AK133" s="116"/>
      <c r="AL133" s="116"/>
      <c r="AM133" s="116"/>
      <c r="AN133" s="177"/>
      <c r="AO133" s="185"/>
      <c r="AP133" s="116"/>
      <c r="AQ133" s="99" t="s">
        <v>32</v>
      </c>
      <c r="AR133" s="99"/>
      <c r="AS133" s="99"/>
      <c r="AT133" s="99"/>
      <c r="AU133" s="116"/>
      <c r="AV133" s="123">
        <v>60</v>
      </c>
      <c r="AW133" s="123"/>
      <c r="AX133" s="116"/>
      <c r="AY133" s="116"/>
      <c r="AZ133" s="116"/>
      <c r="BA133" s="116"/>
      <c r="BB133" s="116"/>
      <c r="BC133" s="116"/>
      <c r="BD133" s="116"/>
      <c r="BE133" s="116"/>
      <c r="BF133" s="177"/>
      <c r="BG133" s="185"/>
      <c r="BH133" s="116"/>
      <c r="BI133" s="99" t="s">
        <v>32</v>
      </c>
      <c r="BJ133" s="99"/>
      <c r="BK133" s="99"/>
      <c r="BL133" s="99"/>
      <c r="BM133" s="116"/>
      <c r="BN133" s="123">
        <v>75</v>
      </c>
      <c r="BO133" s="123"/>
      <c r="BP133" s="85"/>
      <c r="BQ133" s="85"/>
      <c r="BR133" s="85"/>
      <c r="BS133" s="85"/>
      <c r="BT133" s="85"/>
      <c r="BU133" s="85"/>
      <c r="BV133" s="85"/>
      <c r="BW133" s="85"/>
      <c r="BX133" s="220"/>
    </row>
    <row r="134" spans="1:76" s="29" customFormat="1" ht="18" customHeight="1">
      <c r="A134" s="33"/>
      <c r="B134" s="41"/>
      <c r="C134" s="51"/>
      <c r="D134" s="61"/>
      <c r="E134" s="71"/>
      <c r="F134" s="85" t="s">
        <v>22</v>
      </c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178"/>
      <c r="W134" s="74"/>
      <c r="X134" s="85" t="s">
        <v>22</v>
      </c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178"/>
      <c r="AO134" s="74"/>
      <c r="AP134" s="85" t="s">
        <v>22</v>
      </c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178"/>
      <c r="BG134" s="74"/>
      <c r="BH134" s="85" t="s">
        <v>22</v>
      </c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220"/>
    </row>
    <row r="135" spans="1:76" s="29" customFormat="1" ht="18" customHeight="1">
      <c r="A135" s="33"/>
      <c r="B135" s="41"/>
      <c r="C135" s="51"/>
      <c r="D135" s="61"/>
      <c r="E135" s="71"/>
      <c r="F135" s="86" t="s">
        <v>30</v>
      </c>
      <c r="G135" s="86"/>
      <c r="H135" s="86"/>
      <c r="I135" s="86"/>
      <c r="J135" s="86"/>
      <c r="K135" s="86"/>
      <c r="L135" s="124">
        <f>+BO109</f>
        <v>20</v>
      </c>
      <c r="M135" s="124"/>
      <c r="N135" s="85" t="s">
        <v>11</v>
      </c>
      <c r="O135" s="85"/>
      <c r="P135" s="85"/>
      <c r="Q135" s="85"/>
      <c r="R135" s="85"/>
      <c r="S135" s="85"/>
      <c r="T135" s="85"/>
      <c r="U135" s="85"/>
      <c r="V135" s="178"/>
      <c r="W135" s="74"/>
      <c r="X135" s="86" t="s">
        <v>30</v>
      </c>
      <c r="Y135" s="86"/>
      <c r="Z135" s="86"/>
      <c r="AA135" s="86"/>
      <c r="AB135" s="86"/>
      <c r="AC135" s="86"/>
      <c r="AD135" s="124">
        <f>+BO109</f>
        <v>20</v>
      </c>
      <c r="AE135" s="124"/>
      <c r="AF135" s="85" t="s">
        <v>11</v>
      </c>
      <c r="AG135" s="85"/>
      <c r="AH135" s="85"/>
      <c r="AI135" s="85"/>
      <c r="AJ135" s="85"/>
      <c r="AK135" s="85"/>
      <c r="AL135" s="85"/>
      <c r="AM135" s="85"/>
      <c r="AN135" s="178"/>
      <c r="AO135" s="74"/>
      <c r="AP135" s="86" t="s">
        <v>30</v>
      </c>
      <c r="AQ135" s="86"/>
      <c r="AR135" s="86"/>
      <c r="AS135" s="86"/>
      <c r="AT135" s="86"/>
      <c r="AU135" s="86"/>
      <c r="AV135" s="124">
        <f>+BO109</f>
        <v>20</v>
      </c>
      <c r="AW135" s="124"/>
      <c r="AX135" s="85" t="s">
        <v>11</v>
      </c>
      <c r="AY135" s="85"/>
      <c r="AZ135" s="85"/>
      <c r="BA135" s="85"/>
      <c r="BB135" s="85"/>
      <c r="BC135" s="85"/>
      <c r="BD135" s="85"/>
      <c r="BE135" s="85"/>
      <c r="BF135" s="178"/>
      <c r="BG135" s="74"/>
      <c r="BH135" s="86" t="s">
        <v>30</v>
      </c>
      <c r="BI135" s="86"/>
      <c r="BJ135" s="86"/>
      <c r="BK135" s="86"/>
      <c r="BL135" s="86"/>
      <c r="BM135" s="86"/>
      <c r="BN135" s="124">
        <f>+BO109</f>
        <v>20</v>
      </c>
      <c r="BO135" s="124"/>
      <c r="BP135" s="85" t="s">
        <v>11</v>
      </c>
      <c r="BQ135" s="85"/>
      <c r="BR135" s="85"/>
      <c r="BS135" s="85"/>
      <c r="BT135" s="85"/>
      <c r="BU135" s="85"/>
      <c r="BV135" s="85"/>
      <c r="BW135" s="85"/>
      <c r="BX135" s="220"/>
    </row>
    <row r="136" spans="1:76" s="29" customFormat="1" ht="18" customHeight="1">
      <c r="A136" s="33"/>
      <c r="B136" s="41"/>
      <c r="C136" s="51"/>
      <c r="D136" s="61"/>
      <c r="E136" s="71"/>
      <c r="F136" s="87" t="s">
        <v>12</v>
      </c>
      <c r="G136" s="87"/>
      <c r="H136" s="98" t="s">
        <v>8</v>
      </c>
      <c r="I136" s="111">
        <f>+R119</f>
        <v>15</v>
      </c>
      <c r="J136" s="113" t="s">
        <v>14</v>
      </c>
      <c r="K136" s="111">
        <f>+L135*1</f>
        <v>20</v>
      </c>
      <c r="L136" s="125">
        <v>0.33333333333333298</v>
      </c>
      <c r="M136" s="136" t="s">
        <v>0</v>
      </c>
      <c r="N136" s="145">
        <f>100-R119</f>
        <v>85</v>
      </c>
      <c r="O136" s="145"/>
      <c r="P136" s="111" t="s">
        <v>14</v>
      </c>
      <c r="Q136" s="159">
        <f>+L131*1</f>
        <v>2</v>
      </c>
      <c r="R136" s="159"/>
      <c r="S136" s="125">
        <v>0.33333333333333326</v>
      </c>
      <c r="T136" s="172" t="s">
        <v>53</v>
      </c>
      <c r="U136" s="172"/>
      <c r="V136" s="179"/>
      <c r="W136" s="186"/>
      <c r="X136" s="87" t="s">
        <v>12</v>
      </c>
      <c r="Y136" s="87"/>
      <c r="Z136" s="98" t="s">
        <v>8</v>
      </c>
      <c r="AA136" s="111">
        <f>+AJ120*1</f>
        <v>25</v>
      </c>
      <c r="AB136" s="113" t="s">
        <v>14</v>
      </c>
      <c r="AC136" s="111">
        <f>+AD135*1</f>
        <v>20</v>
      </c>
      <c r="AD136" s="125">
        <v>0.33333333333333298</v>
      </c>
      <c r="AE136" s="136" t="s">
        <v>0</v>
      </c>
      <c r="AF136" s="145">
        <f>100-AJ120</f>
        <v>75</v>
      </c>
      <c r="AG136" s="145"/>
      <c r="AH136" s="111" t="s">
        <v>14</v>
      </c>
      <c r="AI136" s="159">
        <f>+AD131*1</f>
        <v>2</v>
      </c>
      <c r="AJ136" s="159"/>
      <c r="AK136" s="125">
        <v>0.33333333333333326</v>
      </c>
      <c r="AL136" s="172" t="s">
        <v>53</v>
      </c>
      <c r="AM136" s="172"/>
      <c r="AN136" s="179"/>
      <c r="AO136" s="186"/>
      <c r="AP136" s="87" t="s">
        <v>12</v>
      </c>
      <c r="AQ136" s="87"/>
      <c r="AR136" s="98" t="s">
        <v>8</v>
      </c>
      <c r="AS136" s="111">
        <f>+BB120*1</f>
        <v>40</v>
      </c>
      <c r="AT136" s="113" t="s">
        <v>14</v>
      </c>
      <c r="AU136" s="111">
        <f>+AV135*1</f>
        <v>20</v>
      </c>
      <c r="AV136" s="125">
        <v>0.33333333333333298</v>
      </c>
      <c r="AW136" s="136" t="s">
        <v>0</v>
      </c>
      <c r="AX136" s="145">
        <f>100-BB120</f>
        <v>60</v>
      </c>
      <c r="AY136" s="145"/>
      <c r="AZ136" s="111" t="s">
        <v>14</v>
      </c>
      <c r="BA136" s="159">
        <f>+AV131*1</f>
        <v>2</v>
      </c>
      <c r="BB136" s="159"/>
      <c r="BC136" s="125">
        <v>0.33333333333333326</v>
      </c>
      <c r="BD136" s="172" t="s">
        <v>53</v>
      </c>
      <c r="BE136" s="172"/>
      <c r="BF136" s="179"/>
      <c r="BG136" s="186"/>
      <c r="BH136" s="87" t="s">
        <v>12</v>
      </c>
      <c r="BI136" s="87"/>
      <c r="BJ136" s="98" t="s">
        <v>8</v>
      </c>
      <c r="BK136" s="111">
        <f>+BT120*1</f>
        <v>55</v>
      </c>
      <c r="BL136" s="113" t="s">
        <v>14</v>
      </c>
      <c r="BM136" s="111">
        <f>+BN135*1</f>
        <v>20</v>
      </c>
      <c r="BN136" s="125">
        <v>0.33333333333333298</v>
      </c>
      <c r="BO136" s="136" t="s">
        <v>0</v>
      </c>
      <c r="BP136" s="145">
        <f>100-BT120</f>
        <v>45</v>
      </c>
      <c r="BQ136" s="145"/>
      <c r="BR136" s="111" t="s">
        <v>14</v>
      </c>
      <c r="BS136" s="159">
        <f>+BN131*1</f>
        <v>2</v>
      </c>
      <c r="BT136" s="159"/>
      <c r="BU136" s="125">
        <v>0.33333333333333326</v>
      </c>
      <c r="BV136" s="172" t="s">
        <v>53</v>
      </c>
      <c r="BW136" s="172"/>
      <c r="BX136" s="220"/>
    </row>
    <row r="137" spans="1:76" s="29" customFormat="1" ht="18" customHeight="1">
      <c r="A137" s="33"/>
      <c r="B137" s="41"/>
      <c r="C137" s="51"/>
      <c r="D137" s="61"/>
      <c r="E137" s="71"/>
      <c r="F137" s="87"/>
      <c r="G137" s="87"/>
      <c r="H137" s="98"/>
      <c r="I137" s="112">
        <v>100</v>
      </c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72"/>
      <c r="U137" s="172"/>
      <c r="V137" s="179"/>
      <c r="W137" s="186"/>
      <c r="X137" s="87"/>
      <c r="Y137" s="87"/>
      <c r="Z137" s="98"/>
      <c r="AA137" s="112">
        <v>100</v>
      </c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72"/>
      <c r="AM137" s="172"/>
      <c r="AN137" s="179"/>
      <c r="AO137" s="186"/>
      <c r="AP137" s="87"/>
      <c r="AQ137" s="87"/>
      <c r="AR137" s="98"/>
      <c r="AS137" s="112">
        <v>100</v>
      </c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72"/>
      <c r="BE137" s="172"/>
      <c r="BF137" s="179"/>
      <c r="BG137" s="186"/>
      <c r="BH137" s="87"/>
      <c r="BI137" s="87"/>
      <c r="BJ137" s="98"/>
      <c r="BK137" s="112">
        <v>100</v>
      </c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72"/>
      <c r="BW137" s="172"/>
      <c r="BX137" s="220"/>
    </row>
    <row r="138" spans="1:76" s="29" customFormat="1" ht="15" customHeight="1">
      <c r="A138" s="33"/>
      <c r="B138" s="41"/>
      <c r="C138" s="51"/>
      <c r="D138" s="61"/>
      <c r="E138" s="71"/>
      <c r="F138" s="87" t="s">
        <v>15</v>
      </c>
      <c r="G138" s="87"/>
      <c r="H138" s="104">
        <f>ROUND(((I136*K136^L136+N136*Q136^S136)/100)^3,2)</f>
        <v>3.23</v>
      </c>
      <c r="I138" s="104"/>
      <c r="J138" s="104"/>
      <c r="K138" s="98" t="str">
        <f>IF(H138&gt;L138,"&gt;","&lt;")</f>
        <v>&gt;</v>
      </c>
      <c r="L138" s="126">
        <f>+L132</f>
        <v>3</v>
      </c>
      <c r="M138" s="126"/>
      <c r="N138" s="116"/>
      <c r="O138" s="116"/>
      <c r="P138" s="116"/>
      <c r="Q138" s="116"/>
      <c r="R138" s="116"/>
      <c r="S138" s="116"/>
      <c r="T138" s="116"/>
      <c r="U138" s="116"/>
      <c r="V138" s="178"/>
      <c r="W138" s="74"/>
      <c r="X138" s="87" t="s">
        <v>15</v>
      </c>
      <c r="Y138" s="87"/>
      <c r="Z138" s="189">
        <f>ROUND(((AA136*AC136^AD136+AF136*AI136^AK136)/100)^3,2)</f>
        <v>4.28</v>
      </c>
      <c r="AA138" s="189"/>
      <c r="AB138" s="189"/>
      <c r="AC138" s="86" t="str">
        <f>IF(Z138&gt;AD138,"&gt;","&lt;")</f>
        <v>&gt;</v>
      </c>
      <c r="AD138" s="190">
        <f>+AD132</f>
        <v>4</v>
      </c>
      <c r="AE138" s="190"/>
      <c r="AF138" s="85"/>
      <c r="AG138" s="85"/>
      <c r="AH138" s="85"/>
      <c r="AI138" s="85"/>
      <c r="AJ138" s="85"/>
      <c r="AK138" s="85"/>
      <c r="AL138" s="85"/>
      <c r="AM138" s="85"/>
      <c r="AN138" s="178"/>
      <c r="AO138" s="74"/>
      <c r="AP138" s="87" t="s">
        <v>15</v>
      </c>
      <c r="AQ138" s="87"/>
      <c r="AR138" s="189">
        <f>ROUND(((AS136*AU136^AV136+AX136*BA136^BC136)/100)^3,2)</f>
        <v>6.25</v>
      </c>
      <c r="AS138" s="189"/>
      <c r="AT138" s="189"/>
      <c r="AU138" s="86" t="str">
        <f>IF(AR138&gt;AV138,"&gt;","&lt;")</f>
        <v>&gt;</v>
      </c>
      <c r="AV138" s="190">
        <f>+AV132</f>
        <v>6</v>
      </c>
      <c r="AW138" s="190"/>
      <c r="AX138" s="85"/>
      <c r="AY138" s="85"/>
      <c r="AZ138" s="85"/>
      <c r="BA138" s="85"/>
      <c r="BB138" s="85"/>
      <c r="BC138" s="85"/>
      <c r="BD138" s="85"/>
      <c r="BE138" s="85"/>
      <c r="BF138" s="178"/>
      <c r="BG138" s="74"/>
      <c r="BH138" s="87" t="s">
        <v>15</v>
      </c>
      <c r="BI138" s="87"/>
      <c r="BJ138" s="189">
        <f>ROUND(((BK136*BM136^BN136+BP136*BS136^BU136)/100)^3,2)</f>
        <v>8.74</v>
      </c>
      <c r="BK138" s="189"/>
      <c r="BL138" s="189"/>
      <c r="BM138" s="86" t="str">
        <f>IF(BJ138&gt;BN138,"&gt;","&lt;")</f>
        <v>&gt;</v>
      </c>
      <c r="BN138" s="190">
        <f>+BN132</f>
        <v>8</v>
      </c>
      <c r="BO138" s="190"/>
      <c r="BP138" s="85"/>
      <c r="BQ138" s="85"/>
      <c r="BR138" s="85"/>
      <c r="BS138" s="85"/>
      <c r="BT138" s="85"/>
      <c r="BU138" s="85"/>
      <c r="BV138" s="85"/>
      <c r="BW138" s="85"/>
      <c r="BX138" s="220"/>
    </row>
    <row r="139" spans="1:76" s="29" customFormat="1" ht="15" customHeight="1">
      <c r="A139" s="33"/>
      <c r="B139" s="41"/>
      <c r="C139" s="51"/>
      <c r="D139" s="61"/>
      <c r="E139" s="71"/>
      <c r="F139" s="87"/>
      <c r="G139" s="87"/>
      <c r="H139" s="104"/>
      <c r="I139" s="104"/>
      <c r="J139" s="104"/>
      <c r="K139" s="98"/>
      <c r="L139" s="126"/>
      <c r="M139" s="126"/>
      <c r="N139" s="116"/>
      <c r="O139" s="116"/>
      <c r="P139" s="116"/>
      <c r="Q139" s="116"/>
      <c r="R139" s="116"/>
      <c r="S139" s="116"/>
      <c r="T139" s="116"/>
      <c r="U139" s="116"/>
      <c r="V139" s="178"/>
      <c r="W139" s="74"/>
      <c r="X139" s="87"/>
      <c r="Y139" s="87"/>
      <c r="Z139" s="189"/>
      <c r="AA139" s="189"/>
      <c r="AB139" s="189"/>
      <c r="AC139" s="86"/>
      <c r="AD139" s="190"/>
      <c r="AE139" s="190"/>
      <c r="AF139" s="85"/>
      <c r="AG139" s="85"/>
      <c r="AH139" s="85"/>
      <c r="AI139" s="85"/>
      <c r="AJ139" s="85"/>
      <c r="AK139" s="85"/>
      <c r="AL139" s="85"/>
      <c r="AM139" s="85"/>
      <c r="AN139" s="178"/>
      <c r="AO139" s="74"/>
      <c r="AP139" s="87"/>
      <c r="AQ139" s="87"/>
      <c r="AR139" s="189"/>
      <c r="AS139" s="189"/>
      <c r="AT139" s="189"/>
      <c r="AU139" s="86"/>
      <c r="AV139" s="190"/>
      <c r="AW139" s="190"/>
      <c r="AX139" s="85"/>
      <c r="AY139" s="85"/>
      <c r="AZ139" s="85"/>
      <c r="BA139" s="85"/>
      <c r="BB139" s="85"/>
      <c r="BC139" s="85"/>
      <c r="BD139" s="85"/>
      <c r="BE139" s="85"/>
      <c r="BF139" s="178"/>
      <c r="BG139" s="74"/>
      <c r="BH139" s="87"/>
      <c r="BI139" s="87"/>
      <c r="BJ139" s="189"/>
      <c r="BK139" s="189"/>
      <c r="BL139" s="189"/>
      <c r="BM139" s="86"/>
      <c r="BN139" s="190"/>
      <c r="BO139" s="190"/>
      <c r="BP139" s="85"/>
      <c r="BQ139" s="85"/>
      <c r="BR139" s="85"/>
      <c r="BS139" s="85"/>
      <c r="BT139" s="85"/>
      <c r="BU139" s="85"/>
      <c r="BV139" s="85"/>
      <c r="BW139" s="85"/>
      <c r="BX139" s="220"/>
    </row>
    <row r="140" spans="1:76" s="29" customFormat="1" ht="18" customHeight="1">
      <c r="A140" s="33"/>
      <c r="B140" s="41"/>
      <c r="C140" s="51"/>
      <c r="D140" s="61"/>
      <c r="E140" s="71"/>
      <c r="F140" s="85"/>
      <c r="G140" s="100" t="str">
        <f>IF(H138&gt;L138,"OK,目標CBR"&amp;L132&amp;"%の場合置換層厚"&amp;L133&amp;"cmとなる。","NG,目標CBR"&amp;L132&amp;"%の場合置換層厚"&amp;L133&amp;"cmでは満足しない。")</f>
        <v>OK,目標CBR3%の場合置換層厚35cmとなる。</v>
      </c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178"/>
      <c r="W140" s="74"/>
      <c r="X140" s="85"/>
      <c r="Y140" s="100" t="str">
        <f>IF(Z138&gt;AD138,"OK,目標CBR"&amp;AD132&amp;"%の場合置換層厚"&amp;AD133&amp;"cmとなる。","NG,目標CBR"&amp;AD132&amp;"%の場合置換層厚"&amp;AD133&amp;"cmでは満足しない。")</f>
        <v>OK,目標CBR4%の場合置換層厚45cmとなる。</v>
      </c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178"/>
      <c r="AO140" s="74"/>
      <c r="AP140" s="85"/>
      <c r="AQ140" s="100" t="str">
        <f>IF(AR138&gt;AV138,"OK,目標CBR"&amp;AV132&amp;"%の場合置換層厚"&amp;AV133&amp;"cmとなる。","NG,目標CBR"&amp;AV132&amp;"%の場合置換層厚"&amp;AV133&amp;"cmでは満足しない。")</f>
        <v>OK,目標CBR6%の場合置換層厚60cmとなる。</v>
      </c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178"/>
      <c r="BG140" s="74"/>
      <c r="BH140" s="85"/>
      <c r="BI140" s="100" t="str">
        <f>IF(BJ138&gt;BN138,"OK,目標CBR"&amp;BN132&amp;"%の場合置換層厚"&amp;BN133&amp;"cmとなる。","NG,目標CBR"&amp;BN132&amp;"%の場合置換層厚"&amp;BN133&amp;"cmでは満足しない。")</f>
        <v>OK,目標CBR8%の場合置換層厚75cmとなる。</v>
      </c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220"/>
    </row>
    <row r="141" spans="1:76" s="29" customFormat="1" ht="9.9499999999999993" customHeight="1">
      <c r="A141" s="33"/>
      <c r="B141" s="41"/>
      <c r="C141" s="51"/>
      <c r="D141" s="61"/>
      <c r="E141" s="72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180"/>
      <c r="W141" s="72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180"/>
      <c r="AO141" s="72"/>
      <c r="AP141" s="88"/>
      <c r="AQ141" s="88"/>
      <c r="AR141" s="88"/>
      <c r="AS141" s="88"/>
      <c r="AT141" s="88"/>
      <c r="AU141" s="88"/>
      <c r="AV141" s="88"/>
      <c r="AW141" s="88"/>
      <c r="AX141" s="88"/>
      <c r="AY141" s="88"/>
      <c r="AZ141" s="88"/>
      <c r="BA141" s="88"/>
      <c r="BB141" s="88"/>
      <c r="BC141" s="88"/>
      <c r="BD141" s="88"/>
      <c r="BE141" s="88"/>
      <c r="BF141" s="180"/>
      <c r="BG141" s="72"/>
      <c r="BH141" s="88"/>
      <c r="BI141" s="88"/>
      <c r="BJ141" s="88"/>
      <c r="BK141" s="88"/>
      <c r="BL141" s="88"/>
      <c r="BM141" s="88"/>
      <c r="BN141" s="88"/>
      <c r="BO141" s="88"/>
      <c r="BP141" s="88"/>
      <c r="BQ141" s="88"/>
      <c r="BR141" s="88"/>
      <c r="BS141" s="88"/>
      <c r="BT141" s="88"/>
      <c r="BU141" s="88"/>
      <c r="BV141" s="88"/>
      <c r="BW141" s="88"/>
      <c r="BX141" s="221"/>
    </row>
    <row r="142" spans="1:76" s="29" customFormat="1" ht="15.95" customHeight="1">
      <c r="A142" s="33"/>
      <c r="B142" s="42" t="s">
        <v>20</v>
      </c>
      <c r="C142" s="52"/>
      <c r="D142" s="62"/>
      <c r="E142" s="73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151">
        <v>100</v>
      </c>
      <c r="Q142" s="151"/>
      <c r="R142" s="151"/>
      <c r="S142" s="151"/>
      <c r="T142" s="151"/>
      <c r="U142" s="151"/>
      <c r="V142" s="181"/>
      <c r="W142" s="187"/>
      <c r="X142" s="89"/>
      <c r="Y142" s="89"/>
      <c r="Z142" s="89"/>
      <c r="AA142" s="89"/>
      <c r="AB142" s="89"/>
      <c r="AC142" s="89"/>
      <c r="AD142" s="89"/>
      <c r="AE142" s="89"/>
      <c r="AF142" s="89"/>
      <c r="AG142" s="89"/>
      <c r="AH142" s="151">
        <v>100</v>
      </c>
      <c r="AI142" s="151"/>
      <c r="AJ142" s="151"/>
      <c r="AK142" s="151"/>
      <c r="AL142" s="151"/>
      <c r="AM142" s="151"/>
      <c r="AN142" s="200"/>
      <c r="AO142" s="187"/>
      <c r="AP142" s="89"/>
      <c r="AQ142" s="89"/>
      <c r="AR142" s="89"/>
      <c r="AS142" s="89"/>
      <c r="AT142" s="89"/>
      <c r="AU142" s="89"/>
      <c r="AV142" s="89"/>
      <c r="AW142" s="89"/>
      <c r="AX142" s="89"/>
      <c r="AY142" s="89"/>
      <c r="AZ142" s="151">
        <v>100</v>
      </c>
      <c r="BA142" s="151"/>
      <c r="BB142" s="151"/>
      <c r="BC142" s="151"/>
      <c r="BD142" s="151"/>
      <c r="BE142" s="151"/>
      <c r="BF142" s="200"/>
      <c r="BG142" s="73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151">
        <v>100</v>
      </c>
      <c r="BS142" s="151"/>
      <c r="BT142" s="151"/>
      <c r="BU142" s="151"/>
      <c r="BV142" s="151"/>
      <c r="BW142" s="151"/>
      <c r="BX142" s="222"/>
    </row>
    <row r="143" spans="1:76" s="29" customFormat="1" ht="15.95" customHeight="1">
      <c r="A143" s="33"/>
      <c r="B143" s="43"/>
      <c r="C143" s="53"/>
      <c r="D143" s="63"/>
      <c r="E143" s="71"/>
      <c r="F143" s="90" t="s">
        <v>41</v>
      </c>
      <c r="G143" s="90"/>
      <c r="H143" s="90"/>
      <c r="I143" s="90"/>
      <c r="J143" s="90"/>
      <c r="K143" s="90"/>
      <c r="L143" s="90"/>
      <c r="M143" s="90" t="s">
        <v>36</v>
      </c>
      <c r="N143" s="90"/>
      <c r="O143" s="90"/>
      <c r="P143" s="94" t="s">
        <v>46</v>
      </c>
      <c r="Q143" s="94"/>
      <c r="R143" s="94"/>
      <c r="S143" s="94" t="s">
        <v>44</v>
      </c>
      <c r="T143" s="94"/>
      <c r="U143" s="94"/>
      <c r="V143" s="182"/>
      <c r="W143" s="188"/>
      <c r="X143" s="90" t="s">
        <v>41</v>
      </c>
      <c r="Y143" s="90"/>
      <c r="Z143" s="90"/>
      <c r="AA143" s="90"/>
      <c r="AB143" s="90"/>
      <c r="AC143" s="90"/>
      <c r="AD143" s="90"/>
      <c r="AE143" s="90" t="s">
        <v>36</v>
      </c>
      <c r="AF143" s="90"/>
      <c r="AG143" s="90"/>
      <c r="AH143" s="94" t="s">
        <v>46</v>
      </c>
      <c r="AI143" s="94"/>
      <c r="AJ143" s="94"/>
      <c r="AK143" s="94" t="s">
        <v>44</v>
      </c>
      <c r="AL143" s="94"/>
      <c r="AM143" s="94"/>
      <c r="AN143" s="201"/>
      <c r="AO143" s="188"/>
      <c r="AP143" s="90" t="s">
        <v>41</v>
      </c>
      <c r="AQ143" s="90"/>
      <c r="AR143" s="90"/>
      <c r="AS143" s="90"/>
      <c r="AT143" s="90"/>
      <c r="AU143" s="90"/>
      <c r="AV143" s="90"/>
      <c r="AW143" s="90" t="s">
        <v>36</v>
      </c>
      <c r="AX143" s="90"/>
      <c r="AY143" s="90"/>
      <c r="AZ143" s="94" t="s">
        <v>46</v>
      </c>
      <c r="BA143" s="94"/>
      <c r="BB143" s="94"/>
      <c r="BC143" s="94" t="s">
        <v>44</v>
      </c>
      <c r="BD143" s="94"/>
      <c r="BE143" s="94"/>
      <c r="BF143" s="201"/>
      <c r="BG143" s="210"/>
      <c r="BH143" s="90" t="s">
        <v>41</v>
      </c>
      <c r="BI143" s="90"/>
      <c r="BJ143" s="90"/>
      <c r="BK143" s="90"/>
      <c r="BL143" s="90"/>
      <c r="BM143" s="90"/>
      <c r="BN143" s="90"/>
      <c r="BO143" s="90" t="s">
        <v>36</v>
      </c>
      <c r="BP143" s="90"/>
      <c r="BQ143" s="90"/>
      <c r="BR143" s="94" t="s">
        <v>46</v>
      </c>
      <c r="BS143" s="94"/>
      <c r="BT143" s="94"/>
      <c r="BU143" s="94" t="s">
        <v>44</v>
      </c>
      <c r="BV143" s="94"/>
      <c r="BW143" s="94"/>
      <c r="BX143" s="223"/>
    </row>
    <row r="144" spans="1:76" s="29" customFormat="1" ht="15.95" customHeight="1">
      <c r="A144" s="33"/>
      <c r="B144" s="43"/>
      <c r="C144" s="53"/>
      <c r="D144" s="63"/>
      <c r="E144" s="71"/>
      <c r="F144" s="91" t="s">
        <v>34</v>
      </c>
      <c r="G144" s="101"/>
      <c r="H144" s="105" t="s">
        <v>50</v>
      </c>
      <c r="I144" s="105"/>
      <c r="J144" s="114"/>
      <c r="K144" s="119">
        <f>$K$38</f>
        <v>5</v>
      </c>
      <c r="L144" s="130"/>
      <c r="M144" s="137">
        <f>+P142</f>
        <v>100</v>
      </c>
      <c r="N144" s="146"/>
      <c r="O144" s="148"/>
      <c r="P144" s="152">
        <f>+'単価表(奄美)'!$E$6</f>
        <v>2448</v>
      </c>
      <c r="Q144" s="160"/>
      <c r="R144" s="162"/>
      <c r="S144" s="165">
        <f>ROUND(P144*M144/1000,0)</f>
        <v>245</v>
      </c>
      <c r="T144" s="165"/>
      <c r="U144" s="165"/>
      <c r="V144" s="182"/>
      <c r="W144" s="188"/>
      <c r="X144" s="91" t="s">
        <v>34</v>
      </c>
      <c r="Y144" s="101"/>
      <c r="Z144" s="105" t="s">
        <v>50</v>
      </c>
      <c r="AA144" s="105"/>
      <c r="AB144" s="114"/>
      <c r="AC144" s="119">
        <f>$AC$38</f>
        <v>5</v>
      </c>
      <c r="AD144" s="130"/>
      <c r="AE144" s="137">
        <f>+AH142</f>
        <v>100</v>
      </c>
      <c r="AF144" s="146"/>
      <c r="AG144" s="148"/>
      <c r="AH144" s="152">
        <f>+'単価表(奄美)'!$E$6</f>
        <v>2448</v>
      </c>
      <c r="AI144" s="160"/>
      <c r="AJ144" s="162"/>
      <c r="AK144" s="165">
        <f>ROUND(AH144*AE144/1000,0)</f>
        <v>245</v>
      </c>
      <c r="AL144" s="165"/>
      <c r="AM144" s="165"/>
      <c r="AN144" s="201"/>
      <c r="AO144" s="188"/>
      <c r="AP144" s="91" t="s">
        <v>34</v>
      </c>
      <c r="AQ144" s="101"/>
      <c r="AR144" s="105" t="s">
        <v>50</v>
      </c>
      <c r="AS144" s="105"/>
      <c r="AT144" s="114"/>
      <c r="AU144" s="119">
        <f>$AU$38</f>
        <v>5</v>
      </c>
      <c r="AV144" s="130"/>
      <c r="AW144" s="137">
        <f>+AZ142</f>
        <v>100</v>
      </c>
      <c r="AX144" s="146"/>
      <c r="AY144" s="148"/>
      <c r="AZ144" s="152">
        <f>+'単価表(奄美)'!$E$6</f>
        <v>2448</v>
      </c>
      <c r="BA144" s="160"/>
      <c r="BB144" s="162"/>
      <c r="BC144" s="165">
        <f>ROUND(AZ144*AW144/1000,0)</f>
        <v>245</v>
      </c>
      <c r="BD144" s="165"/>
      <c r="BE144" s="165"/>
      <c r="BF144" s="201"/>
      <c r="BG144" s="210"/>
      <c r="BH144" s="91" t="s">
        <v>34</v>
      </c>
      <c r="BI144" s="101"/>
      <c r="BJ144" s="105" t="s">
        <v>50</v>
      </c>
      <c r="BK144" s="105"/>
      <c r="BL144" s="114"/>
      <c r="BM144" s="119">
        <f>$BM$38</f>
        <v>5</v>
      </c>
      <c r="BN144" s="130"/>
      <c r="BO144" s="137">
        <f>+BR142</f>
        <v>100</v>
      </c>
      <c r="BP144" s="146"/>
      <c r="BQ144" s="148"/>
      <c r="BR144" s="152">
        <f>+'単価表(奄美)'!$E$6</f>
        <v>2448</v>
      </c>
      <c r="BS144" s="160"/>
      <c r="BT144" s="162"/>
      <c r="BU144" s="165">
        <f>ROUND(BR144*BO144/1000,0)</f>
        <v>245</v>
      </c>
      <c r="BV144" s="165"/>
      <c r="BW144" s="165"/>
      <c r="BX144" s="223"/>
    </row>
    <row r="145" spans="1:76" s="30" customFormat="1" ht="15.95" customHeight="1">
      <c r="A145" s="34"/>
      <c r="B145" s="43"/>
      <c r="C145" s="53"/>
      <c r="D145" s="63"/>
      <c r="E145" s="74"/>
      <c r="F145" s="92"/>
      <c r="G145" s="102"/>
      <c r="H145" s="105" t="s">
        <v>33</v>
      </c>
      <c r="I145" s="105"/>
      <c r="J145" s="114"/>
      <c r="K145" s="120">
        <f>$K$39</f>
        <v>25</v>
      </c>
      <c r="L145" s="131"/>
      <c r="M145" s="138">
        <f>+P142</f>
        <v>100</v>
      </c>
      <c r="N145" s="138"/>
      <c r="O145" s="138"/>
      <c r="P145" s="153">
        <f>LOOKUP(K145,'単価表(奄美)'!$D$8:$D$16,'単価表(奄美)'!$E$8:$E$16)</f>
        <v>1653</v>
      </c>
      <c r="Q145" s="153"/>
      <c r="R145" s="153"/>
      <c r="S145" s="165">
        <f>ROUND(P145*M145/1000,0)</f>
        <v>165</v>
      </c>
      <c r="T145" s="165"/>
      <c r="U145" s="165"/>
      <c r="V145" s="182"/>
      <c r="W145" s="188"/>
      <c r="X145" s="92"/>
      <c r="Y145" s="102"/>
      <c r="Z145" s="105" t="s">
        <v>33</v>
      </c>
      <c r="AA145" s="105"/>
      <c r="AB145" s="114"/>
      <c r="AC145" s="120">
        <f>$AC$39</f>
        <v>15</v>
      </c>
      <c r="AD145" s="131"/>
      <c r="AE145" s="138">
        <f>+AH142</f>
        <v>100</v>
      </c>
      <c r="AF145" s="138"/>
      <c r="AG145" s="138"/>
      <c r="AH145" s="153">
        <f>LOOKUP(AC145,'単価表(奄美)'!$D$8:$D$16,'単価表(奄美)'!$E$8:$E$16)</f>
        <v>952</v>
      </c>
      <c r="AI145" s="153"/>
      <c r="AJ145" s="153"/>
      <c r="AK145" s="165">
        <f>ROUND(AH145*AE145/1000,0)</f>
        <v>95</v>
      </c>
      <c r="AL145" s="165"/>
      <c r="AM145" s="165"/>
      <c r="AN145" s="178"/>
      <c r="AO145" s="188"/>
      <c r="AP145" s="92"/>
      <c r="AQ145" s="102"/>
      <c r="AR145" s="105" t="s">
        <v>33</v>
      </c>
      <c r="AS145" s="105"/>
      <c r="AT145" s="114"/>
      <c r="AU145" s="120">
        <f>$AU$39</f>
        <v>20</v>
      </c>
      <c r="AV145" s="131"/>
      <c r="AW145" s="138">
        <f>+AZ142</f>
        <v>100</v>
      </c>
      <c r="AX145" s="138"/>
      <c r="AY145" s="138"/>
      <c r="AZ145" s="153">
        <f>LOOKUP(AU145,'単価表(奄美)'!$D$8:$D$16,'単価表(奄美)'!$E$8:$E$16)</f>
        <v>1398</v>
      </c>
      <c r="BA145" s="153"/>
      <c r="BB145" s="153"/>
      <c r="BC145" s="165">
        <f>ROUND(AZ145*AW145/1000,0)</f>
        <v>140</v>
      </c>
      <c r="BD145" s="165"/>
      <c r="BE145" s="165"/>
      <c r="BF145" s="178"/>
      <c r="BG145" s="74"/>
      <c r="BH145" s="92"/>
      <c r="BI145" s="102"/>
      <c r="BJ145" s="105" t="s">
        <v>33</v>
      </c>
      <c r="BK145" s="105"/>
      <c r="BL145" s="114"/>
      <c r="BM145" s="120">
        <f>$BM$39</f>
        <v>15</v>
      </c>
      <c r="BN145" s="131"/>
      <c r="BO145" s="138">
        <f>+BR142</f>
        <v>100</v>
      </c>
      <c r="BP145" s="138"/>
      <c r="BQ145" s="138"/>
      <c r="BR145" s="153">
        <f>LOOKUP(BM145,'単価表(奄美)'!$D$8:$D$16,'単価表(奄美)'!$E$8:$E$16)</f>
        <v>952</v>
      </c>
      <c r="BS145" s="153"/>
      <c r="BT145" s="153"/>
      <c r="BU145" s="165">
        <f>ROUND(BR145*BO145/1000,0)</f>
        <v>95</v>
      </c>
      <c r="BV145" s="165"/>
      <c r="BW145" s="165"/>
      <c r="BX145" s="220"/>
    </row>
    <row r="146" spans="1:76" s="30" customFormat="1" ht="15.95" customHeight="1">
      <c r="A146" s="34"/>
      <c r="B146" s="43"/>
      <c r="C146" s="53"/>
      <c r="D146" s="63"/>
      <c r="E146" s="74"/>
      <c r="F146" s="92"/>
      <c r="G146" s="102"/>
      <c r="H146" s="106" t="s">
        <v>38</v>
      </c>
      <c r="I146" s="106"/>
      <c r="J146" s="115"/>
      <c r="K146" s="120"/>
      <c r="L146" s="131"/>
      <c r="M146" s="138"/>
      <c r="N146" s="138"/>
      <c r="O146" s="138"/>
      <c r="P146" s="153"/>
      <c r="Q146" s="153"/>
      <c r="R146" s="153"/>
      <c r="S146" s="165"/>
      <c r="T146" s="165"/>
      <c r="U146" s="165"/>
      <c r="V146" s="182"/>
      <c r="W146" s="188"/>
      <c r="X146" s="92"/>
      <c r="Y146" s="102"/>
      <c r="Z146" s="106" t="s">
        <v>38</v>
      </c>
      <c r="AA146" s="106"/>
      <c r="AB146" s="115"/>
      <c r="AC146" s="120"/>
      <c r="AD146" s="131"/>
      <c r="AE146" s="138"/>
      <c r="AF146" s="138"/>
      <c r="AG146" s="138"/>
      <c r="AH146" s="153"/>
      <c r="AI146" s="153"/>
      <c r="AJ146" s="153"/>
      <c r="AK146" s="165"/>
      <c r="AL146" s="165"/>
      <c r="AM146" s="165"/>
      <c r="AN146" s="178"/>
      <c r="AO146" s="188"/>
      <c r="AP146" s="92"/>
      <c r="AQ146" s="102"/>
      <c r="AR146" s="106" t="s">
        <v>38</v>
      </c>
      <c r="AS146" s="106"/>
      <c r="AT146" s="115"/>
      <c r="AU146" s="120"/>
      <c r="AV146" s="131"/>
      <c r="AW146" s="138"/>
      <c r="AX146" s="138"/>
      <c r="AY146" s="138"/>
      <c r="AZ146" s="153"/>
      <c r="BA146" s="153"/>
      <c r="BB146" s="153"/>
      <c r="BC146" s="165"/>
      <c r="BD146" s="165"/>
      <c r="BE146" s="165"/>
      <c r="BF146" s="178"/>
      <c r="BG146" s="74"/>
      <c r="BH146" s="92"/>
      <c r="BI146" s="102"/>
      <c r="BJ146" s="106" t="s">
        <v>38</v>
      </c>
      <c r="BK146" s="106"/>
      <c r="BL146" s="115"/>
      <c r="BM146" s="120"/>
      <c r="BN146" s="131"/>
      <c r="BO146" s="138"/>
      <c r="BP146" s="138"/>
      <c r="BQ146" s="138"/>
      <c r="BR146" s="153"/>
      <c r="BS146" s="153"/>
      <c r="BT146" s="153"/>
      <c r="BU146" s="165"/>
      <c r="BV146" s="165"/>
      <c r="BW146" s="165"/>
      <c r="BX146" s="220"/>
    </row>
    <row r="147" spans="1:76" s="30" customFormat="1" ht="15.95" customHeight="1">
      <c r="A147" s="34"/>
      <c r="B147" s="43"/>
      <c r="C147" s="53"/>
      <c r="D147" s="63"/>
      <c r="E147" s="74"/>
      <c r="F147" s="92"/>
      <c r="G147" s="102"/>
      <c r="H147" s="105" t="s">
        <v>13</v>
      </c>
      <c r="I147" s="105"/>
      <c r="J147" s="114"/>
      <c r="K147" s="120">
        <f>$K$41</f>
        <v>30</v>
      </c>
      <c r="L147" s="131"/>
      <c r="M147" s="138">
        <f>+P142</f>
        <v>100</v>
      </c>
      <c r="N147" s="138"/>
      <c r="O147" s="138"/>
      <c r="P147" s="153">
        <f>LOOKUP(K147,'単価表(奄美)'!$D$17:$D$26,'単価表(奄美)'!$E$17:$E$26)</f>
        <v>1674</v>
      </c>
      <c r="Q147" s="153"/>
      <c r="R147" s="153"/>
      <c r="S147" s="165">
        <f>ROUND(P147*M147/1000,0)</f>
        <v>167</v>
      </c>
      <c r="T147" s="165"/>
      <c r="U147" s="165"/>
      <c r="V147" s="182"/>
      <c r="W147" s="188"/>
      <c r="X147" s="92"/>
      <c r="Y147" s="102"/>
      <c r="Z147" s="105" t="s">
        <v>13</v>
      </c>
      <c r="AA147" s="105"/>
      <c r="AB147" s="114"/>
      <c r="AC147" s="120">
        <f>$AC$41</f>
        <v>40</v>
      </c>
      <c r="AD147" s="131"/>
      <c r="AE147" s="138">
        <f>+AH142</f>
        <v>100</v>
      </c>
      <c r="AF147" s="138"/>
      <c r="AG147" s="138"/>
      <c r="AH147" s="153">
        <f>LOOKUP(AC147,'単価表(奄美)'!$D$17:$D$26,'単価表(奄美)'!$E$17:$E$26)</f>
        <v>2106</v>
      </c>
      <c r="AI147" s="153"/>
      <c r="AJ147" s="153"/>
      <c r="AK147" s="165">
        <f>ROUND(AH147*AE147/1000,0)</f>
        <v>211</v>
      </c>
      <c r="AL147" s="165"/>
      <c r="AM147" s="165"/>
      <c r="AN147" s="178"/>
      <c r="AO147" s="188"/>
      <c r="AP147" s="92"/>
      <c r="AQ147" s="102"/>
      <c r="AR147" s="105" t="s">
        <v>13</v>
      </c>
      <c r="AS147" s="105"/>
      <c r="AT147" s="114"/>
      <c r="AU147" s="120">
        <f>$AU$41</f>
        <v>20</v>
      </c>
      <c r="AV147" s="131"/>
      <c r="AW147" s="138">
        <f>+AZ142</f>
        <v>100</v>
      </c>
      <c r="AX147" s="138"/>
      <c r="AY147" s="138"/>
      <c r="AZ147" s="153">
        <f>LOOKUP(AU147,'単価表(奄美)'!$D$17:$D$26,'単価表(奄美)'!$E$17:$E$26)</f>
        <v>1053</v>
      </c>
      <c r="BA147" s="153"/>
      <c r="BB147" s="153"/>
      <c r="BC147" s="165">
        <f>ROUND(AZ147*AW147/1000,0)</f>
        <v>105</v>
      </c>
      <c r="BD147" s="165"/>
      <c r="BE147" s="165"/>
      <c r="BF147" s="178"/>
      <c r="BG147" s="74"/>
      <c r="BH147" s="92"/>
      <c r="BI147" s="102"/>
      <c r="BJ147" s="105" t="s">
        <v>13</v>
      </c>
      <c r="BK147" s="105"/>
      <c r="BL147" s="114"/>
      <c r="BM147" s="120">
        <f>$BM$41</f>
        <v>25</v>
      </c>
      <c r="BN147" s="131"/>
      <c r="BO147" s="138">
        <f>+BR142</f>
        <v>100</v>
      </c>
      <c r="BP147" s="138"/>
      <c r="BQ147" s="138"/>
      <c r="BR147" s="153">
        <f>LOOKUP(BM147,'単価表(奄美)'!$D$17:$D$26,'単価表(奄美)'!$E$17:$E$26)</f>
        <v>1457</v>
      </c>
      <c r="BS147" s="153"/>
      <c r="BT147" s="153"/>
      <c r="BU147" s="165">
        <f>ROUND(BR147*BO147/1000,0)</f>
        <v>146</v>
      </c>
      <c r="BV147" s="165"/>
      <c r="BW147" s="165"/>
      <c r="BX147" s="220"/>
    </row>
    <row r="148" spans="1:76" s="30" customFormat="1" ht="15.95" customHeight="1">
      <c r="A148" s="34"/>
      <c r="B148" s="43"/>
      <c r="C148" s="53"/>
      <c r="D148" s="63"/>
      <c r="E148" s="74"/>
      <c r="F148" s="92"/>
      <c r="G148" s="102"/>
      <c r="H148" s="106" t="s">
        <v>39</v>
      </c>
      <c r="I148" s="106"/>
      <c r="J148" s="115"/>
      <c r="K148" s="120"/>
      <c r="L148" s="131"/>
      <c r="M148" s="138"/>
      <c r="N148" s="138"/>
      <c r="O148" s="138"/>
      <c r="P148" s="153"/>
      <c r="Q148" s="153"/>
      <c r="R148" s="153"/>
      <c r="S148" s="165"/>
      <c r="T148" s="165"/>
      <c r="U148" s="165"/>
      <c r="V148" s="182"/>
      <c r="W148" s="188"/>
      <c r="X148" s="92"/>
      <c r="Y148" s="102"/>
      <c r="Z148" s="106" t="s">
        <v>39</v>
      </c>
      <c r="AA148" s="106"/>
      <c r="AB148" s="115"/>
      <c r="AC148" s="120"/>
      <c r="AD148" s="131"/>
      <c r="AE148" s="138"/>
      <c r="AF148" s="138"/>
      <c r="AG148" s="138"/>
      <c r="AH148" s="153"/>
      <c r="AI148" s="153"/>
      <c r="AJ148" s="153"/>
      <c r="AK148" s="165"/>
      <c r="AL148" s="165"/>
      <c r="AM148" s="165"/>
      <c r="AN148" s="178"/>
      <c r="AO148" s="188"/>
      <c r="AP148" s="92"/>
      <c r="AQ148" s="102"/>
      <c r="AR148" s="106" t="s">
        <v>39</v>
      </c>
      <c r="AS148" s="106"/>
      <c r="AT148" s="115"/>
      <c r="AU148" s="120"/>
      <c r="AV148" s="131"/>
      <c r="AW148" s="138"/>
      <c r="AX148" s="138"/>
      <c r="AY148" s="138"/>
      <c r="AZ148" s="153"/>
      <c r="BA148" s="153"/>
      <c r="BB148" s="153"/>
      <c r="BC148" s="165"/>
      <c r="BD148" s="165"/>
      <c r="BE148" s="165"/>
      <c r="BF148" s="178"/>
      <c r="BG148" s="74"/>
      <c r="BH148" s="92"/>
      <c r="BI148" s="102"/>
      <c r="BJ148" s="106" t="s">
        <v>39</v>
      </c>
      <c r="BK148" s="106"/>
      <c r="BL148" s="115"/>
      <c r="BM148" s="120"/>
      <c r="BN148" s="131"/>
      <c r="BO148" s="138"/>
      <c r="BP148" s="138"/>
      <c r="BQ148" s="138"/>
      <c r="BR148" s="153"/>
      <c r="BS148" s="153"/>
      <c r="BT148" s="153"/>
      <c r="BU148" s="165"/>
      <c r="BV148" s="165"/>
      <c r="BW148" s="165"/>
      <c r="BX148" s="220"/>
    </row>
    <row r="149" spans="1:76" s="30" customFormat="1" ht="15.95" customHeight="1">
      <c r="A149" s="34"/>
      <c r="B149" s="43"/>
      <c r="C149" s="53"/>
      <c r="D149" s="63"/>
      <c r="E149" s="74"/>
      <c r="F149" s="93"/>
      <c r="G149" s="103"/>
      <c r="H149" s="107" t="s">
        <v>47</v>
      </c>
      <c r="I149" s="107"/>
      <c r="J149" s="107"/>
      <c r="K149" s="107"/>
      <c r="L149" s="107"/>
      <c r="M149" s="138" t="s">
        <v>43</v>
      </c>
      <c r="N149" s="138"/>
      <c r="O149" s="138"/>
      <c r="P149" s="153" t="s">
        <v>43</v>
      </c>
      <c r="Q149" s="153"/>
      <c r="R149" s="153"/>
      <c r="S149" s="165">
        <f>SUM(S144:U148)</f>
        <v>577</v>
      </c>
      <c r="T149" s="165"/>
      <c r="U149" s="165"/>
      <c r="V149" s="182"/>
      <c r="W149" s="188"/>
      <c r="X149" s="93"/>
      <c r="Y149" s="103"/>
      <c r="Z149" s="107" t="s">
        <v>47</v>
      </c>
      <c r="AA149" s="107"/>
      <c r="AB149" s="107"/>
      <c r="AC149" s="107"/>
      <c r="AD149" s="107"/>
      <c r="AE149" s="138" t="s">
        <v>43</v>
      </c>
      <c r="AF149" s="138"/>
      <c r="AG149" s="138"/>
      <c r="AH149" s="153" t="s">
        <v>43</v>
      </c>
      <c r="AI149" s="153"/>
      <c r="AJ149" s="153"/>
      <c r="AK149" s="165">
        <f>SUM(AK144:AM148)</f>
        <v>551</v>
      </c>
      <c r="AL149" s="165"/>
      <c r="AM149" s="165"/>
      <c r="AN149" s="178"/>
      <c r="AO149" s="188"/>
      <c r="AP149" s="93"/>
      <c r="AQ149" s="103"/>
      <c r="AR149" s="107" t="s">
        <v>47</v>
      </c>
      <c r="AS149" s="107"/>
      <c r="AT149" s="107"/>
      <c r="AU149" s="107"/>
      <c r="AV149" s="107"/>
      <c r="AW149" s="138" t="s">
        <v>43</v>
      </c>
      <c r="AX149" s="138"/>
      <c r="AY149" s="138"/>
      <c r="AZ149" s="153" t="s">
        <v>43</v>
      </c>
      <c r="BA149" s="153"/>
      <c r="BB149" s="153"/>
      <c r="BC149" s="165">
        <f>SUM(BC144:BE148)</f>
        <v>490</v>
      </c>
      <c r="BD149" s="165"/>
      <c r="BE149" s="165"/>
      <c r="BF149" s="178"/>
      <c r="BG149" s="74"/>
      <c r="BH149" s="93"/>
      <c r="BI149" s="103"/>
      <c r="BJ149" s="107" t="s">
        <v>47</v>
      </c>
      <c r="BK149" s="107"/>
      <c r="BL149" s="107"/>
      <c r="BM149" s="107"/>
      <c r="BN149" s="107"/>
      <c r="BO149" s="138" t="s">
        <v>43</v>
      </c>
      <c r="BP149" s="138"/>
      <c r="BQ149" s="138"/>
      <c r="BR149" s="153" t="s">
        <v>43</v>
      </c>
      <c r="BS149" s="153"/>
      <c r="BT149" s="153"/>
      <c r="BU149" s="165">
        <f>SUM(BU144:BW148)</f>
        <v>486</v>
      </c>
      <c r="BV149" s="165"/>
      <c r="BW149" s="165"/>
      <c r="BX149" s="220"/>
    </row>
    <row r="150" spans="1:76" s="30" customFormat="1" ht="15.95" customHeight="1">
      <c r="A150" s="34"/>
      <c r="B150" s="43"/>
      <c r="C150" s="53"/>
      <c r="D150" s="63"/>
      <c r="E150" s="74"/>
      <c r="F150" s="94" t="s">
        <v>24</v>
      </c>
      <c r="G150" s="94"/>
      <c r="H150" s="108" t="s">
        <v>19</v>
      </c>
      <c r="I150" s="108"/>
      <c r="J150" s="108"/>
      <c r="K150" s="108"/>
      <c r="L150" s="108"/>
      <c r="M150" s="139">
        <f>T119*P142/100</f>
        <v>95</v>
      </c>
      <c r="N150" s="139"/>
      <c r="O150" s="139"/>
      <c r="P150" s="153">
        <f>+'単価表(奄美)'!$E$29</f>
        <v>255</v>
      </c>
      <c r="Q150" s="153"/>
      <c r="R150" s="153"/>
      <c r="S150" s="165">
        <f>ROUND(P150*M150/1000,0)</f>
        <v>24</v>
      </c>
      <c r="T150" s="165"/>
      <c r="U150" s="165"/>
      <c r="V150" s="182"/>
      <c r="W150" s="188"/>
      <c r="X150" s="94" t="s">
        <v>24</v>
      </c>
      <c r="Y150" s="94"/>
      <c r="Z150" s="108" t="s">
        <v>19</v>
      </c>
      <c r="AA150" s="108"/>
      <c r="AB150" s="108"/>
      <c r="AC150" s="108"/>
      <c r="AD150" s="108"/>
      <c r="AE150" s="139">
        <f>AL119*AH142/100</f>
        <v>105</v>
      </c>
      <c r="AF150" s="139"/>
      <c r="AG150" s="139"/>
      <c r="AH150" s="153">
        <f>+'単価表(奄美)'!$E$29</f>
        <v>255</v>
      </c>
      <c r="AI150" s="153"/>
      <c r="AJ150" s="153"/>
      <c r="AK150" s="165">
        <f>ROUND(AH150*AE150/1000,0)</f>
        <v>27</v>
      </c>
      <c r="AL150" s="165"/>
      <c r="AM150" s="165"/>
      <c r="AN150" s="178"/>
      <c r="AO150" s="188"/>
      <c r="AP150" s="94" t="s">
        <v>24</v>
      </c>
      <c r="AQ150" s="94"/>
      <c r="AR150" s="108" t="s">
        <v>19</v>
      </c>
      <c r="AS150" s="108"/>
      <c r="AT150" s="108"/>
      <c r="AU150" s="108"/>
      <c r="AV150" s="108"/>
      <c r="AW150" s="139">
        <f>BD119*AZ142/100</f>
        <v>105</v>
      </c>
      <c r="AX150" s="139"/>
      <c r="AY150" s="139"/>
      <c r="AZ150" s="153">
        <f>+'単価表(奄美)'!$E$29</f>
        <v>255</v>
      </c>
      <c r="BA150" s="153"/>
      <c r="BB150" s="153"/>
      <c r="BC150" s="165">
        <f>ROUND(AZ150*AW150/1000,0)</f>
        <v>27</v>
      </c>
      <c r="BD150" s="165"/>
      <c r="BE150" s="165"/>
      <c r="BF150" s="178"/>
      <c r="BG150" s="74"/>
      <c r="BH150" s="94" t="s">
        <v>24</v>
      </c>
      <c r="BI150" s="94"/>
      <c r="BJ150" s="108" t="s">
        <v>19</v>
      </c>
      <c r="BK150" s="108"/>
      <c r="BL150" s="108"/>
      <c r="BM150" s="108"/>
      <c r="BN150" s="108"/>
      <c r="BO150" s="139">
        <f>BV119*BR142/100</f>
        <v>120</v>
      </c>
      <c r="BP150" s="139"/>
      <c r="BQ150" s="139"/>
      <c r="BR150" s="153">
        <f>+'単価表(奄美)'!$E$29</f>
        <v>255</v>
      </c>
      <c r="BS150" s="153"/>
      <c r="BT150" s="153"/>
      <c r="BU150" s="165">
        <f>ROUND(BR150*BO150/1000,0)</f>
        <v>31</v>
      </c>
      <c r="BV150" s="165"/>
      <c r="BW150" s="165"/>
      <c r="BX150" s="220"/>
    </row>
    <row r="151" spans="1:76" s="30" customFormat="1" ht="15.95" customHeight="1">
      <c r="A151" s="34"/>
      <c r="B151" s="43"/>
      <c r="C151" s="53"/>
      <c r="D151" s="63"/>
      <c r="E151" s="74"/>
      <c r="F151" s="94"/>
      <c r="G151" s="94"/>
      <c r="H151" s="108" t="s">
        <v>35</v>
      </c>
      <c r="I151" s="108"/>
      <c r="J151" s="108"/>
      <c r="K151" s="108"/>
      <c r="L151" s="108"/>
      <c r="M151" s="139">
        <f>S120*P142/100</f>
        <v>35</v>
      </c>
      <c r="N151" s="139"/>
      <c r="O151" s="139"/>
      <c r="P151" s="153">
        <f>+'単価表(奄美)'!$E$28</f>
        <v>256</v>
      </c>
      <c r="Q151" s="153"/>
      <c r="R151" s="153"/>
      <c r="S151" s="165">
        <f>ROUND(P151*M151/1000,0)</f>
        <v>9</v>
      </c>
      <c r="T151" s="165"/>
      <c r="U151" s="165"/>
      <c r="V151" s="182"/>
      <c r="W151" s="188"/>
      <c r="X151" s="94"/>
      <c r="Y151" s="94"/>
      <c r="Z151" s="108" t="s">
        <v>35</v>
      </c>
      <c r="AA151" s="108"/>
      <c r="AB151" s="108"/>
      <c r="AC151" s="108"/>
      <c r="AD151" s="108"/>
      <c r="AE151" s="139">
        <f>AK120*AH142/100</f>
        <v>45</v>
      </c>
      <c r="AF151" s="139"/>
      <c r="AG151" s="139"/>
      <c r="AH151" s="153">
        <f>+'単価表(奄美)'!$E$28</f>
        <v>256</v>
      </c>
      <c r="AI151" s="153"/>
      <c r="AJ151" s="153"/>
      <c r="AK151" s="165">
        <f>ROUND(AH151*AE151/1000,0)</f>
        <v>12</v>
      </c>
      <c r="AL151" s="165"/>
      <c r="AM151" s="165"/>
      <c r="AN151" s="178"/>
      <c r="AO151" s="188"/>
      <c r="AP151" s="94"/>
      <c r="AQ151" s="94"/>
      <c r="AR151" s="108" t="s">
        <v>35</v>
      </c>
      <c r="AS151" s="108"/>
      <c r="AT151" s="108"/>
      <c r="AU151" s="108"/>
      <c r="AV151" s="108"/>
      <c r="AW151" s="139">
        <f>BC120*AZ142/100</f>
        <v>60</v>
      </c>
      <c r="AX151" s="139"/>
      <c r="AY151" s="139"/>
      <c r="AZ151" s="153">
        <f>+'単価表(奄美)'!$E$28</f>
        <v>256</v>
      </c>
      <c r="BA151" s="153"/>
      <c r="BB151" s="153"/>
      <c r="BC151" s="165">
        <f>ROUND(AZ151*AW151/1000,0)</f>
        <v>15</v>
      </c>
      <c r="BD151" s="165"/>
      <c r="BE151" s="165"/>
      <c r="BF151" s="178"/>
      <c r="BG151" s="74"/>
      <c r="BH151" s="94"/>
      <c r="BI151" s="94"/>
      <c r="BJ151" s="108" t="s">
        <v>35</v>
      </c>
      <c r="BK151" s="108"/>
      <c r="BL151" s="108"/>
      <c r="BM151" s="108"/>
      <c r="BN151" s="108"/>
      <c r="BO151" s="139">
        <f>BU121*BR142/100</f>
        <v>75</v>
      </c>
      <c r="BP151" s="139"/>
      <c r="BQ151" s="139"/>
      <c r="BR151" s="153">
        <f>+'単価表(奄美)'!$E$28</f>
        <v>256</v>
      </c>
      <c r="BS151" s="153"/>
      <c r="BT151" s="153"/>
      <c r="BU151" s="165">
        <f>ROUND(BR151*BO151/1000,0)</f>
        <v>19</v>
      </c>
      <c r="BV151" s="165"/>
      <c r="BW151" s="165"/>
      <c r="BX151" s="220"/>
    </row>
    <row r="152" spans="1:76" s="30" customFormat="1" ht="15.95" customHeight="1">
      <c r="A152" s="34"/>
      <c r="B152" s="43"/>
      <c r="C152" s="53"/>
      <c r="D152" s="63"/>
      <c r="E152" s="74"/>
      <c r="F152" s="94"/>
      <c r="G152" s="94"/>
      <c r="H152" s="108" t="s">
        <v>76</v>
      </c>
      <c r="I152" s="108"/>
      <c r="J152" s="108"/>
      <c r="K152" s="108"/>
      <c r="L152" s="108"/>
      <c r="M152" s="139">
        <f>+M151</f>
        <v>35</v>
      </c>
      <c r="N152" s="139"/>
      <c r="O152" s="139"/>
      <c r="P152" s="153">
        <f>+'単価表(奄美)'!$E$27</f>
        <v>3800</v>
      </c>
      <c r="Q152" s="153"/>
      <c r="R152" s="153"/>
      <c r="S152" s="165">
        <f>ROUND(P152*M152/1000,0)</f>
        <v>133</v>
      </c>
      <c r="T152" s="165"/>
      <c r="U152" s="165"/>
      <c r="V152" s="182"/>
      <c r="W152" s="188"/>
      <c r="X152" s="94"/>
      <c r="Y152" s="94"/>
      <c r="Z152" s="108" t="s">
        <v>76</v>
      </c>
      <c r="AA152" s="108"/>
      <c r="AB152" s="108"/>
      <c r="AC152" s="108"/>
      <c r="AD152" s="108"/>
      <c r="AE152" s="139">
        <f>+AE151</f>
        <v>45</v>
      </c>
      <c r="AF152" s="139"/>
      <c r="AG152" s="139"/>
      <c r="AH152" s="153">
        <f>+'単価表(奄美)'!$E$27</f>
        <v>3800</v>
      </c>
      <c r="AI152" s="153"/>
      <c r="AJ152" s="153"/>
      <c r="AK152" s="165">
        <f>ROUND(AH152*AE152/1000,0)</f>
        <v>171</v>
      </c>
      <c r="AL152" s="165"/>
      <c r="AM152" s="165"/>
      <c r="AN152" s="178"/>
      <c r="AO152" s="188"/>
      <c r="AP152" s="94"/>
      <c r="AQ152" s="94"/>
      <c r="AR152" s="108" t="s">
        <v>76</v>
      </c>
      <c r="AS152" s="108"/>
      <c r="AT152" s="108"/>
      <c r="AU152" s="108"/>
      <c r="AV152" s="108"/>
      <c r="AW152" s="139">
        <f>+AW151</f>
        <v>60</v>
      </c>
      <c r="AX152" s="139"/>
      <c r="AY152" s="139"/>
      <c r="AZ152" s="153">
        <f>+'単価表(奄美)'!$E$27</f>
        <v>3800</v>
      </c>
      <c r="BA152" s="153"/>
      <c r="BB152" s="153"/>
      <c r="BC152" s="165">
        <f>ROUND(AZ152*AW152/1000,0)</f>
        <v>228</v>
      </c>
      <c r="BD152" s="165"/>
      <c r="BE152" s="165"/>
      <c r="BF152" s="178"/>
      <c r="BG152" s="74"/>
      <c r="BH152" s="94"/>
      <c r="BI152" s="94"/>
      <c r="BJ152" s="108" t="s">
        <v>76</v>
      </c>
      <c r="BK152" s="108"/>
      <c r="BL152" s="108"/>
      <c r="BM152" s="108"/>
      <c r="BN152" s="108"/>
      <c r="BO152" s="139">
        <f>+BO151</f>
        <v>75</v>
      </c>
      <c r="BP152" s="139"/>
      <c r="BQ152" s="139"/>
      <c r="BR152" s="153">
        <f>+'単価表(奄美)'!$E$27</f>
        <v>3800</v>
      </c>
      <c r="BS152" s="153"/>
      <c r="BT152" s="153"/>
      <c r="BU152" s="165">
        <f>ROUND(BR152*BO152/1000,0)</f>
        <v>285</v>
      </c>
      <c r="BV152" s="165"/>
      <c r="BW152" s="165"/>
      <c r="BX152" s="220"/>
    </row>
    <row r="153" spans="1:76" s="30" customFormat="1" ht="15.95" customHeight="1">
      <c r="A153" s="34"/>
      <c r="B153" s="43"/>
      <c r="C153" s="53"/>
      <c r="D153" s="63"/>
      <c r="E153" s="74"/>
      <c r="F153" s="94"/>
      <c r="G153" s="94"/>
      <c r="H153" s="108" t="s">
        <v>16</v>
      </c>
      <c r="I153" s="108"/>
      <c r="J153" s="108"/>
      <c r="K153" s="108"/>
      <c r="L153" s="108"/>
      <c r="M153" s="139">
        <f>+M150</f>
        <v>95</v>
      </c>
      <c r="N153" s="139"/>
      <c r="O153" s="139"/>
      <c r="P153" s="153">
        <f>+'単価表(奄美)'!$E$33</f>
        <v>917</v>
      </c>
      <c r="Q153" s="153"/>
      <c r="R153" s="153"/>
      <c r="S153" s="165">
        <f>ROUND(P153*M153/1000,0)</f>
        <v>87</v>
      </c>
      <c r="T153" s="165"/>
      <c r="U153" s="165"/>
      <c r="V153" s="182"/>
      <c r="W153" s="188"/>
      <c r="X153" s="94"/>
      <c r="Y153" s="94"/>
      <c r="Z153" s="108" t="s">
        <v>16</v>
      </c>
      <c r="AA153" s="108"/>
      <c r="AB153" s="108"/>
      <c r="AC153" s="108"/>
      <c r="AD153" s="108"/>
      <c r="AE153" s="139">
        <f>+AE150</f>
        <v>105</v>
      </c>
      <c r="AF153" s="139"/>
      <c r="AG153" s="139"/>
      <c r="AH153" s="153">
        <f>+'単価表(奄美)'!$E$33</f>
        <v>917</v>
      </c>
      <c r="AI153" s="153"/>
      <c r="AJ153" s="153"/>
      <c r="AK153" s="165">
        <f>ROUND(AH153*AE153/1000,0)</f>
        <v>96</v>
      </c>
      <c r="AL153" s="165"/>
      <c r="AM153" s="165"/>
      <c r="AN153" s="178"/>
      <c r="AO153" s="188"/>
      <c r="AP153" s="94"/>
      <c r="AQ153" s="94"/>
      <c r="AR153" s="108" t="s">
        <v>16</v>
      </c>
      <c r="AS153" s="108"/>
      <c r="AT153" s="108"/>
      <c r="AU153" s="108"/>
      <c r="AV153" s="108"/>
      <c r="AW153" s="139">
        <f>+AW150</f>
        <v>105</v>
      </c>
      <c r="AX153" s="139"/>
      <c r="AY153" s="139"/>
      <c r="AZ153" s="153">
        <f>+'単価表(奄美)'!$E$33</f>
        <v>917</v>
      </c>
      <c r="BA153" s="153"/>
      <c r="BB153" s="153"/>
      <c r="BC153" s="165">
        <f>ROUND(AZ153*AW153/1000,0)</f>
        <v>96</v>
      </c>
      <c r="BD153" s="165"/>
      <c r="BE153" s="165"/>
      <c r="BF153" s="178"/>
      <c r="BG153" s="74"/>
      <c r="BH153" s="94"/>
      <c r="BI153" s="94"/>
      <c r="BJ153" s="108" t="s">
        <v>16</v>
      </c>
      <c r="BK153" s="108"/>
      <c r="BL153" s="108"/>
      <c r="BM153" s="108"/>
      <c r="BN153" s="108"/>
      <c r="BO153" s="139">
        <f>+BO150</f>
        <v>120</v>
      </c>
      <c r="BP153" s="139"/>
      <c r="BQ153" s="139"/>
      <c r="BR153" s="153">
        <f>+'単価表(奄美)'!$E$33</f>
        <v>917</v>
      </c>
      <c r="BS153" s="153"/>
      <c r="BT153" s="153"/>
      <c r="BU153" s="165">
        <f>ROUND(BR153*BO153/1000,0)</f>
        <v>110</v>
      </c>
      <c r="BV153" s="165"/>
      <c r="BW153" s="165"/>
      <c r="BX153" s="220"/>
    </row>
    <row r="154" spans="1:76" s="30" customFormat="1" ht="15.95" customHeight="1">
      <c r="A154" s="34"/>
      <c r="B154" s="43"/>
      <c r="C154" s="53"/>
      <c r="D154" s="63"/>
      <c r="E154" s="74"/>
      <c r="F154" s="94"/>
      <c r="G154" s="94"/>
      <c r="H154" s="107" t="s">
        <v>47</v>
      </c>
      <c r="I154" s="107"/>
      <c r="J154" s="107"/>
      <c r="K154" s="107"/>
      <c r="L154" s="107"/>
      <c r="M154" s="138" t="s">
        <v>43</v>
      </c>
      <c r="N154" s="138"/>
      <c r="O154" s="138"/>
      <c r="P154" s="153" t="s">
        <v>43</v>
      </c>
      <c r="Q154" s="153"/>
      <c r="R154" s="153"/>
      <c r="S154" s="165">
        <f>SUM(S150:U153)</f>
        <v>253</v>
      </c>
      <c r="T154" s="165"/>
      <c r="U154" s="165"/>
      <c r="V154" s="182"/>
      <c r="W154" s="188"/>
      <c r="X154" s="94"/>
      <c r="Y154" s="94"/>
      <c r="Z154" s="107" t="s">
        <v>47</v>
      </c>
      <c r="AA154" s="107"/>
      <c r="AB154" s="107"/>
      <c r="AC154" s="107"/>
      <c r="AD154" s="107"/>
      <c r="AE154" s="138" t="s">
        <v>43</v>
      </c>
      <c r="AF154" s="138"/>
      <c r="AG154" s="138"/>
      <c r="AH154" s="153" t="s">
        <v>43</v>
      </c>
      <c r="AI154" s="153"/>
      <c r="AJ154" s="153"/>
      <c r="AK154" s="165">
        <f>SUM(AK150:AM153)</f>
        <v>306</v>
      </c>
      <c r="AL154" s="165"/>
      <c r="AM154" s="165"/>
      <c r="AN154" s="178"/>
      <c r="AO154" s="188"/>
      <c r="AP154" s="94"/>
      <c r="AQ154" s="94"/>
      <c r="AR154" s="107" t="s">
        <v>47</v>
      </c>
      <c r="AS154" s="107"/>
      <c r="AT154" s="107"/>
      <c r="AU154" s="107"/>
      <c r="AV154" s="107"/>
      <c r="AW154" s="138" t="s">
        <v>43</v>
      </c>
      <c r="AX154" s="138"/>
      <c r="AY154" s="138"/>
      <c r="AZ154" s="153" t="s">
        <v>43</v>
      </c>
      <c r="BA154" s="153"/>
      <c r="BB154" s="153"/>
      <c r="BC154" s="165">
        <f>SUM(BC150:BE153)</f>
        <v>366</v>
      </c>
      <c r="BD154" s="165"/>
      <c r="BE154" s="165"/>
      <c r="BF154" s="178"/>
      <c r="BG154" s="74"/>
      <c r="BH154" s="94"/>
      <c r="BI154" s="94"/>
      <c r="BJ154" s="107" t="s">
        <v>47</v>
      </c>
      <c r="BK154" s="107"/>
      <c r="BL154" s="107"/>
      <c r="BM154" s="107"/>
      <c r="BN154" s="107"/>
      <c r="BO154" s="138" t="s">
        <v>43</v>
      </c>
      <c r="BP154" s="138"/>
      <c r="BQ154" s="138"/>
      <c r="BR154" s="153" t="s">
        <v>43</v>
      </c>
      <c r="BS154" s="153"/>
      <c r="BT154" s="153"/>
      <c r="BU154" s="165">
        <f>SUM(BU150:BW153)</f>
        <v>445</v>
      </c>
      <c r="BV154" s="165"/>
      <c r="BW154" s="165"/>
      <c r="BX154" s="220"/>
    </row>
    <row r="155" spans="1:76" s="30" customFormat="1" ht="15.95" customHeight="1">
      <c r="A155" s="34"/>
      <c r="B155" s="43"/>
      <c r="C155" s="53"/>
      <c r="D155" s="63"/>
      <c r="E155" s="74"/>
      <c r="F155" s="95" t="s">
        <v>17</v>
      </c>
      <c r="G155" s="95"/>
      <c r="H155" s="95"/>
      <c r="I155" s="95"/>
      <c r="J155" s="95"/>
      <c r="K155" s="95"/>
      <c r="L155" s="95"/>
      <c r="M155" s="140" t="s">
        <v>43</v>
      </c>
      <c r="N155" s="140"/>
      <c r="O155" s="140"/>
      <c r="P155" s="154" t="s">
        <v>43</v>
      </c>
      <c r="Q155" s="154"/>
      <c r="R155" s="154"/>
      <c r="S155" s="166">
        <f>+S154+S149</f>
        <v>830</v>
      </c>
      <c r="T155" s="166"/>
      <c r="U155" s="166"/>
      <c r="V155" s="182"/>
      <c r="W155" s="188"/>
      <c r="X155" s="95" t="s">
        <v>17</v>
      </c>
      <c r="Y155" s="95"/>
      <c r="Z155" s="95"/>
      <c r="AA155" s="95"/>
      <c r="AB155" s="95"/>
      <c r="AC155" s="95"/>
      <c r="AD155" s="95"/>
      <c r="AE155" s="140" t="s">
        <v>43</v>
      </c>
      <c r="AF155" s="140"/>
      <c r="AG155" s="140"/>
      <c r="AH155" s="154" t="s">
        <v>43</v>
      </c>
      <c r="AI155" s="154"/>
      <c r="AJ155" s="154"/>
      <c r="AK155" s="166">
        <f>+AK154+AK149</f>
        <v>857</v>
      </c>
      <c r="AL155" s="166"/>
      <c r="AM155" s="166"/>
      <c r="AN155" s="178"/>
      <c r="AO155" s="188"/>
      <c r="AP155" s="95" t="s">
        <v>17</v>
      </c>
      <c r="AQ155" s="95"/>
      <c r="AR155" s="95"/>
      <c r="AS155" s="95"/>
      <c r="AT155" s="95"/>
      <c r="AU155" s="95"/>
      <c r="AV155" s="95"/>
      <c r="AW155" s="140" t="s">
        <v>43</v>
      </c>
      <c r="AX155" s="140"/>
      <c r="AY155" s="140"/>
      <c r="AZ155" s="154" t="s">
        <v>43</v>
      </c>
      <c r="BA155" s="154"/>
      <c r="BB155" s="154"/>
      <c r="BC155" s="166">
        <f>+BC154+BC149</f>
        <v>856</v>
      </c>
      <c r="BD155" s="166"/>
      <c r="BE155" s="166"/>
      <c r="BF155" s="178"/>
      <c r="BG155" s="74"/>
      <c r="BH155" s="95" t="s">
        <v>17</v>
      </c>
      <c r="BI155" s="95"/>
      <c r="BJ155" s="95"/>
      <c r="BK155" s="95"/>
      <c r="BL155" s="95"/>
      <c r="BM155" s="95"/>
      <c r="BN155" s="95"/>
      <c r="BO155" s="140" t="s">
        <v>43</v>
      </c>
      <c r="BP155" s="140"/>
      <c r="BQ155" s="140"/>
      <c r="BR155" s="154" t="s">
        <v>43</v>
      </c>
      <c r="BS155" s="154"/>
      <c r="BT155" s="154"/>
      <c r="BU155" s="166">
        <f>+BU154+BU149</f>
        <v>931</v>
      </c>
      <c r="BV155" s="166"/>
      <c r="BW155" s="166"/>
      <c r="BX155" s="220"/>
    </row>
    <row r="156" spans="1:76" s="30" customFormat="1" ht="15.95" customHeight="1">
      <c r="A156" s="34"/>
      <c r="B156" s="44"/>
      <c r="C156" s="54"/>
      <c r="D156" s="64"/>
      <c r="E156" s="75"/>
      <c r="F156" s="96"/>
      <c r="G156" s="96"/>
      <c r="H156" s="96"/>
      <c r="I156" s="96"/>
      <c r="J156" s="96"/>
      <c r="K156" s="96"/>
      <c r="L156" s="96"/>
      <c r="M156" s="141"/>
      <c r="N156" s="141"/>
      <c r="O156" s="141"/>
      <c r="P156" s="155"/>
      <c r="Q156" s="155"/>
      <c r="R156" s="155"/>
      <c r="S156" s="167"/>
      <c r="T156" s="167"/>
      <c r="U156" s="167"/>
      <c r="V156" s="183"/>
      <c r="W156" s="115"/>
      <c r="X156" s="96"/>
      <c r="Y156" s="96"/>
      <c r="Z156" s="96"/>
      <c r="AA156" s="96"/>
      <c r="AB156" s="96"/>
      <c r="AC156" s="96"/>
      <c r="AD156" s="96"/>
      <c r="AE156" s="193"/>
      <c r="AF156" s="193"/>
      <c r="AG156" s="193"/>
      <c r="AH156" s="194"/>
      <c r="AI156" s="194"/>
      <c r="AJ156" s="194"/>
      <c r="AK156" s="167"/>
      <c r="AL156" s="167"/>
      <c r="AM156" s="167"/>
      <c r="AN156" s="202"/>
      <c r="AO156" s="115"/>
      <c r="AP156" s="204"/>
      <c r="AQ156" s="204"/>
      <c r="AR156" s="204"/>
      <c r="AS156" s="204"/>
      <c r="AT156" s="204"/>
      <c r="AU156" s="204"/>
      <c r="AV156" s="204"/>
      <c r="AW156" s="204"/>
      <c r="AX156" s="204"/>
      <c r="AY156" s="204"/>
      <c r="AZ156" s="204"/>
      <c r="BA156" s="204"/>
      <c r="BB156" s="204"/>
      <c r="BC156" s="204"/>
      <c r="BD156" s="204"/>
      <c r="BE156" s="204"/>
      <c r="BF156" s="202"/>
      <c r="BG156" s="75"/>
      <c r="BH156" s="96"/>
      <c r="BI156" s="96"/>
      <c r="BJ156" s="96"/>
      <c r="BK156" s="96"/>
      <c r="BL156" s="96"/>
      <c r="BM156" s="96"/>
      <c r="BN156" s="96"/>
      <c r="BO156" s="193"/>
      <c r="BP156" s="193"/>
      <c r="BQ156" s="193"/>
      <c r="BR156" s="194"/>
      <c r="BS156" s="194"/>
      <c r="BT156" s="194"/>
      <c r="BU156" s="167"/>
      <c r="BV156" s="167"/>
      <c r="BW156" s="167"/>
      <c r="BX156" s="224"/>
    </row>
    <row r="157" spans="1:76" ht="20.100000000000001" customHeight="1">
      <c r="A157" s="31"/>
      <c r="B157" s="45" t="s">
        <v>48</v>
      </c>
      <c r="C157" s="55"/>
      <c r="D157" s="55"/>
      <c r="E157" s="76" t="str">
        <f>IF(S155=MIN(S155,AK155,BC155,BU155),"○","▲")</f>
        <v>○</v>
      </c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 t="str">
        <f>IF(AK155=MIN(S155,AK155,BC155,BU155),"○","▲")</f>
        <v>▲</v>
      </c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 t="str">
        <f>IF(BC155=MIN(S155,AK155,BC155,BU155),"○","▲")</f>
        <v>▲</v>
      </c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 t="str">
        <f>IF(BU155=MIN(S155,AK155,BC155,BU155),"○","▲")</f>
        <v>▲</v>
      </c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225"/>
    </row>
    <row r="158" spans="1:76" ht="24.95" customHeight="1">
      <c r="A158" s="31"/>
      <c r="B158" s="46"/>
      <c r="C158" s="56"/>
      <c r="D158" s="56"/>
      <c r="E158" s="77">
        <f>IF(E157="○",M110,IF(W157="○",AE110,IF(AO157="○",AW110,BO110)))</f>
        <v>3</v>
      </c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226"/>
    </row>
    <row r="159" spans="1:76" ht="15.95" customHeight="1"/>
  </sheetData>
  <mergeCells count="1263">
    <mergeCell ref="B1:V1"/>
    <mergeCell ref="E2:K2"/>
    <mergeCell ref="L2:V2"/>
    <mergeCell ref="W2:AD2"/>
    <mergeCell ref="AE2:AN2"/>
    <mergeCell ref="AO2:AV2"/>
    <mergeCell ref="AW2:BF2"/>
    <mergeCell ref="BG2:BX2"/>
    <mergeCell ref="E3:K3"/>
    <mergeCell ref="L3:M3"/>
    <mergeCell ref="N3:O3"/>
    <mergeCell ref="P3:V3"/>
    <mergeCell ref="W3:AD3"/>
    <mergeCell ref="AE3:AN3"/>
    <mergeCell ref="AO3:AV3"/>
    <mergeCell ref="AW3:BF3"/>
    <mergeCell ref="BG3:BN3"/>
    <mergeCell ref="BO3:BX3"/>
    <mergeCell ref="B4:D4"/>
    <mergeCell ref="E4:L4"/>
    <mergeCell ref="M4:V4"/>
    <mergeCell ref="W4:AD4"/>
    <mergeCell ref="AE4:AN4"/>
    <mergeCell ref="AO4:AV4"/>
    <mergeCell ref="AW4:BF4"/>
    <mergeCell ref="BG4:BN4"/>
    <mergeCell ref="BO4:BX4"/>
    <mergeCell ref="I7:L7"/>
    <mergeCell ref="M7:P7"/>
    <mergeCell ref="AA7:AD7"/>
    <mergeCell ref="AE7:AH7"/>
    <mergeCell ref="AS7:AV7"/>
    <mergeCell ref="AW7:AZ7"/>
    <mergeCell ref="BK7:BN7"/>
    <mergeCell ref="BO7:BR7"/>
    <mergeCell ref="I12:L12"/>
    <mergeCell ref="M12:P12"/>
    <mergeCell ref="AA12:AD12"/>
    <mergeCell ref="AE12:AH12"/>
    <mergeCell ref="AS12:AV12"/>
    <mergeCell ref="AW12:AZ12"/>
    <mergeCell ref="BK12:BN12"/>
    <mergeCell ref="BO12:BR12"/>
    <mergeCell ref="M13:P13"/>
    <mergeCell ref="AE13:AH13"/>
    <mergeCell ref="AW13:AZ13"/>
    <mergeCell ref="BO13:BR13"/>
    <mergeCell ref="M14:P14"/>
    <mergeCell ref="AE14:AH14"/>
    <mergeCell ref="AW14:AZ14"/>
    <mergeCell ref="BO14:BR14"/>
    <mergeCell ref="M15:P15"/>
    <mergeCell ref="AE15:AH15"/>
    <mergeCell ref="AW15:AZ15"/>
    <mergeCell ref="BO15:BR15"/>
    <mergeCell ref="M16:P16"/>
    <mergeCell ref="AE16:AH16"/>
    <mergeCell ref="AW16:AZ16"/>
    <mergeCell ref="BO16:BR16"/>
    <mergeCell ref="M17:P17"/>
    <mergeCell ref="AE17:AH17"/>
    <mergeCell ref="AW17:AZ17"/>
    <mergeCell ref="BO17:BR17"/>
    <mergeCell ref="M18:P18"/>
    <mergeCell ref="AE18:AH18"/>
    <mergeCell ref="AW18:AZ18"/>
    <mergeCell ref="BO18:BR18"/>
    <mergeCell ref="M19:P19"/>
    <mergeCell ref="AE19:AH19"/>
    <mergeCell ref="AW19:AZ19"/>
    <mergeCell ref="BO19:BR19"/>
    <mergeCell ref="M20:P20"/>
    <mergeCell ref="AE20:AH20"/>
    <mergeCell ref="AW20:AZ20"/>
    <mergeCell ref="BO20:BR20"/>
    <mergeCell ref="M21:P21"/>
    <mergeCell ref="AE21:AH21"/>
    <mergeCell ref="AW21:AZ21"/>
    <mergeCell ref="BO21:BR21"/>
    <mergeCell ref="M22:P22"/>
    <mergeCell ref="AE22:AH22"/>
    <mergeCell ref="AW22:AZ22"/>
    <mergeCell ref="BO22:BR22"/>
    <mergeCell ref="G25:J25"/>
    <mergeCell ref="L25:M25"/>
    <mergeCell ref="Y25:AB25"/>
    <mergeCell ref="AD25:AE25"/>
    <mergeCell ref="AQ25:AT25"/>
    <mergeCell ref="AV25:AW25"/>
    <mergeCell ref="BI25:BL25"/>
    <mergeCell ref="BN25:BO25"/>
    <mergeCell ref="G26:J26"/>
    <mergeCell ref="L26:M26"/>
    <mergeCell ref="Y26:AB26"/>
    <mergeCell ref="AD26:AE26"/>
    <mergeCell ref="AQ26:AT26"/>
    <mergeCell ref="AV26:AW26"/>
    <mergeCell ref="BI26:BL26"/>
    <mergeCell ref="BN26:BO26"/>
    <mergeCell ref="G27:J27"/>
    <mergeCell ref="L27:M27"/>
    <mergeCell ref="Y27:AB27"/>
    <mergeCell ref="AD27:AE27"/>
    <mergeCell ref="AQ27:AT27"/>
    <mergeCell ref="AV27:AW27"/>
    <mergeCell ref="BI27:BL27"/>
    <mergeCell ref="BN27:BO27"/>
    <mergeCell ref="F29:K29"/>
    <mergeCell ref="L29:M29"/>
    <mergeCell ref="X29:AC29"/>
    <mergeCell ref="AD29:AE29"/>
    <mergeCell ref="AP29:AU29"/>
    <mergeCell ref="AV29:AW29"/>
    <mergeCell ref="BH29:BM29"/>
    <mergeCell ref="BN29:BO29"/>
    <mergeCell ref="N30:O30"/>
    <mergeCell ref="Q30:R30"/>
    <mergeCell ref="AF30:AG30"/>
    <mergeCell ref="AI30:AJ30"/>
    <mergeCell ref="AX30:AY30"/>
    <mergeCell ref="BA30:BB30"/>
    <mergeCell ref="BP30:BQ30"/>
    <mergeCell ref="BS30:BT30"/>
    <mergeCell ref="I31:S31"/>
    <mergeCell ref="AA31:AK31"/>
    <mergeCell ref="AS31:BC31"/>
    <mergeCell ref="BK31:BU31"/>
    <mergeCell ref="P36:U36"/>
    <mergeCell ref="AH36:AM36"/>
    <mergeCell ref="AZ36:BE36"/>
    <mergeCell ref="BR36:BW36"/>
    <mergeCell ref="F37:L37"/>
    <mergeCell ref="M37:O37"/>
    <mergeCell ref="P37:R37"/>
    <mergeCell ref="S37:U37"/>
    <mergeCell ref="X37:AD37"/>
    <mergeCell ref="AE37:AG37"/>
    <mergeCell ref="AH37:AJ37"/>
    <mergeCell ref="AK37:AM37"/>
    <mergeCell ref="AP37:AV37"/>
    <mergeCell ref="AW37:AY37"/>
    <mergeCell ref="AZ37:BB37"/>
    <mergeCell ref="BC37:BE37"/>
    <mergeCell ref="BH37:BN37"/>
    <mergeCell ref="BO37:BQ37"/>
    <mergeCell ref="BR37:BT37"/>
    <mergeCell ref="BU37:BW37"/>
    <mergeCell ref="H38:J38"/>
    <mergeCell ref="K38:L38"/>
    <mergeCell ref="M38:O38"/>
    <mergeCell ref="P38:R38"/>
    <mergeCell ref="S38:U38"/>
    <mergeCell ref="Z38:AB38"/>
    <mergeCell ref="AC38:AD38"/>
    <mergeCell ref="AE38:AG38"/>
    <mergeCell ref="AH38:AJ38"/>
    <mergeCell ref="AK38:AM38"/>
    <mergeCell ref="AR38:AT38"/>
    <mergeCell ref="AU38:AV38"/>
    <mergeCell ref="AW38:AY38"/>
    <mergeCell ref="AZ38:BB38"/>
    <mergeCell ref="BC38:BE38"/>
    <mergeCell ref="BJ38:BL38"/>
    <mergeCell ref="BM38:BN38"/>
    <mergeCell ref="BO38:BQ38"/>
    <mergeCell ref="BR38:BT38"/>
    <mergeCell ref="BU38:BW38"/>
    <mergeCell ref="H39:J39"/>
    <mergeCell ref="Z39:AB39"/>
    <mergeCell ref="AR39:AT39"/>
    <mergeCell ref="BJ39:BL39"/>
    <mergeCell ref="H40:J40"/>
    <mergeCell ref="Z40:AB40"/>
    <mergeCell ref="AR40:AT40"/>
    <mergeCell ref="BJ40:BL40"/>
    <mergeCell ref="H41:J41"/>
    <mergeCell ref="Z41:AB41"/>
    <mergeCell ref="AR41:AT41"/>
    <mergeCell ref="BJ41:BL41"/>
    <mergeCell ref="H42:J42"/>
    <mergeCell ref="Z42:AB42"/>
    <mergeCell ref="AR42:AT42"/>
    <mergeCell ref="BJ42:BL42"/>
    <mergeCell ref="H43:L43"/>
    <mergeCell ref="M43:O43"/>
    <mergeCell ref="P43:R43"/>
    <mergeCell ref="S43:U43"/>
    <mergeCell ref="Z43:AD43"/>
    <mergeCell ref="AE43:AG43"/>
    <mergeCell ref="AH43:AJ43"/>
    <mergeCell ref="AK43:AM43"/>
    <mergeCell ref="AR43:AV43"/>
    <mergeCell ref="AW43:AY43"/>
    <mergeCell ref="AZ43:BB43"/>
    <mergeCell ref="BC43:BE43"/>
    <mergeCell ref="BJ43:BN43"/>
    <mergeCell ref="BO43:BQ43"/>
    <mergeCell ref="BR43:BT43"/>
    <mergeCell ref="BU43:BW43"/>
    <mergeCell ref="H44:L44"/>
    <mergeCell ref="M44:O44"/>
    <mergeCell ref="P44:R44"/>
    <mergeCell ref="S44:U44"/>
    <mergeCell ref="Z44:AD44"/>
    <mergeCell ref="AE44:AG44"/>
    <mergeCell ref="AH44:AJ44"/>
    <mergeCell ref="AK44:AM44"/>
    <mergeCell ref="AR44:AV44"/>
    <mergeCell ref="AW44:AY44"/>
    <mergeCell ref="AZ44:BB44"/>
    <mergeCell ref="BC44:BE44"/>
    <mergeCell ref="BJ44:BN44"/>
    <mergeCell ref="BO44:BQ44"/>
    <mergeCell ref="BR44:BT44"/>
    <mergeCell ref="BU44:BW44"/>
    <mergeCell ref="H45:L45"/>
    <mergeCell ref="M45:O45"/>
    <mergeCell ref="P45:R45"/>
    <mergeCell ref="S45:U45"/>
    <mergeCell ref="Z45:AD45"/>
    <mergeCell ref="AE45:AG45"/>
    <mergeCell ref="AH45:AJ45"/>
    <mergeCell ref="AK45:AM45"/>
    <mergeCell ref="AR45:AV45"/>
    <mergeCell ref="AW45:AY45"/>
    <mergeCell ref="AZ45:BB45"/>
    <mergeCell ref="BC45:BE45"/>
    <mergeCell ref="BJ45:BN45"/>
    <mergeCell ref="BO45:BQ45"/>
    <mergeCell ref="BR45:BT45"/>
    <mergeCell ref="BU45:BW45"/>
    <mergeCell ref="H46:L46"/>
    <mergeCell ref="M46:O46"/>
    <mergeCell ref="P46:R46"/>
    <mergeCell ref="S46:U46"/>
    <mergeCell ref="Z46:AD46"/>
    <mergeCell ref="AE46:AG46"/>
    <mergeCell ref="AH46:AJ46"/>
    <mergeCell ref="AK46:AM46"/>
    <mergeCell ref="AR46:AV46"/>
    <mergeCell ref="AW46:AY46"/>
    <mergeCell ref="AZ46:BB46"/>
    <mergeCell ref="BC46:BE46"/>
    <mergeCell ref="BJ46:BN46"/>
    <mergeCell ref="BO46:BQ46"/>
    <mergeCell ref="BR46:BT46"/>
    <mergeCell ref="BU46:BW46"/>
    <mergeCell ref="H47:L47"/>
    <mergeCell ref="M47:O47"/>
    <mergeCell ref="P47:R47"/>
    <mergeCell ref="S47:U47"/>
    <mergeCell ref="Z47:AD47"/>
    <mergeCell ref="AE47:AG47"/>
    <mergeCell ref="AH47:AJ47"/>
    <mergeCell ref="AK47:AM47"/>
    <mergeCell ref="AR47:AV47"/>
    <mergeCell ref="AW47:AY47"/>
    <mergeCell ref="AZ47:BB47"/>
    <mergeCell ref="BC47:BE47"/>
    <mergeCell ref="BJ47:BN47"/>
    <mergeCell ref="BO47:BQ47"/>
    <mergeCell ref="BR47:BT47"/>
    <mergeCell ref="BU47:BW47"/>
    <mergeCell ref="H48:L48"/>
    <mergeCell ref="M48:O48"/>
    <mergeCell ref="P48:R48"/>
    <mergeCell ref="S48:U48"/>
    <mergeCell ref="Z48:AD48"/>
    <mergeCell ref="AE48:AG48"/>
    <mergeCell ref="AH48:AJ48"/>
    <mergeCell ref="AK48:AM48"/>
    <mergeCell ref="AR48:AV48"/>
    <mergeCell ref="AW48:AY48"/>
    <mergeCell ref="AZ48:BB48"/>
    <mergeCell ref="BC48:BE48"/>
    <mergeCell ref="BJ48:BN48"/>
    <mergeCell ref="BO48:BQ48"/>
    <mergeCell ref="BR48:BT48"/>
    <mergeCell ref="BU48:BW48"/>
    <mergeCell ref="F49:L49"/>
    <mergeCell ref="M49:O49"/>
    <mergeCell ref="P49:R49"/>
    <mergeCell ref="S49:U49"/>
    <mergeCell ref="X49:AD49"/>
    <mergeCell ref="AE49:AG49"/>
    <mergeCell ref="AH49:AJ49"/>
    <mergeCell ref="AK49:AM49"/>
    <mergeCell ref="AP49:AV49"/>
    <mergeCell ref="AW49:AY49"/>
    <mergeCell ref="AZ49:BB49"/>
    <mergeCell ref="BC49:BE49"/>
    <mergeCell ref="BH49:BN49"/>
    <mergeCell ref="BO49:BQ49"/>
    <mergeCell ref="BR49:BT49"/>
    <mergeCell ref="BU49:BW49"/>
    <mergeCell ref="E51:V51"/>
    <mergeCell ref="W51:AN51"/>
    <mergeCell ref="AO51:BF51"/>
    <mergeCell ref="BG51:BX51"/>
    <mergeCell ref="E52:BX52"/>
    <mergeCell ref="B54:V54"/>
    <mergeCell ref="E55:K55"/>
    <mergeCell ref="L55:V55"/>
    <mergeCell ref="W55:AD55"/>
    <mergeCell ref="AE55:AN55"/>
    <mergeCell ref="AO55:AV55"/>
    <mergeCell ref="AW55:BF55"/>
    <mergeCell ref="BG55:BX55"/>
    <mergeCell ref="E56:K56"/>
    <mergeCell ref="L56:M56"/>
    <mergeCell ref="N56:O56"/>
    <mergeCell ref="P56:V56"/>
    <mergeCell ref="W56:AD56"/>
    <mergeCell ref="AE56:AN56"/>
    <mergeCell ref="AO56:AV56"/>
    <mergeCell ref="AW56:BF56"/>
    <mergeCell ref="BG56:BN56"/>
    <mergeCell ref="BO56:BX56"/>
    <mergeCell ref="B57:D57"/>
    <mergeCell ref="E57:L57"/>
    <mergeCell ref="M57:V57"/>
    <mergeCell ref="W57:AD57"/>
    <mergeCell ref="AE57:AN57"/>
    <mergeCell ref="AO57:AV57"/>
    <mergeCell ref="AW57:BF57"/>
    <mergeCell ref="BG57:BN57"/>
    <mergeCell ref="BO57:BX57"/>
    <mergeCell ref="I60:L60"/>
    <mergeCell ref="M60:P60"/>
    <mergeCell ref="AA60:AD60"/>
    <mergeCell ref="AE60:AH60"/>
    <mergeCell ref="AS60:AV60"/>
    <mergeCell ref="AW60:AZ60"/>
    <mergeCell ref="BK60:BN60"/>
    <mergeCell ref="BO60:BR60"/>
    <mergeCell ref="I65:L65"/>
    <mergeCell ref="M65:P65"/>
    <mergeCell ref="AA65:AD65"/>
    <mergeCell ref="AE65:AH65"/>
    <mergeCell ref="AS65:AV65"/>
    <mergeCell ref="AW65:AZ65"/>
    <mergeCell ref="BK65:BN65"/>
    <mergeCell ref="BO65:BR65"/>
    <mergeCell ref="M66:P66"/>
    <mergeCell ref="AE66:AH66"/>
    <mergeCell ref="AW66:AZ66"/>
    <mergeCell ref="BO66:BR66"/>
    <mergeCell ref="M67:P67"/>
    <mergeCell ref="AE67:AH67"/>
    <mergeCell ref="AW67:AZ67"/>
    <mergeCell ref="BO67:BR67"/>
    <mergeCell ref="M68:P68"/>
    <mergeCell ref="AE68:AH68"/>
    <mergeCell ref="AW68:AZ68"/>
    <mergeCell ref="BO68:BR68"/>
    <mergeCell ref="M69:P69"/>
    <mergeCell ref="AE69:AH69"/>
    <mergeCell ref="AW69:AZ69"/>
    <mergeCell ref="BO69:BR69"/>
    <mergeCell ref="M70:P70"/>
    <mergeCell ref="AE70:AH70"/>
    <mergeCell ref="AW70:AZ70"/>
    <mergeCell ref="BO70:BR70"/>
    <mergeCell ref="M71:P71"/>
    <mergeCell ref="AE71:AH71"/>
    <mergeCell ref="AW71:AZ71"/>
    <mergeCell ref="BO71:BR71"/>
    <mergeCell ref="M72:P72"/>
    <mergeCell ref="AE72:AH72"/>
    <mergeCell ref="AW72:AZ72"/>
    <mergeCell ref="BO72:BR72"/>
    <mergeCell ref="M73:P73"/>
    <mergeCell ref="AE73:AH73"/>
    <mergeCell ref="AW73:AZ73"/>
    <mergeCell ref="BO73:BR73"/>
    <mergeCell ref="M74:P74"/>
    <mergeCell ref="AE74:AH74"/>
    <mergeCell ref="AW74:AZ74"/>
    <mergeCell ref="BO74:BR74"/>
    <mergeCell ref="M75:P75"/>
    <mergeCell ref="AE75:AH75"/>
    <mergeCell ref="AW75:AZ75"/>
    <mergeCell ref="BO75:BR75"/>
    <mergeCell ref="G78:J78"/>
    <mergeCell ref="L78:M78"/>
    <mergeCell ref="Y78:AB78"/>
    <mergeCell ref="AD78:AE78"/>
    <mergeCell ref="AQ78:AT78"/>
    <mergeCell ref="AV78:AW78"/>
    <mergeCell ref="BI78:BL78"/>
    <mergeCell ref="BN78:BO78"/>
    <mergeCell ref="G79:J79"/>
    <mergeCell ref="L79:M79"/>
    <mergeCell ref="Y79:AB79"/>
    <mergeCell ref="AD79:AE79"/>
    <mergeCell ref="AQ79:AT79"/>
    <mergeCell ref="AV79:AW79"/>
    <mergeCell ref="BI79:BL79"/>
    <mergeCell ref="BN79:BO79"/>
    <mergeCell ref="G80:J80"/>
    <mergeCell ref="L80:M80"/>
    <mergeCell ref="Y80:AB80"/>
    <mergeCell ref="AD80:AE80"/>
    <mergeCell ref="AQ80:AT80"/>
    <mergeCell ref="AV80:AW80"/>
    <mergeCell ref="BI80:BL80"/>
    <mergeCell ref="BN80:BO80"/>
    <mergeCell ref="F82:K82"/>
    <mergeCell ref="L82:M82"/>
    <mergeCell ref="X82:AC82"/>
    <mergeCell ref="AD82:AE82"/>
    <mergeCell ref="AP82:AU82"/>
    <mergeCell ref="AV82:AW82"/>
    <mergeCell ref="BH82:BM82"/>
    <mergeCell ref="BN82:BO82"/>
    <mergeCell ref="N83:O83"/>
    <mergeCell ref="Q83:R83"/>
    <mergeCell ref="AF83:AG83"/>
    <mergeCell ref="AI83:AJ83"/>
    <mergeCell ref="AX83:AY83"/>
    <mergeCell ref="BA83:BB83"/>
    <mergeCell ref="BP83:BQ83"/>
    <mergeCell ref="BS83:BT83"/>
    <mergeCell ref="I84:S84"/>
    <mergeCell ref="AA84:AK84"/>
    <mergeCell ref="AS84:BC84"/>
    <mergeCell ref="BK84:BU84"/>
    <mergeCell ref="P89:U89"/>
    <mergeCell ref="AH89:AM89"/>
    <mergeCell ref="AZ89:BE89"/>
    <mergeCell ref="BR89:BW89"/>
    <mergeCell ref="F90:L90"/>
    <mergeCell ref="M90:O90"/>
    <mergeCell ref="P90:R90"/>
    <mergeCell ref="S90:U90"/>
    <mergeCell ref="X90:AD90"/>
    <mergeCell ref="AE90:AG90"/>
    <mergeCell ref="AH90:AJ90"/>
    <mergeCell ref="AK90:AM90"/>
    <mergeCell ref="AP90:AV90"/>
    <mergeCell ref="AW90:AY90"/>
    <mergeCell ref="AZ90:BB90"/>
    <mergeCell ref="BC90:BE90"/>
    <mergeCell ref="BH90:BN90"/>
    <mergeCell ref="BO90:BQ90"/>
    <mergeCell ref="BR90:BT90"/>
    <mergeCell ref="BU90:BW90"/>
    <mergeCell ref="H91:J91"/>
    <mergeCell ref="K91:L91"/>
    <mergeCell ref="M91:O91"/>
    <mergeCell ref="P91:R91"/>
    <mergeCell ref="S91:U91"/>
    <mergeCell ref="Z91:AB91"/>
    <mergeCell ref="AC91:AD91"/>
    <mergeCell ref="AE91:AG91"/>
    <mergeCell ref="AH91:AJ91"/>
    <mergeCell ref="AK91:AM91"/>
    <mergeCell ref="AR91:AT91"/>
    <mergeCell ref="AU91:AV91"/>
    <mergeCell ref="AW91:AY91"/>
    <mergeCell ref="AZ91:BB91"/>
    <mergeCell ref="BC91:BE91"/>
    <mergeCell ref="BJ91:BL91"/>
    <mergeCell ref="BM91:BN91"/>
    <mergeCell ref="BO91:BQ91"/>
    <mergeCell ref="BR91:BT91"/>
    <mergeCell ref="BU91:BW91"/>
    <mergeCell ref="H92:J92"/>
    <mergeCell ref="Z92:AB92"/>
    <mergeCell ref="AR92:AT92"/>
    <mergeCell ref="BJ92:BL92"/>
    <mergeCell ref="H93:J93"/>
    <mergeCell ref="Z93:AB93"/>
    <mergeCell ref="AR93:AT93"/>
    <mergeCell ref="BJ93:BL93"/>
    <mergeCell ref="H94:J94"/>
    <mergeCell ref="Z94:AB94"/>
    <mergeCell ref="AR94:AT94"/>
    <mergeCell ref="BJ94:BL94"/>
    <mergeCell ref="H95:J95"/>
    <mergeCell ref="Z95:AB95"/>
    <mergeCell ref="AR95:AT95"/>
    <mergeCell ref="BJ95:BL95"/>
    <mergeCell ref="H96:L96"/>
    <mergeCell ref="M96:O96"/>
    <mergeCell ref="P96:R96"/>
    <mergeCell ref="S96:U96"/>
    <mergeCell ref="Z96:AD96"/>
    <mergeCell ref="AE96:AG96"/>
    <mergeCell ref="AH96:AJ96"/>
    <mergeCell ref="AK96:AM96"/>
    <mergeCell ref="AR96:AV96"/>
    <mergeCell ref="AW96:AY96"/>
    <mergeCell ref="AZ96:BB96"/>
    <mergeCell ref="BC96:BE96"/>
    <mergeCell ref="BJ96:BN96"/>
    <mergeCell ref="BO96:BQ96"/>
    <mergeCell ref="BR96:BT96"/>
    <mergeCell ref="BU96:BW96"/>
    <mergeCell ref="H97:L97"/>
    <mergeCell ref="M97:O97"/>
    <mergeCell ref="P97:R97"/>
    <mergeCell ref="S97:U97"/>
    <mergeCell ref="Z97:AD97"/>
    <mergeCell ref="AE97:AG97"/>
    <mergeCell ref="AH97:AJ97"/>
    <mergeCell ref="AK97:AM97"/>
    <mergeCell ref="AR97:AV97"/>
    <mergeCell ref="AW97:AY97"/>
    <mergeCell ref="AZ97:BB97"/>
    <mergeCell ref="BC97:BE97"/>
    <mergeCell ref="BJ97:BN97"/>
    <mergeCell ref="BO97:BQ97"/>
    <mergeCell ref="BR97:BT97"/>
    <mergeCell ref="BU97:BW97"/>
    <mergeCell ref="H98:L98"/>
    <mergeCell ref="M98:O98"/>
    <mergeCell ref="P98:R98"/>
    <mergeCell ref="S98:U98"/>
    <mergeCell ref="Z98:AD98"/>
    <mergeCell ref="AE98:AG98"/>
    <mergeCell ref="AH98:AJ98"/>
    <mergeCell ref="AK98:AM98"/>
    <mergeCell ref="AR98:AV98"/>
    <mergeCell ref="AW98:AY98"/>
    <mergeCell ref="AZ98:BB98"/>
    <mergeCell ref="BC98:BE98"/>
    <mergeCell ref="BJ98:BN98"/>
    <mergeCell ref="BO98:BQ98"/>
    <mergeCell ref="BR98:BT98"/>
    <mergeCell ref="BU98:BW98"/>
    <mergeCell ref="H99:L99"/>
    <mergeCell ref="M99:O99"/>
    <mergeCell ref="P99:R99"/>
    <mergeCell ref="S99:U99"/>
    <mergeCell ref="Z99:AD99"/>
    <mergeCell ref="AE99:AG99"/>
    <mergeCell ref="AH99:AJ99"/>
    <mergeCell ref="AK99:AM99"/>
    <mergeCell ref="AR99:AV99"/>
    <mergeCell ref="AW99:AY99"/>
    <mergeCell ref="AZ99:BB99"/>
    <mergeCell ref="BC99:BE99"/>
    <mergeCell ref="BJ99:BN99"/>
    <mergeCell ref="BO99:BQ99"/>
    <mergeCell ref="BR99:BT99"/>
    <mergeCell ref="BU99:BW99"/>
    <mergeCell ref="H100:L100"/>
    <mergeCell ref="M100:O100"/>
    <mergeCell ref="P100:R100"/>
    <mergeCell ref="S100:U100"/>
    <mergeCell ref="Z100:AD100"/>
    <mergeCell ref="AE100:AG100"/>
    <mergeCell ref="AH100:AJ100"/>
    <mergeCell ref="AK100:AM100"/>
    <mergeCell ref="AR100:AV100"/>
    <mergeCell ref="AW100:AY100"/>
    <mergeCell ref="AZ100:BB100"/>
    <mergeCell ref="BC100:BE100"/>
    <mergeCell ref="BJ100:BN100"/>
    <mergeCell ref="BO100:BQ100"/>
    <mergeCell ref="BR100:BT100"/>
    <mergeCell ref="BU100:BW100"/>
    <mergeCell ref="H101:L101"/>
    <mergeCell ref="M101:O101"/>
    <mergeCell ref="P101:R101"/>
    <mergeCell ref="S101:U101"/>
    <mergeCell ref="Z101:AD101"/>
    <mergeCell ref="AE101:AG101"/>
    <mergeCell ref="AH101:AJ101"/>
    <mergeCell ref="AK101:AM101"/>
    <mergeCell ref="AR101:AV101"/>
    <mergeCell ref="AW101:AY101"/>
    <mergeCell ref="AZ101:BB101"/>
    <mergeCell ref="BC101:BE101"/>
    <mergeCell ref="BJ101:BN101"/>
    <mergeCell ref="BO101:BQ101"/>
    <mergeCell ref="BR101:BT101"/>
    <mergeCell ref="BU101:BW101"/>
    <mergeCell ref="F102:L102"/>
    <mergeCell ref="M102:O102"/>
    <mergeCell ref="P102:R102"/>
    <mergeCell ref="S102:U102"/>
    <mergeCell ref="X102:AD102"/>
    <mergeCell ref="AE102:AG102"/>
    <mergeCell ref="AH102:AJ102"/>
    <mergeCell ref="AK102:AM102"/>
    <mergeCell ref="AP102:AV102"/>
    <mergeCell ref="AW102:AY102"/>
    <mergeCell ref="AZ102:BB102"/>
    <mergeCell ref="BC102:BE102"/>
    <mergeCell ref="BH102:BN102"/>
    <mergeCell ref="BO102:BQ102"/>
    <mergeCell ref="BR102:BT102"/>
    <mergeCell ref="BU102:BW102"/>
    <mergeCell ref="E104:V104"/>
    <mergeCell ref="W104:AN104"/>
    <mergeCell ref="AO104:BF104"/>
    <mergeCell ref="BG104:BX104"/>
    <mergeCell ref="E105:BX105"/>
    <mergeCell ref="B107:V107"/>
    <mergeCell ref="E108:K108"/>
    <mergeCell ref="L108:V108"/>
    <mergeCell ref="W108:AD108"/>
    <mergeCell ref="AE108:AN108"/>
    <mergeCell ref="AO108:AV108"/>
    <mergeCell ref="AW108:BF108"/>
    <mergeCell ref="BG108:BX108"/>
    <mergeCell ref="E109:K109"/>
    <mergeCell ref="L109:M109"/>
    <mergeCell ref="N109:O109"/>
    <mergeCell ref="P109:V109"/>
    <mergeCell ref="W109:AD109"/>
    <mergeCell ref="AE109:AN109"/>
    <mergeCell ref="AO109:AV109"/>
    <mergeCell ref="AW109:BF109"/>
    <mergeCell ref="BG109:BN109"/>
    <mergeCell ref="BO109:BX109"/>
    <mergeCell ref="B110:D110"/>
    <mergeCell ref="E110:L110"/>
    <mergeCell ref="M110:V110"/>
    <mergeCell ref="W110:AD110"/>
    <mergeCell ref="AE110:AN110"/>
    <mergeCell ref="AO110:AV110"/>
    <mergeCell ref="AW110:BF110"/>
    <mergeCell ref="BG110:BN110"/>
    <mergeCell ref="BO110:BX110"/>
    <mergeCell ref="I113:L113"/>
    <mergeCell ref="M113:P113"/>
    <mergeCell ref="AA113:AD113"/>
    <mergeCell ref="AE113:AH113"/>
    <mergeCell ref="AS113:AV113"/>
    <mergeCell ref="AW113:AZ113"/>
    <mergeCell ref="BK113:BN113"/>
    <mergeCell ref="BO113:BR113"/>
    <mergeCell ref="I118:L118"/>
    <mergeCell ref="M118:P118"/>
    <mergeCell ref="AA118:AD118"/>
    <mergeCell ref="AE118:AH118"/>
    <mergeCell ref="AS118:AV118"/>
    <mergeCell ref="AW118:AZ118"/>
    <mergeCell ref="BK118:BN118"/>
    <mergeCell ref="BO118:BR118"/>
    <mergeCell ref="M119:P119"/>
    <mergeCell ref="AE119:AH119"/>
    <mergeCell ref="AW119:AZ119"/>
    <mergeCell ref="BO119:BR119"/>
    <mergeCell ref="M120:P120"/>
    <mergeCell ref="AE120:AH120"/>
    <mergeCell ref="AW120:AZ120"/>
    <mergeCell ref="BO120:BR120"/>
    <mergeCell ref="M121:P121"/>
    <mergeCell ref="AE121:AH121"/>
    <mergeCell ref="AW121:AZ121"/>
    <mergeCell ref="BO121:BR121"/>
    <mergeCell ref="M122:P122"/>
    <mergeCell ref="AE122:AH122"/>
    <mergeCell ref="AW122:AZ122"/>
    <mergeCell ref="BO122:BR122"/>
    <mergeCell ref="M123:P123"/>
    <mergeCell ref="AE123:AH123"/>
    <mergeCell ref="AW123:AZ123"/>
    <mergeCell ref="BO123:BR123"/>
    <mergeCell ref="M124:P124"/>
    <mergeCell ref="AE124:AH124"/>
    <mergeCell ref="AW124:AZ124"/>
    <mergeCell ref="BO124:BR124"/>
    <mergeCell ref="M125:P125"/>
    <mergeCell ref="AE125:AH125"/>
    <mergeCell ref="AW125:AZ125"/>
    <mergeCell ref="BO125:BR125"/>
    <mergeCell ref="M126:P126"/>
    <mergeCell ref="AE126:AH126"/>
    <mergeCell ref="AW126:AZ126"/>
    <mergeCell ref="BO126:BR126"/>
    <mergeCell ref="M127:P127"/>
    <mergeCell ref="AE127:AH127"/>
    <mergeCell ref="AW127:AZ127"/>
    <mergeCell ref="BO127:BR127"/>
    <mergeCell ref="M128:P128"/>
    <mergeCell ref="AE128:AH128"/>
    <mergeCell ref="AW128:AZ128"/>
    <mergeCell ref="BO128:BR128"/>
    <mergeCell ref="G131:J131"/>
    <mergeCell ref="L131:M131"/>
    <mergeCell ref="Y131:AB131"/>
    <mergeCell ref="AD131:AE131"/>
    <mergeCell ref="AQ131:AT131"/>
    <mergeCell ref="AV131:AW131"/>
    <mergeCell ref="BI131:BL131"/>
    <mergeCell ref="BN131:BO131"/>
    <mergeCell ref="G132:J132"/>
    <mergeCell ref="L132:M132"/>
    <mergeCell ref="Y132:AB132"/>
    <mergeCell ref="AD132:AE132"/>
    <mergeCell ref="AQ132:AT132"/>
    <mergeCell ref="AV132:AW132"/>
    <mergeCell ref="BI132:BL132"/>
    <mergeCell ref="BN132:BO132"/>
    <mergeCell ref="G133:J133"/>
    <mergeCell ref="L133:M133"/>
    <mergeCell ref="Y133:AB133"/>
    <mergeCell ref="AD133:AE133"/>
    <mergeCell ref="AQ133:AT133"/>
    <mergeCell ref="AV133:AW133"/>
    <mergeCell ref="BI133:BL133"/>
    <mergeCell ref="BN133:BO133"/>
    <mergeCell ref="F135:K135"/>
    <mergeCell ref="L135:M135"/>
    <mergeCell ref="X135:AC135"/>
    <mergeCell ref="AD135:AE135"/>
    <mergeCell ref="AP135:AU135"/>
    <mergeCell ref="AV135:AW135"/>
    <mergeCell ref="BH135:BM135"/>
    <mergeCell ref="BN135:BO135"/>
    <mergeCell ref="N136:O136"/>
    <mergeCell ref="Q136:R136"/>
    <mergeCell ref="AF136:AG136"/>
    <mergeCell ref="AI136:AJ136"/>
    <mergeCell ref="AX136:AY136"/>
    <mergeCell ref="BA136:BB136"/>
    <mergeCell ref="BP136:BQ136"/>
    <mergeCell ref="BS136:BT136"/>
    <mergeCell ref="I137:S137"/>
    <mergeCell ref="AA137:AK137"/>
    <mergeCell ref="AS137:BC137"/>
    <mergeCell ref="BK137:BU137"/>
    <mergeCell ref="P142:U142"/>
    <mergeCell ref="AH142:AM142"/>
    <mergeCell ref="AZ142:BE142"/>
    <mergeCell ref="BR142:BW142"/>
    <mergeCell ref="F143:L143"/>
    <mergeCell ref="M143:O143"/>
    <mergeCell ref="P143:R143"/>
    <mergeCell ref="S143:U143"/>
    <mergeCell ref="X143:AD143"/>
    <mergeCell ref="AE143:AG143"/>
    <mergeCell ref="AH143:AJ143"/>
    <mergeCell ref="AK143:AM143"/>
    <mergeCell ref="AP143:AV143"/>
    <mergeCell ref="AW143:AY143"/>
    <mergeCell ref="AZ143:BB143"/>
    <mergeCell ref="BC143:BE143"/>
    <mergeCell ref="BH143:BN143"/>
    <mergeCell ref="BO143:BQ143"/>
    <mergeCell ref="BR143:BT143"/>
    <mergeCell ref="BU143:BW143"/>
    <mergeCell ref="H144:J144"/>
    <mergeCell ref="K144:L144"/>
    <mergeCell ref="M144:O144"/>
    <mergeCell ref="P144:R144"/>
    <mergeCell ref="S144:U144"/>
    <mergeCell ref="Z144:AB144"/>
    <mergeCell ref="AC144:AD144"/>
    <mergeCell ref="AE144:AG144"/>
    <mergeCell ref="AH144:AJ144"/>
    <mergeCell ref="AK144:AM144"/>
    <mergeCell ref="AR144:AT144"/>
    <mergeCell ref="AU144:AV144"/>
    <mergeCell ref="AW144:AY144"/>
    <mergeCell ref="AZ144:BB144"/>
    <mergeCell ref="BC144:BE144"/>
    <mergeCell ref="BJ144:BL144"/>
    <mergeCell ref="BM144:BN144"/>
    <mergeCell ref="BO144:BQ144"/>
    <mergeCell ref="BR144:BT144"/>
    <mergeCell ref="BU144:BW144"/>
    <mergeCell ref="H145:J145"/>
    <mergeCell ref="Z145:AB145"/>
    <mergeCell ref="AR145:AT145"/>
    <mergeCell ref="BJ145:BL145"/>
    <mergeCell ref="H146:J146"/>
    <mergeCell ref="Z146:AB146"/>
    <mergeCell ref="AR146:AT146"/>
    <mergeCell ref="BJ146:BL146"/>
    <mergeCell ref="H147:J147"/>
    <mergeCell ref="Z147:AB147"/>
    <mergeCell ref="AR147:AT147"/>
    <mergeCell ref="BJ147:BL147"/>
    <mergeCell ref="H148:J148"/>
    <mergeCell ref="Z148:AB148"/>
    <mergeCell ref="AR148:AT148"/>
    <mergeCell ref="BJ148:BL148"/>
    <mergeCell ref="H149:L149"/>
    <mergeCell ref="M149:O149"/>
    <mergeCell ref="P149:R149"/>
    <mergeCell ref="S149:U149"/>
    <mergeCell ref="Z149:AD149"/>
    <mergeCell ref="AE149:AG149"/>
    <mergeCell ref="AH149:AJ149"/>
    <mergeCell ref="AK149:AM149"/>
    <mergeCell ref="AR149:AV149"/>
    <mergeCell ref="AW149:AY149"/>
    <mergeCell ref="AZ149:BB149"/>
    <mergeCell ref="BC149:BE149"/>
    <mergeCell ref="BJ149:BN149"/>
    <mergeCell ref="BO149:BQ149"/>
    <mergeCell ref="BR149:BT149"/>
    <mergeCell ref="BU149:BW149"/>
    <mergeCell ref="H150:L150"/>
    <mergeCell ref="M150:O150"/>
    <mergeCell ref="P150:R150"/>
    <mergeCell ref="S150:U150"/>
    <mergeCell ref="Z150:AD150"/>
    <mergeCell ref="AE150:AG150"/>
    <mergeCell ref="AH150:AJ150"/>
    <mergeCell ref="AK150:AM150"/>
    <mergeCell ref="AR150:AV150"/>
    <mergeCell ref="AW150:AY150"/>
    <mergeCell ref="AZ150:BB150"/>
    <mergeCell ref="BC150:BE150"/>
    <mergeCell ref="BJ150:BN150"/>
    <mergeCell ref="BO150:BQ150"/>
    <mergeCell ref="BR150:BT150"/>
    <mergeCell ref="BU150:BW150"/>
    <mergeCell ref="H151:L151"/>
    <mergeCell ref="M151:O151"/>
    <mergeCell ref="P151:R151"/>
    <mergeCell ref="S151:U151"/>
    <mergeCell ref="Z151:AD151"/>
    <mergeCell ref="AE151:AG151"/>
    <mergeCell ref="AH151:AJ151"/>
    <mergeCell ref="AK151:AM151"/>
    <mergeCell ref="AR151:AV151"/>
    <mergeCell ref="AW151:AY151"/>
    <mergeCell ref="AZ151:BB151"/>
    <mergeCell ref="BC151:BE151"/>
    <mergeCell ref="BJ151:BN151"/>
    <mergeCell ref="BO151:BQ151"/>
    <mergeCell ref="BR151:BT151"/>
    <mergeCell ref="BU151:BW151"/>
    <mergeCell ref="H152:L152"/>
    <mergeCell ref="M152:O152"/>
    <mergeCell ref="P152:R152"/>
    <mergeCell ref="S152:U152"/>
    <mergeCell ref="Z152:AD152"/>
    <mergeCell ref="AE152:AG152"/>
    <mergeCell ref="AH152:AJ152"/>
    <mergeCell ref="AK152:AM152"/>
    <mergeCell ref="AR152:AV152"/>
    <mergeCell ref="AW152:AY152"/>
    <mergeCell ref="AZ152:BB152"/>
    <mergeCell ref="BC152:BE152"/>
    <mergeCell ref="BJ152:BN152"/>
    <mergeCell ref="BO152:BQ152"/>
    <mergeCell ref="BR152:BT152"/>
    <mergeCell ref="BU152:BW152"/>
    <mergeCell ref="H153:L153"/>
    <mergeCell ref="M153:O153"/>
    <mergeCell ref="P153:R153"/>
    <mergeCell ref="S153:U153"/>
    <mergeCell ref="Z153:AD153"/>
    <mergeCell ref="AE153:AG153"/>
    <mergeCell ref="AH153:AJ153"/>
    <mergeCell ref="AK153:AM153"/>
    <mergeCell ref="AR153:AV153"/>
    <mergeCell ref="AW153:AY153"/>
    <mergeCell ref="AZ153:BB153"/>
    <mergeCell ref="BC153:BE153"/>
    <mergeCell ref="BJ153:BN153"/>
    <mergeCell ref="BO153:BQ153"/>
    <mergeCell ref="BR153:BT153"/>
    <mergeCell ref="BU153:BW153"/>
    <mergeCell ref="H154:L154"/>
    <mergeCell ref="M154:O154"/>
    <mergeCell ref="P154:R154"/>
    <mergeCell ref="S154:U154"/>
    <mergeCell ref="Z154:AD154"/>
    <mergeCell ref="AE154:AG154"/>
    <mergeCell ref="AH154:AJ154"/>
    <mergeCell ref="AK154:AM154"/>
    <mergeCell ref="AR154:AV154"/>
    <mergeCell ref="AW154:AY154"/>
    <mergeCell ref="AZ154:BB154"/>
    <mergeCell ref="BC154:BE154"/>
    <mergeCell ref="BJ154:BN154"/>
    <mergeCell ref="BO154:BQ154"/>
    <mergeCell ref="BR154:BT154"/>
    <mergeCell ref="BU154:BW154"/>
    <mergeCell ref="F155:L155"/>
    <mergeCell ref="M155:O155"/>
    <mergeCell ref="P155:R155"/>
    <mergeCell ref="S155:U155"/>
    <mergeCell ref="X155:AD155"/>
    <mergeCell ref="AE155:AG155"/>
    <mergeCell ref="AH155:AJ155"/>
    <mergeCell ref="AK155:AM155"/>
    <mergeCell ref="AP155:AV155"/>
    <mergeCell ref="AW155:AY155"/>
    <mergeCell ref="AZ155:BB155"/>
    <mergeCell ref="BC155:BE155"/>
    <mergeCell ref="BH155:BN155"/>
    <mergeCell ref="BO155:BQ155"/>
    <mergeCell ref="BR155:BT155"/>
    <mergeCell ref="BU155:BW155"/>
    <mergeCell ref="E157:V157"/>
    <mergeCell ref="W157:AN157"/>
    <mergeCell ref="AO157:BF157"/>
    <mergeCell ref="BG157:BX157"/>
    <mergeCell ref="E158:BX158"/>
    <mergeCell ref="B2:D3"/>
    <mergeCell ref="S8:S12"/>
    <mergeCell ref="T8:T12"/>
    <mergeCell ref="AK8:AK12"/>
    <mergeCell ref="AL8:AL12"/>
    <mergeCell ref="BC8:BC12"/>
    <mergeCell ref="BD8:BD12"/>
    <mergeCell ref="BU8:BU12"/>
    <mergeCell ref="BV8:BV12"/>
    <mergeCell ref="I13:L17"/>
    <mergeCell ref="R13:R16"/>
    <mergeCell ref="T13:T18"/>
    <mergeCell ref="U13:U18"/>
    <mergeCell ref="AA13:AD17"/>
    <mergeCell ref="AL13:AL18"/>
    <mergeCell ref="AM13:AM18"/>
    <mergeCell ref="AS13:AV17"/>
    <mergeCell ref="BD13:BD18"/>
    <mergeCell ref="BE13:BE18"/>
    <mergeCell ref="BK13:BN17"/>
    <mergeCell ref="S14:S17"/>
    <mergeCell ref="AJ14:AJ17"/>
    <mergeCell ref="AK14:AK17"/>
    <mergeCell ref="BB14:BB17"/>
    <mergeCell ref="BC14:BC17"/>
    <mergeCell ref="BT14:BT17"/>
    <mergeCell ref="BW14:BW19"/>
    <mergeCell ref="BU15:BU18"/>
    <mergeCell ref="Q16:Q18"/>
    <mergeCell ref="R17:R18"/>
    <mergeCell ref="AI17:AI19"/>
    <mergeCell ref="BA17:BA19"/>
    <mergeCell ref="I18:L22"/>
    <mergeCell ref="AA18:AD22"/>
    <mergeCell ref="AJ18:AJ19"/>
    <mergeCell ref="AS18:AV22"/>
    <mergeCell ref="BB18:BB19"/>
    <mergeCell ref="BK18:BN22"/>
    <mergeCell ref="BS18:BS20"/>
    <mergeCell ref="BT19:BT20"/>
    <mergeCell ref="S20:S21"/>
    <mergeCell ref="AK20:AK22"/>
    <mergeCell ref="BC20:BC22"/>
    <mergeCell ref="BU21:BU22"/>
    <mergeCell ref="F30:G31"/>
    <mergeCell ref="H30:H31"/>
    <mergeCell ref="T30:U31"/>
    <mergeCell ref="X30:Y31"/>
    <mergeCell ref="Z30:Z31"/>
    <mergeCell ref="AL30:AM31"/>
    <mergeCell ref="AP30:AQ31"/>
    <mergeCell ref="AR30:AR31"/>
    <mergeCell ref="BD30:BE31"/>
    <mergeCell ref="BH30:BI31"/>
    <mergeCell ref="BJ30:BJ31"/>
    <mergeCell ref="BV30:BW31"/>
    <mergeCell ref="F32:G33"/>
    <mergeCell ref="H32:J33"/>
    <mergeCell ref="K32:K33"/>
    <mergeCell ref="L32:M33"/>
    <mergeCell ref="X32:Y33"/>
    <mergeCell ref="Z32:AB33"/>
    <mergeCell ref="AC32:AC33"/>
    <mergeCell ref="AD32:AE33"/>
    <mergeCell ref="AP32:AQ33"/>
    <mergeCell ref="AR32:AT33"/>
    <mergeCell ref="AU32:AU33"/>
    <mergeCell ref="AV32:AW33"/>
    <mergeCell ref="BH32:BI33"/>
    <mergeCell ref="BJ32:BL33"/>
    <mergeCell ref="BM32:BM33"/>
    <mergeCell ref="BN32:BO33"/>
    <mergeCell ref="F38:G43"/>
    <mergeCell ref="X38:Y43"/>
    <mergeCell ref="AP38:AQ43"/>
    <mergeCell ref="BH38:BI43"/>
    <mergeCell ref="K39:L40"/>
    <mergeCell ref="M39:O40"/>
    <mergeCell ref="P39:R40"/>
    <mergeCell ref="S39:U40"/>
    <mergeCell ref="AC39:AD40"/>
    <mergeCell ref="AE39:AG40"/>
    <mergeCell ref="AH39:AJ40"/>
    <mergeCell ref="AK39:AM40"/>
    <mergeCell ref="AU39:AV40"/>
    <mergeCell ref="AW39:AY40"/>
    <mergeCell ref="AZ39:BB40"/>
    <mergeCell ref="BC39:BE40"/>
    <mergeCell ref="BM39:BN40"/>
    <mergeCell ref="BO39:BQ40"/>
    <mergeCell ref="BR39:BT40"/>
    <mergeCell ref="BU39:BW40"/>
    <mergeCell ref="K41:L42"/>
    <mergeCell ref="M41:O42"/>
    <mergeCell ref="P41:R42"/>
    <mergeCell ref="S41:U42"/>
    <mergeCell ref="AC41:AD42"/>
    <mergeCell ref="AE41:AG42"/>
    <mergeCell ref="AH41:AJ42"/>
    <mergeCell ref="AK41:AM42"/>
    <mergeCell ref="AU41:AV42"/>
    <mergeCell ref="AW41:AY42"/>
    <mergeCell ref="AZ41:BB42"/>
    <mergeCell ref="BC41:BE42"/>
    <mergeCell ref="BM41:BN42"/>
    <mergeCell ref="BO41:BQ42"/>
    <mergeCell ref="BR41:BT42"/>
    <mergeCell ref="BU41:BW42"/>
    <mergeCell ref="F44:G48"/>
    <mergeCell ref="X44:Y48"/>
    <mergeCell ref="AP44:AQ48"/>
    <mergeCell ref="BH44:BI48"/>
    <mergeCell ref="B51:D52"/>
    <mergeCell ref="B55:D56"/>
    <mergeCell ref="S61:S65"/>
    <mergeCell ref="T61:T65"/>
    <mergeCell ref="AK61:AK65"/>
    <mergeCell ref="AL61:AL65"/>
    <mergeCell ref="BC61:BC65"/>
    <mergeCell ref="BD61:BD65"/>
    <mergeCell ref="BU61:BU65"/>
    <mergeCell ref="BV61:BV65"/>
    <mergeCell ref="I66:L70"/>
    <mergeCell ref="R66:R69"/>
    <mergeCell ref="T66:T71"/>
    <mergeCell ref="U66:U71"/>
    <mergeCell ref="AA66:AD70"/>
    <mergeCell ref="AL66:AL71"/>
    <mergeCell ref="AM66:AM71"/>
    <mergeCell ref="AS66:AV70"/>
    <mergeCell ref="BD66:BD71"/>
    <mergeCell ref="BE66:BE71"/>
    <mergeCell ref="BK66:BN70"/>
    <mergeCell ref="S67:S70"/>
    <mergeCell ref="AJ67:AJ70"/>
    <mergeCell ref="AK67:AK70"/>
    <mergeCell ref="BB67:BB70"/>
    <mergeCell ref="BC67:BC70"/>
    <mergeCell ref="BT67:BT70"/>
    <mergeCell ref="BW67:BW72"/>
    <mergeCell ref="BU68:BU71"/>
    <mergeCell ref="Q69:Q71"/>
    <mergeCell ref="R70:R71"/>
    <mergeCell ref="AI70:AI72"/>
    <mergeCell ref="BA70:BA72"/>
    <mergeCell ref="I71:L75"/>
    <mergeCell ref="AA71:AD75"/>
    <mergeCell ref="AJ71:AJ72"/>
    <mergeCell ref="AS71:AV75"/>
    <mergeCell ref="BB71:BB72"/>
    <mergeCell ref="BK71:BN75"/>
    <mergeCell ref="BS71:BS73"/>
    <mergeCell ref="BT72:BT73"/>
    <mergeCell ref="S73:S74"/>
    <mergeCell ref="AK73:AK75"/>
    <mergeCell ref="BC73:BC75"/>
    <mergeCell ref="BU74:BU75"/>
    <mergeCell ref="F83:G84"/>
    <mergeCell ref="H83:H84"/>
    <mergeCell ref="T83:U84"/>
    <mergeCell ref="X83:Y84"/>
    <mergeCell ref="Z83:Z84"/>
    <mergeCell ref="AL83:AM84"/>
    <mergeCell ref="AP83:AQ84"/>
    <mergeCell ref="AR83:AR84"/>
    <mergeCell ref="BD83:BE84"/>
    <mergeCell ref="BH83:BI84"/>
    <mergeCell ref="BJ83:BJ84"/>
    <mergeCell ref="BV83:BW84"/>
    <mergeCell ref="F85:G86"/>
    <mergeCell ref="H85:J86"/>
    <mergeCell ref="K85:K86"/>
    <mergeCell ref="L85:M86"/>
    <mergeCell ref="X85:Y86"/>
    <mergeCell ref="Z85:AB86"/>
    <mergeCell ref="AC85:AC86"/>
    <mergeCell ref="AD85:AE86"/>
    <mergeCell ref="AP85:AQ86"/>
    <mergeCell ref="AR85:AT86"/>
    <mergeCell ref="AU85:AU86"/>
    <mergeCell ref="AV85:AW86"/>
    <mergeCell ref="BH85:BI86"/>
    <mergeCell ref="BJ85:BL86"/>
    <mergeCell ref="BM85:BM86"/>
    <mergeCell ref="BN85:BO86"/>
    <mergeCell ref="F91:G96"/>
    <mergeCell ref="X91:Y96"/>
    <mergeCell ref="AP91:AQ96"/>
    <mergeCell ref="BH91:BI96"/>
    <mergeCell ref="K92:L93"/>
    <mergeCell ref="M92:O93"/>
    <mergeCell ref="P92:R93"/>
    <mergeCell ref="S92:U93"/>
    <mergeCell ref="AC92:AD93"/>
    <mergeCell ref="AE92:AG93"/>
    <mergeCell ref="AH92:AJ93"/>
    <mergeCell ref="AK92:AM93"/>
    <mergeCell ref="AU92:AV93"/>
    <mergeCell ref="AW92:AY93"/>
    <mergeCell ref="AZ92:BB93"/>
    <mergeCell ref="BC92:BE93"/>
    <mergeCell ref="BM92:BN93"/>
    <mergeCell ref="BO92:BQ93"/>
    <mergeCell ref="BR92:BT93"/>
    <mergeCell ref="BU92:BW93"/>
    <mergeCell ref="K94:L95"/>
    <mergeCell ref="M94:O95"/>
    <mergeCell ref="P94:R95"/>
    <mergeCell ref="S94:U95"/>
    <mergeCell ref="AC94:AD95"/>
    <mergeCell ref="AE94:AG95"/>
    <mergeCell ref="AH94:AJ95"/>
    <mergeCell ref="AK94:AM95"/>
    <mergeCell ref="AU94:AV95"/>
    <mergeCell ref="AW94:AY95"/>
    <mergeCell ref="AZ94:BB95"/>
    <mergeCell ref="BC94:BE95"/>
    <mergeCell ref="BM94:BN95"/>
    <mergeCell ref="BO94:BQ95"/>
    <mergeCell ref="BR94:BT95"/>
    <mergeCell ref="BU94:BW95"/>
    <mergeCell ref="F97:G101"/>
    <mergeCell ref="X97:Y101"/>
    <mergeCell ref="AP97:AQ101"/>
    <mergeCell ref="BH97:BI101"/>
    <mergeCell ref="B104:D105"/>
    <mergeCell ref="B108:D109"/>
    <mergeCell ref="S114:S118"/>
    <mergeCell ref="T114:T118"/>
    <mergeCell ref="AK114:AK118"/>
    <mergeCell ref="AL114:AL118"/>
    <mergeCell ref="BC114:BC118"/>
    <mergeCell ref="BD114:BD118"/>
    <mergeCell ref="BU114:BU118"/>
    <mergeCell ref="BV114:BV118"/>
    <mergeCell ref="I119:L123"/>
    <mergeCell ref="R119:R122"/>
    <mergeCell ref="T119:T124"/>
    <mergeCell ref="U119:U124"/>
    <mergeCell ref="AA119:AD123"/>
    <mergeCell ref="AL119:AL124"/>
    <mergeCell ref="AM119:AM124"/>
    <mergeCell ref="AS119:AV123"/>
    <mergeCell ref="BD119:BD124"/>
    <mergeCell ref="BE119:BE124"/>
    <mergeCell ref="BK119:BN123"/>
    <mergeCell ref="S120:S123"/>
    <mergeCell ref="AJ120:AJ123"/>
    <mergeCell ref="AK120:AK123"/>
    <mergeCell ref="BB120:BB123"/>
    <mergeCell ref="BC120:BC123"/>
    <mergeCell ref="BT120:BT123"/>
    <mergeCell ref="BW120:BW125"/>
    <mergeCell ref="BU121:BU124"/>
    <mergeCell ref="Q122:Q124"/>
    <mergeCell ref="R123:R124"/>
    <mergeCell ref="AI123:AI125"/>
    <mergeCell ref="BA123:BA125"/>
    <mergeCell ref="I124:L128"/>
    <mergeCell ref="AA124:AD128"/>
    <mergeCell ref="AJ124:AJ125"/>
    <mergeCell ref="AS124:AV128"/>
    <mergeCell ref="BB124:BB125"/>
    <mergeCell ref="BK124:BN128"/>
    <mergeCell ref="BS124:BS126"/>
    <mergeCell ref="BT125:BT126"/>
    <mergeCell ref="S126:S127"/>
    <mergeCell ref="AK126:AK128"/>
    <mergeCell ref="BC126:BC128"/>
    <mergeCell ref="BU127:BU128"/>
    <mergeCell ref="F136:G137"/>
    <mergeCell ref="H136:H137"/>
    <mergeCell ref="T136:U137"/>
    <mergeCell ref="X136:Y137"/>
    <mergeCell ref="Z136:Z137"/>
    <mergeCell ref="AL136:AM137"/>
    <mergeCell ref="AP136:AQ137"/>
    <mergeCell ref="AR136:AR137"/>
    <mergeCell ref="BD136:BE137"/>
    <mergeCell ref="BH136:BI137"/>
    <mergeCell ref="BJ136:BJ137"/>
    <mergeCell ref="BV136:BW137"/>
    <mergeCell ref="F138:G139"/>
    <mergeCell ref="H138:J139"/>
    <mergeCell ref="K138:K139"/>
    <mergeCell ref="L138:M139"/>
    <mergeCell ref="X138:Y139"/>
    <mergeCell ref="Z138:AB139"/>
    <mergeCell ref="AC138:AC139"/>
    <mergeCell ref="AD138:AE139"/>
    <mergeCell ref="AP138:AQ139"/>
    <mergeCell ref="AR138:AT139"/>
    <mergeCell ref="AU138:AU139"/>
    <mergeCell ref="AV138:AW139"/>
    <mergeCell ref="BH138:BI139"/>
    <mergeCell ref="BJ138:BL139"/>
    <mergeCell ref="BM138:BM139"/>
    <mergeCell ref="BN138:BO139"/>
    <mergeCell ref="F144:G149"/>
    <mergeCell ref="X144:Y149"/>
    <mergeCell ref="AP144:AQ149"/>
    <mergeCell ref="BH144:BI149"/>
    <mergeCell ref="K145:L146"/>
    <mergeCell ref="M145:O146"/>
    <mergeCell ref="P145:R146"/>
    <mergeCell ref="S145:U146"/>
    <mergeCell ref="AC145:AD146"/>
    <mergeCell ref="AE145:AG146"/>
    <mergeCell ref="AH145:AJ146"/>
    <mergeCell ref="AK145:AM146"/>
    <mergeCell ref="AU145:AV146"/>
    <mergeCell ref="AW145:AY146"/>
    <mergeCell ref="AZ145:BB146"/>
    <mergeCell ref="BC145:BE146"/>
    <mergeCell ref="BM145:BN146"/>
    <mergeCell ref="BO145:BQ146"/>
    <mergeCell ref="BR145:BT146"/>
    <mergeCell ref="BU145:BW146"/>
    <mergeCell ref="K147:L148"/>
    <mergeCell ref="M147:O148"/>
    <mergeCell ref="P147:R148"/>
    <mergeCell ref="S147:U148"/>
    <mergeCell ref="AC147:AD148"/>
    <mergeCell ref="AE147:AG148"/>
    <mergeCell ref="AH147:AJ148"/>
    <mergeCell ref="AK147:AM148"/>
    <mergeCell ref="AU147:AV148"/>
    <mergeCell ref="AW147:AY148"/>
    <mergeCell ref="AZ147:BB148"/>
    <mergeCell ref="BC147:BE148"/>
    <mergeCell ref="BM147:BN148"/>
    <mergeCell ref="BO147:BQ148"/>
    <mergeCell ref="BR147:BT148"/>
    <mergeCell ref="BU147:BW148"/>
    <mergeCell ref="F150:G154"/>
    <mergeCell ref="X150:Y154"/>
    <mergeCell ref="AP150:AQ154"/>
    <mergeCell ref="BH150:BI154"/>
    <mergeCell ref="B157:D158"/>
    <mergeCell ref="B5:D23"/>
    <mergeCell ref="G13:G22"/>
    <mergeCell ref="Y13:Y22"/>
    <mergeCell ref="AQ13:AQ22"/>
    <mergeCell ref="BI13:BI22"/>
    <mergeCell ref="BV13:BV19"/>
    <mergeCell ref="B24:D35"/>
    <mergeCell ref="B36:D50"/>
    <mergeCell ref="B58:D76"/>
    <mergeCell ref="G66:G75"/>
    <mergeCell ref="Y66:Y75"/>
    <mergeCell ref="AQ66:AQ75"/>
    <mergeCell ref="BI66:BI75"/>
    <mergeCell ref="BV66:BV72"/>
    <mergeCell ref="B77:D88"/>
    <mergeCell ref="B89:D103"/>
    <mergeCell ref="B111:D129"/>
    <mergeCell ref="G119:G128"/>
    <mergeCell ref="Y119:Y128"/>
    <mergeCell ref="AQ119:AQ128"/>
    <mergeCell ref="BI119:BI128"/>
    <mergeCell ref="BV119:BV125"/>
    <mergeCell ref="B130:D141"/>
    <mergeCell ref="B142:D156"/>
  </mergeCells>
  <phoneticPr fontId="1"/>
  <printOptions horizontalCentered="1" verticalCentered="1"/>
  <pageMargins left="0.78740157480314965" right="0.39370078740157483" top="0.78740157480314965" bottom="0.39370078740157483" header="0.51181102362204722" footer="0.51181102362204722"/>
  <pageSetup paperSize="9" scale="70" fitToWidth="1" fitToHeight="1" orientation="landscape" usePrinterDefaults="1" r:id="rId1"/>
  <headerFooter alignWithMargins="0"/>
  <rowBreaks count="2" manualBreakCount="2">
    <brk id="53" max="16383" man="1"/>
    <brk id="106" max="16383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まとめ</vt:lpstr>
      <vt:lpstr>(内地)N3</vt:lpstr>
      <vt:lpstr>(内地)N4</vt:lpstr>
      <vt:lpstr>(内地)N5</vt:lpstr>
      <vt:lpstr>(種子・屋久)N3</vt:lpstr>
      <vt:lpstr>(種子・屋久)N4</vt:lpstr>
      <vt:lpstr>(種子・屋久)N5</vt:lpstr>
      <vt:lpstr>(奄美)N3</vt:lpstr>
      <vt:lpstr>(奄美)N4</vt:lpstr>
      <vt:lpstr>(奄美)N5</vt:lpstr>
      <vt:lpstr>(徳之島)N3</vt:lpstr>
      <vt:lpstr>(徳之島)N4</vt:lpstr>
      <vt:lpstr>(徳之島)N5</vt:lpstr>
      <vt:lpstr>単価表(内地)</vt:lpstr>
      <vt:lpstr>単価表(種子・屋久)</vt:lpstr>
      <vt:lpstr>単価表(奄美)</vt:lpstr>
      <vt:lpstr>単価表(徳之島)</vt:lpstr>
    </vt:vector>
  </TitlesOfParts>
  <Company>(株）新日本技術コンサルタント</Company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第１技術部</dc:creator>
  <cp:lastModifiedBy>小金園 礼</cp:lastModifiedBy>
  <cp:lastPrinted>2018-08-23T11:51:51Z</cp:lastPrinted>
  <dcterms:created xsi:type="dcterms:W3CDTF">2004-03-10T02:12:58Z</dcterms:created>
  <dcterms:modified xsi:type="dcterms:W3CDTF">2020-07-07T06:17:30Z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2020-07-07T06:17:30Z</vt:filetime>
  </property>
</Properties>
</file>