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③野菜係\●●●野菜係データ整理●●●\令和５年度\Ｆ　野菜関係補助事業\R5燃油価格高騰対策事業\07　R5公募\02　R5公募通知\"/>
    </mc:Choice>
  </mc:AlternateContent>
  <bookViews>
    <workbookView xWindow="0" yWindow="0" windowWidth="20490" windowHeight="7785"/>
  </bookViews>
  <sheets>
    <sheet name="R5" sheetId="7" r:id="rId1"/>
    <sheet name="R5記入例" sheetId="12" r:id="rId2"/>
    <sheet name="変更無用" sheetId="10" state="hidden" r:id="rId3"/>
  </sheets>
  <definedNames>
    <definedName name="_xlnm.Print_Area" localSheetId="0">'R5'!$C$3:$R$26</definedName>
    <definedName name="_xlnm.Print_Area" localSheetId="1">'R5記入例'!$A$3:$S$33</definedName>
  </definedNames>
  <calcPr calcId="162913"/>
</workbook>
</file>

<file path=xl/calcChain.xml><?xml version="1.0" encoding="utf-8"?>
<calcChain xmlns="http://schemas.openxmlformats.org/spreadsheetml/2006/main">
  <c r="H11" i="12" l="1"/>
  <c r="M11" i="12"/>
  <c r="G14" i="12"/>
  <c r="F14" i="12"/>
  <c r="M13" i="12"/>
  <c r="H13" i="12"/>
  <c r="K13" i="12" s="1"/>
  <c r="M12" i="12"/>
  <c r="H12" i="12"/>
  <c r="H11" i="7"/>
  <c r="H14" i="12" l="1"/>
  <c r="I13" i="12"/>
  <c r="O13" i="12"/>
  <c r="Q13" i="12" s="1"/>
  <c r="H15" i="12"/>
  <c r="H16" i="12" s="1"/>
  <c r="K11" i="12"/>
  <c r="O11" i="12" s="1"/>
  <c r="Q11" i="12" s="1"/>
  <c r="M14" i="12"/>
  <c r="I12" i="12"/>
  <c r="K12" i="12"/>
  <c r="K14" i="12" s="1"/>
  <c r="I12" i="7"/>
  <c r="I13" i="7"/>
  <c r="I14" i="7"/>
  <c r="K15" i="7"/>
  <c r="I16" i="7"/>
  <c r="I17" i="7"/>
  <c r="I18" i="7"/>
  <c r="K19" i="7"/>
  <c r="I20" i="7"/>
  <c r="I11" i="7"/>
  <c r="P13" i="12" l="1"/>
  <c r="P11" i="12"/>
  <c r="I14" i="12"/>
  <c r="O12" i="12"/>
  <c r="I19" i="7"/>
  <c r="K16" i="7"/>
  <c r="K20" i="7"/>
  <c r="K11" i="7"/>
  <c r="K18" i="7"/>
  <c r="K17" i="7"/>
  <c r="K14" i="7"/>
  <c r="K13" i="7"/>
  <c r="K12" i="7"/>
  <c r="I15" i="7"/>
  <c r="H21" i="7"/>
  <c r="O14" i="12" l="1"/>
  <c r="Q12" i="12"/>
  <c r="P12" i="12"/>
  <c r="P14" i="12" s="1"/>
  <c r="O15" i="12" l="1"/>
  <c r="Q14" i="12"/>
  <c r="O16" i="12" l="1"/>
  <c r="Q15" i="12"/>
  <c r="P15" i="12"/>
  <c r="P16" i="12" s="1"/>
  <c r="G21" i="7" l="1"/>
  <c r="F21" i="7"/>
  <c r="M20" i="7"/>
  <c r="M19" i="7"/>
  <c r="M18" i="7"/>
  <c r="M17" i="7"/>
  <c r="M16" i="7"/>
  <c r="M15" i="7"/>
  <c r="O15" i="7" s="1"/>
  <c r="M14" i="7"/>
  <c r="M13" i="7"/>
  <c r="M12" i="7"/>
  <c r="M11" i="7"/>
  <c r="O11" i="7" s="1"/>
  <c r="Q11" i="7" l="1"/>
  <c r="P11" i="7"/>
  <c r="H22" i="7"/>
  <c r="H23" i="7" s="1"/>
  <c r="Q15" i="7"/>
  <c r="P15" i="7"/>
  <c r="O17" i="7"/>
  <c r="O20" i="7"/>
  <c r="O19" i="7"/>
  <c r="O12" i="7"/>
  <c r="O13" i="7"/>
  <c r="M21" i="7"/>
  <c r="O16" i="7"/>
  <c r="O18" i="7"/>
  <c r="I21" i="7"/>
  <c r="O14" i="7"/>
  <c r="K21" i="7"/>
  <c r="P13" i="7" l="1"/>
  <c r="Q13" i="7"/>
  <c r="P20" i="7"/>
  <c r="Q20" i="7"/>
  <c r="P18" i="7"/>
  <c r="Q18" i="7"/>
  <c r="Q12" i="7"/>
  <c r="P12" i="7"/>
  <c r="Q17" i="7"/>
  <c r="P17" i="7"/>
  <c r="Q19" i="7"/>
  <c r="P19" i="7"/>
  <c r="P16" i="7"/>
  <c r="Q16" i="7"/>
  <c r="Q14" i="7"/>
  <c r="P14" i="7"/>
  <c r="O21" i="7"/>
  <c r="P21" i="7" l="1"/>
  <c r="Q21" i="7"/>
  <c r="O22" i="7"/>
  <c r="P22" i="7" s="1"/>
  <c r="O23" i="7" l="1"/>
  <c r="Q22" i="7"/>
  <c r="P23" i="7"/>
</calcChain>
</file>

<file path=xl/sharedStrings.xml><?xml version="1.0" encoding="utf-8"?>
<sst xmlns="http://schemas.openxmlformats.org/spreadsheetml/2006/main" count="136" uniqueCount="81">
  <si>
    <t>番号</t>
    <rPh sb="0" eb="2">
      <t>バンゴウ</t>
    </rPh>
    <phoneticPr fontId="2"/>
  </si>
  <si>
    <t>計</t>
    <rPh sb="0" eb="1">
      <t>ケイ</t>
    </rPh>
    <phoneticPr fontId="2"/>
  </si>
  <si>
    <t>10a当たり</t>
    <rPh sb="3" eb="4">
      <t>ア</t>
    </rPh>
    <phoneticPr fontId="2"/>
  </si>
  <si>
    <t>氏名</t>
    <rPh sb="0" eb="2">
      <t>シメイ</t>
    </rPh>
    <phoneticPr fontId="2"/>
  </si>
  <si>
    <t>施設面積</t>
    <rPh sb="0" eb="2">
      <t>シセツ</t>
    </rPh>
    <rPh sb="2" eb="4">
      <t>メンセキ</t>
    </rPh>
    <phoneticPr fontId="2"/>
  </si>
  <si>
    <t>現在値</t>
    <rPh sb="0" eb="3">
      <t>ゲンザイチ</t>
    </rPh>
    <phoneticPr fontId="2"/>
  </si>
  <si>
    <t>(㍑)</t>
    <phoneticPr fontId="2"/>
  </si>
  <si>
    <t>ヒートポンプ等による削減</t>
    <rPh sb="6" eb="7">
      <t>トウ</t>
    </rPh>
    <rPh sb="10" eb="12">
      <t>サクゲン</t>
    </rPh>
    <phoneticPr fontId="2"/>
  </si>
  <si>
    <t>ア</t>
    <phoneticPr fontId="2"/>
  </si>
  <si>
    <t>イ</t>
    <phoneticPr fontId="2"/>
  </si>
  <si>
    <t>ウ</t>
    <phoneticPr fontId="2"/>
  </si>
  <si>
    <t>エ</t>
    <phoneticPr fontId="2"/>
  </si>
  <si>
    <t>(ア×ウ）</t>
    <phoneticPr fontId="2"/>
  </si>
  <si>
    <t>（ア×10%)</t>
    <phoneticPr fontId="2"/>
  </si>
  <si>
    <t>オ</t>
    <phoneticPr fontId="2"/>
  </si>
  <si>
    <t>●●省エネ施設園芸組合</t>
    <rPh sb="2" eb="3">
      <t>ショウ</t>
    </rPh>
    <rPh sb="5" eb="7">
      <t>シセツ</t>
    </rPh>
    <rPh sb="7" eb="9">
      <t>エンゲイ</t>
    </rPh>
    <rPh sb="9" eb="11">
      <t>クミアイ</t>
    </rPh>
    <phoneticPr fontId="2"/>
  </si>
  <si>
    <t>削減率(%)</t>
    <rPh sb="0" eb="3">
      <t>サクゲンリツ</t>
    </rPh>
    <phoneticPr fontId="2"/>
  </si>
  <si>
    <t>削減量(㍑)</t>
    <rPh sb="0" eb="3">
      <t>サクゲンリョウ</t>
    </rPh>
    <phoneticPr fontId="2"/>
  </si>
  <si>
    <t>(a)</t>
    <phoneticPr fontId="2"/>
  </si>
  <si>
    <t>チェックシート実践による削減量(10%)</t>
    <rPh sb="7" eb="9">
      <t>ジッセン</t>
    </rPh>
    <rPh sb="12" eb="14">
      <t>サクゲン</t>
    </rPh>
    <rPh sb="14" eb="15">
      <t>リョウ</t>
    </rPh>
    <phoneticPr fontId="2"/>
  </si>
  <si>
    <t>目標
使用量</t>
    <rPh sb="0" eb="2">
      <t>モクヒョウ</t>
    </rPh>
    <rPh sb="3" eb="6">
      <t>シヨウリョウ</t>
    </rPh>
    <phoneticPr fontId="2"/>
  </si>
  <si>
    <t>継続</t>
    <rPh sb="0" eb="2">
      <t>ケイゾク</t>
    </rPh>
    <phoneticPr fontId="2"/>
  </si>
  <si>
    <t>カ</t>
    <phoneticPr fontId="2"/>
  </si>
  <si>
    <t>(ア×オ)</t>
    <phoneticPr fontId="2"/>
  </si>
  <si>
    <t>(イ＋エ＋カ)</t>
    <phoneticPr fontId="2"/>
  </si>
  <si>
    <t>キ</t>
    <phoneticPr fontId="2"/>
  </si>
  <si>
    <t xml:space="preserve">種別
</t>
    <rPh sb="0" eb="2">
      <t>シュベツ</t>
    </rPh>
    <phoneticPr fontId="2"/>
  </si>
  <si>
    <t>その他の取組</t>
    <rPh sb="2" eb="3">
      <t>タ</t>
    </rPh>
    <rPh sb="4" eb="5">
      <t>ト</t>
    </rPh>
    <rPh sb="5" eb="6">
      <t>ク</t>
    </rPh>
    <phoneticPr fontId="2"/>
  </si>
  <si>
    <t>取組内容</t>
    <rPh sb="0" eb="1">
      <t>ト</t>
    </rPh>
    <rPh sb="1" eb="2">
      <t>ク</t>
    </rPh>
    <rPh sb="2" eb="4">
      <t>ナイヨウ</t>
    </rPh>
    <phoneticPr fontId="2"/>
  </si>
  <si>
    <t>新規</t>
    <rPh sb="0" eb="2">
      <t>シンキ</t>
    </rPh>
    <phoneticPr fontId="2"/>
  </si>
  <si>
    <t>削減率
(全体)
（％）</t>
    <rPh sb="0" eb="3">
      <t>サクゲンリツ</t>
    </rPh>
    <rPh sb="5" eb="7">
      <t>ゼンタイ</t>
    </rPh>
    <phoneticPr fontId="2"/>
  </si>
  <si>
    <t>㍑/10a</t>
    <phoneticPr fontId="2"/>
  </si>
  <si>
    <t>kL/10a</t>
    <phoneticPr fontId="2"/>
  </si>
  <si>
    <t>15%以上</t>
    <rPh sb="3" eb="5">
      <t>イジョウ</t>
    </rPh>
    <phoneticPr fontId="2"/>
  </si>
  <si>
    <t>(ア－キ)</t>
    <phoneticPr fontId="2"/>
  </si>
  <si>
    <t>(キ÷ア)</t>
    <phoneticPr fontId="2"/>
  </si>
  <si>
    <t>削減量
合計</t>
    <rPh sb="0" eb="3">
      <t>サクゲンリョウ</t>
    </rPh>
    <rPh sb="4" eb="6">
      <t>ゴウケイ</t>
    </rPh>
    <rPh sb="5" eb="6">
      <t>ケイ</t>
    </rPh>
    <phoneticPr fontId="2"/>
  </si>
  <si>
    <t>ヒートポンプ等</t>
    <rPh sb="6" eb="7">
      <t>トウ</t>
    </rPh>
    <phoneticPr fontId="2"/>
  </si>
  <si>
    <t>有り</t>
    <rPh sb="0" eb="1">
      <t>ア</t>
    </rPh>
    <phoneticPr fontId="2"/>
  </si>
  <si>
    <t>無し</t>
    <rPh sb="0" eb="1">
      <t>ナ</t>
    </rPh>
    <phoneticPr fontId="2"/>
  </si>
  <si>
    <t>継続
or
新規</t>
    <rPh sb="0" eb="2">
      <t>ケイゾク</t>
    </rPh>
    <rPh sb="6" eb="8">
      <t>シンキ</t>
    </rPh>
    <phoneticPr fontId="2"/>
  </si>
  <si>
    <t>継続の
生産者</t>
    <rPh sb="0" eb="2">
      <t>ケイゾク</t>
    </rPh>
    <rPh sb="4" eb="7">
      <t>セイサンシャ</t>
    </rPh>
    <phoneticPr fontId="2"/>
  </si>
  <si>
    <t>（参考様式）　　※本表を参考に作成してください。</t>
    <rPh sb="1" eb="3">
      <t>サンコウ</t>
    </rPh>
    <rPh sb="3" eb="5">
      <t>ヨウシキ</t>
    </rPh>
    <phoneticPr fontId="2"/>
  </si>
  <si>
    <t>(a)</t>
    <phoneticPr fontId="2"/>
  </si>
  <si>
    <t>(㍑)</t>
    <phoneticPr fontId="2"/>
  </si>
  <si>
    <t>イ</t>
    <phoneticPr fontId="2"/>
  </si>
  <si>
    <t>ウ</t>
    <phoneticPr fontId="2"/>
  </si>
  <si>
    <t>エ</t>
    <phoneticPr fontId="2"/>
  </si>
  <si>
    <t>オ</t>
    <phoneticPr fontId="2"/>
  </si>
  <si>
    <t>カ</t>
    <phoneticPr fontId="2"/>
  </si>
  <si>
    <t>キ</t>
    <phoneticPr fontId="2"/>
  </si>
  <si>
    <t>（ア×10%)</t>
    <phoneticPr fontId="2"/>
  </si>
  <si>
    <t>(ア×ウ）</t>
    <phoneticPr fontId="2"/>
  </si>
  <si>
    <t>(ア×オ)</t>
    <phoneticPr fontId="2"/>
  </si>
  <si>
    <t>(イ＋エ＋カ)</t>
    <phoneticPr fontId="2"/>
  </si>
  <si>
    <t>(ア－キ)</t>
    <phoneticPr fontId="2"/>
  </si>
  <si>
    <t>(キ÷ア)</t>
    <phoneticPr fontId="2"/>
  </si>
  <si>
    <t>㍑/10a</t>
    <phoneticPr fontId="2"/>
  </si>
  <si>
    <t>kL/10a</t>
    <phoneticPr fontId="2"/>
  </si>
  <si>
    <t>kL/10a</t>
    <phoneticPr fontId="2"/>
  </si>
  <si>
    <t xml:space="preserve">新規の
生産者
(構成員追加の場合）
</t>
    <rPh sb="0" eb="2">
      <t>シンキ</t>
    </rPh>
    <rPh sb="4" eb="7">
      <t>セイサンシャ</t>
    </rPh>
    <rPh sb="9" eb="12">
      <t>コウセイイン</t>
    </rPh>
    <rPh sb="12" eb="14">
      <t>ツイカ</t>
    </rPh>
    <rPh sb="15" eb="17">
      <t>バアイ</t>
    </rPh>
    <phoneticPr fontId="2"/>
  </si>
  <si>
    <t>（※新たな取組）
例）省エネ機器の導入
被覆資材改善，
一重被覆→二重被覆等）</t>
    <rPh sb="2" eb="3">
      <t>アラ</t>
    </rPh>
    <rPh sb="5" eb="7">
      <t>トリクミ</t>
    </rPh>
    <rPh sb="9" eb="10">
      <t>レイ</t>
    </rPh>
    <rPh sb="11" eb="12">
      <t>ショウ</t>
    </rPh>
    <rPh sb="14" eb="16">
      <t>キキ</t>
    </rPh>
    <rPh sb="17" eb="19">
      <t>ドウニュウ</t>
    </rPh>
    <rPh sb="20" eb="22">
      <t>ヒフク</t>
    </rPh>
    <rPh sb="22" eb="24">
      <t>シザイ</t>
    </rPh>
    <rPh sb="24" eb="26">
      <t>カイゼン</t>
    </rPh>
    <rPh sb="28" eb="30">
      <t>ヒトエ</t>
    </rPh>
    <rPh sb="30" eb="32">
      <t>ヒフク</t>
    </rPh>
    <rPh sb="33" eb="35">
      <t>ニジュウ</t>
    </rPh>
    <rPh sb="35" eb="37">
      <t>ヒフク</t>
    </rPh>
    <rPh sb="37" eb="38">
      <t>トウ</t>
    </rPh>
    <phoneticPr fontId="2"/>
  </si>
  <si>
    <t xml:space="preserve">＜添付資料＞
※変更がなければ昨年提出したコピーで可
①現状・目標試算表(データも提出)
</t>
    <rPh sb="1" eb="3">
      <t>テンプ</t>
    </rPh>
    <rPh sb="3" eb="5">
      <t>シリョウ</t>
    </rPh>
    <rPh sb="8" eb="10">
      <t>ヘンコウ</t>
    </rPh>
    <rPh sb="15" eb="17">
      <t>サクネン</t>
    </rPh>
    <rPh sb="17" eb="19">
      <t>テイシュツ</t>
    </rPh>
    <rPh sb="25" eb="26">
      <t>カ</t>
    </rPh>
    <rPh sb="28" eb="30">
      <t>ゲンジョウ</t>
    </rPh>
    <rPh sb="31" eb="33">
      <t>モクヒョウ</t>
    </rPh>
    <rPh sb="33" eb="35">
      <t>シサン</t>
    </rPh>
    <rPh sb="35" eb="36">
      <t>オモテ</t>
    </rPh>
    <rPh sb="41" eb="43">
      <t>テイシュツ</t>
    </rPh>
    <phoneticPr fontId="2"/>
  </si>
  <si>
    <t>(A重油，
灯油，
ＬＰガス，
ＬＮＧ)</t>
    <rPh sb="6" eb="8">
      <t>トウユ</t>
    </rPh>
    <phoneticPr fontId="2"/>
  </si>
  <si>
    <t>Ａ重油</t>
    <rPh sb="1" eb="3">
      <t>ジュウユ</t>
    </rPh>
    <phoneticPr fontId="2"/>
  </si>
  <si>
    <t>灯油</t>
    <rPh sb="0" eb="2">
      <t>トウユ</t>
    </rPh>
    <phoneticPr fontId="2"/>
  </si>
  <si>
    <t>ＬＰガス</t>
    <phoneticPr fontId="2"/>
  </si>
  <si>
    <t>ＬＮＧ</t>
    <phoneticPr fontId="2"/>
  </si>
  <si>
    <t>※削除しないでください</t>
    <rPh sb="1" eb="3">
      <t>サクジョ</t>
    </rPh>
    <phoneticPr fontId="2"/>
  </si>
  <si>
    <t>(㍑，kg，㎥)</t>
    <phoneticPr fontId="2"/>
  </si>
  <si>
    <t>現在値
(Ａ重油換算)</t>
    <rPh sb="6" eb="8">
      <t>ジュウユ</t>
    </rPh>
    <rPh sb="8" eb="10">
      <t>カンサン</t>
    </rPh>
    <phoneticPr fontId="2"/>
  </si>
  <si>
    <t>現在の燃料使用量，目標燃料使用量整理表</t>
    <rPh sb="0" eb="2">
      <t>ゲンザイ</t>
    </rPh>
    <rPh sb="3" eb="5">
      <t>ネンリョウ</t>
    </rPh>
    <rPh sb="5" eb="8">
      <t>シヨウリョウ</t>
    </rPh>
    <rPh sb="9" eb="11">
      <t>モクヒョウ</t>
    </rPh>
    <rPh sb="11" eb="13">
      <t>ネンリョウ</t>
    </rPh>
    <rPh sb="13" eb="16">
      <t>シヨウリョウ</t>
    </rPh>
    <rPh sb="16" eb="18">
      <t>セイリ</t>
    </rPh>
    <rPh sb="18" eb="19">
      <t>ヒョウ</t>
    </rPh>
    <phoneticPr fontId="2"/>
  </si>
  <si>
    <t>現在の燃料使用量，目標燃料使用量整理表（記入例）</t>
    <rPh sb="0" eb="2">
      <t>ゲンザイ</t>
    </rPh>
    <rPh sb="3" eb="5">
      <t>ネンリョウ</t>
    </rPh>
    <rPh sb="5" eb="8">
      <t>シヨウリョウ</t>
    </rPh>
    <rPh sb="9" eb="11">
      <t>モクヒョウ</t>
    </rPh>
    <rPh sb="11" eb="13">
      <t>ネンリョウ</t>
    </rPh>
    <rPh sb="13" eb="16">
      <t>シヨウリョウ</t>
    </rPh>
    <rPh sb="16" eb="18">
      <t>セイリ</t>
    </rPh>
    <rPh sb="18" eb="19">
      <t>ヒョウ</t>
    </rPh>
    <rPh sb="20" eb="23">
      <t>キニュウレイ</t>
    </rPh>
    <phoneticPr fontId="2"/>
  </si>
  <si>
    <t>（自動計算）</t>
    <rPh sb="1" eb="5">
      <t>ジドウケイサン</t>
    </rPh>
    <phoneticPr fontId="2"/>
  </si>
  <si>
    <t xml:space="preserve">過去の実績の7中5平均または3年平均(根拠資料添付)
</t>
    <rPh sb="0" eb="2">
      <t>カコ</t>
    </rPh>
    <rPh sb="3" eb="5">
      <t>ジッセキ</t>
    </rPh>
    <rPh sb="9" eb="11">
      <t>ヘイキン</t>
    </rPh>
    <rPh sb="15" eb="16">
      <t>ネン</t>
    </rPh>
    <phoneticPr fontId="2"/>
  </si>
  <si>
    <t xml:space="preserve">＜添付資料＞
①過去の実績の7中5平均または3年平均の根拠資料
    (購入量を証明するもの(領収書の写し等))
　 ※直近の7中5年平均が無理な場合は，
      地域平均，3年平均等で可。
②省エネ機器を導入予定の場合の根拠資料
  </t>
    <rPh sb="1" eb="3">
      <t>テンプ</t>
    </rPh>
    <rPh sb="3" eb="5">
      <t>シリョウ</t>
    </rPh>
    <rPh sb="37" eb="40">
      <t>コウニュウリョウ</t>
    </rPh>
    <rPh sb="41" eb="43">
      <t>ショウメイ</t>
    </rPh>
    <rPh sb="48" eb="51">
      <t>リョウシュウショ</t>
    </rPh>
    <rPh sb="52" eb="53">
      <t>ウツ</t>
    </rPh>
    <rPh sb="54" eb="55">
      <t>トウ</t>
    </rPh>
    <rPh sb="100" eb="101">
      <t>ショウ</t>
    </rPh>
    <rPh sb="103" eb="105">
      <t>キキ</t>
    </rPh>
    <rPh sb="106" eb="108">
      <t>ドウニュウ</t>
    </rPh>
    <rPh sb="108" eb="110">
      <t>ヨテイ</t>
    </rPh>
    <rPh sb="111" eb="113">
      <t>バアイ</t>
    </rPh>
    <phoneticPr fontId="2"/>
  </si>
  <si>
    <t>（未記入でも可）</t>
    <rPh sb="1" eb="4">
      <t>ミキニュウ</t>
    </rPh>
    <rPh sb="6" eb="7">
      <t>カ</t>
    </rPh>
    <phoneticPr fontId="2"/>
  </si>
  <si>
    <t>例</t>
    <rPh sb="0" eb="1">
      <t>レイ</t>
    </rPh>
    <phoneticPr fontId="2"/>
  </si>
  <si>
    <t>記入</t>
    <rPh sb="0" eb="2">
      <t>キニュウ</t>
    </rPh>
    <phoneticPr fontId="2"/>
  </si>
  <si>
    <t>面積変更等がなければ，昨年添付した整理表の内容を転記
（様式が変更されているので注意）</t>
    <rPh sb="0" eb="2">
      <t>メンセキ</t>
    </rPh>
    <rPh sb="2" eb="5">
      <t>ヘンコウナド</t>
    </rPh>
    <rPh sb="11" eb="13">
      <t>サクネン</t>
    </rPh>
    <rPh sb="13" eb="15">
      <t>テンプ</t>
    </rPh>
    <rPh sb="17" eb="19">
      <t>セイリ</t>
    </rPh>
    <rPh sb="19" eb="20">
      <t>オモテ</t>
    </rPh>
    <rPh sb="21" eb="23">
      <t>ナイヨウ</t>
    </rPh>
    <rPh sb="24" eb="26">
      <t>テンキ</t>
    </rPh>
    <rPh sb="28" eb="30">
      <t>ヨウシキ</t>
    </rPh>
    <rPh sb="31" eb="33">
      <t>ヘンコウ</t>
    </rPh>
    <rPh sb="40" eb="42">
      <t>チュウイ</t>
    </rPh>
    <phoneticPr fontId="2"/>
  </si>
  <si>
    <t>新規加入団体の生産者</t>
    <rPh sb="0" eb="2">
      <t>シンキ</t>
    </rPh>
    <rPh sb="2" eb="6">
      <t>カニュウダンタイ</t>
    </rPh>
    <rPh sb="7" eb="10">
      <t>セイサンシャ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</si>
</sst>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8"/>
      <color theme="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0" fillId="0" borderId="5" xfId="0" applyBorder="1" applyAlignment="1">
      <alignment horizontal="center" vertical="center"/>
    </xf>
    <xf numFmtId="0" fontId="0" fillId="0" borderId="4" xfId="0" applyBorder="1" applyAlignment="1">
      <alignment horizontal="center" vertical="center"/>
    </xf>
    <xf numFmtId="38" fontId="0" fillId="0" borderId="5" xfId="0" applyNumberFormat="1" applyBorder="1">
      <alignment vertical="center"/>
    </xf>
    <xf numFmtId="0" fontId="0" fillId="0" borderId="4" xfId="0" applyBorder="1" applyAlignment="1">
      <alignment horizontal="center" vertical="center" shrinkToFit="1"/>
    </xf>
    <xf numFmtId="38" fontId="0" fillId="0" borderId="5" xfId="1" applyFont="1" applyBorder="1">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38" fontId="0" fillId="0" borderId="7" xfId="1" applyFont="1" applyBorder="1">
      <alignment vertical="center"/>
    </xf>
    <xf numFmtId="38" fontId="0" fillId="0" borderId="7" xfId="1" applyFont="1" applyFill="1" applyBorder="1">
      <alignment vertical="center"/>
    </xf>
    <xf numFmtId="38" fontId="0" fillId="0" borderId="8" xfId="0" applyNumberFormat="1" applyFill="1" applyBorder="1">
      <alignment vertical="center"/>
    </xf>
    <xf numFmtId="0" fontId="0" fillId="0" borderId="13" xfId="0" applyFill="1" applyBorder="1" applyAlignment="1">
      <alignment vertical="center"/>
    </xf>
    <xf numFmtId="38" fontId="0" fillId="0" borderId="12" xfId="0" applyNumberFormat="1" applyBorder="1">
      <alignment vertical="center"/>
    </xf>
    <xf numFmtId="38" fontId="0" fillId="0" borderId="15" xfId="0" applyNumberFormat="1" applyBorder="1">
      <alignment vertical="center"/>
    </xf>
    <xf numFmtId="38" fontId="3" fillId="0" borderId="14" xfId="0" applyNumberFormat="1" applyFont="1" applyBorder="1">
      <alignment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right" vertical="center"/>
    </xf>
    <xf numFmtId="0" fontId="0" fillId="0" borderId="0" xfId="0" applyAlignment="1">
      <alignment vertical="center"/>
    </xf>
    <xf numFmtId="0" fontId="5" fillId="0" borderId="0" xfId="0" applyFont="1">
      <alignment vertical="center"/>
    </xf>
    <xf numFmtId="0" fontId="6" fillId="3" borderId="5" xfId="0" applyFont="1" applyFill="1" applyBorder="1">
      <alignment vertical="center"/>
    </xf>
    <xf numFmtId="0" fontId="7" fillId="3" borderId="20" xfId="0" applyFont="1" applyFill="1" applyBorder="1">
      <alignment vertical="center"/>
    </xf>
    <xf numFmtId="0" fontId="7" fillId="3" borderId="5" xfId="0" applyFont="1" applyFill="1" applyBorder="1">
      <alignment vertical="center"/>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4" borderId="5" xfId="0" applyFill="1" applyBorder="1" applyAlignment="1">
      <alignment horizontal="center" vertical="center"/>
    </xf>
    <xf numFmtId="0" fontId="0" fillId="4" borderId="5" xfId="0" applyFill="1" applyBorder="1">
      <alignment vertical="center"/>
    </xf>
    <xf numFmtId="38" fontId="0" fillId="4" borderId="5" xfId="0" applyNumberFormat="1" applyFill="1" applyBorder="1">
      <alignment vertical="center"/>
    </xf>
    <xf numFmtId="176" fontId="0" fillId="4" borderId="5" xfId="0" applyNumberFormat="1" applyFill="1" applyBorder="1">
      <alignment vertical="center"/>
    </xf>
    <xf numFmtId="38" fontId="0" fillId="4" borderId="5" xfId="1" applyFont="1" applyFill="1" applyBorder="1">
      <alignment vertical="center"/>
    </xf>
    <xf numFmtId="38" fontId="0" fillId="0" borderId="5" xfId="0" applyNumberFormat="1" applyFill="1" applyBorder="1">
      <alignment vertical="center"/>
    </xf>
    <xf numFmtId="0" fontId="0" fillId="4" borderId="5" xfId="0" applyFill="1" applyBorder="1" applyAlignment="1">
      <alignment horizontal="right" vertical="center"/>
    </xf>
    <xf numFmtId="0" fontId="6" fillId="3" borderId="5" xfId="0" applyFont="1" applyFill="1" applyBorder="1" applyAlignment="1">
      <alignment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4" fillId="2" borderId="0" xfId="0" applyFont="1" applyFill="1" applyAlignment="1">
      <alignment horizontal="left" vertical="center"/>
    </xf>
    <xf numFmtId="0" fontId="8" fillId="0" borderId="0" xfId="0" applyFont="1" applyAlignment="1">
      <alignment horizontal="center" vertical="center"/>
    </xf>
    <xf numFmtId="0" fontId="0" fillId="4" borderId="9" xfId="0" applyFill="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3"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94CEF6"/>
      <color rgb="FF7CC3F4"/>
      <color rgb="FF33CC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664894</xdr:colOff>
      <xdr:row>33</xdr:row>
      <xdr:rowOff>143864</xdr:rowOff>
    </xdr:from>
    <xdr:to>
      <xdr:col>12</xdr:col>
      <xdr:colOff>572861</xdr:colOff>
      <xdr:row>63</xdr:row>
      <xdr:rowOff>36739</xdr:rowOff>
    </xdr:to>
    <xdr:sp macro="" textlink="">
      <xdr:nvSpPr>
        <xdr:cNvPr id="2" name="テキスト ボックス 1"/>
        <xdr:cNvSpPr txBox="1"/>
      </xdr:nvSpPr>
      <xdr:spPr>
        <a:xfrm>
          <a:off x="664894" y="12512757"/>
          <a:ext cx="8752610" cy="51996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施設園芸等燃油価格高騰対策Ｑ＆Ａ　省エネルギー等対策推進計画関係より</a:t>
          </a:r>
          <a:endParaRPr kumimoji="1" lang="en-US" altLang="ja-JP" sz="1400"/>
        </a:p>
        <a:p>
          <a:r>
            <a:rPr kumimoji="1" lang="ja-JP" altLang="en-US" sz="1400"/>
            <a:t>問</a:t>
          </a:r>
          <a:r>
            <a:rPr kumimoji="1" lang="en-US" altLang="ja-JP" sz="1400"/>
            <a:t>16</a:t>
          </a:r>
        </a:p>
        <a:p>
          <a:r>
            <a:rPr kumimoji="1" lang="ja-JP" altLang="en-US" sz="1400"/>
            <a:t>　根拠資料は何を提出すれば良いのですか。</a:t>
          </a:r>
          <a:endParaRPr kumimoji="1" lang="en-US" altLang="ja-JP" sz="1400"/>
        </a:p>
        <a:p>
          <a:endParaRPr lang="en-US" altLang="ja-JP" sz="1400" b="0" i="0" u="none" strike="noStrike" baseline="0" smtClean="0">
            <a:solidFill>
              <a:schemeClr val="dk1"/>
            </a:solidFill>
            <a:latin typeface="+mn-lt"/>
            <a:ea typeface="+mn-ea"/>
            <a:cs typeface="+mn-cs"/>
          </a:endParaRPr>
        </a:p>
        <a:p>
          <a:r>
            <a:rPr lang="ja-JP" altLang="en-US" sz="1400" b="0" i="0" u="none" strike="noStrike" baseline="0" smtClean="0">
              <a:solidFill>
                <a:schemeClr val="dk1"/>
              </a:solidFill>
              <a:latin typeface="+mn-lt"/>
              <a:ea typeface="+mn-ea"/>
              <a:cs typeface="+mn-cs"/>
            </a:rPr>
            <a:t>答</a:t>
          </a:r>
          <a:endParaRPr lang="en-US" altLang="ja-JP" sz="1400" b="0" i="0" u="none" strike="noStrike" baseline="0" smtClean="0">
            <a:solidFill>
              <a:schemeClr val="dk1"/>
            </a:solidFill>
            <a:latin typeface="+mn-lt"/>
            <a:ea typeface="+mn-ea"/>
            <a:cs typeface="+mn-cs"/>
          </a:endParaRPr>
        </a:p>
        <a:p>
          <a:r>
            <a:rPr lang="ja-JP" altLang="en-US" sz="1400" b="0" i="0" u="none" strike="noStrike" baseline="0" smtClean="0">
              <a:solidFill>
                <a:schemeClr val="dk1"/>
              </a:solidFill>
              <a:latin typeface="+mn-lt"/>
              <a:ea typeface="+mn-ea"/>
              <a:cs typeface="+mn-cs"/>
            </a:rPr>
            <a:t>　県試験場等の公的データ、文献、メーカー資料等を添付してください。</a:t>
          </a:r>
        </a:p>
        <a:p>
          <a:r>
            <a:rPr lang="ja-JP" altLang="en-US" sz="1400" b="0" i="0" u="none" strike="noStrike" baseline="0" smtClean="0">
              <a:solidFill>
                <a:schemeClr val="dk1"/>
              </a:solidFill>
              <a:latin typeface="+mn-lt"/>
              <a:ea typeface="+mn-ea"/>
              <a:cs typeface="+mn-cs"/>
            </a:rPr>
            <a:t>適当な根拠資料がない場合は、施設園芸省エネルギー生産管理マニュアル</a:t>
          </a:r>
        </a:p>
        <a:p>
          <a:r>
            <a:rPr lang="ja-JP" altLang="en-US" sz="1400" b="0" i="0" u="none" strike="noStrike" baseline="0" smtClean="0">
              <a:solidFill>
                <a:schemeClr val="dk1"/>
              </a:solidFill>
              <a:latin typeface="+mn-lt"/>
              <a:ea typeface="+mn-ea"/>
              <a:cs typeface="+mn-cs"/>
            </a:rPr>
            <a:t>や施設園芸・植物工場ハンドブック等の熱貫流係数から理論上の燃料削減率</a:t>
          </a:r>
        </a:p>
        <a:p>
          <a:r>
            <a:rPr lang="ja-JP" altLang="en-US" sz="1400" b="0" i="0" u="none" strike="noStrike" baseline="0" smtClean="0">
              <a:solidFill>
                <a:schemeClr val="dk1"/>
              </a:solidFill>
              <a:latin typeface="+mn-lt"/>
              <a:ea typeface="+mn-ea"/>
              <a:cs typeface="+mn-cs"/>
            </a:rPr>
            <a:t>を求めて使用してください。</a:t>
          </a:r>
        </a:p>
        <a:p>
          <a:r>
            <a:rPr lang="ja-JP" altLang="en-US" sz="1400" b="0" i="0" u="none" strike="noStrike" baseline="0" smtClean="0">
              <a:solidFill>
                <a:schemeClr val="dk1"/>
              </a:solidFill>
              <a:latin typeface="+mn-lt"/>
              <a:ea typeface="+mn-ea"/>
              <a:cs typeface="+mn-cs"/>
            </a:rPr>
            <a:t>例えば、</a:t>
          </a:r>
        </a:p>
        <a:p>
          <a:r>
            <a:rPr lang="ja-JP" altLang="en-US" sz="1400" b="0" i="0" u="none" strike="noStrike" baseline="0" smtClean="0">
              <a:solidFill>
                <a:schemeClr val="dk1"/>
              </a:solidFill>
              <a:latin typeface="+mn-lt"/>
              <a:ea typeface="+mn-ea"/>
              <a:cs typeface="+mn-cs"/>
            </a:rPr>
            <a:t>ビニールハウスで農</a:t>
          </a:r>
          <a:r>
            <a:rPr lang="en-US" altLang="ja-JP" sz="1400" b="0" i="0" u="none" strike="noStrike" baseline="0" smtClean="0">
              <a:solidFill>
                <a:schemeClr val="dk1"/>
              </a:solidFill>
              <a:latin typeface="+mn-lt"/>
              <a:ea typeface="+mn-ea"/>
              <a:cs typeface="+mn-cs"/>
            </a:rPr>
            <a:t>PO</a:t>
          </a:r>
          <a:r>
            <a:rPr lang="ja-JP" altLang="en-US" sz="1400" b="0" i="0" u="none" strike="noStrike" baseline="0" smtClean="0">
              <a:solidFill>
                <a:schemeClr val="dk1"/>
              </a:solidFill>
              <a:latin typeface="+mn-lt"/>
              <a:ea typeface="+mn-ea"/>
              <a:cs typeface="+mn-cs"/>
            </a:rPr>
            <a:t>の１層カーテンから農</a:t>
          </a:r>
          <a:r>
            <a:rPr lang="en-US" altLang="ja-JP" sz="1400" b="0" i="0" u="none" strike="noStrike" baseline="0" smtClean="0">
              <a:solidFill>
                <a:schemeClr val="dk1"/>
              </a:solidFill>
              <a:latin typeface="+mn-lt"/>
              <a:ea typeface="+mn-ea"/>
              <a:cs typeface="+mn-cs"/>
            </a:rPr>
            <a:t>PO</a:t>
          </a:r>
          <a:r>
            <a:rPr lang="ja-JP" altLang="en-US" sz="1400" b="0" i="0" u="none" strike="noStrike" baseline="0" smtClean="0">
              <a:solidFill>
                <a:schemeClr val="dk1"/>
              </a:solidFill>
              <a:latin typeface="+mn-lt"/>
              <a:ea typeface="+mn-ea"/>
              <a:cs typeface="+mn-cs"/>
            </a:rPr>
            <a:t>＋農</a:t>
          </a:r>
          <a:r>
            <a:rPr lang="en-US" altLang="ja-JP" sz="1400" b="0" i="0" u="none" strike="noStrike" baseline="0" smtClean="0">
              <a:solidFill>
                <a:schemeClr val="dk1"/>
              </a:solidFill>
              <a:latin typeface="+mn-lt"/>
              <a:ea typeface="+mn-ea"/>
              <a:cs typeface="+mn-cs"/>
            </a:rPr>
            <a:t>PO</a:t>
          </a:r>
          <a:r>
            <a:rPr lang="ja-JP" altLang="en-US" sz="1400" b="0" i="0" u="none" strike="noStrike" baseline="0" smtClean="0">
              <a:solidFill>
                <a:schemeClr val="dk1"/>
              </a:solidFill>
              <a:latin typeface="+mn-lt"/>
              <a:ea typeface="+mn-ea"/>
              <a:cs typeface="+mn-cs"/>
            </a:rPr>
            <a:t>の２層カーテンにした</a:t>
          </a:r>
        </a:p>
        <a:p>
          <a:r>
            <a:rPr lang="ja-JP" altLang="en-US" sz="1400" b="0" i="0" u="none" strike="noStrike" baseline="0" smtClean="0">
              <a:solidFill>
                <a:schemeClr val="dk1"/>
              </a:solidFill>
              <a:latin typeface="+mn-lt"/>
              <a:ea typeface="+mn-ea"/>
              <a:cs typeface="+mn-cs"/>
            </a:rPr>
            <a:t>場合、熱貫流係数が</a:t>
          </a:r>
          <a:r>
            <a:rPr lang="en-US" altLang="ja-JP" sz="1400" b="0" i="0" u="none" strike="noStrike" baseline="0" smtClean="0">
              <a:solidFill>
                <a:schemeClr val="dk1"/>
              </a:solidFill>
              <a:latin typeface="+mn-lt"/>
              <a:ea typeface="+mn-ea"/>
              <a:cs typeface="+mn-cs"/>
            </a:rPr>
            <a:t>3.9</a:t>
          </a:r>
          <a:r>
            <a:rPr lang="ja-JP" altLang="en-US" sz="1400" b="0" i="0" u="none" strike="noStrike" baseline="0" smtClean="0">
              <a:solidFill>
                <a:schemeClr val="dk1"/>
              </a:solidFill>
              <a:latin typeface="+mn-lt"/>
              <a:ea typeface="+mn-ea"/>
              <a:cs typeface="+mn-cs"/>
            </a:rPr>
            <a:t>から</a:t>
          </a:r>
          <a:r>
            <a:rPr lang="en-US" altLang="ja-JP" sz="1400" b="0" i="0" u="none" strike="noStrike" baseline="0" smtClean="0">
              <a:solidFill>
                <a:schemeClr val="dk1"/>
              </a:solidFill>
              <a:latin typeface="+mn-lt"/>
              <a:ea typeface="+mn-ea"/>
              <a:cs typeface="+mn-cs"/>
            </a:rPr>
            <a:t>3.2</a:t>
          </a:r>
          <a:r>
            <a:rPr lang="ja-JP" altLang="en-US" sz="1400" b="0" i="0" u="none" strike="noStrike" baseline="0" smtClean="0">
              <a:solidFill>
                <a:schemeClr val="dk1"/>
              </a:solidFill>
              <a:latin typeface="+mn-lt"/>
              <a:ea typeface="+mn-ea"/>
              <a:cs typeface="+mn-cs"/>
            </a:rPr>
            <a:t>になるので、理論上</a:t>
          </a:r>
          <a:r>
            <a:rPr lang="en-US" altLang="ja-JP" sz="1400" b="0" i="0" u="none" strike="noStrike" baseline="0" smtClean="0">
              <a:solidFill>
                <a:schemeClr val="dk1"/>
              </a:solidFill>
              <a:latin typeface="+mn-lt"/>
              <a:ea typeface="+mn-ea"/>
              <a:cs typeface="+mn-cs"/>
            </a:rPr>
            <a:t>0.7/3.9=18</a:t>
          </a:r>
          <a:r>
            <a:rPr lang="ja-JP" altLang="en-US" sz="1400" b="0" i="0" u="none" strike="noStrike" baseline="0" smtClean="0">
              <a:solidFill>
                <a:schemeClr val="dk1"/>
              </a:solidFill>
              <a:latin typeface="+mn-lt"/>
              <a:ea typeface="+mn-ea"/>
              <a:cs typeface="+mn-cs"/>
            </a:rPr>
            <a:t>％の燃料使用</a:t>
          </a:r>
        </a:p>
        <a:p>
          <a:r>
            <a:rPr lang="ja-JP" altLang="en-US" sz="1400" b="0" i="0" u="none" strike="noStrike" baseline="0" smtClean="0">
              <a:solidFill>
                <a:schemeClr val="dk1"/>
              </a:solidFill>
              <a:latin typeface="+mn-lt"/>
              <a:ea typeface="+mn-ea"/>
              <a:cs typeface="+mn-cs"/>
            </a:rPr>
            <a:t>量の削減できることとなります。</a:t>
          </a:r>
        </a:p>
        <a:p>
          <a:r>
            <a:rPr lang="ja-JP" altLang="en-US" sz="1400" b="0" i="0" u="none" strike="noStrike" baseline="0" smtClean="0">
              <a:solidFill>
                <a:schemeClr val="dk1"/>
              </a:solidFill>
              <a:latin typeface="+mn-lt"/>
              <a:ea typeface="+mn-ea"/>
              <a:cs typeface="+mn-cs"/>
            </a:rPr>
            <a:t>農ポリ２層のカーテンを農</a:t>
          </a:r>
          <a:r>
            <a:rPr lang="en-US" altLang="ja-JP" sz="1400" b="0" i="0" u="none" strike="noStrike" baseline="0" smtClean="0">
              <a:solidFill>
                <a:schemeClr val="dk1"/>
              </a:solidFill>
              <a:latin typeface="+mn-lt"/>
              <a:ea typeface="+mn-ea"/>
              <a:cs typeface="+mn-cs"/>
            </a:rPr>
            <a:t>PO</a:t>
          </a:r>
          <a:r>
            <a:rPr lang="ja-JP" altLang="en-US" sz="1400" b="0" i="0" u="none" strike="noStrike" baseline="0" smtClean="0">
              <a:solidFill>
                <a:schemeClr val="dk1"/>
              </a:solidFill>
              <a:latin typeface="+mn-lt"/>
              <a:ea typeface="+mn-ea"/>
              <a:cs typeface="+mn-cs"/>
            </a:rPr>
            <a:t>２層のカーテンにした場合、熱貫流係数が</a:t>
          </a:r>
          <a:r>
            <a:rPr lang="en-US" altLang="ja-JP" sz="1400" b="0" i="0" u="none" strike="noStrike" baseline="0" smtClean="0">
              <a:solidFill>
                <a:schemeClr val="dk1"/>
              </a:solidFill>
              <a:latin typeface="+mn-lt"/>
              <a:ea typeface="+mn-ea"/>
              <a:cs typeface="+mn-cs"/>
            </a:rPr>
            <a:t>3.4</a:t>
          </a:r>
          <a:r>
            <a:rPr lang="ja-JP" altLang="en-US" sz="1400" b="0" i="0" u="none" strike="noStrike" baseline="0" smtClean="0">
              <a:solidFill>
                <a:schemeClr val="dk1"/>
              </a:solidFill>
              <a:latin typeface="+mn-lt"/>
              <a:ea typeface="+mn-ea"/>
              <a:cs typeface="+mn-cs"/>
            </a:rPr>
            <a:t>から</a:t>
          </a:r>
        </a:p>
        <a:p>
          <a:r>
            <a:rPr lang="en-US" altLang="ja-JP" sz="1400" b="0" i="0" u="none" strike="noStrike" baseline="0" smtClean="0">
              <a:solidFill>
                <a:schemeClr val="dk1"/>
              </a:solidFill>
              <a:latin typeface="+mn-lt"/>
              <a:ea typeface="+mn-ea"/>
              <a:cs typeface="+mn-cs"/>
            </a:rPr>
            <a:t>3.2</a:t>
          </a:r>
          <a:r>
            <a:rPr lang="ja-JP" altLang="en-US" sz="1400" b="0" i="0" u="none" strike="noStrike" baseline="0" smtClean="0">
              <a:solidFill>
                <a:schemeClr val="dk1"/>
              </a:solidFill>
              <a:latin typeface="+mn-lt"/>
              <a:ea typeface="+mn-ea"/>
              <a:cs typeface="+mn-cs"/>
            </a:rPr>
            <a:t>になるので、理論上</a:t>
          </a:r>
          <a:r>
            <a:rPr lang="en-US" altLang="ja-JP" sz="1400" b="0" i="0" u="none" strike="noStrike" baseline="0" smtClean="0">
              <a:solidFill>
                <a:schemeClr val="dk1"/>
              </a:solidFill>
              <a:latin typeface="+mn-lt"/>
              <a:ea typeface="+mn-ea"/>
              <a:cs typeface="+mn-cs"/>
            </a:rPr>
            <a:t>0.2/3.4=6</a:t>
          </a:r>
          <a:r>
            <a:rPr lang="ja-JP" altLang="en-US" sz="1400" b="0" i="0" u="none" strike="noStrike" baseline="0" smtClean="0">
              <a:solidFill>
                <a:schemeClr val="dk1"/>
              </a:solidFill>
              <a:latin typeface="+mn-lt"/>
              <a:ea typeface="+mn-ea"/>
              <a:cs typeface="+mn-cs"/>
            </a:rPr>
            <a:t>％の燃料使用量の削減ができることとなります。</a:t>
          </a:r>
        </a:p>
        <a:p>
          <a:r>
            <a:rPr lang="ja-JP" altLang="en-US" sz="1400" b="0" i="0" u="none" strike="noStrike" baseline="0" smtClean="0">
              <a:solidFill>
                <a:schemeClr val="dk1"/>
              </a:solidFill>
              <a:latin typeface="+mn-lt"/>
              <a:ea typeface="+mn-ea"/>
              <a:cs typeface="+mn-cs"/>
            </a:rPr>
            <a:t>他にも、おおよそではありますが、以下の数字もご活用ください。</a:t>
          </a:r>
        </a:p>
        <a:p>
          <a:r>
            <a:rPr lang="en-US" altLang="ja-JP" sz="1400" b="0" i="0" u="none" strike="noStrike" baseline="0" smtClean="0">
              <a:solidFill>
                <a:schemeClr val="dk1"/>
              </a:solidFill>
              <a:latin typeface="+mn-lt"/>
              <a:ea typeface="+mn-ea"/>
              <a:cs typeface="+mn-cs"/>
            </a:rPr>
            <a:t>10a</a:t>
          </a:r>
          <a:r>
            <a:rPr lang="ja-JP" altLang="en-US" sz="1400" b="0" i="0" u="none" strike="noStrike" baseline="0" smtClean="0">
              <a:solidFill>
                <a:schemeClr val="dk1"/>
              </a:solidFill>
              <a:latin typeface="+mn-lt"/>
              <a:ea typeface="+mn-ea"/>
              <a:cs typeface="+mn-cs"/>
            </a:rPr>
            <a:t>当たりヒートポンプ１台の導入（ハイブリッド利用）：</a:t>
          </a:r>
          <a:r>
            <a:rPr lang="en-US" altLang="ja-JP" sz="1400" b="0" i="0" u="none" strike="noStrike" baseline="0" smtClean="0">
              <a:solidFill>
                <a:schemeClr val="dk1"/>
              </a:solidFill>
              <a:latin typeface="+mn-lt"/>
              <a:ea typeface="+mn-ea"/>
              <a:cs typeface="+mn-cs"/>
            </a:rPr>
            <a:t>40</a:t>
          </a:r>
          <a:r>
            <a:rPr lang="ja-JP" altLang="en-US" sz="1400" b="0" i="0" u="none" strike="noStrike" baseline="0" smtClean="0">
              <a:solidFill>
                <a:schemeClr val="dk1"/>
              </a:solidFill>
              <a:latin typeface="+mn-lt"/>
              <a:ea typeface="+mn-ea"/>
              <a:cs typeface="+mn-cs"/>
            </a:rPr>
            <a:t>％</a:t>
          </a:r>
        </a:p>
        <a:p>
          <a:r>
            <a:rPr lang="en-US" altLang="ja-JP" sz="1400" b="0" i="0" u="none" strike="noStrike" baseline="0" smtClean="0">
              <a:solidFill>
                <a:schemeClr val="dk1"/>
              </a:solidFill>
              <a:latin typeface="+mn-lt"/>
              <a:ea typeface="+mn-ea"/>
              <a:cs typeface="+mn-cs"/>
            </a:rPr>
            <a:t>10a</a:t>
          </a:r>
          <a:r>
            <a:rPr lang="ja-JP" altLang="en-US" sz="1400" b="0" i="0" u="none" strike="noStrike" baseline="0" smtClean="0">
              <a:solidFill>
                <a:schemeClr val="dk1"/>
              </a:solidFill>
              <a:latin typeface="+mn-lt"/>
              <a:ea typeface="+mn-ea"/>
              <a:cs typeface="+mn-cs"/>
            </a:rPr>
            <a:t>当たり循環扇</a:t>
          </a:r>
          <a:r>
            <a:rPr lang="en-US" altLang="ja-JP" sz="1400" b="0" i="0" u="none" strike="noStrike" baseline="0" smtClean="0">
              <a:solidFill>
                <a:schemeClr val="dk1"/>
              </a:solidFill>
              <a:latin typeface="+mn-lt"/>
              <a:ea typeface="+mn-ea"/>
              <a:cs typeface="+mn-cs"/>
            </a:rPr>
            <a:t>1</a:t>
          </a:r>
          <a:r>
            <a:rPr lang="ja-JP" altLang="en-US" sz="1400" b="0" i="0" u="none" strike="noStrike" baseline="0" smtClean="0">
              <a:solidFill>
                <a:schemeClr val="dk1"/>
              </a:solidFill>
              <a:latin typeface="+mn-lt"/>
              <a:ea typeface="+mn-ea"/>
              <a:cs typeface="+mn-cs"/>
            </a:rPr>
            <a:t>台の導入：</a:t>
          </a:r>
          <a:r>
            <a:rPr lang="en-US" altLang="ja-JP" sz="1400" b="0" i="0" u="none" strike="noStrike" baseline="0" smtClean="0">
              <a:solidFill>
                <a:schemeClr val="dk1"/>
              </a:solidFill>
              <a:latin typeface="+mn-lt"/>
              <a:ea typeface="+mn-ea"/>
              <a:cs typeface="+mn-cs"/>
            </a:rPr>
            <a:t>10</a:t>
          </a:r>
          <a:r>
            <a:rPr lang="ja-JP" altLang="en-US" sz="1400" b="0" i="0" u="none" strike="noStrike" baseline="0" smtClean="0">
              <a:solidFill>
                <a:schemeClr val="dk1"/>
              </a:solidFill>
              <a:latin typeface="+mn-lt"/>
              <a:ea typeface="+mn-ea"/>
              <a:cs typeface="+mn-cs"/>
            </a:rPr>
            <a:t>％（注）送風ダクトだけでは温度ムラを解消で</a:t>
          </a:r>
        </a:p>
        <a:p>
          <a:r>
            <a:rPr lang="ja-JP" altLang="en-US" sz="1400" b="0" i="0" u="none" strike="noStrike" baseline="0" smtClean="0">
              <a:solidFill>
                <a:schemeClr val="dk1"/>
              </a:solidFill>
              <a:latin typeface="+mn-lt"/>
              <a:ea typeface="+mn-ea"/>
              <a:cs typeface="+mn-cs"/>
            </a:rPr>
            <a:t>きない場合に、循環扇を導入することで温度ムラを改善することにより得られ</a:t>
          </a:r>
        </a:p>
        <a:p>
          <a:r>
            <a:rPr lang="ja-JP" altLang="en-US" sz="1400" b="0" i="0" u="none" strike="noStrike" baseline="0" smtClean="0">
              <a:solidFill>
                <a:schemeClr val="dk1"/>
              </a:solidFill>
              <a:latin typeface="+mn-lt"/>
              <a:ea typeface="+mn-ea"/>
              <a:cs typeface="+mn-cs"/>
            </a:rPr>
            <a:t>る省エネ効果を見込んでいます。そのため、経営面積に適切な循環扇の導入</a:t>
          </a:r>
        </a:p>
        <a:p>
          <a:r>
            <a:rPr lang="ja-JP" altLang="en-US" sz="1400" b="0" i="0" u="none" strike="noStrike" baseline="0" smtClean="0">
              <a:solidFill>
                <a:schemeClr val="dk1"/>
              </a:solidFill>
              <a:latin typeface="+mn-lt"/>
              <a:ea typeface="+mn-ea"/>
              <a:cs typeface="+mn-cs"/>
            </a:rPr>
            <a:t>を行うことで得られる省エネ効果を</a:t>
          </a:r>
          <a:r>
            <a:rPr lang="en-US" altLang="ja-JP" sz="1400" b="0" i="0" u="none" strike="noStrike" baseline="0" smtClean="0">
              <a:solidFill>
                <a:schemeClr val="dk1"/>
              </a:solidFill>
              <a:latin typeface="+mn-lt"/>
              <a:ea typeface="+mn-ea"/>
              <a:cs typeface="+mn-cs"/>
            </a:rPr>
            <a:t>10%</a:t>
          </a:r>
          <a:r>
            <a:rPr lang="ja-JP" altLang="en-US" sz="1400" b="0" i="0" u="none" strike="noStrike" baseline="0" smtClean="0">
              <a:solidFill>
                <a:schemeClr val="dk1"/>
              </a:solidFill>
              <a:latin typeface="+mn-lt"/>
              <a:ea typeface="+mn-ea"/>
              <a:cs typeface="+mn-cs"/>
            </a:rPr>
            <a:t>と見込んでいます。）</a:t>
          </a:r>
        </a:p>
        <a:p>
          <a:r>
            <a:rPr lang="ja-JP" altLang="en-US" sz="1400" b="0" i="0" u="none" strike="noStrike" baseline="0" smtClean="0">
              <a:solidFill>
                <a:schemeClr val="dk1"/>
              </a:solidFill>
              <a:latin typeface="+mn-lt"/>
              <a:ea typeface="+mn-ea"/>
              <a:cs typeface="+mn-cs"/>
            </a:rPr>
            <a:t>環境制御システムの導入：</a:t>
          </a:r>
          <a:r>
            <a:rPr lang="en-US" altLang="ja-JP" sz="1400" b="0" i="0" u="none" strike="noStrike" baseline="0" smtClean="0">
              <a:solidFill>
                <a:schemeClr val="dk1"/>
              </a:solidFill>
              <a:latin typeface="+mn-lt"/>
              <a:ea typeface="+mn-ea"/>
              <a:cs typeface="+mn-cs"/>
            </a:rPr>
            <a:t>5</a:t>
          </a:r>
          <a:r>
            <a:rPr lang="ja-JP" altLang="en-US" sz="1400" b="0" i="0" u="none" strike="noStrike" baseline="0" smtClean="0">
              <a:solidFill>
                <a:schemeClr val="dk1"/>
              </a:solidFill>
              <a:latin typeface="+mn-lt"/>
              <a:ea typeface="+mn-ea"/>
              <a:cs typeface="+mn-cs"/>
            </a:rPr>
            <a:t>％</a:t>
          </a:r>
          <a:endParaRPr kumimoji="1" lang="ja-JP" altLang="en-US" sz="1400"/>
        </a:p>
      </xdr:txBody>
    </xdr:sp>
    <xdr:clientData/>
  </xdr:twoCellAnchor>
  <xdr:twoCellAnchor>
    <xdr:from>
      <xdr:col>13</xdr:col>
      <xdr:colOff>371475</xdr:colOff>
      <xdr:row>19</xdr:row>
      <xdr:rowOff>28575</xdr:rowOff>
    </xdr:from>
    <xdr:to>
      <xdr:col>13</xdr:col>
      <xdr:colOff>1019175</xdr:colOff>
      <xdr:row>23</xdr:row>
      <xdr:rowOff>104775</xdr:rowOff>
    </xdr:to>
    <xdr:sp macro="" textlink="">
      <xdr:nvSpPr>
        <xdr:cNvPr id="5" name="下矢印 4"/>
        <xdr:cNvSpPr/>
      </xdr:nvSpPr>
      <xdr:spPr>
        <a:xfrm rot="10800000">
          <a:off x="9982200"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323850</xdr:colOff>
      <xdr:row>10</xdr:row>
      <xdr:rowOff>0</xdr:rowOff>
    </xdr:from>
    <xdr:to>
      <xdr:col>9</xdr:col>
      <xdr:colOff>219075</xdr:colOff>
      <xdr:row>18</xdr:row>
      <xdr:rowOff>37592</xdr:rowOff>
    </xdr:to>
    <xdr:grpSp>
      <xdr:nvGrpSpPr>
        <xdr:cNvPr id="16" name="グループ化 15"/>
        <xdr:cNvGrpSpPr/>
      </xdr:nvGrpSpPr>
      <xdr:grpSpPr>
        <a:xfrm>
          <a:off x="2049556" y="2745441"/>
          <a:ext cx="4736166" cy="2077063"/>
          <a:chOff x="2057400" y="2771775"/>
          <a:chExt cx="4743450" cy="2143728"/>
        </a:xfrm>
      </xdr:grpSpPr>
      <xdr:sp macro="" textlink="">
        <xdr:nvSpPr>
          <xdr:cNvPr id="6" name="角丸四角形 5"/>
          <xdr:cNvSpPr/>
        </xdr:nvSpPr>
        <xdr:spPr>
          <a:xfrm>
            <a:off x="5600700" y="2771775"/>
            <a:ext cx="1009650" cy="105263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2057400" y="4660465"/>
            <a:ext cx="4743450" cy="255038"/>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継続者はハウスの追加がなければ空欄，新規者は現在値の１０％を記入</a:t>
            </a:r>
          </a:p>
        </xdr:txBody>
      </xdr:sp>
      <xdr:cxnSp macro="">
        <xdr:nvCxnSpPr>
          <xdr:cNvPr id="8" name="直線コネクタ 7"/>
          <xdr:cNvCxnSpPr>
            <a:stCxn id="6" idx="2"/>
            <a:endCxn id="7" idx="0"/>
          </xdr:cNvCxnSpPr>
        </xdr:nvCxnSpPr>
        <xdr:spPr>
          <a:xfrm flipH="1">
            <a:off x="4429125" y="3824406"/>
            <a:ext cx="1676400" cy="83605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57150</xdr:colOff>
      <xdr:row>19</xdr:row>
      <xdr:rowOff>28575</xdr:rowOff>
    </xdr:from>
    <xdr:to>
      <xdr:col>11</xdr:col>
      <xdr:colOff>704850</xdr:colOff>
      <xdr:row>23</xdr:row>
      <xdr:rowOff>104775</xdr:rowOff>
    </xdr:to>
    <xdr:sp macro="" textlink="">
      <xdr:nvSpPr>
        <xdr:cNvPr id="9" name="下矢印 8"/>
        <xdr:cNvSpPr/>
      </xdr:nvSpPr>
      <xdr:spPr>
        <a:xfrm rot="10800000">
          <a:off x="8143875"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19</xdr:row>
      <xdr:rowOff>28575</xdr:rowOff>
    </xdr:from>
    <xdr:to>
      <xdr:col>9</xdr:col>
      <xdr:colOff>733425</xdr:colOff>
      <xdr:row>23</xdr:row>
      <xdr:rowOff>104775</xdr:rowOff>
    </xdr:to>
    <xdr:sp macro="" textlink="">
      <xdr:nvSpPr>
        <xdr:cNvPr id="10" name="下矢印 9"/>
        <xdr:cNvSpPr/>
      </xdr:nvSpPr>
      <xdr:spPr>
        <a:xfrm rot="10800000">
          <a:off x="6667500"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200025</xdr:colOff>
      <xdr:row>19</xdr:row>
      <xdr:rowOff>28575</xdr:rowOff>
    </xdr:from>
    <xdr:to>
      <xdr:col>8</xdr:col>
      <xdr:colOff>847725</xdr:colOff>
      <xdr:row>23</xdr:row>
      <xdr:rowOff>104775</xdr:rowOff>
    </xdr:to>
    <xdr:sp macro="" textlink="">
      <xdr:nvSpPr>
        <xdr:cNvPr id="11" name="下矢印 10"/>
        <xdr:cNvSpPr/>
      </xdr:nvSpPr>
      <xdr:spPr>
        <a:xfrm rot="10800000">
          <a:off x="5781675"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19</xdr:row>
      <xdr:rowOff>28575</xdr:rowOff>
    </xdr:from>
    <xdr:to>
      <xdr:col>6</xdr:col>
      <xdr:colOff>800100</xdr:colOff>
      <xdr:row>23</xdr:row>
      <xdr:rowOff>104775</xdr:rowOff>
    </xdr:to>
    <xdr:sp macro="" textlink="">
      <xdr:nvSpPr>
        <xdr:cNvPr id="12" name="下矢印 11"/>
        <xdr:cNvSpPr/>
      </xdr:nvSpPr>
      <xdr:spPr>
        <a:xfrm rot="10800000">
          <a:off x="3895725"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19</xdr:row>
      <xdr:rowOff>28575</xdr:rowOff>
    </xdr:from>
    <xdr:to>
      <xdr:col>6</xdr:col>
      <xdr:colOff>19050</xdr:colOff>
      <xdr:row>23</xdr:row>
      <xdr:rowOff>104775</xdr:rowOff>
    </xdr:to>
    <xdr:sp macro="" textlink="">
      <xdr:nvSpPr>
        <xdr:cNvPr id="13" name="下矢印 12"/>
        <xdr:cNvSpPr/>
      </xdr:nvSpPr>
      <xdr:spPr>
        <a:xfrm rot="10800000">
          <a:off x="3114675"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704850</xdr:colOff>
      <xdr:row>19</xdr:row>
      <xdr:rowOff>28575</xdr:rowOff>
    </xdr:from>
    <xdr:to>
      <xdr:col>5</xdr:col>
      <xdr:colOff>28575</xdr:colOff>
      <xdr:row>23</xdr:row>
      <xdr:rowOff>104775</xdr:rowOff>
    </xdr:to>
    <xdr:sp macro="" textlink="">
      <xdr:nvSpPr>
        <xdr:cNvPr id="14" name="下矢印 13"/>
        <xdr:cNvSpPr/>
      </xdr:nvSpPr>
      <xdr:spPr>
        <a:xfrm rot="10800000">
          <a:off x="2438400"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19</xdr:row>
      <xdr:rowOff>28575</xdr:rowOff>
    </xdr:from>
    <xdr:to>
      <xdr:col>3</xdr:col>
      <xdr:colOff>685800</xdr:colOff>
      <xdr:row>23</xdr:row>
      <xdr:rowOff>104775</xdr:rowOff>
    </xdr:to>
    <xdr:sp macro="" textlink="">
      <xdr:nvSpPr>
        <xdr:cNvPr id="15" name="下矢印 14"/>
        <xdr:cNvSpPr/>
      </xdr:nvSpPr>
      <xdr:spPr>
        <a:xfrm rot="10800000">
          <a:off x="1771650" y="4695825"/>
          <a:ext cx="647700" cy="7620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12</xdr:col>
      <xdr:colOff>619125</xdr:colOff>
      <xdr:row>18</xdr:row>
      <xdr:rowOff>37592</xdr:rowOff>
    </xdr:to>
    <xdr:grpSp>
      <xdr:nvGrpSpPr>
        <xdr:cNvPr id="25" name="グループ化 24"/>
        <xdr:cNvGrpSpPr/>
      </xdr:nvGrpSpPr>
      <xdr:grpSpPr>
        <a:xfrm>
          <a:off x="6566647" y="2745441"/>
          <a:ext cx="2882713" cy="2077063"/>
          <a:chOff x="1676400" y="2771775"/>
          <a:chExt cx="2886075" cy="2143728"/>
        </a:xfrm>
      </xdr:grpSpPr>
      <xdr:sp macro="" textlink="">
        <xdr:nvSpPr>
          <xdr:cNvPr id="26" name="角丸四角形 25"/>
          <xdr:cNvSpPr/>
        </xdr:nvSpPr>
        <xdr:spPr>
          <a:xfrm>
            <a:off x="1676400" y="2771775"/>
            <a:ext cx="752475" cy="105263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2057400" y="4660465"/>
            <a:ext cx="2505075" cy="255038"/>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試算ツール等で計算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根拠資料添付</a:t>
            </a:r>
            <a:r>
              <a:rPr kumimoji="1" lang="en-US" altLang="ja-JP" sz="1100">
                <a:solidFill>
                  <a:schemeClr val="tx1"/>
                </a:solidFill>
                <a:effectLst/>
                <a:latin typeface="+mn-lt"/>
                <a:ea typeface="+mn-ea"/>
                <a:cs typeface="+mn-cs"/>
              </a:rPr>
              <a:t>)</a:t>
            </a:r>
            <a:endParaRPr lang="ja-JP" altLang="ja-JP">
              <a:effectLst/>
            </a:endParaRPr>
          </a:p>
        </xdr:txBody>
      </xdr:sp>
      <xdr:cxnSp macro="">
        <xdr:nvCxnSpPr>
          <xdr:cNvPr id="28" name="直線コネクタ 27"/>
          <xdr:cNvCxnSpPr>
            <a:stCxn id="26" idx="2"/>
            <a:endCxn id="27" idx="0"/>
          </xdr:cNvCxnSpPr>
        </xdr:nvCxnSpPr>
        <xdr:spPr>
          <a:xfrm>
            <a:off x="2052638" y="3824406"/>
            <a:ext cx="1257300" cy="83605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67</xdr:row>
      <xdr:rowOff>0</xdr:rowOff>
    </xdr:from>
    <xdr:to>
      <xdr:col>16</xdr:col>
      <xdr:colOff>110960</xdr:colOff>
      <xdr:row>82</xdr:row>
      <xdr:rowOff>155369</xdr:rowOff>
    </xdr:to>
    <xdr:sp macro="" textlink="">
      <xdr:nvSpPr>
        <xdr:cNvPr id="19" name="テキスト ボックス 18"/>
        <xdr:cNvSpPr txBox="1"/>
      </xdr:nvSpPr>
      <xdr:spPr>
        <a:xfrm>
          <a:off x="3758045" y="18201409"/>
          <a:ext cx="8631506" cy="2753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鹿児島県燃油価格高騰緊急対策協議会施設園芸等燃料価格高騰対策業務方法書</a:t>
          </a:r>
          <a:endParaRPr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別紙様式第１号の別紙２　省エネルギー等対策推進計画より</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pPr lvl="0" hangingPunct="0"/>
          <a:r>
            <a:rPr lang="ja-JP" altLang="en-US" sz="1400" baseline="0">
              <a:solidFill>
                <a:schemeClr val="dk1"/>
              </a:solidFill>
              <a:effectLst/>
              <a:latin typeface="+mn-lt"/>
              <a:ea typeface="+mn-ea"/>
              <a:cs typeface="+mn-cs"/>
            </a:rPr>
            <a:t>　</a:t>
          </a:r>
          <a:r>
            <a:rPr lang="ja-JP" altLang="ja-JP" sz="1400">
              <a:solidFill>
                <a:schemeClr val="dk1"/>
              </a:solidFill>
              <a:effectLst/>
              <a:latin typeface="+mn-lt"/>
              <a:ea typeface="+mn-ea"/>
              <a:cs typeface="+mn-cs"/>
            </a:rPr>
            <a:t>省エネルギー等対策推進計画に参画する者が経営する温室面積（計画該当品目）を対象に記載する。</a:t>
          </a:r>
        </a:p>
        <a:p>
          <a:pPr lvl="0" hangingPunct="0"/>
          <a:r>
            <a:rPr lang="ja-JP" altLang="ja-JP" sz="1400">
              <a:solidFill>
                <a:schemeClr val="dk1"/>
              </a:solidFill>
              <a:effectLst/>
              <a:latin typeface="+mn-lt"/>
              <a:ea typeface="+mn-ea"/>
              <a:cs typeface="+mn-cs"/>
            </a:rPr>
            <a:t>年間</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加温期間</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使用量の「現在」及び「目標」欄は、第２の「（１）</a:t>
          </a:r>
          <a:r>
            <a:rPr lang="en-US" altLang="ja-JP" sz="1400">
              <a:solidFill>
                <a:schemeClr val="dk1"/>
              </a:solidFill>
              <a:effectLst/>
              <a:latin typeface="+mn-lt"/>
              <a:ea typeface="+mn-ea"/>
              <a:cs typeface="+mn-cs"/>
            </a:rPr>
            <a:t>10a</a:t>
          </a:r>
          <a:r>
            <a:rPr lang="ja-JP" altLang="ja-JP" sz="1400">
              <a:solidFill>
                <a:schemeClr val="dk1"/>
              </a:solidFill>
              <a:effectLst/>
              <a:latin typeface="+mn-lt"/>
              <a:ea typeface="+mn-ea"/>
              <a:cs typeface="+mn-cs"/>
            </a:rPr>
            <a:t>当たりの燃料使用量の削減を目標とする者の取組計画一覧」の合計欄から転記する。なお、それぞれの数値については小数点以下第１位を四捨五入する。</a:t>
          </a:r>
        </a:p>
        <a:p>
          <a:pPr hangingPunct="0"/>
          <a:r>
            <a:rPr lang="ja-JP" altLang="ja-JP" sz="1400">
              <a:solidFill>
                <a:schemeClr val="dk1"/>
              </a:solidFill>
              <a:effectLst/>
              <a:latin typeface="+mn-lt"/>
              <a:ea typeface="+mn-ea"/>
              <a:cs typeface="+mn-cs"/>
            </a:rPr>
            <a:t>（注３）燃料使用量の合計欄には、</a:t>
          </a:r>
          <a:r>
            <a:rPr lang="en-US" altLang="ja-JP" sz="1400">
              <a:solidFill>
                <a:schemeClr val="dk1"/>
              </a:solidFill>
              <a:effectLst/>
              <a:latin typeface="+mn-lt"/>
              <a:ea typeface="+mn-ea"/>
              <a:cs typeface="+mn-cs"/>
            </a:rPr>
            <a:t>LP</a:t>
          </a:r>
          <a:r>
            <a:rPr lang="ja-JP" altLang="ja-JP" sz="1400">
              <a:solidFill>
                <a:schemeClr val="dk1"/>
              </a:solidFill>
              <a:effectLst/>
              <a:latin typeface="+mn-lt"/>
              <a:ea typeface="+mn-ea"/>
              <a:cs typeface="+mn-cs"/>
            </a:rPr>
            <a:t>ガス</a:t>
          </a:r>
          <a:r>
            <a:rPr lang="en-US" altLang="ja-JP" sz="1400">
              <a:solidFill>
                <a:schemeClr val="dk1"/>
              </a:solidFill>
              <a:effectLst/>
              <a:latin typeface="+mn-lt"/>
              <a:ea typeface="+mn-ea"/>
              <a:cs typeface="+mn-cs"/>
            </a:rPr>
            <a:t>(kg)</a:t>
          </a:r>
          <a:r>
            <a:rPr lang="ja-JP" altLang="ja-JP" sz="1400">
              <a:solidFill>
                <a:schemeClr val="dk1"/>
              </a:solidFill>
              <a:effectLst/>
              <a:latin typeface="+mn-lt"/>
              <a:ea typeface="+mn-ea"/>
              <a:cs typeface="+mn-cs"/>
            </a:rPr>
            <a:t>に</a:t>
          </a:r>
          <a:r>
            <a:rPr lang="en-US" altLang="ja-JP" sz="1400">
              <a:solidFill>
                <a:schemeClr val="dk1"/>
              </a:solidFill>
              <a:effectLst/>
              <a:latin typeface="+mn-lt"/>
              <a:ea typeface="+mn-ea"/>
              <a:cs typeface="+mn-cs"/>
            </a:rPr>
            <a:t>1.299</a:t>
          </a:r>
          <a:r>
            <a:rPr lang="ja-JP" altLang="ja-JP" sz="1400">
              <a:solidFill>
                <a:schemeClr val="dk1"/>
              </a:solidFill>
              <a:effectLst/>
              <a:latin typeface="+mn-lt"/>
              <a:ea typeface="+mn-ea"/>
              <a:cs typeface="+mn-cs"/>
            </a:rPr>
            <a:t>を、</a:t>
          </a:r>
          <a:r>
            <a:rPr lang="en-US" altLang="ja-JP" sz="1400">
              <a:solidFill>
                <a:schemeClr val="dk1"/>
              </a:solidFill>
              <a:effectLst/>
              <a:latin typeface="+mn-lt"/>
              <a:ea typeface="+mn-ea"/>
              <a:cs typeface="+mn-cs"/>
            </a:rPr>
            <a:t>LNG(</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に</a:t>
          </a:r>
          <a:r>
            <a:rPr lang="en-US" altLang="ja-JP" sz="1400">
              <a:solidFill>
                <a:schemeClr val="dk1"/>
              </a:solidFill>
              <a:effectLst/>
              <a:latin typeface="+mn-lt"/>
              <a:ea typeface="+mn-ea"/>
              <a:cs typeface="+mn-cs"/>
            </a:rPr>
            <a:t>1.560</a:t>
          </a:r>
          <a:r>
            <a:rPr lang="ja-JP" altLang="ja-JP" sz="1400">
              <a:solidFill>
                <a:schemeClr val="dk1"/>
              </a:solidFill>
              <a:effectLst/>
              <a:latin typeface="+mn-lt"/>
              <a:ea typeface="+mn-ea"/>
              <a:cs typeface="+mn-cs"/>
            </a:rPr>
            <a:t>を乗じて、それぞれを</a:t>
          </a:r>
          <a:r>
            <a:rPr lang="en-US" altLang="ja-JP" sz="1400">
              <a:solidFill>
                <a:schemeClr val="dk1"/>
              </a:solidFill>
              <a:effectLst/>
              <a:latin typeface="+mn-lt"/>
              <a:ea typeface="+mn-ea"/>
              <a:cs typeface="+mn-cs"/>
            </a:rPr>
            <a:t>A</a:t>
          </a:r>
          <a:r>
            <a:rPr lang="ja-JP" altLang="ja-JP" sz="1400">
              <a:solidFill>
                <a:schemeClr val="dk1"/>
              </a:solidFill>
              <a:effectLst/>
              <a:latin typeface="+mn-lt"/>
              <a:ea typeface="+mn-ea"/>
              <a:cs typeface="+mn-cs"/>
            </a:rPr>
            <a:t>重油使用量（</a:t>
          </a:r>
          <a:r>
            <a:rPr lang="en-US" altLang="ja-JP" sz="1400">
              <a:solidFill>
                <a:schemeClr val="dk1"/>
              </a:solidFill>
              <a:effectLst/>
              <a:latin typeface="+mn-lt"/>
              <a:ea typeface="+mn-ea"/>
              <a:cs typeface="+mn-cs"/>
            </a:rPr>
            <a:t>L</a:t>
          </a:r>
          <a:r>
            <a:rPr lang="ja-JP" altLang="ja-JP" sz="1400">
              <a:solidFill>
                <a:schemeClr val="dk1"/>
              </a:solidFill>
              <a:effectLst/>
              <a:latin typeface="+mn-lt"/>
              <a:ea typeface="+mn-ea"/>
              <a:cs typeface="+mn-cs"/>
            </a:rPr>
            <a:t>）に換算したもの（換算方法について、以下同様）と</a:t>
          </a:r>
          <a:r>
            <a:rPr lang="en-US" altLang="ja-JP" sz="1400">
              <a:solidFill>
                <a:schemeClr val="dk1"/>
              </a:solidFill>
              <a:effectLst/>
              <a:latin typeface="+mn-lt"/>
              <a:ea typeface="+mn-ea"/>
              <a:cs typeface="+mn-cs"/>
            </a:rPr>
            <a:t>A</a:t>
          </a:r>
          <a:r>
            <a:rPr lang="ja-JP" altLang="ja-JP" sz="1400">
              <a:solidFill>
                <a:schemeClr val="dk1"/>
              </a:solidFill>
              <a:effectLst/>
              <a:latin typeface="+mn-lt"/>
              <a:ea typeface="+mn-ea"/>
              <a:cs typeface="+mn-cs"/>
            </a:rPr>
            <a:t>重油使用量の合計を記載する。なお、それぞれの数値については小数点以下第１位を四捨五入する。</a:t>
          </a:r>
          <a:endParaRPr lang="en-US" altLang="ja-JP" sz="1400">
            <a:solidFill>
              <a:schemeClr val="dk1"/>
            </a:solidFill>
            <a:effectLst/>
            <a:latin typeface="+mn-lt"/>
            <a:ea typeface="+mn-ea"/>
            <a:cs typeface="+mn-cs"/>
          </a:endParaRPr>
        </a:p>
        <a:p>
          <a:pPr hangingPunct="0"/>
          <a:endParaRPr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施設園芸等燃油価格高騰対策Ｑ＆Ａ　省エネルギー等対策推進計画関係より</a:t>
          </a:r>
          <a:endParaRPr lang="ja-JP" altLang="ja-JP" sz="1400">
            <a:effectLst/>
          </a:endParaRPr>
        </a:p>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lt"/>
              <a:ea typeface="+mn-ea"/>
              <a:cs typeface="+mn-cs"/>
            </a:rPr>
            <a:t>16</a:t>
          </a:r>
          <a:endParaRPr lang="ja-JP" altLang="ja-JP" sz="1400">
            <a:effectLst/>
          </a:endParaRPr>
        </a:p>
        <a:p>
          <a:r>
            <a:rPr kumimoji="1" lang="ja-JP" altLang="ja-JP" sz="1100">
              <a:solidFill>
                <a:schemeClr val="dk1"/>
              </a:solidFill>
              <a:effectLst/>
              <a:latin typeface="+mn-lt"/>
              <a:ea typeface="+mn-ea"/>
              <a:cs typeface="+mn-cs"/>
            </a:rPr>
            <a:t>　根拠資料は何を提出すれば良いのですか。</a:t>
          </a:r>
          <a:endParaRPr lang="ja-JP" altLang="ja-JP" sz="1400">
            <a:effectLst/>
          </a:endParaRPr>
        </a:p>
        <a:p>
          <a:pPr hangingPunct="0"/>
          <a:endParaRPr lang="ja-JP" altLang="ja-JP" sz="1400">
            <a:solidFill>
              <a:schemeClr val="dk1"/>
            </a:solidFill>
            <a:effectLst/>
            <a:latin typeface="+mn-lt"/>
            <a:ea typeface="+mn-ea"/>
            <a:cs typeface="+mn-cs"/>
          </a:endParaRPr>
        </a:p>
      </xdr:txBody>
    </xdr:sp>
    <xdr:clientData/>
  </xdr:twoCellAnchor>
  <xdr:twoCellAnchor>
    <xdr:from>
      <xdr:col>13</xdr:col>
      <xdr:colOff>134215</xdr:colOff>
      <xdr:row>33</xdr:row>
      <xdr:rowOff>130257</xdr:rowOff>
    </xdr:from>
    <xdr:to>
      <xdr:col>24</xdr:col>
      <xdr:colOff>259897</xdr:colOff>
      <xdr:row>64</xdr:row>
      <xdr:rowOff>122465</xdr:rowOff>
    </xdr:to>
    <xdr:sp macro="" textlink="">
      <xdr:nvSpPr>
        <xdr:cNvPr id="20" name="テキスト ボックス 19"/>
        <xdr:cNvSpPr txBox="1"/>
      </xdr:nvSpPr>
      <xdr:spPr>
        <a:xfrm>
          <a:off x="9740858" y="12499150"/>
          <a:ext cx="8752610" cy="5475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施設園芸等燃油価格高騰対策Ｑ＆Ａ　省エネルギー等対策推進計画関係より</a:t>
          </a:r>
          <a:endParaRPr kumimoji="1" lang="en-US" altLang="ja-JP" sz="1400"/>
        </a:p>
        <a:p>
          <a:r>
            <a:rPr kumimoji="1" lang="ja-JP" altLang="en-US" sz="1400"/>
            <a:t>問</a:t>
          </a:r>
          <a:r>
            <a:rPr kumimoji="1" lang="en-US" altLang="ja-JP" sz="1400"/>
            <a:t>17</a:t>
          </a:r>
        </a:p>
        <a:p>
          <a:r>
            <a:rPr kumimoji="1" lang="ja-JP" altLang="en-US" sz="1400"/>
            <a:t>　</a:t>
          </a:r>
          <a:r>
            <a:rPr lang="ja-JP" altLang="en-US" sz="1400" b="0" i="0" u="none" strike="noStrike" baseline="0" smtClean="0">
              <a:solidFill>
                <a:schemeClr val="dk1"/>
              </a:solidFill>
              <a:latin typeface="+mn-lt"/>
              <a:ea typeface="+mn-ea"/>
              <a:cs typeface="+mn-cs"/>
            </a:rPr>
            <a:t>省エネルギー等対策推進計画における燃料使用量削</a:t>
          </a:r>
        </a:p>
        <a:p>
          <a:r>
            <a:rPr lang="ja-JP" altLang="en-US" sz="1400" b="0" i="0" u="none" strike="noStrike" baseline="0" smtClean="0">
              <a:solidFill>
                <a:schemeClr val="dk1"/>
              </a:solidFill>
              <a:latin typeface="+mn-lt"/>
              <a:ea typeface="+mn-ea"/>
              <a:cs typeface="+mn-cs"/>
            </a:rPr>
            <a:t>減目標（▲</a:t>
          </a:r>
          <a:r>
            <a:rPr lang="en-US" altLang="ja-JP" sz="1400" b="0" i="0" u="none" strike="noStrike" baseline="0" smtClean="0">
              <a:solidFill>
                <a:schemeClr val="dk1"/>
              </a:solidFill>
              <a:latin typeface="+mn-lt"/>
              <a:ea typeface="+mn-ea"/>
              <a:cs typeface="+mn-cs"/>
            </a:rPr>
            <a:t>15</a:t>
          </a:r>
          <a:r>
            <a:rPr lang="ja-JP" altLang="en-US" sz="1400" b="0" i="0" u="none" strike="noStrike" baseline="0" smtClean="0">
              <a:solidFill>
                <a:schemeClr val="dk1"/>
              </a:solidFill>
              <a:latin typeface="+mn-lt"/>
              <a:ea typeface="+mn-ea"/>
              <a:cs typeface="+mn-cs"/>
            </a:rPr>
            <a:t>％以上）の算定方法を教えてください。</a:t>
          </a:r>
          <a:endParaRPr lang="en-US" altLang="ja-JP" sz="1400" b="0" i="0" u="none" strike="noStrike" baseline="0" smtClean="0">
            <a:solidFill>
              <a:schemeClr val="dk1"/>
            </a:solidFill>
            <a:latin typeface="+mn-lt"/>
            <a:ea typeface="+mn-ea"/>
            <a:cs typeface="+mn-cs"/>
          </a:endParaRPr>
        </a:p>
        <a:p>
          <a:endParaRPr lang="en-US" altLang="ja-JP" sz="1400" b="0" i="0" u="none" strike="noStrike" baseline="0" smtClean="0">
            <a:solidFill>
              <a:schemeClr val="dk1"/>
            </a:solidFill>
            <a:latin typeface="+mn-lt"/>
            <a:ea typeface="+mn-ea"/>
            <a:cs typeface="+mn-cs"/>
          </a:endParaRPr>
        </a:p>
        <a:p>
          <a:r>
            <a:rPr lang="ja-JP" altLang="en-US" sz="1400" b="0" i="0" u="none" strike="noStrike" baseline="0" smtClean="0">
              <a:solidFill>
                <a:schemeClr val="dk1"/>
              </a:solidFill>
              <a:latin typeface="+mn-lt"/>
              <a:ea typeface="+mn-ea"/>
              <a:cs typeface="+mn-cs"/>
            </a:rPr>
            <a:t>答</a:t>
          </a:r>
          <a:endParaRPr lang="en-US" altLang="ja-JP" sz="1400" b="0" i="0" u="none" strike="noStrike" baseline="0" smtClean="0">
            <a:solidFill>
              <a:schemeClr val="dk1"/>
            </a:solidFill>
            <a:latin typeface="+mn-lt"/>
            <a:ea typeface="+mn-ea"/>
            <a:cs typeface="+mn-cs"/>
          </a:endParaRPr>
        </a:p>
        <a:p>
          <a:r>
            <a:rPr lang="ja-JP" altLang="en-US" sz="1400" b="0" i="0" u="none" strike="noStrike" baseline="0" smtClean="0">
              <a:solidFill>
                <a:schemeClr val="dk1"/>
              </a:solidFill>
              <a:latin typeface="+mn-lt"/>
              <a:ea typeface="+mn-ea"/>
              <a:cs typeface="+mn-cs"/>
            </a:rPr>
            <a:t>　施設園芸の加温に用いるＡ重油、灯油、</a:t>
          </a:r>
          <a:r>
            <a:rPr lang="en-US" altLang="ja-JP" sz="1400" b="0" i="0" u="none" strike="noStrike" baseline="0" smtClean="0">
              <a:solidFill>
                <a:schemeClr val="dk1"/>
              </a:solidFill>
              <a:latin typeface="+mn-lt"/>
              <a:ea typeface="+mn-ea"/>
              <a:cs typeface="+mn-cs"/>
            </a:rPr>
            <a:t>LP</a:t>
          </a:r>
          <a:r>
            <a:rPr lang="ja-JP" altLang="en-US" sz="1400" b="0" i="0" u="none" strike="noStrike" baseline="0" smtClean="0">
              <a:solidFill>
                <a:schemeClr val="dk1"/>
              </a:solidFill>
              <a:latin typeface="+mn-lt"/>
              <a:ea typeface="+mn-ea"/>
              <a:cs typeface="+mn-cs"/>
            </a:rPr>
            <a:t>ガス、</a:t>
          </a:r>
          <a:r>
            <a:rPr lang="en-US" altLang="ja-JP" sz="1400" b="0" i="0" u="none" strike="noStrike" baseline="0" smtClean="0">
              <a:solidFill>
                <a:schemeClr val="dk1"/>
              </a:solidFill>
              <a:latin typeface="+mn-lt"/>
              <a:ea typeface="+mn-ea"/>
              <a:cs typeface="+mn-cs"/>
            </a:rPr>
            <a:t>LNG</a:t>
          </a:r>
          <a:r>
            <a:rPr lang="ja-JP" altLang="en-US" sz="1400" b="0" i="0" u="none" strike="noStrike" baseline="0" smtClean="0">
              <a:solidFill>
                <a:schemeClr val="dk1"/>
              </a:solidFill>
              <a:latin typeface="+mn-lt"/>
              <a:ea typeface="+mn-ea"/>
              <a:cs typeface="+mn-cs"/>
            </a:rPr>
            <a:t>を対象とし、次式により</a:t>
          </a:r>
        </a:p>
        <a:p>
          <a:r>
            <a:rPr lang="ja-JP" altLang="en-US" sz="1400" b="0" i="0" u="none" strike="noStrike" baseline="0" smtClean="0">
              <a:solidFill>
                <a:schemeClr val="dk1"/>
              </a:solidFill>
              <a:latin typeface="+mn-lt"/>
              <a:ea typeface="+mn-ea"/>
              <a:cs typeface="+mn-cs"/>
            </a:rPr>
            <a:t>燃料使用量の削減目標を算定します。（ 灯油の場合は、換算係数</a:t>
          </a:r>
          <a:r>
            <a:rPr lang="en-US" altLang="ja-JP" sz="1400" b="0" i="0" u="none" strike="noStrike" baseline="0" smtClean="0">
              <a:solidFill>
                <a:schemeClr val="dk1"/>
              </a:solidFill>
              <a:latin typeface="+mn-lt"/>
              <a:ea typeface="+mn-ea"/>
              <a:cs typeface="+mn-cs"/>
            </a:rPr>
            <a:t>(0.939)</a:t>
          </a:r>
          <a:r>
            <a:rPr lang="ja-JP" altLang="en-US" sz="1400" b="0" i="0" u="none" strike="noStrike" baseline="0" smtClean="0">
              <a:solidFill>
                <a:schemeClr val="dk1"/>
              </a:solidFill>
              <a:latin typeface="+mn-lt"/>
              <a:ea typeface="+mn-ea"/>
              <a:cs typeface="+mn-cs"/>
            </a:rPr>
            <a:t>を用</a:t>
          </a:r>
        </a:p>
        <a:p>
          <a:r>
            <a:rPr lang="ja-JP" altLang="en-US" sz="1400" b="0" i="0" u="none" strike="noStrike" baseline="0" smtClean="0">
              <a:solidFill>
                <a:schemeClr val="dk1"/>
              </a:solidFill>
              <a:latin typeface="+mn-lt"/>
              <a:ea typeface="+mn-ea"/>
              <a:cs typeface="+mn-cs"/>
            </a:rPr>
            <a:t>いてＡ重油使用量に換算します。）</a:t>
          </a:r>
        </a:p>
        <a:p>
          <a:r>
            <a:rPr lang="ja-JP" altLang="en-US" sz="1400" b="0" i="0" u="none" strike="noStrike" baseline="0" smtClean="0">
              <a:solidFill>
                <a:schemeClr val="dk1"/>
              </a:solidFill>
              <a:latin typeface="+mn-lt"/>
              <a:ea typeface="+mn-ea"/>
              <a:cs typeface="+mn-cs"/>
            </a:rPr>
            <a:t>　削減目標（％）＝取組による削減量／現在の使用量</a:t>
          </a:r>
          <a:r>
            <a:rPr lang="en-US" altLang="ja-JP" sz="1400" b="0" i="0" u="none" strike="noStrike" baseline="0" smtClean="0">
              <a:solidFill>
                <a:schemeClr val="dk1"/>
              </a:solidFill>
              <a:latin typeface="+mn-lt"/>
              <a:ea typeface="+mn-ea"/>
              <a:cs typeface="+mn-cs"/>
            </a:rPr>
            <a:t>×100</a:t>
          </a:r>
        </a:p>
        <a:p>
          <a:r>
            <a:rPr lang="ja-JP" altLang="en-US" sz="1400" b="0" i="0" u="none" strike="noStrike" baseline="0" smtClean="0">
              <a:solidFill>
                <a:schemeClr val="dk1"/>
              </a:solidFill>
              <a:latin typeface="+mn-lt"/>
              <a:ea typeface="+mn-ea"/>
              <a:cs typeface="+mn-cs"/>
            </a:rPr>
            <a:t>○ 現在の使用量は</a:t>
          </a:r>
          <a:r>
            <a:rPr lang="en-US" altLang="ja-JP" sz="1400" b="0" i="0" u="none" strike="noStrike" baseline="0" smtClean="0">
              <a:solidFill>
                <a:schemeClr val="dk1"/>
              </a:solidFill>
              <a:latin typeface="+mn-lt"/>
              <a:ea typeface="+mn-ea"/>
              <a:cs typeface="+mn-cs"/>
            </a:rPr>
            <a:t>No</a:t>
          </a:r>
          <a:r>
            <a:rPr lang="ja-JP" altLang="en-US" sz="1400" b="0" i="0" u="none" strike="noStrike" baseline="0" smtClean="0">
              <a:solidFill>
                <a:schemeClr val="dk1"/>
              </a:solidFill>
              <a:latin typeface="+mn-lt"/>
              <a:ea typeface="+mn-ea"/>
              <a:cs typeface="+mn-cs"/>
            </a:rPr>
            <a:t>９を参照。</a:t>
          </a:r>
        </a:p>
        <a:p>
          <a:r>
            <a:rPr lang="ja-JP" altLang="en-US" sz="1400" b="0" i="0" u="none" strike="noStrike" baseline="0" smtClean="0">
              <a:solidFill>
                <a:schemeClr val="dk1"/>
              </a:solidFill>
              <a:latin typeface="+mn-lt"/>
              <a:ea typeface="+mn-ea"/>
              <a:cs typeface="+mn-cs"/>
            </a:rPr>
            <a:t>○ 取組による削減量は、</a:t>
          </a:r>
        </a:p>
        <a:p>
          <a:r>
            <a:rPr lang="ja-JP" altLang="en-US" sz="1400" b="0" i="0" u="none" strike="noStrike" baseline="0" smtClean="0">
              <a:solidFill>
                <a:schemeClr val="dk1"/>
              </a:solidFill>
              <a:latin typeface="+mn-lt"/>
              <a:ea typeface="+mn-ea"/>
              <a:cs typeface="+mn-cs"/>
            </a:rPr>
            <a:t>新規の事業参加者については、</a:t>
          </a:r>
        </a:p>
        <a:p>
          <a:r>
            <a:rPr lang="ja-JP" altLang="en-US" sz="1400" b="0" i="0" u="none" strike="noStrike" baseline="0" smtClean="0">
              <a:solidFill>
                <a:schemeClr val="dk1"/>
              </a:solidFill>
              <a:latin typeface="+mn-lt"/>
              <a:ea typeface="+mn-ea"/>
              <a:cs typeface="+mn-cs"/>
            </a:rPr>
            <a:t>① 省エネルギー等対策推進計画における必須取組である</a:t>
          </a:r>
          <a:r>
            <a:rPr lang="en-US" altLang="ja-JP" sz="1400" b="0" i="0" u="none" strike="noStrike" baseline="0" smtClean="0">
              <a:solidFill>
                <a:schemeClr val="dk1"/>
              </a:solidFill>
              <a:latin typeface="+mn-lt"/>
              <a:ea typeface="+mn-ea"/>
              <a:cs typeface="+mn-cs"/>
            </a:rPr>
            <a:t>『</a:t>
          </a:r>
          <a:r>
            <a:rPr lang="ja-JP" altLang="en-US" sz="1400" b="0" i="0" u="none" strike="noStrike" baseline="0" smtClean="0">
              <a:solidFill>
                <a:schemeClr val="dk1"/>
              </a:solidFill>
              <a:latin typeface="+mn-lt"/>
              <a:ea typeface="+mn-ea"/>
              <a:cs typeface="+mn-cs"/>
            </a:rPr>
            <a:t>施設園芸省エネ</a:t>
          </a:r>
        </a:p>
        <a:p>
          <a:r>
            <a:rPr lang="ja-JP" altLang="en-US" sz="1400" b="0" i="0" u="none" strike="noStrike" baseline="0" smtClean="0">
              <a:solidFill>
                <a:schemeClr val="dk1"/>
              </a:solidFill>
              <a:latin typeface="+mn-lt"/>
              <a:ea typeface="+mn-ea"/>
              <a:cs typeface="+mn-cs"/>
            </a:rPr>
            <a:t>ルギー生産管理チェックシート</a:t>
          </a:r>
          <a:r>
            <a:rPr lang="en-US" altLang="ja-JP" sz="1400" b="0" i="0" u="none" strike="noStrike" baseline="0" smtClean="0">
              <a:solidFill>
                <a:schemeClr val="dk1"/>
              </a:solidFill>
              <a:latin typeface="+mn-lt"/>
              <a:ea typeface="+mn-ea"/>
              <a:cs typeface="+mn-cs"/>
            </a:rPr>
            <a:t>』</a:t>
          </a:r>
          <a:r>
            <a:rPr lang="ja-JP" altLang="en-US" sz="1400" b="0" i="0" u="none" strike="noStrike" baseline="0" smtClean="0">
              <a:solidFill>
                <a:schemeClr val="dk1"/>
              </a:solidFill>
              <a:latin typeface="+mn-lt"/>
              <a:ea typeface="+mn-ea"/>
              <a:cs typeface="+mn-cs"/>
            </a:rPr>
            <a:t>を活用した省エネルギー生産管理による燃料</a:t>
          </a:r>
        </a:p>
        <a:p>
          <a:r>
            <a:rPr lang="ja-JP" altLang="en-US" sz="1400" b="0" i="0" u="none" strike="noStrike" baseline="0" smtClean="0">
              <a:solidFill>
                <a:schemeClr val="dk1"/>
              </a:solidFill>
              <a:latin typeface="+mn-lt"/>
              <a:ea typeface="+mn-ea"/>
              <a:cs typeface="+mn-cs"/>
            </a:rPr>
            <a:t>使用量削減として、一律</a:t>
          </a:r>
          <a:r>
            <a:rPr lang="en-US" altLang="ja-JP" sz="1400" b="0" i="0" u="none" strike="noStrike" baseline="0" smtClean="0">
              <a:solidFill>
                <a:schemeClr val="dk1"/>
              </a:solidFill>
              <a:latin typeface="+mn-lt"/>
              <a:ea typeface="+mn-ea"/>
              <a:cs typeface="+mn-cs"/>
            </a:rPr>
            <a:t>10</a:t>
          </a:r>
          <a:r>
            <a:rPr lang="ja-JP" altLang="en-US" sz="1400" b="0" i="0" u="none" strike="noStrike" baseline="0" smtClean="0">
              <a:solidFill>
                <a:schemeClr val="dk1"/>
              </a:solidFill>
              <a:latin typeface="+mn-lt"/>
              <a:ea typeface="+mn-ea"/>
              <a:cs typeface="+mn-cs"/>
            </a:rPr>
            <a:t>％の削減割合を設定して削減量を算定します。</a:t>
          </a:r>
        </a:p>
        <a:p>
          <a:r>
            <a:rPr lang="ja-JP" altLang="en-US" sz="1400" b="0" i="0" u="none" strike="noStrike" baseline="0" smtClean="0">
              <a:solidFill>
                <a:schemeClr val="dk1"/>
              </a:solidFill>
              <a:latin typeface="+mn-lt"/>
              <a:ea typeface="+mn-ea"/>
              <a:cs typeface="+mn-cs"/>
            </a:rPr>
            <a:t>② 残りの５％削減分は、省エネ設備の導入・更新、省エネ生産技術・品種の</a:t>
          </a:r>
        </a:p>
        <a:p>
          <a:r>
            <a:rPr lang="ja-JP" altLang="en-US" sz="1400" b="0" i="0" u="none" strike="noStrike" baseline="0" smtClean="0">
              <a:solidFill>
                <a:schemeClr val="dk1"/>
              </a:solidFill>
              <a:latin typeface="+mn-lt"/>
              <a:ea typeface="+mn-ea"/>
              <a:cs typeface="+mn-cs"/>
            </a:rPr>
            <a:t>導入等による燃料使用量削減割合を算定し、①と合わせて</a:t>
          </a:r>
          <a:r>
            <a:rPr lang="en-US" altLang="ja-JP" sz="1400" b="0" i="0" u="none" strike="noStrike" baseline="0" smtClean="0">
              <a:solidFill>
                <a:schemeClr val="dk1"/>
              </a:solidFill>
              <a:latin typeface="+mn-lt"/>
              <a:ea typeface="+mn-ea"/>
              <a:cs typeface="+mn-cs"/>
            </a:rPr>
            <a:t>15</a:t>
          </a:r>
          <a:r>
            <a:rPr lang="ja-JP" altLang="en-US" sz="1400" b="0" i="0" u="none" strike="noStrike" baseline="0" smtClean="0">
              <a:solidFill>
                <a:schemeClr val="dk1"/>
              </a:solidFill>
              <a:latin typeface="+mn-lt"/>
              <a:ea typeface="+mn-ea"/>
              <a:cs typeface="+mn-cs"/>
            </a:rPr>
            <a:t>％以上の削減</a:t>
          </a:r>
        </a:p>
        <a:p>
          <a:r>
            <a:rPr lang="ja-JP" altLang="en-US" sz="1400" b="0" i="0" u="none" strike="noStrike" baseline="0" smtClean="0">
              <a:solidFill>
                <a:schemeClr val="dk1"/>
              </a:solidFill>
              <a:latin typeface="+mn-lt"/>
              <a:ea typeface="+mn-ea"/>
              <a:cs typeface="+mn-cs"/>
            </a:rPr>
            <a:t>量を設定します。</a:t>
          </a:r>
        </a:p>
        <a:p>
          <a:r>
            <a:rPr lang="ja-JP" altLang="en-US" sz="1400" b="0" i="0" u="none" strike="noStrike" baseline="0" smtClean="0">
              <a:solidFill>
                <a:schemeClr val="dk1"/>
              </a:solidFill>
              <a:latin typeface="+mn-lt"/>
              <a:ea typeface="+mn-ea"/>
              <a:cs typeface="+mn-cs"/>
            </a:rPr>
            <a:t>継続の事業参加者については、</a:t>
          </a:r>
          <a:r>
            <a:rPr lang="en-US" altLang="ja-JP" sz="1400" b="0" i="0" u="none" strike="noStrike" baseline="0" smtClean="0">
              <a:solidFill>
                <a:schemeClr val="dk1"/>
              </a:solidFill>
              <a:latin typeface="+mn-lt"/>
              <a:ea typeface="+mn-ea"/>
              <a:cs typeface="+mn-cs"/>
            </a:rPr>
            <a:t>『</a:t>
          </a:r>
          <a:r>
            <a:rPr lang="ja-JP" altLang="en-US" sz="1400" b="0" i="0" u="none" strike="noStrike" baseline="0" smtClean="0">
              <a:solidFill>
                <a:schemeClr val="dk1"/>
              </a:solidFill>
              <a:latin typeface="+mn-lt"/>
              <a:ea typeface="+mn-ea"/>
              <a:cs typeface="+mn-cs"/>
            </a:rPr>
            <a:t>施設園芸省エネルギー生産管理チェック</a:t>
          </a:r>
        </a:p>
        <a:p>
          <a:r>
            <a:rPr lang="ja-JP" altLang="en-US" sz="1400" b="0" i="0" u="none" strike="noStrike" baseline="0" smtClean="0">
              <a:solidFill>
                <a:schemeClr val="dk1"/>
              </a:solidFill>
              <a:latin typeface="+mn-lt"/>
              <a:ea typeface="+mn-ea"/>
              <a:cs typeface="+mn-cs"/>
            </a:rPr>
            <a:t>シート</a:t>
          </a:r>
          <a:r>
            <a:rPr lang="en-US" altLang="ja-JP" sz="1400" b="0" i="0" u="none" strike="noStrike" baseline="0" smtClean="0">
              <a:solidFill>
                <a:schemeClr val="dk1"/>
              </a:solidFill>
              <a:latin typeface="+mn-lt"/>
              <a:ea typeface="+mn-ea"/>
              <a:cs typeface="+mn-cs"/>
            </a:rPr>
            <a:t>』</a:t>
          </a:r>
          <a:r>
            <a:rPr lang="ja-JP" altLang="en-US" sz="1400" b="0" i="0" u="none" strike="noStrike" baseline="0" smtClean="0">
              <a:solidFill>
                <a:schemeClr val="dk1"/>
              </a:solidFill>
              <a:latin typeface="+mn-lt"/>
              <a:ea typeface="+mn-ea"/>
              <a:cs typeface="+mn-cs"/>
            </a:rPr>
            <a:t>を活用を継続した上で、</a:t>
          </a:r>
        </a:p>
        <a:p>
          <a:r>
            <a:rPr lang="ja-JP" altLang="en-US" sz="1400" b="0" i="0" u="none" strike="noStrike" baseline="0" smtClean="0">
              <a:solidFill>
                <a:schemeClr val="dk1"/>
              </a:solidFill>
              <a:latin typeface="+mn-lt"/>
              <a:ea typeface="+mn-ea"/>
              <a:cs typeface="+mn-cs"/>
            </a:rPr>
            <a:t>①省エネ設備の導入・更新、省エネ生産技術・品種の導入等による燃料使用</a:t>
          </a:r>
        </a:p>
        <a:p>
          <a:r>
            <a:rPr lang="ja-JP" altLang="en-US" sz="1400" b="0" i="0" u="none" strike="noStrike" baseline="0" smtClean="0">
              <a:solidFill>
                <a:schemeClr val="dk1"/>
              </a:solidFill>
              <a:latin typeface="+mn-lt"/>
              <a:ea typeface="+mn-ea"/>
              <a:cs typeface="+mn-cs"/>
            </a:rPr>
            <a:t>量削減割合を算定し、</a:t>
          </a:r>
          <a:r>
            <a:rPr lang="en-US" altLang="ja-JP" sz="1400" b="0" i="0" u="none" strike="noStrike" baseline="0" smtClean="0">
              <a:solidFill>
                <a:schemeClr val="dk1"/>
              </a:solidFill>
              <a:latin typeface="+mn-lt"/>
              <a:ea typeface="+mn-ea"/>
              <a:cs typeface="+mn-cs"/>
            </a:rPr>
            <a:t>15</a:t>
          </a:r>
          <a:r>
            <a:rPr lang="ja-JP" altLang="en-US" sz="1400" b="0" i="0" u="none" strike="noStrike" baseline="0" smtClean="0">
              <a:solidFill>
                <a:schemeClr val="dk1"/>
              </a:solidFill>
              <a:latin typeface="+mn-lt"/>
              <a:ea typeface="+mn-ea"/>
              <a:cs typeface="+mn-cs"/>
            </a:rPr>
            <a:t>％以上の削減量を設定します。</a:t>
          </a:r>
        </a:p>
        <a:p>
          <a:r>
            <a:rPr lang="ja-JP" altLang="en-US" sz="1400" b="0" i="0" u="none" strike="noStrike" baseline="0" smtClean="0">
              <a:solidFill>
                <a:schemeClr val="dk1"/>
              </a:solidFill>
              <a:latin typeface="+mn-lt"/>
              <a:ea typeface="+mn-ea"/>
              <a:cs typeface="+mn-cs"/>
            </a:rPr>
            <a:t>②栽培期間の延長、生産性向上設備の導入等による単位生産量当たりの燃</a:t>
          </a:r>
        </a:p>
        <a:p>
          <a:r>
            <a:rPr lang="ja-JP" altLang="en-US" sz="1400" b="0" i="0" u="none" strike="noStrike" baseline="0" smtClean="0">
              <a:solidFill>
                <a:schemeClr val="dk1"/>
              </a:solidFill>
              <a:latin typeface="+mn-lt"/>
              <a:ea typeface="+mn-ea"/>
              <a:cs typeface="+mn-cs"/>
            </a:rPr>
            <a:t>料使用量削減割合を算定し、単位生産量当たり燃料使用量</a:t>
          </a:r>
          <a:r>
            <a:rPr lang="en-US" altLang="ja-JP" sz="1400" b="0" i="0" u="none" strike="noStrike" baseline="0" smtClean="0">
              <a:solidFill>
                <a:schemeClr val="dk1"/>
              </a:solidFill>
              <a:latin typeface="+mn-lt"/>
              <a:ea typeface="+mn-ea"/>
              <a:cs typeface="+mn-cs"/>
            </a:rPr>
            <a:t>15</a:t>
          </a:r>
          <a:r>
            <a:rPr lang="ja-JP" altLang="en-US" sz="1400" b="0" i="0" u="none" strike="noStrike" baseline="0" smtClean="0">
              <a:solidFill>
                <a:schemeClr val="dk1"/>
              </a:solidFill>
              <a:latin typeface="+mn-lt"/>
              <a:ea typeface="+mn-ea"/>
              <a:cs typeface="+mn-cs"/>
            </a:rPr>
            <a:t>％以上の削減</a:t>
          </a:r>
        </a:p>
        <a:p>
          <a:r>
            <a:rPr lang="ja-JP" altLang="en-US" sz="1400" b="0" i="0" u="none" strike="noStrike" baseline="0" smtClean="0">
              <a:solidFill>
                <a:schemeClr val="dk1"/>
              </a:solidFill>
              <a:latin typeface="+mn-lt"/>
              <a:ea typeface="+mn-ea"/>
              <a:cs typeface="+mn-cs"/>
            </a:rPr>
            <a:t>を設定します。</a:t>
          </a:r>
        </a:p>
        <a:p>
          <a:r>
            <a:rPr lang="ja-JP" altLang="en-US" sz="1400" b="0" i="0" u="none" strike="noStrike" baseline="0" smtClean="0">
              <a:solidFill>
                <a:schemeClr val="dk1"/>
              </a:solidFill>
              <a:latin typeface="+mn-lt"/>
              <a:ea typeface="+mn-ea"/>
              <a:cs typeface="+mn-cs"/>
            </a:rPr>
            <a:t>③計</a:t>
          </a:r>
          <a:r>
            <a:rPr lang="en-US" altLang="ja-JP" sz="1400" b="0" i="0" u="none" strike="noStrike" baseline="0" smtClean="0">
              <a:solidFill>
                <a:schemeClr val="dk1"/>
              </a:solidFill>
              <a:latin typeface="+mn-lt"/>
              <a:ea typeface="+mn-ea"/>
              <a:cs typeface="+mn-cs"/>
            </a:rPr>
            <a:t>30</a:t>
          </a:r>
          <a:r>
            <a:rPr lang="ja-JP" altLang="en-US" sz="1400" b="0" i="0" u="none" strike="noStrike" baseline="0" smtClean="0">
              <a:solidFill>
                <a:schemeClr val="dk1"/>
              </a:solidFill>
              <a:latin typeface="+mn-lt"/>
              <a:ea typeface="+mn-ea"/>
              <a:cs typeface="+mn-cs"/>
            </a:rPr>
            <a:t>％以上の削減を達成した事業参加者については、削減を維持した上</a:t>
          </a:r>
        </a:p>
        <a:p>
          <a:r>
            <a:rPr lang="ja-JP" altLang="en-US" sz="1400" b="0" i="0" u="none" strike="noStrike" baseline="0" smtClean="0">
              <a:solidFill>
                <a:schemeClr val="dk1"/>
              </a:solidFill>
              <a:latin typeface="+mn-lt"/>
              <a:ea typeface="+mn-ea"/>
              <a:cs typeface="+mn-cs"/>
            </a:rPr>
            <a:t>で、自身の削減</a:t>
          </a:r>
          <a:endParaRPr kumimoji="1" lang="ja-JP" altLang="en-US" sz="1400"/>
        </a:p>
      </xdr:txBody>
    </xdr:sp>
    <xdr:clientData/>
  </xdr:twoCellAnchor>
  <xdr:twoCellAnchor>
    <xdr:from>
      <xdr:col>6</xdr:col>
      <xdr:colOff>555625</xdr:colOff>
      <xdr:row>7</xdr:row>
      <xdr:rowOff>47625</xdr:rowOff>
    </xdr:from>
    <xdr:to>
      <xdr:col>17</xdr:col>
      <xdr:colOff>482600</xdr:colOff>
      <xdr:row>9</xdr:row>
      <xdr:rowOff>95250</xdr:rowOff>
    </xdr:to>
    <xdr:sp macro="" textlink="">
      <xdr:nvSpPr>
        <xdr:cNvPr id="21" name="角丸四角形 20"/>
        <xdr:cNvSpPr/>
      </xdr:nvSpPr>
      <xdr:spPr>
        <a:xfrm>
          <a:off x="4286250" y="2143125"/>
          <a:ext cx="9134475" cy="571500"/>
        </a:xfrm>
        <a:prstGeom prst="roundRect">
          <a:avLst/>
        </a:prstGeom>
        <a:solidFill>
          <a:schemeClr val="bg1"/>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昨年度からの継続者で変更がない場合は，昨年度に作成した内容と同じになります（昨年度の整理表から転記）。</a:t>
          </a:r>
          <a:endParaRPr kumimoji="1" lang="en-US" altLang="ja-JP" sz="1100"/>
        </a:p>
        <a:p>
          <a:pPr algn="l"/>
          <a:r>
            <a:rPr kumimoji="1" lang="ja-JP" altLang="en-US" sz="1100"/>
            <a:t>ハウスの追加等で変更があれば，再度試算して作成してください。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27"/>
  <sheetViews>
    <sheetView tabSelected="1" view="pageBreakPreview" topLeftCell="A4" zoomScale="60" zoomScaleNormal="100" workbookViewId="0">
      <selection activeCell="X18" sqref="X18"/>
    </sheetView>
  </sheetViews>
  <sheetFormatPr defaultRowHeight="13.5" x14ac:dyDescent="0.15"/>
  <cols>
    <col min="3" max="3" width="4.75" customWidth="1"/>
    <col min="4" max="4" width="9.375" customWidth="1"/>
    <col min="5" max="5" width="8" customWidth="1"/>
    <col min="7" max="7" width="10.875" bestFit="1" customWidth="1"/>
    <col min="8" max="8" width="13.25" customWidth="1"/>
    <col min="9" max="9" width="13.125" customWidth="1"/>
    <col min="12" max="13" width="10" customWidth="1"/>
    <col min="14" max="14" width="17.625" customWidth="1"/>
    <col min="16" max="16" width="8.25" customWidth="1"/>
    <col min="17" max="17" width="9" customWidth="1"/>
  </cols>
  <sheetData>
    <row r="1" spans="3:17" ht="27" customHeight="1" x14ac:dyDescent="0.15">
      <c r="C1" s="48" t="s">
        <v>42</v>
      </c>
      <c r="D1" s="48"/>
      <c r="E1" s="48"/>
      <c r="F1" s="48"/>
      <c r="G1" s="48"/>
      <c r="H1" s="48"/>
      <c r="I1" s="48"/>
    </row>
    <row r="3" spans="3:17" ht="21" x14ac:dyDescent="0.15">
      <c r="C3" s="49" t="s">
        <v>71</v>
      </c>
      <c r="D3" s="49"/>
      <c r="E3" s="49"/>
      <c r="F3" s="49"/>
      <c r="G3" s="49"/>
      <c r="H3" s="49"/>
      <c r="I3" s="49"/>
      <c r="J3" s="49"/>
      <c r="K3" s="49"/>
      <c r="L3" s="49"/>
      <c r="M3" s="49"/>
      <c r="N3" s="49"/>
      <c r="O3" s="49"/>
      <c r="P3" s="49"/>
      <c r="Q3" s="18"/>
    </row>
    <row r="5" spans="3:17" ht="19.5" customHeight="1" x14ac:dyDescent="0.15">
      <c r="C5" s="50" t="s">
        <v>15</v>
      </c>
      <c r="D5" s="50"/>
      <c r="E5" s="50"/>
      <c r="F5" s="50"/>
      <c r="G5" s="50"/>
      <c r="H5" s="50"/>
      <c r="I5" s="50"/>
    </row>
    <row r="7" spans="3:17" ht="54.75" customHeight="1" x14ac:dyDescent="0.15">
      <c r="C7" s="51" t="s">
        <v>0</v>
      </c>
      <c r="D7" s="51" t="s">
        <v>3</v>
      </c>
      <c r="E7" s="22" t="s">
        <v>26</v>
      </c>
      <c r="F7" s="22" t="s">
        <v>4</v>
      </c>
      <c r="G7" s="22" t="s">
        <v>5</v>
      </c>
      <c r="H7" s="29" t="s">
        <v>70</v>
      </c>
      <c r="I7" s="22" t="s">
        <v>19</v>
      </c>
      <c r="J7" s="51" t="s">
        <v>7</v>
      </c>
      <c r="K7" s="51"/>
      <c r="L7" s="53" t="s">
        <v>27</v>
      </c>
      <c r="M7" s="54"/>
      <c r="N7" s="55"/>
      <c r="O7" s="22" t="s">
        <v>36</v>
      </c>
      <c r="P7" s="22" t="s">
        <v>20</v>
      </c>
      <c r="Q7" s="22" t="s">
        <v>30</v>
      </c>
    </row>
    <row r="8" spans="3:17" x14ac:dyDescent="0.15">
      <c r="C8" s="51"/>
      <c r="D8" s="51"/>
      <c r="E8" s="52" t="s">
        <v>63</v>
      </c>
      <c r="F8" s="2" t="s">
        <v>43</v>
      </c>
      <c r="G8" s="2" t="s">
        <v>69</v>
      </c>
      <c r="H8" s="2" t="s">
        <v>6</v>
      </c>
      <c r="I8" s="2" t="s">
        <v>44</v>
      </c>
      <c r="J8" s="2" t="s">
        <v>16</v>
      </c>
      <c r="K8" s="2" t="s">
        <v>17</v>
      </c>
      <c r="L8" s="4" t="s">
        <v>16</v>
      </c>
      <c r="M8" s="4" t="s">
        <v>17</v>
      </c>
      <c r="N8" s="2"/>
      <c r="O8" s="2" t="s">
        <v>44</v>
      </c>
      <c r="P8" s="19" t="s">
        <v>44</v>
      </c>
      <c r="Q8" s="19"/>
    </row>
    <row r="9" spans="3:17" ht="27" customHeight="1" x14ac:dyDescent="0.15">
      <c r="C9" s="51"/>
      <c r="D9" s="51"/>
      <c r="E9" s="56"/>
      <c r="F9" s="20"/>
      <c r="G9" s="20"/>
      <c r="H9" s="30" t="s">
        <v>8</v>
      </c>
      <c r="I9" s="20" t="s">
        <v>45</v>
      </c>
      <c r="J9" s="20" t="s">
        <v>46</v>
      </c>
      <c r="K9" s="20" t="s">
        <v>47</v>
      </c>
      <c r="L9" s="20" t="s">
        <v>48</v>
      </c>
      <c r="M9" s="20" t="s">
        <v>49</v>
      </c>
      <c r="N9" s="20" t="s">
        <v>28</v>
      </c>
      <c r="O9" s="20" t="s">
        <v>50</v>
      </c>
      <c r="P9" s="20"/>
      <c r="Q9" s="20"/>
    </row>
    <row r="10" spans="3:17" x14ac:dyDescent="0.15">
      <c r="C10" s="52"/>
      <c r="D10" s="52"/>
      <c r="E10" s="57"/>
      <c r="F10" s="20"/>
      <c r="G10" s="20"/>
      <c r="H10" s="30"/>
      <c r="I10" s="20" t="s">
        <v>51</v>
      </c>
      <c r="J10" s="20"/>
      <c r="K10" s="20" t="s">
        <v>52</v>
      </c>
      <c r="L10" s="20"/>
      <c r="M10" s="20" t="s">
        <v>53</v>
      </c>
      <c r="N10" s="20"/>
      <c r="O10" s="8" t="s">
        <v>54</v>
      </c>
      <c r="P10" s="20" t="s">
        <v>55</v>
      </c>
      <c r="Q10" s="21" t="s">
        <v>56</v>
      </c>
    </row>
    <row r="11" spans="3:17" ht="18.75" customHeight="1" x14ac:dyDescent="0.15">
      <c r="C11" s="1">
        <v>1</v>
      </c>
      <c r="D11" s="36" t="s">
        <v>77</v>
      </c>
      <c r="E11" s="37" t="s">
        <v>64</v>
      </c>
      <c r="F11" s="37">
        <v>30</v>
      </c>
      <c r="G11" s="38">
        <v>1000</v>
      </c>
      <c r="H11" s="38">
        <f>G11*0.1</f>
        <v>100</v>
      </c>
      <c r="I11" s="23">
        <f t="shared" ref="I11:I20" si="0">IFERROR(H11*0.1,0)</f>
        <v>10</v>
      </c>
      <c r="J11" s="39"/>
      <c r="K11" s="5">
        <f>IFERROR(H11*J11/100,0)</f>
        <v>0</v>
      </c>
      <c r="L11" s="39"/>
      <c r="M11" s="5">
        <f t="shared" ref="M11:M20" si="1">G11*L11/100</f>
        <v>0</v>
      </c>
      <c r="N11" s="40"/>
      <c r="O11" s="5">
        <f>I11+K11+M11</f>
        <v>10</v>
      </c>
      <c r="P11" s="5">
        <f>IFERROR(H11-O11,0)</f>
        <v>90</v>
      </c>
      <c r="Q11" s="3">
        <f>IFERROR(O11/H11*100,0)</f>
        <v>10</v>
      </c>
    </row>
    <row r="12" spans="3:17" ht="18.75" customHeight="1" x14ac:dyDescent="0.15">
      <c r="C12" s="1">
        <v>2</v>
      </c>
      <c r="D12" s="36"/>
      <c r="E12" s="37"/>
      <c r="F12" s="37"/>
      <c r="G12" s="38"/>
      <c r="H12" s="38"/>
      <c r="I12" s="23">
        <f t="shared" si="0"/>
        <v>0</v>
      </c>
      <c r="J12" s="39"/>
      <c r="K12" s="5">
        <f t="shared" ref="K12:K20" si="2">IFERROR(H12*J12/100,0)</f>
        <v>0</v>
      </c>
      <c r="L12" s="39"/>
      <c r="M12" s="5">
        <f t="shared" si="1"/>
        <v>0</v>
      </c>
      <c r="N12" s="40"/>
      <c r="O12" s="5">
        <f>I12+K12+M12</f>
        <v>0</v>
      </c>
      <c r="P12" s="5">
        <f t="shared" ref="P12:P20" si="3">IFERROR(H12-O12,0)</f>
        <v>0</v>
      </c>
      <c r="Q12" s="3">
        <f t="shared" ref="Q12:Q20" si="4">IFERROR(O12/H12*100,0)</f>
        <v>0</v>
      </c>
    </row>
    <row r="13" spans="3:17" ht="18.75" customHeight="1" x14ac:dyDescent="0.15">
      <c r="C13" s="1">
        <v>3</v>
      </c>
      <c r="D13" s="36"/>
      <c r="E13" s="37"/>
      <c r="F13" s="37"/>
      <c r="G13" s="38"/>
      <c r="H13" s="38"/>
      <c r="I13" s="23">
        <f t="shared" si="0"/>
        <v>0</v>
      </c>
      <c r="J13" s="39"/>
      <c r="K13" s="5">
        <f t="shared" si="2"/>
        <v>0</v>
      </c>
      <c r="L13" s="39"/>
      <c r="M13" s="5">
        <f t="shared" si="1"/>
        <v>0</v>
      </c>
      <c r="N13" s="40"/>
      <c r="O13" s="5">
        <f t="shared" ref="O13:O20" si="5">I13+K13+M13</f>
        <v>0</v>
      </c>
      <c r="P13" s="5">
        <f t="shared" si="3"/>
        <v>0</v>
      </c>
      <c r="Q13" s="3">
        <f t="shared" si="4"/>
        <v>0</v>
      </c>
    </row>
    <row r="14" spans="3:17" ht="18.75" customHeight="1" x14ac:dyDescent="0.15">
      <c r="C14" s="1">
        <v>4</v>
      </c>
      <c r="D14" s="36"/>
      <c r="E14" s="37"/>
      <c r="F14" s="37"/>
      <c r="G14" s="38"/>
      <c r="H14" s="38"/>
      <c r="I14" s="23">
        <f t="shared" si="0"/>
        <v>0</v>
      </c>
      <c r="J14" s="39"/>
      <c r="K14" s="5">
        <f t="shared" si="2"/>
        <v>0</v>
      </c>
      <c r="L14" s="39"/>
      <c r="M14" s="5">
        <f t="shared" si="1"/>
        <v>0</v>
      </c>
      <c r="N14" s="40"/>
      <c r="O14" s="5">
        <f t="shared" si="5"/>
        <v>0</v>
      </c>
      <c r="P14" s="5">
        <f t="shared" si="3"/>
        <v>0</v>
      </c>
      <c r="Q14" s="3">
        <f t="shared" si="4"/>
        <v>0</v>
      </c>
    </row>
    <row r="15" spans="3:17" ht="18.75" customHeight="1" x14ac:dyDescent="0.15">
      <c r="C15" s="1">
        <v>5</v>
      </c>
      <c r="D15" s="36"/>
      <c r="E15" s="37"/>
      <c r="F15" s="37"/>
      <c r="G15" s="38"/>
      <c r="H15" s="38"/>
      <c r="I15" s="23">
        <f t="shared" si="0"/>
        <v>0</v>
      </c>
      <c r="J15" s="39"/>
      <c r="K15" s="5">
        <f t="shared" si="2"/>
        <v>0</v>
      </c>
      <c r="L15" s="39"/>
      <c r="M15" s="5">
        <f t="shared" si="1"/>
        <v>0</v>
      </c>
      <c r="N15" s="40"/>
      <c r="O15" s="5">
        <f>I15+K15+M15</f>
        <v>0</v>
      </c>
      <c r="P15" s="5">
        <f t="shared" si="3"/>
        <v>0</v>
      </c>
      <c r="Q15" s="3">
        <f t="shared" si="4"/>
        <v>0</v>
      </c>
    </row>
    <row r="16" spans="3:17" ht="18.75" customHeight="1" x14ac:dyDescent="0.15">
      <c r="C16" s="1">
        <v>6</v>
      </c>
      <c r="D16" s="36"/>
      <c r="E16" s="37"/>
      <c r="F16" s="37"/>
      <c r="G16" s="38"/>
      <c r="H16" s="38"/>
      <c r="I16" s="23">
        <f t="shared" si="0"/>
        <v>0</v>
      </c>
      <c r="J16" s="39"/>
      <c r="K16" s="5">
        <f t="shared" si="2"/>
        <v>0</v>
      </c>
      <c r="L16" s="39"/>
      <c r="M16" s="5">
        <f t="shared" si="1"/>
        <v>0</v>
      </c>
      <c r="N16" s="40"/>
      <c r="O16" s="5">
        <f t="shared" si="5"/>
        <v>0</v>
      </c>
      <c r="P16" s="5">
        <f t="shared" si="3"/>
        <v>0</v>
      </c>
      <c r="Q16" s="3">
        <f t="shared" si="4"/>
        <v>0</v>
      </c>
    </row>
    <row r="17" spans="3:18" ht="18.75" customHeight="1" x14ac:dyDescent="0.15">
      <c r="C17" s="1">
        <v>7</v>
      </c>
      <c r="D17" s="36"/>
      <c r="E17" s="37"/>
      <c r="F17" s="37"/>
      <c r="G17" s="38"/>
      <c r="H17" s="38"/>
      <c r="I17" s="23">
        <f t="shared" si="0"/>
        <v>0</v>
      </c>
      <c r="J17" s="39"/>
      <c r="K17" s="5">
        <f t="shared" si="2"/>
        <v>0</v>
      </c>
      <c r="L17" s="39"/>
      <c r="M17" s="5">
        <f t="shared" si="1"/>
        <v>0</v>
      </c>
      <c r="N17" s="40"/>
      <c r="O17" s="5">
        <f t="shared" si="5"/>
        <v>0</v>
      </c>
      <c r="P17" s="5">
        <f t="shared" si="3"/>
        <v>0</v>
      </c>
      <c r="Q17" s="3">
        <f t="shared" si="4"/>
        <v>0</v>
      </c>
    </row>
    <row r="18" spans="3:18" ht="18.75" customHeight="1" x14ac:dyDescent="0.15">
      <c r="C18" s="1">
        <v>8</v>
      </c>
      <c r="D18" s="36"/>
      <c r="E18" s="37"/>
      <c r="F18" s="37"/>
      <c r="G18" s="38"/>
      <c r="H18" s="38"/>
      <c r="I18" s="23">
        <f t="shared" si="0"/>
        <v>0</v>
      </c>
      <c r="J18" s="39"/>
      <c r="K18" s="5">
        <f t="shared" si="2"/>
        <v>0</v>
      </c>
      <c r="L18" s="39"/>
      <c r="M18" s="5">
        <f t="shared" si="1"/>
        <v>0</v>
      </c>
      <c r="N18" s="40"/>
      <c r="O18" s="5">
        <f t="shared" si="5"/>
        <v>0</v>
      </c>
      <c r="P18" s="5">
        <f t="shared" si="3"/>
        <v>0</v>
      </c>
      <c r="Q18" s="3">
        <f t="shared" si="4"/>
        <v>0</v>
      </c>
    </row>
    <row r="19" spans="3:18" ht="18.75" customHeight="1" x14ac:dyDescent="0.15">
      <c r="C19" s="1">
        <v>9</v>
      </c>
      <c r="D19" s="36"/>
      <c r="E19" s="37"/>
      <c r="F19" s="37"/>
      <c r="G19" s="38"/>
      <c r="H19" s="38"/>
      <c r="I19" s="23">
        <f t="shared" si="0"/>
        <v>0</v>
      </c>
      <c r="J19" s="39"/>
      <c r="K19" s="5">
        <f t="shared" si="2"/>
        <v>0</v>
      </c>
      <c r="L19" s="39"/>
      <c r="M19" s="5">
        <f t="shared" si="1"/>
        <v>0</v>
      </c>
      <c r="N19" s="40"/>
      <c r="O19" s="5">
        <f t="shared" si="5"/>
        <v>0</v>
      </c>
      <c r="P19" s="5">
        <f t="shared" si="3"/>
        <v>0</v>
      </c>
      <c r="Q19" s="3">
        <f t="shared" si="4"/>
        <v>0</v>
      </c>
    </row>
    <row r="20" spans="3:18" ht="18.75" customHeight="1" thickBot="1" x14ac:dyDescent="0.2">
      <c r="C20" s="1">
        <v>10</v>
      </c>
      <c r="D20" s="36"/>
      <c r="E20" s="37"/>
      <c r="F20" s="37"/>
      <c r="G20" s="38"/>
      <c r="H20" s="38"/>
      <c r="I20" s="23">
        <f t="shared" si="0"/>
        <v>0</v>
      </c>
      <c r="J20" s="39"/>
      <c r="K20" s="5">
        <f t="shared" si="2"/>
        <v>0</v>
      </c>
      <c r="L20" s="39"/>
      <c r="M20" s="5">
        <f t="shared" si="1"/>
        <v>0</v>
      </c>
      <c r="N20" s="40"/>
      <c r="O20" s="5">
        <f t="shared" si="5"/>
        <v>0</v>
      </c>
      <c r="P20" s="5">
        <f t="shared" si="3"/>
        <v>0</v>
      </c>
      <c r="Q20" s="3">
        <f t="shared" si="4"/>
        <v>0</v>
      </c>
    </row>
    <row r="21" spans="3:18" ht="18.75" customHeight="1" thickTop="1" thickBot="1" x14ac:dyDescent="0.2">
      <c r="C21" s="44" t="s">
        <v>1</v>
      </c>
      <c r="D21" s="45"/>
      <c r="E21" s="45"/>
      <c r="F21" s="14">
        <f>SUM(F11:F20)</f>
        <v>30</v>
      </c>
      <c r="G21" s="15">
        <f>SUM(G11:G20)</f>
        <v>1000</v>
      </c>
      <c r="H21" s="15">
        <f>SUM(H11:H20)</f>
        <v>100</v>
      </c>
      <c r="I21" s="15">
        <f>SUM(I11:I20)</f>
        <v>10</v>
      </c>
      <c r="J21" s="15"/>
      <c r="K21" s="15">
        <f>SUM(K11:K20)</f>
        <v>0</v>
      </c>
      <c r="L21" s="15"/>
      <c r="M21" s="15">
        <f>SUM(M11:M20)</f>
        <v>0</v>
      </c>
      <c r="N21" s="15"/>
      <c r="O21" s="15">
        <f>SUM(O11:O20)</f>
        <v>10</v>
      </c>
      <c r="P21" s="16">
        <f>SUM(P11:P20)</f>
        <v>90</v>
      </c>
      <c r="Q21" s="17">
        <f>O21/H21*100</f>
        <v>10</v>
      </c>
      <c r="R21" t="s">
        <v>33</v>
      </c>
    </row>
    <row r="22" spans="3:18" ht="16.5" customHeight="1" x14ac:dyDescent="0.15">
      <c r="C22" s="7"/>
      <c r="D22" s="7"/>
      <c r="F22" s="46" t="s">
        <v>2</v>
      </c>
      <c r="G22" s="10" t="s">
        <v>57</v>
      </c>
      <c r="H22" s="11">
        <f>H21/F21*10</f>
        <v>33.333333333333336</v>
      </c>
      <c r="J22" s="6"/>
      <c r="K22" s="6"/>
      <c r="L22" s="6"/>
      <c r="M22" s="46" t="s">
        <v>2</v>
      </c>
      <c r="N22" s="10" t="s">
        <v>57</v>
      </c>
      <c r="O22" s="12">
        <f>O21/F21*10</f>
        <v>3.333333333333333</v>
      </c>
      <c r="P22" s="11">
        <f>H22-O22</f>
        <v>30.000000000000004</v>
      </c>
      <c r="Q22" s="13">
        <f>O22/H22*100</f>
        <v>9.9999999999999982</v>
      </c>
    </row>
    <row r="23" spans="3:18" ht="16.5" customHeight="1" x14ac:dyDescent="0.15">
      <c r="C23" s="7"/>
      <c r="D23" s="7"/>
      <c r="F23" s="47"/>
      <c r="G23" s="9" t="s">
        <v>58</v>
      </c>
      <c r="H23" s="5">
        <f>H22/1000</f>
        <v>3.3333333333333333E-2</v>
      </c>
      <c r="J23" s="6"/>
      <c r="K23" s="6"/>
      <c r="L23" s="6"/>
      <c r="M23" s="47"/>
      <c r="N23" s="9" t="s">
        <v>59</v>
      </c>
      <c r="O23" s="5">
        <f>O22/1000</f>
        <v>3.3333333333333331E-3</v>
      </c>
      <c r="P23" s="5">
        <f>P22/1000</f>
        <v>3.0000000000000002E-2</v>
      </c>
      <c r="Q23" s="6"/>
    </row>
    <row r="24" spans="3:18" x14ac:dyDescent="0.15">
      <c r="C24" s="7"/>
      <c r="D24" s="7"/>
      <c r="E24" s="7"/>
      <c r="F24" s="7"/>
      <c r="G24" s="6"/>
      <c r="H24" s="6"/>
      <c r="I24" s="6"/>
      <c r="J24" s="6"/>
      <c r="K24" s="6"/>
      <c r="L24" s="6"/>
      <c r="M24" s="6"/>
      <c r="N24" s="6"/>
      <c r="O24" s="6"/>
      <c r="P24" s="6"/>
      <c r="Q24" s="6"/>
    </row>
    <row r="25" spans="3:18" x14ac:dyDescent="0.15">
      <c r="C25" s="6"/>
      <c r="D25" s="6"/>
      <c r="E25" s="6"/>
      <c r="F25" s="6"/>
      <c r="H25" s="6"/>
      <c r="I25" s="6"/>
      <c r="J25" s="6"/>
      <c r="K25" s="6"/>
      <c r="L25" s="6"/>
      <c r="M25" s="6"/>
      <c r="N25" s="6"/>
      <c r="O25" s="6"/>
      <c r="P25" s="6"/>
      <c r="Q25" s="6"/>
    </row>
    <row r="26" spans="3:18" x14ac:dyDescent="0.15">
      <c r="C26" s="6"/>
      <c r="D26" s="6"/>
      <c r="E26" s="6"/>
      <c r="F26" s="6"/>
      <c r="H26" s="6"/>
      <c r="I26" s="6"/>
      <c r="J26" s="6"/>
      <c r="K26" s="6"/>
      <c r="L26" s="6"/>
      <c r="M26" s="6"/>
      <c r="N26" s="6"/>
      <c r="O26" s="6"/>
      <c r="P26" s="6"/>
      <c r="Q26" s="6"/>
    </row>
    <row r="27" spans="3:18" x14ac:dyDescent="0.15">
      <c r="E27" s="24"/>
      <c r="F27" s="24"/>
    </row>
  </sheetData>
  <mergeCells count="11">
    <mergeCell ref="C21:E21"/>
    <mergeCell ref="F22:F23"/>
    <mergeCell ref="M22:M23"/>
    <mergeCell ref="C1:I1"/>
    <mergeCell ref="C3:P3"/>
    <mergeCell ref="C5:I5"/>
    <mergeCell ref="C7:C10"/>
    <mergeCell ref="D7:D10"/>
    <mergeCell ref="J7:K7"/>
    <mergeCell ref="L7:N7"/>
    <mergeCell ref="E8:E10"/>
  </mergeCells>
  <phoneticPr fontId="2"/>
  <pageMargins left="0.70866141732283472" right="0.70866141732283472" top="0.74803149606299213" bottom="0.74803149606299213" header="0.31496062992125984" footer="0.31496062992125984"/>
  <pageSetup paperSize="9"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変更無用!$B$3:$B$6</xm:f>
          </x14:formula1>
          <xm:sqref>E11:E20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2"/>
  <sheetViews>
    <sheetView view="pageBreakPreview" topLeftCell="A32" zoomScale="85" zoomScaleNormal="70" zoomScaleSheetLayoutView="85" workbookViewId="0">
      <selection activeCell="S18" sqref="S18"/>
    </sheetView>
  </sheetViews>
  <sheetFormatPr defaultRowHeight="13.5" x14ac:dyDescent="0.15"/>
  <cols>
    <col min="3" max="3" width="4.75" customWidth="1"/>
    <col min="4" max="4" width="9.375" customWidth="1"/>
    <col min="5" max="5" width="8" customWidth="1"/>
    <col min="7" max="7" width="10.875" bestFit="1" customWidth="1"/>
    <col min="8" max="8" width="13.25" customWidth="1"/>
    <col min="9" max="9" width="13.125" customWidth="1"/>
    <col min="10" max="11" width="9.875" customWidth="1"/>
    <col min="12" max="13" width="10" customWidth="1"/>
    <col min="14" max="14" width="17.625" customWidth="1"/>
    <col min="16" max="16" width="8.25" customWidth="1"/>
    <col min="17" max="17" width="9" customWidth="1"/>
    <col min="19" max="19" width="15.875" customWidth="1"/>
  </cols>
  <sheetData>
    <row r="1" spans="1:18" ht="27" customHeight="1" x14ac:dyDescent="0.15">
      <c r="A1" s="25"/>
      <c r="B1" s="25"/>
    </row>
    <row r="3" spans="1:18" ht="21" x14ac:dyDescent="0.15">
      <c r="C3" s="49" t="s">
        <v>72</v>
      </c>
      <c r="D3" s="49"/>
      <c r="E3" s="49"/>
      <c r="F3" s="49"/>
      <c r="G3" s="49"/>
      <c r="H3" s="49"/>
      <c r="I3" s="49"/>
      <c r="J3" s="49"/>
      <c r="K3" s="49"/>
      <c r="L3" s="49"/>
      <c r="M3" s="49"/>
      <c r="N3" s="49"/>
      <c r="O3" s="49"/>
      <c r="P3" s="49"/>
      <c r="Q3" s="18"/>
    </row>
    <row r="5" spans="1:18" ht="19.5" customHeight="1" x14ac:dyDescent="0.15">
      <c r="C5" s="50" t="s">
        <v>15</v>
      </c>
      <c r="D5" s="50"/>
      <c r="E5" s="50"/>
      <c r="F5" s="50"/>
      <c r="G5" s="50"/>
      <c r="H5" s="50"/>
      <c r="I5" s="50"/>
    </row>
    <row r="7" spans="1:18" ht="54.75" customHeight="1" x14ac:dyDescent="0.15">
      <c r="A7" s="52" t="s">
        <v>40</v>
      </c>
      <c r="B7" s="78" t="s">
        <v>37</v>
      </c>
      <c r="C7" s="52" t="s">
        <v>0</v>
      </c>
      <c r="D7" s="51" t="s">
        <v>3</v>
      </c>
      <c r="E7" s="31" t="s">
        <v>26</v>
      </c>
      <c r="F7" s="31" t="s">
        <v>4</v>
      </c>
      <c r="G7" s="31" t="s">
        <v>5</v>
      </c>
      <c r="H7" s="33" t="s">
        <v>70</v>
      </c>
      <c r="I7" s="31" t="s">
        <v>19</v>
      </c>
      <c r="J7" s="51" t="s">
        <v>7</v>
      </c>
      <c r="K7" s="51"/>
      <c r="L7" s="53" t="s">
        <v>27</v>
      </c>
      <c r="M7" s="54"/>
      <c r="N7" s="55"/>
      <c r="O7" s="31" t="s">
        <v>36</v>
      </c>
      <c r="P7" s="31" t="s">
        <v>20</v>
      </c>
      <c r="Q7" s="31" t="s">
        <v>30</v>
      </c>
    </row>
    <row r="8" spans="1:18" x14ac:dyDescent="0.15">
      <c r="A8" s="76"/>
      <c r="B8" s="79"/>
      <c r="C8" s="56"/>
      <c r="D8" s="51"/>
      <c r="E8" s="52" t="s">
        <v>63</v>
      </c>
      <c r="F8" s="2" t="s">
        <v>18</v>
      </c>
      <c r="G8" s="2" t="s">
        <v>69</v>
      </c>
      <c r="H8" s="2" t="s">
        <v>6</v>
      </c>
      <c r="I8" s="2" t="s">
        <v>6</v>
      </c>
      <c r="J8" s="2" t="s">
        <v>16</v>
      </c>
      <c r="K8" s="2" t="s">
        <v>17</v>
      </c>
      <c r="L8" s="4" t="s">
        <v>16</v>
      </c>
      <c r="M8" s="4" t="s">
        <v>17</v>
      </c>
      <c r="N8" s="2"/>
      <c r="O8" s="2" t="s">
        <v>6</v>
      </c>
      <c r="P8" s="32" t="s">
        <v>6</v>
      </c>
      <c r="Q8" s="32"/>
    </row>
    <row r="9" spans="1:18" ht="27" customHeight="1" x14ac:dyDescent="0.15">
      <c r="A9" s="76"/>
      <c r="B9" s="79"/>
      <c r="C9" s="56"/>
      <c r="D9" s="51"/>
      <c r="E9" s="56"/>
      <c r="F9" s="34"/>
      <c r="G9" s="34"/>
      <c r="H9" s="34" t="s">
        <v>8</v>
      </c>
      <c r="I9" s="34" t="s">
        <v>9</v>
      </c>
      <c r="J9" s="34" t="s">
        <v>10</v>
      </c>
      <c r="K9" s="34" t="s">
        <v>11</v>
      </c>
      <c r="L9" s="34" t="s">
        <v>14</v>
      </c>
      <c r="M9" s="34" t="s">
        <v>22</v>
      </c>
      <c r="N9" s="34" t="s">
        <v>28</v>
      </c>
      <c r="O9" s="34" t="s">
        <v>25</v>
      </c>
      <c r="P9" s="34"/>
      <c r="Q9" s="34"/>
    </row>
    <row r="10" spans="1:18" x14ac:dyDescent="0.15">
      <c r="A10" s="77"/>
      <c r="B10" s="80"/>
      <c r="C10" s="57"/>
      <c r="D10" s="52"/>
      <c r="E10" s="57"/>
      <c r="F10" s="34"/>
      <c r="G10" s="34"/>
      <c r="H10" s="34"/>
      <c r="I10" s="34" t="s">
        <v>13</v>
      </c>
      <c r="J10" s="34"/>
      <c r="K10" s="34" t="s">
        <v>12</v>
      </c>
      <c r="L10" s="34"/>
      <c r="M10" s="34" t="s">
        <v>23</v>
      </c>
      <c r="N10" s="34"/>
      <c r="O10" s="8" t="s">
        <v>24</v>
      </c>
      <c r="P10" s="34" t="s">
        <v>34</v>
      </c>
      <c r="Q10" s="35" t="s">
        <v>35</v>
      </c>
    </row>
    <row r="11" spans="1:18" ht="27.75" customHeight="1" x14ac:dyDescent="0.15">
      <c r="A11" s="43" t="s">
        <v>21</v>
      </c>
      <c r="B11" s="27" t="s">
        <v>38</v>
      </c>
      <c r="C11" s="1">
        <v>0</v>
      </c>
      <c r="D11" s="36"/>
      <c r="E11" s="37" t="s">
        <v>64</v>
      </c>
      <c r="F11" s="37">
        <v>30</v>
      </c>
      <c r="G11" s="38">
        <v>1000</v>
      </c>
      <c r="H11" s="41">
        <f>IF(E11="","",G11*(VLOOKUP(E11,変更無用!$B$3:$C$6,2,)))</f>
        <v>1000</v>
      </c>
      <c r="I11" s="42"/>
      <c r="J11" s="39">
        <v>60</v>
      </c>
      <c r="K11" s="5">
        <f>IFERROR(H11*J11/100,0)</f>
        <v>600</v>
      </c>
      <c r="L11" s="39"/>
      <c r="M11" s="5">
        <f>G11*L11/100</f>
        <v>0</v>
      </c>
      <c r="N11" s="40"/>
      <c r="O11" s="5">
        <f>I11+K11+M11</f>
        <v>600</v>
      </c>
      <c r="P11" s="5">
        <f>IFERROR(H11-O11,0)</f>
        <v>400</v>
      </c>
      <c r="Q11" s="3">
        <f>IFERROR(O11/H11*100,0)</f>
        <v>60</v>
      </c>
    </row>
    <row r="12" spans="1:18" ht="27.75" customHeight="1" x14ac:dyDescent="0.15">
      <c r="A12" s="26" t="s">
        <v>29</v>
      </c>
      <c r="B12" s="27" t="s">
        <v>39</v>
      </c>
      <c r="C12" s="1">
        <v>1</v>
      </c>
      <c r="D12" s="36"/>
      <c r="E12" s="37" t="s">
        <v>64</v>
      </c>
      <c r="F12" s="37">
        <v>25</v>
      </c>
      <c r="G12" s="38">
        <v>900</v>
      </c>
      <c r="H12" s="41">
        <f>IF(E12="","",G12*(VLOOKUP(E12,変更無用!$B$3:$C$6,2,)))</f>
        <v>900</v>
      </c>
      <c r="I12" s="42">
        <f>H12*0.1</f>
        <v>90</v>
      </c>
      <c r="J12" s="39"/>
      <c r="K12" s="5">
        <f>IFERROR(H12*J12/100,0)</f>
        <v>0</v>
      </c>
      <c r="L12" s="39"/>
      <c r="M12" s="5">
        <f>G12*L12/100</f>
        <v>0</v>
      </c>
      <c r="N12" s="40"/>
      <c r="O12" s="5">
        <f>I12+K12+M12</f>
        <v>90</v>
      </c>
      <c r="P12" s="5">
        <f>IFERROR(H12-O12,0)</f>
        <v>810</v>
      </c>
      <c r="Q12" s="3">
        <f>IFERROR(O12/H12*100,0)</f>
        <v>10</v>
      </c>
    </row>
    <row r="13" spans="1:18" ht="27.75" customHeight="1" thickBot="1" x14ac:dyDescent="0.2">
      <c r="A13" s="28" t="s">
        <v>29</v>
      </c>
      <c r="B13" s="27" t="s">
        <v>38</v>
      </c>
      <c r="C13" s="1">
        <v>2</v>
      </c>
      <c r="D13" s="36"/>
      <c r="E13" s="37" t="s">
        <v>64</v>
      </c>
      <c r="F13" s="37">
        <v>20</v>
      </c>
      <c r="G13" s="38">
        <v>700</v>
      </c>
      <c r="H13" s="3">
        <f>IF(E13="","",G13*(VLOOKUP(E13,変更無用!$B$3:$C$6,2,)))</f>
        <v>700</v>
      </c>
      <c r="I13" s="42">
        <f>H13*0.1</f>
        <v>70</v>
      </c>
      <c r="J13" s="39">
        <v>55</v>
      </c>
      <c r="K13" s="5">
        <f t="shared" ref="K13" si="0">IFERROR(H13*J13/100,0)</f>
        <v>385</v>
      </c>
      <c r="L13" s="39"/>
      <c r="M13" s="5">
        <f>G13*L13/100</f>
        <v>0</v>
      </c>
      <c r="N13" s="40"/>
      <c r="O13" s="5">
        <f>I13+K13+M13</f>
        <v>455</v>
      </c>
      <c r="P13" s="5">
        <f t="shared" ref="P13" si="1">IFERROR(H13-O13,0)</f>
        <v>245</v>
      </c>
      <c r="Q13" s="3">
        <f t="shared" ref="Q13" si="2">IFERROR(O13/H13*100,0)</f>
        <v>65</v>
      </c>
    </row>
    <row r="14" spans="1:18" ht="18.75" customHeight="1" thickTop="1" thickBot="1" x14ac:dyDescent="0.2">
      <c r="C14" s="44" t="s">
        <v>1</v>
      </c>
      <c r="D14" s="45"/>
      <c r="E14" s="45"/>
      <c r="F14" s="14">
        <f>SUM(F12:F13)</f>
        <v>45</v>
      </c>
      <c r="G14" s="15">
        <f>SUM(G12:G13)</f>
        <v>1600</v>
      </c>
      <c r="H14" s="15">
        <f>SUM(H12:H13)</f>
        <v>1600</v>
      </c>
      <c r="I14" s="15">
        <f>SUM(I12:I13)</f>
        <v>160</v>
      </c>
      <c r="J14" s="15"/>
      <c r="K14" s="15">
        <f>SUM(K12:K13)</f>
        <v>385</v>
      </c>
      <c r="L14" s="15"/>
      <c r="M14" s="15">
        <f>SUM(M12:M13)</f>
        <v>0</v>
      </c>
      <c r="N14" s="15"/>
      <c r="O14" s="15">
        <f>SUM(O12:O13)</f>
        <v>545</v>
      </c>
      <c r="P14" s="16">
        <f>SUM(P12:P13)</f>
        <v>1055</v>
      </c>
      <c r="Q14" s="17">
        <f>O14/H14*100</f>
        <v>34.0625</v>
      </c>
      <c r="R14" t="s">
        <v>33</v>
      </c>
    </row>
    <row r="15" spans="1:18" ht="16.5" customHeight="1" x14ac:dyDescent="0.15">
      <c r="C15" s="7"/>
      <c r="D15" s="7"/>
      <c r="F15" s="46" t="s">
        <v>2</v>
      </c>
      <c r="G15" s="10" t="s">
        <v>31</v>
      </c>
      <c r="H15" s="11">
        <f>H14/F14*10</f>
        <v>355.55555555555554</v>
      </c>
      <c r="J15" s="6"/>
      <c r="K15" s="6"/>
      <c r="L15" s="6"/>
      <c r="M15" s="46" t="s">
        <v>2</v>
      </c>
      <c r="N15" s="10" t="s">
        <v>31</v>
      </c>
      <c r="O15" s="12">
        <f>O14/F14*10</f>
        <v>121.11111111111111</v>
      </c>
      <c r="P15" s="11">
        <f>H15-O15</f>
        <v>234.44444444444443</v>
      </c>
      <c r="Q15" s="13">
        <f>O15/H15*100</f>
        <v>34.0625</v>
      </c>
    </row>
    <row r="16" spans="1:18" ht="16.5" customHeight="1" x14ac:dyDescent="0.15">
      <c r="C16" s="7"/>
      <c r="D16" s="7"/>
      <c r="F16" s="47"/>
      <c r="G16" s="9" t="s">
        <v>32</v>
      </c>
      <c r="H16" s="5">
        <f>H15/1000</f>
        <v>0.35555555555555557</v>
      </c>
      <c r="J16" s="6"/>
      <c r="K16" s="6"/>
      <c r="L16" s="6"/>
      <c r="M16" s="47"/>
      <c r="N16" s="9" t="s">
        <v>32</v>
      </c>
      <c r="O16" s="5">
        <f>O15/1000</f>
        <v>0.12111111111111111</v>
      </c>
      <c r="P16" s="5">
        <f>P15/1000</f>
        <v>0.23444444444444443</v>
      </c>
      <c r="Q16" s="6"/>
    </row>
    <row r="17" spans="2:19" x14ac:dyDescent="0.15">
      <c r="C17" s="7"/>
      <c r="D17" s="7"/>
      <c r="E17" s="7"/>
      <c r="F17" s="7"/>
      <c r="G17" s="6"/>
      <c r="H17" s="6"/>
      <c r="I17" s="6"/>
      <c r="J17" s="6"/>
      <c r="K17" s="6"/>
      <c r="L17" s="6"/>
      <c r="M17" s="6"/>
      <c r="N17" s="6"/>
      <c r="O17" s="6"/>
      <c r="P17" s="6"/>
      <c r="Q17" s="6"/>
    </row>
    <row r="18" spans="2:19" x14ac:dyDescent="0.15">
      <c r="C18" s="6"/>
      <c r="D18" s="6"/>
      <c r="E18" s="6"/>
      <c r="F18" s="6"/>
      <c r="H18" s="6"/>
      <c r="I18" s="6"/>
      <c r="J18" s="6"/>
      <c r="K18" s="6"/>
      <c r="L18" s="6"/>
      <c r="M18" s="6"/>
      <c r="N18" s="6"/>
      <c r="O18" s="6"/>
      <c r="P18" s="6"/>
      <c r="Q18" s="6"/>
    </row>
    <row r="19" spans="2:19" x14ac:dyDescent="0.15">
      <c r="C19" s="6"/>
      <c r="D19" s="6"/>
      <c r="E19" s="6"/>
      <c r="F19" s="6"/>
      <c r="H19" s="6"/>
      <c r="I19" s="6"/>
      <c r="J19" s="6"/>
      <c r="K19" s="6"/>
      <c r="L19" s="6"/>
      <c r="M19" s="6"/>
      <c r="N19" s="6"/>
      <c r="O19" s="6"/>
      <c r="P19" s="6"/>
      <c r="Q19" s="6"/>
    </row>
    <row r="20" spans="2:19" x14ac:dyDescent="0.15">
      <c r="E20" s="24"/>
      <c r="F20" s="24"/>
    </row>
    <row r="26" spans="2:19" ht="65.25" customHeight="1" x14ac:dyDescent="0.15">
      <c r="B26" s="59" t="s">
        <v>80</v>
      </c>
      <c r="C26" s="59"/>
      <c r="D26" s="70" t="s">
        <v>78</v>
      </c>
      <c r="E26" s="70" t="s">
        <v>78</v>
      </c>
      <c r="F26" s="70" t="s">
        <v>78</v>
      </c>
      <c r="G26" s="70" t="s">
        <v>74</v>
      </c>
      <c r="H26" s="73" t="s">
        <v>73</v>
      </c>
      <c r="I26" s="65" t="s">
        <v>78</v>
      </c>
      <c r="J26" s="74" t="s">
        <v>61</v>
      </c>
      <c r="K26" s="75"/>
      <c r="L26" s="70" t="s">
        <v>76</v>
      </c>
      <c r="M26" s="70"/>
      <c r="N26" s="70"/>
      <c r="O26" s="58" t="s">
        <v>75</v>
      </c>
      <c r="P26" s="58"/>
      <c r="Q26" s="58"/>
      <c r="R26" s="58"/>
      <c r="S26" s="58"/>
    </row>
    <row r="27" spans="2:19" ht="65.25" customHeight="1" x14ac:dyDescent="0.15">
      <c r="B27" s="59"/>
      <c r="C27" s="59"/>
      <c r="D27" s="70"/>
      <c r="E27" s="70"/>
      <c r="F27" s="70"/>
      <c r="G27" s="70"/>
      <c r="H27" s="72"/>
      <c r="I27" s="65"/>
      <c r="J27" s="68"/>
      <c r="K27" s="69"/>
      <c r="L27" s="70"/>
      <c r="M27" s="70"/>
      <c r="N27" s="70"/>
      <c r="O27" s="58"/>
      <c r="P27" s="58"/>
      <c r="Q27" s="58"/>
      <c r="R27" s="58"/>
      <c r="S27" s="58"/>
    </row>
    <row r="29" spans="2:19" ht="32.25" customHeight="1" x14ac:dyDescent="0.15">
      <c r="B29" s="59" t="s">
        <v>41</v>
      </c>
      <c r="C29" s="60"/>
      <c r="D29" s="70" t="s">
        <v>79</v>
      </c>
      <c r="E29" s="70"/>
      <c r="F29" s="70"/>
      <c r="G29" s="70"/>
      <c r="H29" s="70"/>
      <c r="I29" s="70"/>
      <c r="J29" s="70"/>
      <c r="K29" s="70"/>
      <c r="L29" s="70"/>
      <c r="M29" s="70"/>
      <c r="N29" s="70"/>
      <c r="O29" s="61" t="s">
        <v>62</v>
      </c>
      <c r="P29" s="61"/>
      <c r="Q29" s="61"/>
      <c r="R29" s="61"/>
      <c r="S29" s="61"/>
    </row>
    <row r="30" spans="2:19" ht="32.25" customHeight="1" x14ac:dyDescent="0.15">
      <c r="B30" s="60"/>
      <c r="C30" s="60"/>
      <c r="D30" s="70"/>
      <c r="E30" s="70"/>
      <c r="F30" s="70"/>
      <c r="G30" s="70"/>
      <c r="H30" s="70"/>
      <c r="I30" s="70"/>
      <c r="J30" s="70"/>
      <c r="K30" s="70"/>
      <c r="L30" s="70"/>
      <c r="M30" s="70"/>
      <c r="N30" s="70"/>
      <c r="O30" s="61"/>
      <c r="P30" s="61"/>
      <c r="Q30" s="61"/>
      <c r="R30" s="61"/>
      <c r="S30" s="61"/>
    </row>
    <row r="31" spans="2:19" ht="66" customHeight="1" x14ac:dyDescent="0.15">
      <c r="B31" s="59" t="s">
        <v>60</v>
      </c>
      <c r="C31" s="59"/>
      <c r="D31" s="70" t="s">
        <v>78</v>
      </c>
      <c r="E31" s="70" t="s">
        <v>78</v>
      </c>
      <c r="F31" s="70" t="s">
        <v>78</v>
      </c>
      <c r="G31" s="62" t="s">
        <v>74</v>
      </c>
      <c r="H31" s="71" t="s">
        <v>73</v>
      </c>
      <c r="I31" s="64" t="s">
        <v>78</v>
      </c>
      <c r="J31" s="66" t="s">
        <v>61</v>
      </c>
      <c r="K31" s="67"/>
      <c r="L31" s="63" t="s">
        <v>76</v>
      </c>
      <c r="M31" s="63"/>
      <c r="N31" s="63"/>
      <c r="O31" s="58" t="s">
        <v>75</v>
      </c>
      <c r="P31" s="58"/>
      <c r="Q31" s="58"/>
      <c r="R31" s="58"/>
      <c r="S31" s="58"/>
    </row>
    <row r="32" spans="2:19" ht="66" customHeight="1" x14ac:dyDescent="0.15">
      <c r="B32" s="59"/>
      <c r="C32" s="59"/>
      <c r="D32" s="70"/>
      <c r="E32" s="70"/>
      <c r="F32" s="70"/>
      <c r="G32" s="63"/>
      <c r="H32" s="72"/>
      <c r="I32" s="65"/>
      <c r="J32" s="68"/>
      <c r="K32" s="69"/>
      <c r="L32" s="70"/>
      <c r="M32" s="70"/>
      <c r="N32" s="70"/>
      <c r="O32" s="58"/>
      <c r="P32" s="58"/>
      <c r="Q32" s="58"/>
      <c r="R32" s="58"/>
      <c r="S32" s="58"/>
    </row>
  </sheetData>
  <mergeCells count="35">
    <mergeCell ref="C3:P3"/>
    <mergeCell ref="C5:I5"/>
    <mergeCell ref="A7:A10"/>
    <mergeCell ref="B7:B10"/>
    <mergeCell ref="C7:C10"/>
    <mergeCell ref="D7:D10"/>
    <mergeCell ref="J7:K7"/>
    <mergeCell ref="L7:N7"/>
    <mergeCell ref="E8:E10"/>
    <mergeCell ref="C14:E14"/>
    <mergeCell ref="F15:F16"/>
    <mergeCell ref="M15:M16"/>
    <mergeCell ref="D26:D27"/>
    <mergeCell ref="E26:E27"/>
    <mergeCell ref="F26:F27"/>
    <mergeCell ref="G26:G27"/>
    <mergeCell ref="H26:H27"/>
    <mergeCell ref="I26:I27"/>
    <mergeCell ref="J26:K27"/>
    <mergeCell ref="B26:C27"/>
    <mergeCell ref="L26:N27"/>
    <mergeCell ref="O26:S27"/>
    <mergeCell ref="B29:C30"/>
    <mergeCell ref="O29:S30"/>
    <mergeCell ref="B31:C32"/>
    <mergeCell ref="G31:G32"/>
    <mergeCell ref="I31:I32"/>
    <mergeCell ref="J31:K32"/>
    <mergeCell ref="L31:N32"/>
    <mergeCell ref="O31:S32"/>
    <mergeCell ref="H31:H32"/>
    <mergeCell ref="D29:N30"/>
    <mergeCell ref="D31:D32"/>
    <mergeCell ref="E31:E32"/>
    <mergeCell ref="F31:F32"/>
  </mergeCells>
  <phoneticPr fontId="2"/>
  <pageMargins left="0.70866141732283472" right="0.70866141732283472" top="0.74803149606299213" bottom="0.74803149606299213" header="0.31496062992125984" footer="0.31496062992125984"/>
  <pageSetup paperSize="9"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変更無用!$B$3:$B$6</xm:f>
          </x14:formula1>
          <xm:sqref>E11:E13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zoomScale="145" zoomScaleNormal="145" workbookViewId="0">
      <selection activeCell="C5" sqref="C5"/>
    </sheetView>
  </sheetViews>
  <sheetFormatPr defaultRowHeight="13.5" x14ac:dyDescent="0.15"/>
  <sheetData>
    <row r="2" spans="2:3" x14ac:dyDescent="0.15">
      <c r="B2" t="s">
        <v>68</v>
      </c>
    </row>
    <row r="3" spans="2:3" x14ac:dyDescent="0.15">
      <c r="B3" t="s">
        <v>64</v>
      </c>
      <c r="C3">
        <v>1</v>
      </c>
    </row>
    <row r="4" spans="2:3" x14ac:dyDescent="0.15">
      <c r="B4" t="s">
        <v>65</v>
      </c>
      <c r="C4">
        <v>0.93899999999999995</v>
      </c>
    </row>
    <row r="5" spans="2:3" x14ac:dyDescent="0.15">
      <c r="B5" t="s">
        <v>66</v>
      </c>
      <c r="C5">
        <v>1.2989999999999999</v>
      </c>
    </row>
    <row r="6" spans="2:3" x14ac:dyDescent="0.15">
      <c r="B6" t="s">
        <v>67</v>
      </c>
      <c r="C6">
        <v>1.56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vt:lpstr>
      <vt:lpstr>R5記入例</vt:lpstr>
      <vt:lpstr>変更無用</vt:lpstr>
      <vt:lpstr>'R5'!Print_Area</vt:lpstr>
      <vt:lpstr>'R5記入例'!Print_Area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鹿児島県</cp:lastModifiedBy>
  <cp:lastPrinted>2023-05-18T06:18:38Z</cp:lastPrinted>
  <dcterms:created xsi:type="dcterms:W3CDTF">2015-06-22T06:32:56Z</dcterms:created>
  <dcterms:modified xsi:type="dcterms:W3CDTF">2023-05-24T04:48:59Z</dcterms:modified>
</cp:coreProperties>
</file>