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10☆生産環境係\★０５年度\06    肥料\15_肥料価格高騰対策事業(国・県)\01_事業実施（国）\00_要綱要領\様式(HP掲載情報)\"/>
    </mc:Choice>
  </mc:AlternateContent>
  <xr:revisionPtr revIDLastSave="0" documentId="13_ncr:1_{3D96DC9B-87A5-4D26-A88A-D83526B84672}" xr6:coauthVersionLast="36" xr6:coauthVersionMax="36" xr10:uidLastSave="{00000000-0000-0000-0000-000000000000}"/>
  <bookViews>
    <workbookView xWindow="0" yWindow="0" windowWidth="19200" windowHeight="8260" xr2:uid="{8876705A-78AD-4D72-8218-0F18AB5445A8}"/>
  </bookViews>
  <sheets>
    <sheet name="第５－２号 参考様式" sheetId="3" r:id="rId1"/>
    <sheet name="第５－２号 参考様式(記載例)" sheetId="2" r:id="rId2"/>
  </sheets>
  <definedNames>
    <definedName name="_xlnm.Print_Area" localSheetId="0">'第５－２号 参考様式'!$A$1:$H$20</definedName>
    <definedName name="_xlnm.Print_Area" localSheetId="1">'第５－２号 参考様式(記載例)'!$A$1:$M$20</definedName>
    <definedName name="_xlnm.Print_Titles" localSheetId="0">'第５－２号 参考様式'!$4:$6</definedName>
    <definedName name="_xlnm.Print_Titles" localSheetId="1">'第５－２号 参考様式(記載例)'!$4:$6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H12" i="2"/>
  <c r="H11" i="2"/>
  <c r="H10" i="2"/>
  <c r="H9" i="2"/>
  <c r="H8" i="2"/>
  <c r="H7" i="2"/>
  <c r="H13" i="3"/>
  <c r="H12" i="3"/>
  <c r="H11" i="3"/>
  <c r="H10" i="3"/>
  <c r="H9" i="3"/>
  <c r="H8" i="3"/>
  <c r="H7" i="3"/>
  <c r="G14" i="3" l="1"/>
  <c r="C14" i="3"/>
  <c r="F13" i="3"/>
  <c r="E13" i="3"/>
  <c r="D13" i="3"/>
  <c r="E12" i="3"/>
  <c r="F12" i="3" s="1"/>
  <c r="D12" i="3" s="1"/>
  <c r="E11" i="3"/>
  <c r="F11" i="3" s="1"/>
  <c r="E10" i="3"/>
  <c r="F10" i="3" s="1"/>
  <c r="E9" i="3"/>
  <c r="F9" i="3" s="1"/>
  <c r="E8" i="3"/>
  <c r="F8" i="3" s="1"/>
  <c r="E7" i="3"/>
  <c r="D10" i="3" l="1"/>
  <c r="D11" i="3"/>
  <c r="D9" i="3"/>
  <c r="E14" i="3"/>
  <c r="F7" i="3"/>
  <c r="D7" i="3" s="1"/>
  <c r="H14" i="3"/>
  <c r="D8" i="3"/>
  <c r="F14" i="3"/>
  <c r="G14" i="2"/>
  <c r="C14" i="2"/>
  <c r="E13" i="2"/>
  <c r="F13" i="2" s="1"/>
  <c r="E12" i="2"/>
  <c r="F12" i="2" s="1"/>
  <c r="F11" i="2"/>
  <c r="E11" i="2"/>
  <c r="E10" i="2"/>
  <c r="F10" i="2" s="1"/>
  <c r="E9" i="2"/>
  <c r="F9" i="2" s="1"/>
  <c r="E8" i="2"/>
  <c r="F8" i="2" s="1"/>
  <c r="D8" i="2" s="1"/>
  <c r="E7" i="2"/>
  <c r="D14" i="3" l="1"/>
  <c r="D11" i="2"/>
  <c r="D12" i="2"/>
  <c r="D9" i="2"/>
  <c r="D10" i="2"/>
  <c r="D13" i="2"/>
  <c r="H14" i="2"/>
  <c r="E14" i="2"/>
  <c r="F7" i="2"/>
  <c r="F14" i="2" s="1"/>
  <c r="D7" i="2" l="1"/>
  <c r="D14" i="2" s="1"/>
</calcChain>
</file>

<file path=xl/sharedStrings.xml><?xml version="1.0" encoding="utf-8"?>
<sst xmlns="http://schemas.openxmlformats.org/spreadsheetml/2006/main" count="58" uniqueCount="35">
  <si>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</si>
  <si>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</si>
  <si>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</si>
  <si>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</si>
  <si>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</si>
  <si>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</si>
  <si>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</si>
  <si>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</si>
  <si>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</si>
  <si>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</si>
  <si>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</si>
  <si>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</si>
  <si>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　表中に十分に記載できない場合には、別紙で提出すること。</t>
  </si>
  <si>
    <t>当年の肥料費
A</t>
    <rPh sb="0" eb="2">
      <t>トウネン</t>
    </rPh>
    <phoneticPr fontId="2"/>
  </si>
  <si>
    <t>C＝A*(1-1/(高騰
率)/0.9)*0.7</t>
    <phoneticPr fontId="2"/>
  </si>
  <si>
    <t>県上乗せ支援金
D=C*1.5/7</t>
    <phoneticPr fontId="2"/>
  </si>
  <si>
    <t>地方自治体支援金
E</t>
    <phoneticPr fontId="2"/>
  </si>
  <si>
    <t>調整額
F=E-A*(1-1/(高騰
率)/0.9)*0.15</t>
    <phoneticPr fontId="2"/>
  </si>
  <si>
    <t xml:space="preserve"> 「肥料価格高騰対策事業取組実績報告書」の添付資料として使用する場合は、「支援予定額」を「支援額」とする。</t>
    <phoneticPr fontId="2"/>
  </si>
  <si>
    <t>㈱鹿児島農園</t>
    <rPh sb="1" eb="4">
      <t>カゴシマ</t>
    </rPh>
    <rPh sb="4" eb="6">
      <t>ノウエン</t>
    </rPh>
    <phoneticPr fontId="2"/>
  </si>
  <si>
    <t>㈱鴨池農園</t>
    <rPh sb="1" eb="3">
      <t>カモイケ</t>
    </rPh>
    <rPh sb="3" eb="5">
      <t>ノウエン</t>
    </rPh>
    <phoneticPr fontId="2"/>
  </si>
  <si>
    <t>肥料価格高騰対策事業　参加農業者名簿</t>
    <rPh sb="0" eb="6">
      <t>ヒリョウカカクコウトウ</t>
    </rPh>
    <rPh sb="6" eb="8">
      <t>タイサク</t>
    </rPh>
    <rPh sb="8" eb="10">
      <t>ジギョウ</t>
    </rPh>
    <rPh sb="11" eb="13">
      <t>サンカ</t>
    </rPh>
    <rPh sb="13" eb="16">
      <t>ノウギョウシャ</t>
    </rPh>
    <rPh sb="16" eb="18">
      <t>メイボ</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</si>
  <si>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phoneticPr fontId="2"/>
  </si>
  <si>
    <t>　支援予定額の算出方法は下記のとおりとする。
支援予定額＝国支援金＋県上乗せ支援金－調整額
国支援金＝｛（当年の肥料費）－（当年の肥料費）÷（高騰率）÷0.9｝×0.7
県上乗せ支援金＝国支援金×1.5／7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（調整額）＝（地方自治体支援金）－｛（当年の肥料費）－（当年の肥料費）÷（高騰率）÷0.9）×0.15｝</t>
    <phoneticPr fontId="2"/>
  </si>
  <si>
    <t>秋用肥料（令和４年６月～令和４年10月購入分）／春用肥料（令和４年11月～令和５年５月購入分）</t>
    <rPh sb="0" eb="1">
      <t>アキ</t>
    </rPh>
    <rPh sb="1" eb="2">
      <t>ヨウ</t>
    </rPh>
    <rPh sb="2" eb="4">
      <t>ヒリョウ</t>
    </rPh>
    <rPh sb="5" eb="7">
      <t>レイワ</t>
    </rPh>
    <rPh sb="8" eb="9">
      <t>ネン</t>
    </rPh>
    <rPh sb="10" eb="11">
      <t>ガツ</t>
    </rPh>
    <rPh sb="12" eb="14">
      <t>レイワ</t>
    </rPh>
    <rPh sb="15" eb="16">
      <t>ネン</t>
    </rPh>
    <rPh sb="18" eb="19">
      <t>ガツ</t>
    </rPh>
    <rPh sb="19" eb="21">
      <t>コウニュウ</t>
    </rPh>
    <rPh sb="21" eb="22">
      <t>ブン</t>
    </rPh>
    <rPh sb="24" eb="25">
      <t>ハル</t>
    </rPh>
    <rPh sb="25" eb="26">
      <t>ヨウ</t>
    </rPh>
    <rPh sb="26" eb="28">
      <t>ヒリョウ</t>
    </rPh>
    <rPh sb="29" eb="31">
      <t>レイワ</t>
    </rPh>
    <rPh sb="32" eb="33">
      <t>ネン</t>
    </rPh>
    <rPh sb="35" eb="36">
      <t>ガツ</t>
    </rPh>
    <rPh sb="37" eb="39">
      <t>レイワ</t>
    </rPh>
    <rPh sb="40" eb="41">
      <t>ネン</t>
    </rPh>
    <rPh sb="42" eb="43">
      <t>ガツ</t>
    </rPh>
    <rPh sb="43" eb="45">
      <t>コウニュウ</t>
    </rPh>
    <rPh sb="45" eb="46">
      <t>ブン</t>
    </rPh>
    <phoneticPr fontId="2"/>
  </si>
  <si>
    <t>支援額（円）</t>
    <rPh sb="2" eb="3">
      <t>ガク</t>
    </rPh>
    <rPh sb="4" eb="5">
      <t>エン</t>
    </rPh>
    <phoneticPr fontId="2"/>
  </si>
  <si>
    <r>
      <rPr>
        <b/>
        <sz val="10"/>
        <color rgb="FFFF0000"/>
        <rFont val="ＭＳ 明朝"/>
        <family val="1"/>
        <charset val="128"/>
      </rPr>
      <t>支援額</t>
    </r>
    <r>
      <rPr>
        <sz val="10"/>
        <color theme="1"/>
        <rFont val="ＭＳ 明朝"/>
        <family val="1"/>
        <charset val="128"/>
      </rPr>
      <t>（円）</t>
    </r>
    <rPh sb="2" eb="3">
      <t>ガク</t>
    </rPh>
    <rPh sb="4" eb="5">
      <t>エン</t>
    </rPh>
    <phoneticPr fontId="2"/>
  </si>
  <si>
    <t>鴨池 太郎</t>
    <rPh sb="0" eb="2">
      <t>カモイケ</t>
    </rPh>
    <rPh sb="3" eb="5">
      <t>タロウ</t>
    </rPh>
    <phoneticPr fontId="2"/>
  </si>
  <si>
    <t>大隅 太郎</t>
    <rPh sb="0" eb="2">
      <t>オオスミ</t>
    </rPh>
    <rPh sb="3" eb="5">
      <t>タロウ</t>
    </rPh>
    <phoneticPr fontId="2"/>
  </si>
  <si>
    <t>姶良 六郎</t>
    <rPh sb="0" eb="2">
      <t>アイラ</t>
    </rPh>
    <rPh sb="3" eb="5">
      <t>ロクロウ</t>
    </rPh>
    <phoneticPr fontId="2"/>
  </si>
  <si>
    <t>大島 花子</t>
    <rPh sb="0" eb="2">
      <t>オオシマ</t>
    </rPh>
    <rPh sb="3" eb="5">
      <t>ハナコ</t>
    </rPh>
    <phoneticPr fontId="2"/>
  </si>
  <si>
    <t>参考様式第５－２号</t>
    <rPh sb="0" eb="2">
      <t>サンコウ</t>
    </rPh>
    <rPh sb="2" eb="4">
      <t>ヨウシキ</t>
    </rPh>
    <phoneticPr fontId="2"/>
  </si>
  <si>
    <t>秋用肥料（令和４年６月～令和４年10月購入分）</t>
    <phoneticPr fontId="2"/>
  </si>
  <si>
    <t>支援額
B=C+D-F
注2なお書き</t>
    <phoneticPr fontId="2"/>
  </si>
  <si>
    <r>
      <rPr>
        <sz val="11"/>
        <color rgb="FFFF0000"/>
        <rFont val="ＭＳ 明朝"/>
        <family val="1"/>
        <charset val="128"/>
      </rPr>
      <t>支援額</t>
    </r>
    <r>
      <rPr>
        <sz val="11"/>
        <color theme="1"/>
        <rFont val="ＭＳ 明朝"/>
        <family val="1"/>
        <charset val="128"/>
      </rPr>
      <t xml:space="preserve">
B=C+D-F
注2なお書き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</si>
</sst>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1"/>
      <color theme="1"/>
      <name val="ＭＳ 明朝"/>
      <family val="1"/>
      <charset val="128"/>
    </font>
    <font>
      <sz val="12"/>
      <color theme="1"/>
      <name val="ＭＳ 明朝"/>
      <family val="1"/>
      <charset val="128"/>
    </font>
    <font>
      <sz val="16"/>
      <color theme="1"/>
      <name val="ＭＳ 明朝"/>
      <family val="1"/>
      <charset val="128"/>
    </font>
    <font>
      <b/>
      <sz val="12"/>
      <color rgb="FFFF0000"/>
      <name val="ＭＳ 明朝"/>
      <family val="1"/>
      <charset val="128"/>
    </font>
    <font>
      <b/>
      <sz val="10"/>
      <color rgb="FFFF0000"/>
      <name val="ＭＳ 明朝"/>
      <family val="1"/>
      <charset val="128"/>
    </font>
    <font>
      <sz val="14"/>
      <color rgb="FFFF0000"/>
      <name val="ＭＳ 明朝"/>
      <family val="1"/>
      <charset val="128"/>
    </font>
    <font>
      <sz val="16"/>
      <color rgb="FFFF0000"/>
      <name val="ＭＳ 明朝"/>
      <family val="1"/>
      <charset val="128"/>
    </font>
    <font>
      <sz val="11"/>
      <color rgb="FFFF0000"/>
      <name val="ＭＳ 明朝"/>
      <family val="1"/>
      <charset val="128"/>
    </font>
    <font>
      <sz val="16"/>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auto="1"/>
      </bottom>
      <diagonal/>
    </border>
    <border>
      <left style="thin">
        <color auto="1"/>
      </left>
      <right/>
      <top/>
      <bottom style="double">
        <color auto="1"/>
      </bottom>
      <diagonal/>
    </border>
    <border>
      <left style="thin">
        <color auto="1"/>
      </left>
      <right/>
      <top/>
      <bottom style="thin">
        <color auto="1"/>
      </bottom>
      <diagonal/>
    </border>
    <border>
      <left/>
      <right style="thin">
        <color indexed="64"/>
      </right>
      <top style="thin">
        <color indexed="64"/>
      </top>
      <bottom style="double">
        <color auto="1"/>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double">
        <color auto="1"/>
      </bottom>
      <diagonal/>
    </border>
    <border>
      <left style="thick">
        <color indexed="64"/>
      </left>
      <right style="thick">
        <color indexed="64"/>
      </right>
      <top/>
      <bottom style="thin">
        <color auto="1"/>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auto="1"/>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38" fontId="9" fillId="0" borderId="15" xfId="1" applyFont="1" applyBorder="1" applyAlignment="1">
      <alignment horizontal="righ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38" fontId="7" fillId="2" borderId="7" xfId="1" applyFont="1" applyFill="1" applyBorder="1" applyAlignment="1">
      <alignment horizontal="center" vertical="center" wrapText="1"/>
    </xf>
    <xf numFmtId="0" fontId="4" fillId="0" borderId="8" xfId="0" quotePrefix="1" applyNumberFormat="1" applyFont="1" applyBorder="1" applyAlignment="1">
      <alignment horizontal="center" vertical="center"/>
    </xf>
    <xf numFmtId="0" fontId="4" fillId="0" borderId="1" xfId="0" quotePrefix="1" applyNumberFormat="1" applyFont="1" applyBorder="1" applyAlignment="1">
      <alignment horizontal="center" vertical="center"/>
    </xf>
    <xf numFmtId="38" fontId="9" fillId="2" borderId="11" xfId="1" applyFont="1" applyFill="1" applyBorder="1" applyAlignment="1">
      <alignment horizontal="right" vertical="center" wrapText="1"/>
    </xf>
    <xf numFmtId="38" fontId="9" fillId="2" borderId="15" xfId="1" applyFont="1" applyFill="1" applyBorder="1" applyAlignment="1">
      <alignment horizontal="right" vertical="center" wrapText="1"/>
    </xf>
    <xf numFmtId="38" fontId="9" fillId="2" borderId="16" xfId="1" applyFont="1" applyFill="1" applyBorder="1" applyAlignment="1">
      <alignment horizontal="right" vertical="center" wrapText="1"/>
    </xf>
    <xf numFmtId="38" fontId="9" fillId="0" borderId="9" xfId="1" applyFont="1" applyBorder="1" applyAlignment="1">
      <alignment horizontal="right" vertical="center" wrapText="1"/>
    </xf>
    <xf numFmtId="38" fontId="9" fillId="2" borderId="17" xfId="1" applyFont="1" applyFill="1" applyBorder="1" applyAlignment="1">
      <alignment horizontal="right" vertical="center" wrapText="1"/>
    </xf>
    <xf numFmtId="38" fontId="9" fillId="2" borderId="9" xfId="1" applyFont="1" applyFill="1" applyBorder="1" applyAlignment="1">
      <alignment horizontal="right" vertical="center" wrapText="1"/>
    </xf>
    <xf numFmtId="38" fontId="7" fillId="2" borderId="18" xfId="1" applyFont="1" applyFill="1" applyBorder="1" applyAlignment="1">
      <alignment horizontal="center" vertical="center" wrapText="1"/>
    </xf>
    <xf numFmtId="38" fontId="8" fillId="2" borderId="19" xfId="1" applyFont="1" applyFill="1" applyBorder="1" applyAlignment="1">
      <alignment horizontal="center" vertical="center" wrapText="1"/>
    </xf>
    <xf numFmtId="38" fontId="9" fillId="0" borderId="20" xfId="1" applyFont="1" applyBorder="1" applyAlignment="1">
      <alignment horizontal="right" vertical="center"/>
    </xf>
    <xf numFmtId="38" fontId="9" fillId="2" borderId="3" xfId="1" applyFont="1" applyFill="1" applyBorder="1" applyAlignment="1">
      <alignment horizontal="right" vertical="center"/>
    </xf>
    <xf numFmtId="38" fontId="7" fillId="2" borderId="21" xfId="1" applyFont="1" applyFill="1" applyBorder="1" applyAlignment="1">
      <alignment horizontal="center" vertical="center" wrapText="1"/>
    </xf>
    <xf numFmtId="38" fontId="9" fillId="2" borderId="10" xfId="1" applyFont="1" applyFill="1" applyBorder="1" applyAlignment="1">
      <alignment horizontal="right" vertical="center" wrapText="1"/>
    </xf>
    <xf numFmtId="38" fontId="9" fillId="2" borderId="22" xfId="1" applyFont="1" applyFill="1" applyBorder="1" applyAlignment="1">
      <alignment horizontal="right" vertical="center" wrapText="1"/>
    </xf>
    <xf numFmtId="38" fontId="7" fillId="2" borderId="23" xfId="1" applyFont="1" applyFill="1" applyBorder="1" applyAlignment="1">
      <alignment horizontal="center" vertical="center" wrapText="1"/>
    </xf>
    <xf numFmtId="38" fontId="9" fillId="2" borderId="24" xfId="1" applyFont="1" applyFill="1" applyBorder="1" applyAlignment="1">
      <alignment horizontal="right" vertical="center" wrapText="1"/>
    </xf>
    <xf numFmtId="38" fontId="9" fillId="2" borderId="25" xfId="1" applyFont="1" applyFill="1" applyBorder="1" applyAlignment="1">
      <alignment horizontal="right" vertical="center" wrapText="1"/>
    </xf>
    <xf numFmtId="38" fontId="9" fillId="2" borderId="26" xfId="1" applyFont="1" applyFill="1" applyBorder="1" applyAlignment="1">
      <alignment horizontal="right" vertical="center" wrapText="1"/>
    </xf>
    <xf numFmtId="0" fontId="12" fillId="0" borderId="1" xfId="0" applyFont="1" applyBorder="1" applyAlignment="1">
      <alignment horizontal="left" vertical="center" wrapText="1"/>
    </xf>
    <xf numFmtId="38" fontId="13" fillId="0" borderId="20" xfId="1" applyFont="1" applyBorder="1" applyAlignment="1">
      <alignment horizontal="right" vertical="center"/>
    </xf>
    <xf numFmtId="0" fontId="12" fillId="0" borderId="1" xfId="0" quotePrefix="1" applyNumberFormat="1" applyFont="1" applyBorder="1" applyAlignment="1">
      <alignment horizontal="center" vertical="center"/>
    </xf>
    <xf numFmtId="38" fontId="13" fillId="0" borderId="15" xfId="1" applyFont="1" applyBorder="1" applyAlignment="1">
      <alignment horizontal="right" vertical="center" wrapText="1"/>
    </xf>
    <xf numFmtId="0" fontId="6" fillId="0" borderId="1" xfId="0" applyFont="1" applyBorder="1" applyAlignment="1">
      <alignment horizontal="left" vertical="center" wrapText="1"/>
    </xf>
    <xf numFmtId="38" fontId="15" fillId="0" borderId="20" xfId="1" applyFont="1" applyBorder="1" applyAlignment="1">
      <alignment horizontal="right" vertical="center"/>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22"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38" fontId="8" fillId="2" borderId="14" xfId="1" applyFont="1" applyFill="1" applyBorder="1" applyAlignment="1">
      <alignment horizontal="center" vertical="center" wrapText="1"/>
    </xf>
    <xf numFmtId="38" fontId="8" fillId="2" borderId="13" xfId="1" applyFont="1" applyFill="1" applyBorder="1" applyAlignment="1">
      <alignment horizontal="center" vertical="center" wrapText="1"/>
    </xf>
    <xf numFmtId="38" fontId="8" fillId="2" borderId="5"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10" fillId="2" borderId="14"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820208</xdr:colOff>
      <xdr:row>0</xdr:row>
      <xdr:rowOff>185208</xdr:rowOff>
    </xdr:from>
    <xdr:to>
      <xdr:col>7</xdr:col>
      <xdr:colOff>1164166</xdr:colOff>
      <xdr:row>2</xdr:row>
      <xdr:rowOff>360540</xdr:rowOff>
    </xdr:to>
    <xdr:sp macro="" textlink="">
      <xdr:nvSpPr>
        <xdr:cNvPr id="3" name="吹き出し: 折線 2">
          <a:extLst>
            <a:ext uri="{FF2B5EF4-FFF2-40B4-BE49-F238E27FC236}">
              <a16:creationId xmlns:a16="http://schemas.microsoft.com/office/drawing/2014/main" id="{FE8C41D0-8E10-4821-96A1-08A94B5600F9}"/>
            </a:ext>
          </a:extLst>
        </xdr:cNvPr>
        <xdr:cNvSpPr/>
      </xdr:nvSpPr>
      <xdr:spPr>
        <a:xfrm>
          <a:off x="6870347" y="185208"/>
          <a:ext cx="3466041" cy="933804"/>
        </a:xfrm>
        <a:prstGeom prst="borderCallout2">
          <a:avLst>
            <a:gd name="adj1" fmla="val 21102"/>
            <a:gd name="adj2" fmla="val 327"/>
            <a:gd name="adj3" fmla="val 21018"/>
            <a:gd name="adj4" fmla="val -13277"/>
            <a:gd name="adj5" fmla="val 100406"/>
            <a:gd name="adj6" fmla="val -28054"/>
          </a:avLst>
        </a:prstGeom>
        <a:solidFill>
          <a:schemeClr val="accent1">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「肥料価格高騰対策事業取組実績報告書」の添付資料として使用する場合は、「支援予定額」を「支援額」としてください。</a:t>
          </a:r>
          <a:endPar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xdr:txBody>
    </xdr:sp>
    <xdr:clientData/>
  </xdr:twoCellAnchor>
  <xdr:twoCellAnchor>
    <xdr:from>
      <xdr:col>5</xdr:col>
      <xdr:colOff>376063</xdr:colOff>
      <xdr:row>4</xdr:row>
      <xdr:rowOff>425802</xdr:rowOff>
    </xdr:from>
    <xdr:to>
      <xdr:col>7</xdr:col>
      <xdr:colOff>555627</xdr:colOff>
      <xdr:row>5</xdr:row>
      <xdr:rowOff>372886</xdr:rowOff>
    </xdr:to>
    <xdr:sp macro="" textlink="">
      <xdr:nvSpPr>
        <xdr:cNvPr id="4" name="吹き出し: 折線 3">
          <a:extLst>
            <a:ext uri="{FF2B5EF4-FFF2-40B4-BE49-F238E27FC236}">
              <a16:creationId xmlns:a16="http://schemas.microsoft.com/office/drawing/2014/main" id="{A344872B-C16E-4A48-91BE-C5146106990A}"/>
            </a:ext>
          </a:extLst>
        </xdr:cNvPr>
        <xdr:cNvSpPr/>
      </xdr:nvSpPr>
      <xdr:spPr>
        <a:xfrm>
          <a:off x="6426202" y="1819274"/>
          <a:ext cx="3301647" cy="626181"/>
        </a:xfrm>
        <a:prstGeom prst="borderCallout2">
          <a:avLst>
            <a:gd name="adj1" fmla="val 53997"/>
            <a:gd name="adj2" fmla="val -742"/>
            <a:gd name="adj3" fmla="val 52162"/>
            <a:gd name="adj4" fmla="val -24775"/>
            <a:gd name="adj5" fmla="val 16974"/>
            <a:gd name="adj6" fmla="val -50795"/>
          </a:avLst>
        </a:prstGeom>
        <a:solidFill>
          <a:schemeClr val="accent1">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秋肥と春肥はそれぞれ作成してください。</a:t>
          </a:r>
        </a:p>
        <a:p>
          <a:pPr algn="l" hangingPunct="0">
            <a:spcAft>
              <a:spcPts val="0"/>
            </a:spcAft>
          </a:pP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該当するいずれかを選択してください。</a:t>
          </a:r>
          <a:endPar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xdr:txBody>
    </xdr:sp>
    <xdr:clientData/>
  </xdr:twoCellAnchor>
  <xdr:twoCellAnchor>
    <xdr:from>
      <xdr:col>7</xdr:col>
      <xdr:colOff>123473</xdr:colOff>
      <xdr:row>6</xdr:row>
      <xdr:rowOff>343956</xdr:rowOff>
    </xdr:from>
    <xdr:to>
      <xdr:col>12</xdr:col>
      <xdr:colOff>104776</xdr:colOff>
      <xdr:row>17</xdr:row>
      <xdr:rowOff>26457</xdr:rowOff>
    </xdr:to>
    <xdr:sp macro="" textlink="">
      <xdr:nvSpPr>
        <xdr:cNvPr id="5" name="吹き出し: 折線 4">
          <a:extLst>
            <a:ext uri="{FF2B5EF4-FFF2-40B4-BE49-F238E27FC236}">
              <a16:creationId xmlns:a16="http://schemas.microsoft.com/office/drawing/2014/main" id="{EF7DBFCB-9A67-4A30-A40C-BEB8F65DBDAE}"/>
            </a:ext>
          </a:extLst>
        </xdr:cNvPr>
        <xdr:cNvSpPr/>
      </xdr:nvSpPr>
      <xdr:spPr>
        <a:xfrm>
          <a:off x="9295695" y="2945692"/>
          <a:ext cx="3800123" cy="7179029"/>
        </a:xfrm>
        <a:prstGeom prst="borderCallout2">
          <a:avLst>
            <a:gd name="adj1" fmla="val 21102"/>
            <a:gd name="adj2" fmla="val 327"/>
            <a:gd name="adj3" fmla="val 21018"/>
            <a:gd name="adj4" fmla="val -13277"/>
            <a:gd name="adj5" fmla="val 26611"/>
            <a:gd name="adj6" fmla="val -40153"/>
          </a:avLst>
        </a:prstGeom>
        <a:solidFill>
          <a:schemeClr val="accent1">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400" b="1" u="sng">
              <a:solidFill>
                <a:srgbClr val="FF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令和５年度に支払いのあった分の名簿としてください</a:t>
          </a: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a:t>
          </a:r>
        </a:p>
        <a:p>
          <a:pPr algn="l" hangingPunct="0">
            <a:spcAft>
              <a:spcPts val="0"/>
            </a:spcAft>
          </a:pP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a:t>
          </a:r>
          <a:r>
            <a:rPr lang="en-US" altLang="ja-JP"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1</a:t>
          </a: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月迄に申請した分は記載しないでください。</a:t>
          </a:r>
          <a:endParaRPr lang="en-US" altLang="ja-JP"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a:t>
          </a:r>
          <a:r>
            <a:rPr lang="en-US" altLang="ja-JP"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月以降に申請</a:t>
          </a:r>
          <a:r>
            <a:rPr lang="en-US" altLang="ja-JP"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回以上の取組実施者は， </a:t>
          </a:r>
        </a:p>
        <a:p>
          <a:pPr algn="l" hangingPunct="0">
            <a:spcAft>
              <a:spcPts val="0"/>
            </a:spcAft>
          </a:pPr>
          <a:r>
            <a:rPr lang="ja-JP" altLang="en-US" sz="1400" b="1" u="dbl">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a:t>
          </a:r>
          <a:r>
            <a:rPr lang="ja-JP" altLang="en-US" sz="1400" b="1" u="sng">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最終変更の値としてください </a:t>
          </a:r>
          <a:endParaRPr lang="en-US" altLang="ja-JP" sz="1400" b="1" u="sng">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endPar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r>
            <a:rPr lang="ja-JP" altLang="en-US"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a:t>
          </a:r>
          <a:r>
            <a:rPr lang="en-US" altLang="ja-JP" sz="14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a:t>
          </a:r>
          <a:r>
            <a:rPr lang="ja-JP" altLang="en-US" sz="1400" b="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例</a:t>
          </a:r>
          <a:r>
            <a:rPr lang="en-US" altLang="ja-JP" sz="1400" b="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a:t>
          </a:r>
          <a:endParaRPr lang="en-US" altLang="ja-JP" sz="1400" b="1">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・鴨池太郎は</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回目の申請時に，</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10,000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円の追加変更を行い，</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段書きにしていた。</a:t>
          </a:r>
          <a:endPar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→当初：</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990,000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，変更：</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+10,000</a:t>
          </a: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a:t>
          </a:r>
          <a:r>
            <a:rPr lang="en-US" altLang="ja-JP" sz="1400" b="1">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1</a:t>
          </a:r>
          <a:r>
            <a:rPr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段書きで</a:t>
          </a:r>
          <a:r>
            <a:rPr lang="en-US" altLang="ja-JP" sz="1400" b="1">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100,000</a:t>
          </a:r>
          <a:r>
            <a:rPr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と記載</a:t>
          </a:r>
          <a:endParaRPr lang="en-US" altLang="ja-JP" sz="1400" b="1">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a:t>
          </a:r>
          <a:endPar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marL="0" marR="0" lvl="0" indent="0" algn="l" defTabSz="914400" eaLnBrk="1" fontAlgn="auto" latinLnBrk="0" hangingPunct="0">
            <a:lnSpc>
              <a:spcPct val="100000"/>
            </a:lnSpc>
            <a:spcBef>
              <a:spcPts val="0"/>
            </a:spcBef>
            <a:spcAft>
              <a:spcPts val="0"/>
            </a:spcAft>
            <a:buClrTx/>
            <a:buSzTx/>
            <a:buFontTx/>
            <a:buNone/>
            <a:tabLst/>
            <a:defRPr/>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・㈱鴨池農園は</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回目の申請時に，</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円の減額変更を行い，</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段書きにしていた。</a:t>
          </a:r>
          <a:endPar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当初：</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1,200,000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，変更：</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-20,000</a:t>
          </a:r>
        </a:p>
        <a:p>
          <a:pPr algn="l" hangingPunct="0">
            <a:spcAft>
              <a:spcPts val="0"/>
            </a:spcAft>
          </a:pPr>
          <a:r>
            <a:rPr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400" b="1">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mn-cs"/>
            </a:rPr>
            <a:t>段書きで</a:t>
          </a:r>
          <a:r>
            <a:rPr lang="en-US" altLang="ja-JP" sz="1400" b="1">
              <a:solidFill>
                <a:sysClr val="windowText" lastClr="000000"/>
              </a:solidFill>
              <a:effectLst/>
              <a:latin typeface="ＭＳ Ｐゴシック" panose="020B0600070205080204" pitchFamily="50" charset="-128"/>
              <a:ea typeface="ＭＳ Ｐゴシック" panose="020B0600070205080204" pitchFamily="50" charset="-128"/>
              <a:cs typeface="+mn-cs"/>
            </a:rPr>
            <a:t>1,180,000</a:t>
          </a:r>
          <a:r>
            <a:rPr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mn-cs"/>
            </a:rPr>
            <a:t>と記載</a:t>
          </a:r>
          <a:endParaRPr lang="en-US" altLang="ja-JP" sz="14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hangingPunct="0">
            <a:spcAft>
              <a:spcPts val="0"/>
            </a:spcAft>
          </a:pPr>
          <a:endParaRPr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hangingPunct="0">
            <a:spcAft>
              <a:spcPts val="0"/>
            </a:spcAft>
          </a:pPr>
          <a:r>
            <a:rPr lang="en-US"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変更額でまとめて記載すると，計算式の関係で実際の支援額と差が生じる場合があります。その際には，計算式の部分に直接数値を入力していただいて構いません。</a:t>
          </a:r>
          <a:endParaRPr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algn="l" hangingPunct="0">
            <a:spcAft>
              <a:spcPts val="0"/>
            </a:spcAft>
          </a:pPr>
          <a:endPar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・薩摩農園は</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回目の申請時に，申請を取り下げた</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(50,000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円の減額変更</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a:t>
          </a: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→当初：</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50,000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，変更：</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-50,000</a:t>
          </a: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a:t>
          </a:r>
          <a:r>
            <a:rPr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⇒削除</a:t>
          </a:r>
          <a:endParaRPr lang="en-US" altLang="ja-JP" sz="1400" b="1">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endPar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2</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回目の申請時に，２名追加した。</a:t>
          </a:r>
        </a:p>
        <a:p>
          <a:pPr algn="l" hangingPunct="0">
            <a:spcAft>
              <a:spcPts val="0"/>
            </a:spcAft>
          </a:pP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姶良六郎：</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100,000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円，　大島花子：</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100,000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円</a:t>
          </a:r>
          <a:b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b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　⇒変更申請のまま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BD5F7-4921-43C0-89CB-6F7ABFBDEF7B}">
  <dimension ref="A1:H21"/>
  <sheetViews>
    <sheetView showGridLines="0" tabSelected="1" view="pageBreakPreview" zoomScale="108" zoomScaleNormal="108" zoomScaleSheetLayoutView="108" workbookViewId="0"/>
  </sheetViews>
  <sheetFormatPr defaultColWidth="8.8984375" defaultRowHeight="12" x14ac:dyDescent="0.2"/>
  <cols>
    <col min="1" max="1" width="6" style="3" customWidth="1"/>
    <col min="2" max="2" width="15.59765625" style="1" customWidth="1"/>
    <col min="3" max="3" width="24.59765625" style="4" customWidth="1"/>
    <col min="4" max="8" width="24.59765625" style="5" customWidth="1"/>
    <col min="9" max="16384" width="8.8984375" style="2"/>
  </cols>
  <sheetData>
    <row r="1" spans="1:8" ht="30" customHeight="1" x14ac:dyDescent="0.2">
      <c r="A1" s="15" t="s">
        <v>31</v>
      </c>
    </row>
    <row r="2" spans="1:8" ht="30" customHeight="1" x14ac:dyDescent="0.2">
      <c r="A2" s="15"/>
    </row>
    <row r="3" spans="1:8" ht="30" customHeight="1" x14ac:dyDescent="0.2">
      <c r="A3" s="16" t="s">
        <v>21</v>
      </c>
      <c r="C3" s="7"/>
      <c r="D3" s="8"/>
      <c r="E3" s="8"/>
      <c r="F3" s="8"/>
      <c r="G3" s="8"/>
      <c r="H3" s="8"/>
    </row>
    <row r="4" spans="1:8" ht="20.5" customHeight="1" x14ac:dyDescent="0.2">
      <c r="A4" s="49" t="s">
        <v>0</v>
      </c>
      <c r="B4" s="17" t="s">
        <v>1</v>
      </c>
      <c r="C4" s="52" t="s">
        <v>25</v>
      </c>
      <c r="D4" s="53"/>
      <c r="E4" s="53"/>
      <c r="F4" s="53"/>
      <c r="G4" s="53"/>
      <c r="H4" s="54"/>
    </row>
    <row r="5" spans="1:8" ht="53.25" customHeight="1" thickBot="1" x14ac:dyDescent="0.25">
      <c r="A5" s="50"/>
      <c r="B5" s="55" t="s">
        <v>2</v>
      </c>
      <c r="C5" s="57" t="s">
        <v>24</v>
      </c>
      <c r="D5" s="58"/>
      <c r="E5" s="58"/>
      <c r="F5" s="58"/>
      <c r="G5" s="58"/>
      <c r="H5" s="59"/>
    </row>
    <row r="6" spans="1:8" ht="42" customHeight="1" thickTop="1" thickBot="1" x14ac:dyDescent="0.25">
      <c r="A6" s="51"/>
      <c r="B6" s="56"/>
      <c r="C6" s="32" t="s">
        <v>13</v>
      </c>
      <c r="D6" s="38" t="s">
        <v>33</v>
      </c>
      <c r="E6" s="35" t="s">
        <v>14</v>
      </c>
      <c r="F6" s="31" t="s">
        <v>15</v>
      </c>
      <c r="G6" s="22" t="s">
        <v>16</v>
      </c>
      <c r="H6" s="22" t="s">
        <v>17</v>
      </c>
    </row>
    <row r="7" spans="1:8" ht="41.15" customHeight="1" thickTop="1" x14ac:dyDescent="0.2">
      <c r="A7" s="23">
        <v>1</v>
      </c>
      <c r="B7" s="20"/>
      <c r="C7" s="33"/>
      <c r="D7" s="39">
        <f>IF(H7&lt;0,E7+F7,+E7+F7-H7)</f>
        <v>0</v>
      </c>
      <c r="E7" s="36">
        <f>ROUNDDOWN((+C7-(C7/1.4/0.9))*0.7,0)</f>
        <v>0</v>
      </c>
      <c r="F7" s="29">
        <f>ROUNDDOWN(+E7*1.5/7,0)</f>
        <v>0</v>
      </c>
      <c r="G7" s="28"/>
      <c r="H7" s="30">
        <f>+G7-C7*(1-1/1.4/0.9)*0.15</f>
        <v>0</v>
      </c>
    </row>
    <row r="8" spans="1:8" ht="41.15" customHeight="1" x14ac:dyDescent="0.2">
      <c r="A8" s="24">
        <v>2</v>
      </c>
      <c r="B8" s="21"/>
      <c r="C8" s="33"/>
      <c r="D8" s="40">
        <f t="shared" ref="D8:D13" si="0">IF(H8&lt;0,E8+F8,+E8+F8-H8)</f>
        <v>0</v>
      </c>
      <c r="E8" s="37">
        <f t="shared" ref="E8:E13" si="1">ROUNDDOWN((+C8-(C8/1.4/0.9))*0.7,0)</f>
        <v>0</v>
      </c>
      <c r="F8" s="27">
        <f t="shared" ref="F8:F13" si="2">ROUNDDOWN(+E8*1.5/7,0)</f>
        <v>0</v>
      </c>
      <c r="G8" s="19"/>
      <c r="H8" s="26">
        <f t="shared" ref="H8:H13" si="3">+G8-C8*(1-1/1.4/0.9)*0.15</f>
        <v>0</v>
      </c>
    </row>
    <row r="9" spans="1:8" ht="41.15" customHeight="1" x14ac:dyDescent="0.2">
      <c r="A9" s="24">
        <v>3</v>
      </c>
      <c r="B9" s="21"/>
      <c r="C9" s="33"/>
      <c r="D9" s="40">
        <f t="shared" si="0"/>
        <v>0</v>
      </c>
      <c r="E9" s="37">
        <f t="shared" si="1"/>
        <v>0</v>
      </c>
      <c r="F9" s="27">
        <f t="shared" si="2"/>
        <v>0</v>
      </c>
      <c r="G9" s="19"/>
      <c r="H9" s="26">
        <f t="shared" si="3"/>
        <v>0</v>
      </c>
    </row>
    <row r="10" spans="1:8" ht="41.15" customHeight="1" x14ac:dyDescent="0.2">
      <c r="A10" s="24">
        <v>4</v>
      </c>
      <c r="B10" s="21"/>
      <c r="C10" s="33"/>
      <c r="D10" s="40">
        <f t="shared" si="0"/>
        <v>0</v>
      </c>
      <c r="E10" s="37">
        <f t="shared" si="1"/>
        <v>0</v>
      </c>
      <c r="F10" s="27">
        <f t="shared" si="2"/>
        <v>0</v>
      </c>
      <c r="G10" s="19"/>
      <c r="H10" s="26">
        <f t="shared" si="3"/>
        <v>0</v>
      </c>
    </row>
    <row r="11" spans="1:8" ht="41.15" customHeight="1" x14ac:dyDescent="0.2">
      <c r="A11" s="24">
        <v>5</v>
      </c>
      <c r="B11" s="21"/>
      <c r="C11" s="33"/>
      <c r="D11" s="40">
        <f t="shared" si="0"/>
        <v>0</v>
      </c>
      <c r="E11" s="37">
        <f t="shared" si="1"/>
        <v>0</v>
      </c>
      <c r="F11" s="27">
        <f t="shared" si="2"/>
        <v>0</v>
      </c>
      <c r="G11" s="19"/>
      <c r="H11" s="26">
        <f t="shared" si="3"/>
        <v>0</v>
      </c>
    </row>
    <row r="12" spans="1:8" ht="41.15" customHeight="1" x14ac:dyDescent="0.2">
      <c r="A12" s="24">
        <v>6</v>
      </c>
      <c r="B12" s="21"/>
      <c r="C12" s="33"/>
      <c r="D12" s="40">
        <f t="shared" si="0"/>
        <v>0</v>
      </c>
      <c r="E12" s="37">
        <f t="shared" si="1"/>
        <v>0</v>
      </c>
      <c r="F12" s="27">
        <f t="shared" si="2"/>
        <v>0</v>
      </c>
      <c r="G12" s="19"/>
      <c r="H12" s="26">
        <f t="shared" si="3"/>
        <v>0</v>
      </c>
    </row>
    <row r="13" spans="1:8" ht="41.15" customHeight="1" x14ac:dyDescent="0.2">
      <c r="A13" s="24"/>
      <c r="B13" s="21"/>
      <c r="C13" s="33"/>
      <c r="D13" s="40">
        <f t="shared" si="0"/>
        <v>0</v>
      </c>
      <c r="E13" s="37">
        <f t="shared" si="1"/>
        <v>0</v>
      </c>
      <c r="F13" s="27">
        <f t="shared" si="2"/>
        <v>0</v>
      </c>
      <c r="G13" s="19"/>
      <c r="H13" s="26">
        <f t="shared" si="3"/>
        <v>0</v>
      </c>
    </row>
    <row r="14" spans="1:8" s="6" customFormat="1" ht="44.25" customHeight="1" thickBot="1" x14ac:dyDescent="0.25">
      <c r="A14" s="10" t="s">
        <v>4</v>
      </c>
      <c r="B14" s="9" t="s">
        <v>3</v>
      </c>
      <c r="C14" s="34">
        <f t="shared" ref="C14:H14" si="4">SUM(C7:C13)</f>
        <v>0</v>
      </c>
      <c r="D14" s="41">
        <f t="shared" si="4"/>
        <v>0</v>
      </c>
      <c r="E14" s="37">
        <f t="shared" si="4"/>
        <v>0</v>
      </c>
      <c r="F14" s="27">
        <f t="shared" si="4"/>
        <v>0</v>
      </c>
      <c r="G14" s="25">
        <f t="shared" si="4"/>
        <v>0</v>
      </c>
      <c r="H14" s="25">
        <f t="shared" si="4"/>
        <v>0</v>
      </c>
    </row>
    <row r="15" spans="1:8" s="6" customFormat="1" ht="18.75" customHeight="1" thickTop="1" x14ac:dyDescent="0.2">
      <c r="A15" s="13" t="s">
        <v>5</v>
      </c>
      <c r="B15" s="11"/>
      <c r="C15" s="12"/>
      <c r="D15" s="11"/>
      <c r="E15" s="11"/>
      <c r="F15" s="11"/>
      <c r="G15" s="11"/>
      <c r="H15" s="11"/>
    </row>
    <row r="16" spans="1:8" s="6" customFormat="1" ht="80" customHeight="1" x14ac:dyDescent="0.2">
      <c r="A16" s="14" t="s">
        <v>6</v>
      </c>
      <c r="B16" s="60" t="s">
        <v>22</v>
      </c>
      <c r="C16" s="60"/>
      <c r="D16" s="60"/>
      <c r="E16" s="60"/>
      <c r="F16" s="60"/>
      <c r="G16" s="60"/>
      <c r="H16" s="60"/>
    </row>
    <row r="17" spans="1:8" s="6" customFormat="1" ht="160" customHeight="1" x14ac:dyDescent="0.2">
      <c r="A17" s="14" t="s">
        <v>7</v>
      </c>
      <c r="B17" s="48" t="s">
        <v>23</v>
      </c>
      <c r="C17" s="48"/>
      <c r="D17" s="48"/>
      <c r="E17" s="48"/>
      <c r="F17" s="48"/>
      <c r="G17" s="48"/>
      <c r="H17" s="48"/>
    </row>
    <row r="18" spans="1:8" s="6" customFormat="1" ht="18.75" customHeight="1" x14ac:dyDescent="0.2">
      <c r="A18" s="14" t="s">
        <v>8</v>
      </c>
      <c r="B18" s="48" t="s">
        <v>18</v>
      </c>
      <c r="C18" s="48"/>
      <c r="D18" s="48"/>
      <c r="E18" s="48"/>
      <c r="F18" s="48"/>
      <c r="G18" s="48"/>
      <c r="H18" s="48"/>
    </row>
    <row r="19" spans="1:8" s="6" customFormat="1" ht="18.75" customHeight="1" x14ac:dyDescent="0.2">
      <c r="A19" s="14" t="s">
        <v>9</v>
      </c>
      <c r="B19" s="48" t="s">
        <v>11</v>
      </c>
      <c r="C19" s="48"/>
      <c r="D19" s="48"/>
      <c r="E19" s="48"/>
      <c r="F19" s="48"/>
      <c r="G19" s="48"/>
      <c r="H19" s="48"/>
    </row>
    <row r="20" spans="1:8" s="6" customFormat="1" ht="18.75" customHeight="1" x14ac:dyDescent="0.2">
      <c r="A20" s="14" t="s">
        <v>10</v>
      </c>
      <c r="B20" s="48" t="s">
        <v>12</v>
      </c>
      <c r="C20" s="48"/>
      <c r="D20" s="48"/>
      <c r="E20" s="48"/>
      <c r="F20" s="48"/>
      <c r="G20" s="48"/>
      <c r="H20" s="48"/>
    </row>
    <row r="21" spans="1:8" s="6" customFormat="1" ht="18.75" customHeight="1" x14ac:dyDescent="0.2">
      <c r="A21" s="14"/>
      <c r="B21" s="18"/>
      <c r="C21" s="18"/>
      <c r="D21" s="48"/>
      <c r="E21" s="48"/>
      <c r="F21" s="48"/>
      <c r="G21" s="48"/>
      <c r="H21" s="48"/>
    </row>
  </sheetData>
  <sheetProtection formatCells="0" insertColumns="0" insertRows="0" deleteColumns="0" deleteRows="0"/>
  <protectedRanges>
    <protectedRange password="CA9C" sqref="A7:C13 G7:G13" name="範囲1"/>
  </protectedRanges>
  <mergeCells count="10">
    <mergeCell ref="B18:H18"/>
    <mergeCell ref="B19:H19"/>
    <mergeCell ref="B20:H20"/>
    <mergeCell ref="D21:H21"/>
    <mergeCell ref="A4:A6"/>
    <mergeCell ref="C4:H4"/>
    <mergeCell ref="B5:B6"/>
    <mergeCell ref="C5:H5"/>
    <mergeCell ref="B16:H16"/>
    <mergeCell ref="B17:H17"/>
  </mergeCells>
  <phoneticPr fontId="2"/>
  <printOptions horizontalCentered="1"/>
  <pageMargins left="0.39370078740157483" right="0.39370078740157483" top="0.74803149606299213" bottom="0.55118110236220474"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A5569-3796-43A1-97FD-4B826C415AF5}">
  <dimension ref="A1:H21"/>
  <sheetViews>
    <sheetView showGridLines="0" view="pageBreakPreview" zoomScale="108" zoomScaleNormal="108" zoomScaleSheetLayoutView="108" workbookViewId="0">
      <selection activeCell="E13" sqref="E13"/>
    </sheetView>
  </sheetViews>
  <sheetFormatPr defaultColWidth="8.8984375" defaultRowHeight="12" x14ac:dyDescent="0.2"/>
  <cols>
    <col min="1" max="1" width="6" style="3" customWidth="1"/>
    <col min="2" max="2" width="15.59765625" style="1" customWidth="1"/>
    <col min="3" max="3" width="24.59765625" style="4" customWidth="1"/>
    <col min="4" max="8" width="24.59765625" style="5" customWidth="1"/>
    <col min="9" max="16384" width="8.8984375" style="2"/>
  </cols>
  <sheetData>
    <row r="1" spans="1:8" ht="30" customHeight="1" x14ac:dyDescent="0.2">
      <c r="A1" s="15" t="s">
        <v>31</v>
      </c>
    </row>
    <row r="2" spans="1:8" ht="30" customHeight="1" x14ac:dyDescent="0.2">
      <c r="A2" s="15"/>
    </row>
    <row r="3" spans="1:8" ht="30" customHeight="1" x14ac:dyDescent="0.2">
      <c r="A3" s="16" t="s">
        <v>21</v>
      </c>
      <c r="C3" s="7"/>
      <c r="D3" s="8"/>
      <c r="E3" s="8"/>
      <c r="F3" s="8"/>
      <c r="G3" s="8"/>
      <c r="H3" s="8"/>
    </row>
    <row r="4" spans="1:8" ht="20.5" customHeight="1" x14ac:dyDescent="0.2">
      <c r="A4" s="49" t="s">
        <v>0</v>
      </c>
      <c r="B4" s="17" t="s">
        <v>1</v>
      </c>
      <c r="C4" s="52" t="s">
        <v>26</v>
      </c>
      <c r="D4" s="53"/>
      <c r="E4" s="53"/>
      <c r="F4" s="53"/>
      <c r="G4" s="53"/>
      <c r="H4" s="54"/>
    </row>
    <row r="5" spans="1:8" ht="53.25" customHeight="1" thickBot="1" x14ac:dyDescent="0.25">
      <c r="A5" s="50"/>
      <c r="B5" s="55" t="s">
        <v>2</v>
      </c>
      <c r="C5" s="61" t="s">
        <v>32</v>
      </c>
      <c r="D5" s="58"/>
      <c r="E5" s="58"/>
      <c r="F5" s="58"/>
      <c r="G5" s="58"/>
      <c r="H5" s="59"/>
    </row>
    <row r="6" spans="1:8" ht="42" customHeight="1" thickTop="1" thickBot="1" x14ac:dyDescent="0.25">
      <c r="A6" s="51"/>
      <c r="B6" s="56"/>
      <c r="C6" s="32" t="s">
        <v>13</v>
      </c>
      <c r="D6" s="38" t="s">
        <v>34</v>
      </c>
      <c r="E6" s="35" t="s">
        <v>14</v>
      </c>
      <c r="F6" s="31" t="s">
        <v>15</v>
      </c>
      <c r="G6" s="22" t="s">
        <v>16</v>
      </c>
      <c r="H6" s="22" t="s">
        <v>17</v>
      </c>
    </row>
    <row r="7" spans="1:8" ht="41.15" customHeight="1" thickTop="1" x14ac:dyDescent="0.2">
      <c r="A7" s="23">
        <v>1</v>
      </c>
      <c r="B7" s="20" t="s">
        <v>19</v>
      </c>
      <c r="C7" s="33">
        <v>880000</v>
      </c>
      <c r="D7" s="39">
        <f>IF(H7&lt;0,E7+F7,+E7+F7-H7)</f>
        <v>154349</v>
      </c>
      <c r="E7" s="36">
        <f>ROUNDDOWN((+C7-(C7/1.4/0.9))*0.7,0)</f>
        <v>127111</v>
      </c>
      <c r="F7" s="29">
        <f>ROUNDDOWN(+E7*1.5/7,0)</f>
        <v>27238</v>
      </c>
      <c r="G7" s="28">
        <v>20000</v>
      </c>
      <c r="H7" s="30">
        <f t="shared" ref="H7:H13" si="0">+G7-C7*(1-1/1.4/0.9)*0.15</f>
        <v>-7238.095238095244</v>
      </c>
    </row>
    <row r="8" spans="1:8" ht="41.15" customHeight="1" x14ac:dyDescent="0.2">
      <c r="A8" s="24">
        <v>2</v>
      </c>
      <c r="B8" s="42" t="s">
        <v>27</v>
      </c>
      <c r="C8" s="43">
        <v>1000000</v>
      </c>
      <c r="D8" s="40">
        <f t="shared" ref="D8:D13" si="1">IF(H8&lt;0,E8+F8,+E8+F8-H8)</f>
        <v>175396</v>
      </c>
      <c r="E8" s="37">
        <f t="shared" ref="E8:E13" si="2">ROUNDDOWN((+C8-(C8/1.4/0.9))*0.7,0)</f>
        <v>144444</v>
      </c>
      <c r="F8" s="27">
        <f t="shared" ref="F8:F13" si="3">ROUNDDOWN(+E8*1.5/7,0)</f>
        <v>30952</v>
      </c>
      <c r="G8" s="19">
        <v>10000</v>
      </c>
      <c r="H8" s="26">
        <f t="shared" si="0"/>
        <v>-20952.380952380958</v>
      </c>
    </row>
    <row r="9" spans="1:8" ht="41.15" customHeight="1" x14ac:dyDescent="0.2">
      <c r="A9" s="24">
        <v>3</v>
      </c>
      <c r="B9" s="42" t="s">
        <v>20</v>
      </c>
      <c r="C9" s="43">
        <v>1180000</v>
      </c>
      <c r="D9" s="40">
        <f t="shared" si="1"/>
        <v>206967</v>
      </c>
      <c r="E9" s="37">
        <f t="shared" si="2"/>
        <v>170444</v>
      </c>
      <c r="F9" s="27">
        <f t="shared" si="3"/>
        <v>36523</v>
      </c>
      <c r="G9" s="19"/>
      <c r="H9" s="26">
        <f t="shared" si="0"/>
        <v>-36523.809523809534</v>
      </c>
    </row>
    <row r="10" spans="1:8" ht="41.15" customHeight="1" x14ac:dyDescent="0.2">
      <c r="A10" s="44">
        <v>4</v>
      </c>
      <c r="B10" s="21" t="s">
        <v>28</v>
      </c>
      <c r="C10" s="33">
        <v>200000</v>
      </c>
      <c r="D10" s="40">
        <f t="shared" si="1"/>
        <v>35078</v>
      </c>
      <c r="E10" s="37">
        <f t="shared" si="2"/>
        <v>28888</v>
      </c>
      <c r="F10" s="27">
        <f t="shared" si="3"/>
        <v>6190</v>
      </c>
      <c r="G10" s="19"/>
      <c r="H10" s="26">
        <f t="shared" si="0"/>
        <v>-6190.4761904761917</v>
      </c>
    </row>
    <row r="11" spans="1:8" ht="41.15" customHeight="1" x14ac:dyDescent="0.2">
      <c r="A11" s="44">
        <v>5</v>
      </c>
      <c r="B11" s="21" t="s">
        <v>29</v>
      </c>
      <c r="C11" s="33">
        <v>100000</v>
      </c>
      <c r="D11" s="40">
        <f t="shared" si="1"/>
        <v>17539</v>
      </c>
      <c r="E11" s="37">
        <f t="shared" si="2"/>
        <v>14444</v>
      </c>
      <c r="F11" s="27">
        <f t="shared" si="3"/>
        <v>3095</v>
      </c>
      <c r="G11" s="45">
        <v>2000</v>
      </c>
      <c r="H11" s="26">
        <f t="shared" si="0"/>
        <v>-1095.2380952380959</v>
      </c>
    </row>
    <row r="12" spans="1:8" ht="41.15" customHeight="1" x14ac:dyDescent="0.2">
      <c r="A12" s="44">
        <v>6</v>
      </c>
      <c r="B12" s="46" t="s">
        <v>30</v>
      </c>
      <c r="C12" s="47">
        <v>100000</v>
      </c>
      <c r="D12" s="40">
        <f t="shared" si="1"/>
        <v>17539</v>
      </c>
      <c r="E12" s="37">
        <f t="shared" si="2"/>
        <v>14444</v>
      </c>
      <c r="F12" s="27">
        <f t="shared" si="3"/>
        <v>3095</v>
      </c>
      <c r="G12" s="19"/>
      <c r="H12" s="26">
        <f t="shared" si="0"/>
        <v>-3095.2380952380959</v>
      </c>
    </row>
    <row r="13" spans="1:8" ht="41.15" customHeight="1" x14ac:dyDescent="0.2">
      <c r="A13" s="24"/>
      <c r="B13" s="21"/>
      <c r="C13" s="33"/>
      <c r="D13" s="40">
        <f t="shared" si="1"/>
        <v>0</v>
      </c>
      <c r="E13" s="37">
        <f t="shared" si="2"/>
        <v>0</v>
      </c>
      <c r="F13" s="27">
        <f t="shared" si="3"/>
        <v>0</v>
      </c>
      <c r="G13" s="19"/>
      <c r="H13" s="26">
        <f t="shared" si="0"/>
        <v>0</v>
      </c>
    </row>
    <row r="14" spans="1:8" s="6" customFormat="1" ht="44.25" customHeight="1" thickBot="1" x14ac:dyDescent="0.25">
      <c r="A14" s="10" t="s">
        <v>4</v>
      </c>
      <c r="B14" s="9" t="s">
        <v>3</v>
      </c>
      <c r="C14" s="34">
        <f t="shared" ref="C14:H14" si="4">SUM(C7:C13)</f>
        <v>3460000</v>
      </c>
      <c r="D14" s="41">
        <f t="shared" si="4"/>
        <v>606868</v>
      </c>
      <c r="E14" s="37">
        <f t="shared" si="4"/>
        <v>499775</v>
      </c>
      <c r="F14" s="27">
        <f t="shared" si="4"/>
        <v>107093</v>
      </c>
      <c r="G14" s="25">
        <f t="shared" si="4"/>
        <v>32000</v>
      </c>
      <c r="H14" s="25">
        <f t="shared" si="4"/>
        <v>-75095.238095238121</v>
      </c>
    </row>
    <row r="15" spans="1:8" s="6" customFormat="1" ht="18.75" customHeight="1" thickTop="1" x14ac:dyDescent="0.2">
      <c r="A15" s="13" t="s">
        <v>5</v>
      </c>
      <c r="B15" s="11"/>
      <c r="C15" s="12"/>
      <c r="D15" s="11"/>
      <c r="E15" s="11"/>
      <c r="F15" s="11"/>
      <c r="G15" s="11"/>
      <c r="H15" s="11"/>
    </row>
    <row r="16" spans="1:8" s="6" customFormat="1" ht="80" customHeight="1" x14ac:dyDescent="0.2">
      <c r="A16" s="14" t="s">
        <v>6</v>
      </c>
      <c r="B16" s="60" t="s">
        <v>22</v>
      </c>
      <c r="C16" s="60"/>
      <c r="D16" s="60"/>
      <c r="E16" s="60"/>
      <c r="F16" s="60"/>
      <c r="G16" s="60"/>
      <c r="H16" s="60"/>
    </row>
    <row r="17" spans="1:8" s="6" customFormat="1" ht="160" customHeight="1" x14ac:dyDescent="0.2">
      <c r="A17" s="14" t="s">
        <v>7</v>
      </c>
      <c r="B17" s="48" t="s">
        <v>23</v>
      </c>
      <c r="C17" s="48"/>
      <c r="D17" s="48"/>
      <c r="E17" s="48"/>
      <c r="F17" s="48"/>
      <c r="G17" s="48"/>
      <c r="H17" s="48"/>
    </row>
    <row r="18" spans="1:8" s="6" customFormat="1" ht="18.75" customHeight="1" x14ac:dyDescent="0.2">
      <c r="A18" s="14" t="s">
        <v>8</v>
      </c>
      <c r="B18" s="48" t="s">
        <v>18</v>
      </c>
      <c r="C18" s="48"/>
      <c r="D18" s="48"/>
      <c r="E18" s="48"/>
      <c r="F18" s="48"/>
      <c r="G18" s="48"/>
      <c r="H18" s="48"/>
    </row>
    <row r="19" spans="1:8" s="6" customFormat="1" ht="18.75" customHeight="1" x14ac:dyDescent="0.2">
      <c r="A19" s="14" t="s">
        <v>9</v>
      </c>
      <c r="B19" s="48" t="s">
        <v>11</v>
      </c>
      <c r="C19" s="48"/>
      <c r="D19" s="48"/>
      <c r="E19" s="48"/>
      <c r="F19" s="48"/>
      <c r="G19" s="48"/>
      <c r="H19" s="48"/>
    </row>
    <row r="20" spans="1:8" s="6" customFormat="1" ht="18.75" customHeight="1" x14ac:dyDescent="0.2">
      <c r="A20" s="14" t="s">
        <v>10</v>
      </c>
      <c r="B20" s="48" t="s">
        <v>12</v>
      </c>
      <c r="C20" s="48"/>
      <c r="D20" s="48"/>
      <c r="E20" s="48"/>
      <c r="F20" s="48"/>
      <c r="G20" s="48"/>
      <c r="H20" s="48"/>
    </row>
    <row r="21" spans="1:8" s="6" customFormat="1" ht="18.75" customHeight="1" x14ac:dyDescent="0.2">
      <c r="A21" s="14"/>
      <c r="B21" s="18"/>
      <c r="C21" s="18"/>
      <c r="D21" s="48"/>
      <c r="E21" s="48"/>
      <c r="F21" s="48"/>
      <c r="G21" s="48"/>
      <c r="H21" s="48"/>
    </row>
  </sheetData>
  <sheetProtection formatCells="0" insertColumns="0" insertRows="0" deleteColumns="0" deleteRows="0"/>
  <protectedRanges>
    <protectedRange password="CA9C" sqref="A7:C11 G7:G13 A13:C13 A12" name="範囲1"/>
    <protectedRange password="CA9C" sqref="B12:C12" name="範囲1_1"/>
  </protectedRanges>
  <mergeCells count="10">
    <mergeCell ref="D21:H21"/>
    <mergeCell ref="A4:A6"/>
    <mergeCell ref="C4:H4"/>
    <mergeCell ref="B5:B6"/>
    <mergeCell ref="C5:H5"/>
    <mergeCell ref="B16:H16"/>
    <mergeCell ref="B17:H17"/>
    <mergeCell ref="B18:H18"/>
    <mergeCell ref="B19:H19"/>
    <mergeCell ref="B20:H20"/>
  </mergeCells>
  <phoneticPr fontId="2"/>
  <printOptions horizontalCentered="1"/>
  <pageMargins left="0.39370078740157483" right="0.39370078740157483" top="0.35433070866141736" bottom="0.35433070866141736"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第５－２号 参考様式</vt:lpstr>
      <vt:lpstr>第５－２号 参考様式(記載例)</vt:lpstr>
      <vt:lpstr>'第５－２号 参考様式'!Print_Area</vt:lpstr>
      <vt:lpstr>'第５－２号 参考様式(記載例)'!Print_Area</vt:lpstr>
      <vt:lpstr>'第５－２号 参考様式'!Print_Titles</vt:lpstr>
      <vt:lpstr>'第５－２号 参考様式(記載例)'!Print_Titles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枦 浩二</dc:creator>
  <cp:lastModifiedBy>鹿児島県</cp:lastModifiedBy>
  <cp:lastPrinted>2023-11-17T05:24:48Z</cp:lastPrinted>
  <dcterms:created xsi:type="dcterms:W3CDTF">2022-07-20T12:41:15Z</dcterms:created>
  <dcterms:modified xsi:type="dcterms:W3CDTF">2023-11-21T05:02:55Z</dcterms:modified>
</cp:coreProperties>
</file>