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00200573\Desktop\"/>
    </mc:Choice>
  </mc:AlternateContent>
  <xr:revisionPtr revIDLastSave="0" documentId="13_ncr:1_{2BF04E2E-C404-4361-92DE-5959E135AF89}" xr6:coauthVersionLast="47" xr6:coauthVersionMax="47" xr10:uidLastSave="{00000000-0000-0000-0000-000000000000}"/>
  <bookViews>
    <workbookView xWindow="-120" yWindow="-120" windowWidth="20730" windowHeight="11040" xr2:uid="{00000000-000D-0000-FFFF-FFFF00000000}"/>
  </bookViews>
  <sheets>
    <sheet name="実績報告書" sheetId="1" r:id="rId1"/>
    <sheet name="附表２" sheetId="2" r:id="rId2"/>
    <sheet name="実績報告書 (記入例)" sheetId="5" r:id="rId3"/>
    <sheet name="附表２ (記入例)" sheetId="4" r:id="rId4"/>
    <sheet name="リスト" sheetId="3" state="hidden" r:id="rId5"/>
  </sheets>
  <definedNames>
    <definedName name="_xlnm.Print_Area" localSheetId="0">実績報告書!$A$1:$R$28</definedName>
    <definedName name="_xlnm.Print_Area" localSheetId="2">'実績報告書 (記入例)'!$A$1:$R$26</definedName>
    <definedName name="_xlnm.Print_Area" localSheetId="1">附表２!$A$1:$S$47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K25" i="1"/>
  <c r="K23" i="1"/>
  <c r="K21" i="1"/>
  <c r="K19" i="1"/>
  <c r="K17" i="1"/>
  <c r="K15" i="1"/>
  <c r="K13" i="1"/>
  <c r="K21" i="5"/>
  <c r="K25" i="5"/>
  <c r="O21" i="5"/>
  <c r="O25" i="5" s="1"/>
  <c r="K23" i="5"/>
  <c r="K15" i="5"/>
  <c r="K11" i="5"/>
  <c r="K19" i="5" l="1"/>
  <c r="K17" i="5"/>
  <c r="K13" i="5"/>
  <c r="K9" i="5"/>
  <c r="K31" i="4"/>
  <c r="N21" i="4"/>
  <c r="Q21" i="4" s="1"/>
  <c r="N25" i="4"/>
  <c r="Q25" i="4" s="1"/>
  <c r="J45" i="4"/>
  <c r="K33" i="4"/>
  <c r="K32" i="4"/>
  <c r="N32" i="4" s="1"/>
  <c r="K27" i="4"/>
  <c r="N26" i="4"/>
  <c r="Q26" i="4" s="1"/>
  <c r="N24" i="4"/>
  <c r="Q24" i="4" s="1"/>
  <c r="N23" i="4"/>
  <c r="Q23" i="4" s="1"/>
  <c r="N22" i="4"/>
  <c r="Q22" i="4" s="1"/>
  <c r="N20" i="4"/>
  <c r="Q20" i="4" s="1"/>
  <c r="N19" i="4"/>
  <c r="Q19" i="4" s="1"/>
  <c r="N18" i="4"/>
  <c r="Q18" i="4" s="1"/>
  <c r="N17" i="4"/>
  <c r="Q17" i="4" s="1"/>
  <c r="N16" i="4"/>
  <c r="Q16" i="4" s="1"/>
  <c r="N15" i="4"/>
  <c r="Q15" i="4" s="1"/>
  <c r="J6" i="4"/>
  <c r="N6" i="4" s="1"/>
  <c r="Q5" i="4" s="1"/>
  <c r="R8" i="4" s="1"/>
  <c r="K34" i="4" l="1"/>
  <c r="K7" i="5"/>
  <c r="O7" i="5" s="1"/>
  <c r="N31" i="4"/>
  <c r="Q31" i="4" s="1"/>
  <c r="Q27" i="4"/>
  <c r="Q32" i="4"/>
  <c r="N27" i="4"/>
  <c r="N33" i="4"/>
  <c r="Q33" i="4" s="1"/>
  <c r="N45" i="4"/>
  <c r="R45" i="4" s="1"/>
  <c r="O23" i="5" l="1"/>
  <c r="R49" i="4"/>
  <c r="Q34" i="4"/>
  <c r="Q36" i="4" s="1"/>
  <c r="Q38" i="4" s="1"/>
  <c r="N34" i="4"/>
  <c r="K30" i="2" l="1"/>
  <c r="N30" i="2" s="1"/>
  <c r="Q30" i="2" s="1"/>
  <c r="K31" i="2"/>
  <c r="K29" i="2"/>
  <c r="K25" i="2"/>
  <c r="N21" i="2"/>
  <c r="Q21" i="2" s="1"/>
  <c r="N20" i="2"/>
  <c r="Q20" i="2" s="1"/>
  <c r="N19" i="2"/>
  <c r="Q19" i="2" s="1"/>
  <c r="N18" i="2"/>
  <c r="Q18" i="2" s="1"/>
  <c r="K32" i="2" l="1"/>
  <c r="N31" i="2"/>
  <c r="Q31" i="2" s="1"/>
  <c r="N29" i="2"/>
  <c r="N24" i="2"/>
  <c r="Q24" i="2" s="1"/>
  <c r="N23" i="2"/>
  <c r="Q23" i="2" s="1"/>
  <c r="N22" i="2"/>
  <c r="Q22" i="2" s="1"/>
  <c r="N17" i="2"/>
  <c r="Q17" i="2" s="1"/>
  <c r="N16" i="2"/>
  <c r="Q16" i="2" s="1"/>
  <c r="N15" i="2"/>
  <c r="N32" i="2" l="1"/>
  <c r="Q29" i="2"/>
  <c r="Q15" i="2"/>
  <c r="K11" i="1" s="1"/>
  <c r="N25" i="2"/>
  <c r="Q32" i="2" l="1"/>
  <c r="Q25" i="2"/>
  <c r="Q34" i="2" l="1"/>
  <c r="Q36" i="2" s="1"/>
  <c r="O23" i="1"/>
  <c r="J43" i="2"/>
  <c r="N43" i="2" s="1"/>
  <c r="R43" i="2" s="1"/>
  <c r="J6" i="2"/>
  <c r="N6" i="2" s="1"/>
  <c r="Q5" i="2" s="1"/>
  <c r="K9" i="1" s="1"/>
  <c r="O9" i="1" l="1"/>
  <c r="O25" i="1"/>
  <c r="O27" i="1" s="1"/>
  <c r="R8" i="2"/>
  <c r="R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9" authorId="0" shapeId="0" xr:uid="{8B8CE92C-B996-4093-8716-4A5ADD0199F8}">
      <text>
        <r>
          <rPr>
            <b/>
            <sz val="9"/>
            <color indexed="81"/>
            <rFont val="MS P ゴシック"/>
            <family val="3"/>
            <charset val="128"/>
          </rPr>
          <t>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3" authorId="0" shapeId="0" xr:uid="{28F57A3B-9FCC-4BC1-A929-DCFA0285FF45}">
      <text>
        <r>
          <rPr>
            <sz val="9"/>
            <color indexed="81"/>
            <rFont val="ＭＳ Ｐゴシック"/>
            <family val="3"/>
            <charset val="128"/>
            <scheme val="major"/>
          </rPr>
          <t xml:space="preserve">〇　補助事業者名，従事者氏名，契約期間，従事日時，補助事業完
　了期日，補助事業完了期日，従事場所住所については，申請時に
　添付した補助事業計画書と齟齬が生じないようにしてください。
〇　当初計画から変更（契約の打ち切り）が生じた場合は，変更後の
　もを記載するようお願いします。
</t>
        </r>
      </text>
    </comment>
    <comment ref="G5" authorId="0" shapeId="0" xr:uid="{C3A3EB0C-02BB-460D-A4DC-E931736B8852}">
      <text>
        <r>
          <rPr>
            <sz val="9"/>
            <color indexed="81"/>
            <rFont val="MS P ゴシック"/>
            <family val="3"/>
            <charset val="128"/>
          </rPr>
          <t>別シート（附表２）から自動転記されますので，入力は不要です。</t>
        </r>
      </text>
    </comment>
    <comment ref="F7" authorId="0" shapeId="0" xr:uid="{83820439-D85D-40AF-A8F9-247F9AB7002C}">
      <text>
        <r>
          <rPr>
            <sz val="9"/>
            <color indexed="81"/>
            <rFont val="MS P ゴシック"/>
            <family val="3"/>
            <charset val="128"/>
          </rPr>
          <t xml:space="preserve">従事業務内容について，プロ人材に実施していただいた業務を記載してください。
また，プロ人材を活用したことにより，どのような効果があったかを記載してください。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6" authorId="0" shapeId="0" xr:uid="{458EAE53-862D-4F11-889E-FA7B1F2D7A54}">
      <text>
        <r>
          <rPr>
            <sz val="9"/>
            <color indexed="81"/>
            <rFont val="MS P ゴシック"/>
            <family val="3"/>
            <charset val="128"/>
          </rPr>
          <t>プロ人材に支払った報酬額を記載してください
※　基本的に，契約に記載している金額になると思います。
【入力根拠資料】
〇　プロ人材に支払いを行ったことが分かる資料　
　⇒　通帳の写しなど（通帳の写し以外でも構いません）
〇　支払いの対象となるものについては，令和８年２月28日まで
　に，支払が完了したもののみが対象となりますので，ご注意く
　ださい。</t>
        </r>
      </text>
    </comment>
    <comment ref="K15" authorId="0" shapeId="0" xr:uid="{F2C49C55-38FE-43DA-BCE6-75B7CDD0546E}">
      <text>
        <r>
          <rPr>
            <sz val="9"/>
            <color indexed="81"/>
            <rFont val="MS P ゴシック"/>
            <family val="3"/>
            <charset val="128"/>
          </rPr>
          <t>〇　交通機関は，プルタグから選択をお願いします。
〇　回数は，１回目の鹿児島来訪に係る交通機関の場合は，「➀」を選択してください。
　２回目の鹿児島来訪の場合は「②」を選択。
〇　行は，必要に応じて挿入していただいて構いません。
〇　補助事業に要する経費について，実際にかかった金額を入
　力してください。
〇　補助申請時の補助事業計画を超過することはできませんの
　で，実績報告前に確認をお願いします。
【入力根拠資料】
〇　支払ったことがわかる資料（領収書など）</t>
        </r>
        <r>
          <rPr>
            <b/>
            <sz val="9"/>
            <color indexed="81"/>
            <rFont val="MS P ゴシック"/>
            <family val="3"/>
            <charset val="128"/>
          </rPr>
          <t xml:space="preserve">
</t>
        </r>
      </text>
    </comment>
    <comment ref="A31" authorId="0" shapeId="0" xr:uid="{F5EFA373-0DA6-41C0-85ED-1B7273E8FDD1}">
      <text>
        <r>
          <rPr>
            <sz val="9"/>
            <color indexed="81"/>
            <rFont val="MS P ゴシック"/>
            <family val="3"/>
            <charset val="128"/>
          </rPr>
          <t xml:space="preserve">〇　宿泊先名，回数，宿泊料，宿泊数を入力してだくさい。
　⇒　回数は，１回目の鹿児島来訪に係るものは➀，２回目のものは②を入力してください。
【入力根拠資料】
〇　支払ったことがわかる資料（領収書など）
</t>
        </r>
      </text>
    </comment>
    <comment ref="B45" authorId="0" shapeId="0" xr:uid="{326AB4E7-9106-4CAB-AD47-1517F19B0BE0}">
      <text>
        <r>
          <rPr>
            <sz val="9"/>
            <color indexed="81"/>
            <rFont val="MS P ゴシック"/>
            <family val="3"/>
            <charset val="128"/>
          </rPr>
          <t>〇　人材紹介会社へ支払った金額及び月数分を記載してください。
【入力根拠資料】
〇　支払ったことがわかる資料（通帳の写しなど）</t>
        </r>
      </text>
    </comment>
  </commentList>
</comments>
</file>

<file path=xl/sharedStrings.xml><?xml version="1.0" encoding="utf-8"?>
<sst xmlns="http://schemas.openxmlformats.org/spreadsheetml/2006/main" count="437" uniqueCount="98">
  <si>
    <t>補助事業者名</t>
    <rPh sb="0" eb="2">
      <t>ホジョ</t>
    </rPh>
    <rPh sb="2" eb="5">
      <t>ジギョウシャ</t>
    </rPh>
    <rPh sb="5" eb="6">
      <t>メイ</t>
    </rPh>
    <phoneticPr fontId="2"/>
  </si>
  <si>
    <t>従事者氏名</t>
    <rPh sb="0" eb="3">
      <t>ジュウジシャ</t>
    </rPh>
    <rPh sb="3" eb="5">
      <t>シメイ</t>
    </rPh>
    <phoneticPr fontId="2"/>
  </si>
  <si>
    <t>従事日時</t>
    <rPh sb="0" eb="2">
      <t>ジュウジ</t>
    </rPh>
    <rPh sb="2" eb="4">
      <t>ニチジ</t>
    </rPh>
    <phoneticPr fontId="2"/>
  </si>
  <si>
    <t>月</t>
    <rPh sb="0" eb="1">
      <t>ツキ</t>
    </rPh>
    <phoneticPr fontId="2"/>
  </si>
  <si>
    <t>円</t>
    <rPh sb="0" eb="1">
      <t>エン</t>
    </rPh>
    <phoneticPr fontId="2"/>
  </si>
  <si>
    <t>宿泊施設名</t>
    <rPh sb="0" eb="2">
      <t>シュクハク</t>
    </rPh>
    <rPh sb="2" eb="4">
      <t>シセツ</t>
    </rPh>
    <rPh sb="4" eb="5">
      <t>メイ</t>
    </rPh>
    <phoneticPr fontId="2"/>
  </si>
  <si>
    <t>泊</t>
    <rPh sb="0" eb="1">
      <t>ハク</t>
    </rPh>
    <phoneticPr fontId="2"/>
  </si>
  <si>
    <t>従事業務内容</t>
    <rPh sb="0" eb="2">
      <t>ジュウジ</t>
    </rPh>
    <rPh sb="2" eb="4">
      <t>ギョウム</t>
    </rPh>
    <rPh sb="4" eb="6">
      <t>ナイヨウ</t>
    </rPh>
    <phoneticPr fontId="2"/>
  </si>
  <si>
    <t>契約期間</t>
    <rPh sb="0" eb="2">
      <t>ケイヤク</t>
    </rPh>
    <rPh sb="2" eb="4">
      <t>キカン</t>
    </rPh>
    <phoneticPr fontId="2"/>
  </si>
  <si>
    <t>年</t>
    <rPh sb="0" eb="1">
      <t>ネン</t>
    </rPh>
    <phoneticPr fontId="2"/>
  </si>
  <si>
    <t>日</t>
    <rPh sb="0" eb="1">
      <t>ヒ</t>
    </rPh>
    <phoneticPr fontId="2"/>
  </si>
  <si>
    <t>から</t>
    <phoneticPr fontId="2"/>
  </si>
  <si>
    <t>まで</t>
    <phoneticPr fontId="2"/>
  </si>
  <si>
    <t>様式第７号別紙</t>
    <rPh sb="0" eb="2">
      <t>ヨウシキ</t>
    </rPh>
    <rPh sb="2" eb="3">
      <t>ダイ</t>
    </rPh>
    <rPh sb="4" eb="5">
      <t>ゴウ</t>
    </rPh>
    <rPh sb="5" eb="7">
      <t>ベッシ</t>
    </rPh>
    <phoneticPr fontId="2"/>
  </si>
  <si>
    <t>パック</t>
    <phoneticPr fontId="2"/>
  </si>
  <si>
    <t>単独</t>
    <rPh sb="0" eb="2">
      <t>タンドク</t>
    </rPh>
    <phoneticPr fontId="2"/>
  </si>
  <si>
    <t>鹿児島県プロフェッショナル人材戦略拠点事業副業・兼業人材活用促進事業補助金実績報告書</t>
    <rPh sb="0" eb="4">
      <t>カゴシマケン</t>
    </rPh>
    <rPh sb="13" eb="15">
      <t>ジンザイ</t>
    </rPh>
    <rPh sb="15" eb="17">
      <t>センリャク</t>
    </rPh>
    <rPh sb="17" eb="19">
      <t>キョテン</t>
    </rPh>
    <rPh sb="19" eb="21">
      <t>ジギョウ</t>
    </rPh>
    <rPh sb="21" eb="23">
      <t>フクギョウ</t>
    </rPh>
    <rPh sb="24" eb="26">
      <t>ケンギョウ</t>
    </rPh>
    <rPh sb="26" eb="28">
      <t>ジンザイ</t>
    </rPh>
    <rPh sb="28" eb="30">
      <t>カツヨウ</t>
    </rPh>
    <rPh sb="30" eb="32">
      <t>ソクシン</t>
    </rPh>
    <rPh sb="32" eb="34">
      <t>ジギョウ</t>
    </rPh>
    <rPh sb="34" eb="37">
      <t>ホジョキン</t>
    </rPh>
    <rPh sb="37" eb="39">
      <t>ジッセキ</t>
    </rPh>
    <rPh sb="39" eb="42">
      <t>ホウコクショ</t>
    </rPh>
    <phoneticPr fontId="2"/>
  </si>
  <si>
    <t>１　報酬</t>
    <rPh sb="2" eb="4">
      <t>ホウシュウ</t>
    </rPh>
    <phoneticPr fontId="2"/>
  </si>
  <si>
    <t>積　算</t>
    <rPh sb="0" eb="1">
      <t>せき</t>
    </rPh>
    <rPh sb="2" eb="3">
      <t>さん</t>
    </rPh>
    <phoneticPr fontId="6" type="Hiragana"/>
  </si>
  <si>
    <t>補助事業に要する経費(a)</t>
    <rPh sb="0" eb="2">
      <t>ほじょ</t>
    </rPh>
    <rPh sb="2" eb="4">
      <t>じぎょう</t>
    </rPh>
    <rPh sb="5" eb="6">
      <t>よう</t>
    </rPh>
    <rPh sb="8" eb="10">
      <t>けいひ</t>
    </rPh>
    <phoneticPr fontId="6" type="Hiragana"/>
  </si>
  <si>
    <t>補助対象外経費(b)</t>
    <rPh sb="0" eb="2">
      <t>ほじょ</t>
    </rPh>
    <rPh sb="2" eb="5">
      <t>たいしょうがい</t>
    </rPh>
    <rPh sb="5" eb="7">
      <t>けいひ</t>
    </rPh>
    <phoneticPr fontId="6" type="Hiragana"/>
  </si>
  <si>
    <t>補助対象経費(a-b)</t>
    <rPh sb="0" eb="2">
      <t>ほじょ</t>
    </rPh>
    <rPh sb="2" eb="4">
      <t>たいしょう</t>
    </rPh>
    <rPh sb="4" eb="6">
      <t>けいひ</t>
    </rPh>
    <phoneticPr fontId="6" type="Hiragana"/>
  </si>
  <si>
    <t>①</t>
    <phoneticPr fontId="2"/>
  </si>
  <si>
    <t>②</t>
    <phoneticPr fontId="2"/>
  </si>
  <si>
    <t>×</t>
    <phoneticPr fontId="2"/>
  </si>
  <si>
    <t>計</t>
    <rPh sb="0" eb="1">
      <t>けい</t>
    </rPh>
    <phoneticPr fontId="6" type="Hiragana"/>
  </si>
  <si>
    <t>円</t>
    <rPh sb="0" eb="1">
      <t>えん</t>
    </rPh>
    <phoneticPr fontId="6" type="Hiragana"/>
  </si>
  <si>
    <t>（円未満切り捨て）</t>
    <rPh sb="1" eb="2">
      <t>エン</t>
    </rPh>
    <rPh sb="2" eb="4">
      <t>ミマン</t>
    </rPh>
    <rPh sb="4" eb="5">
      <t>キ</t>
    </rPh>
    <rPh sb="6" eb="7">
      <t>ス</t>
    </rPh>
    <phoneticPr fontId="2"/>
  </si>
  <si>
    <t>報酬の申請額（補助対象経費×8/10（千円未満切捨て））</t>
    <rPh sb="0" eb="2">
      <t>ホウシュウ</t>
    </rPh>
    <rPh sb="23" eb="25">
      <t>キリス</t>
    </rPh>
    <phoneticPr fontId="2"/>
  </si>
  <si>
    <t>※　①副業・兼業人材の報酬月額の総額</t>
    <rPh sb="3" eb="5">
      <t>フクギョウ</t>
    </rPh>
    <rPh sb="6" eb="8">
      <t>ケンギョウ</t>
    </rPh>
    <rPh sb="8" eb="10">
      <t>ジンザイ</t>
    </rPh>
    <rPh sb="11" eb="13">
      <t>ホウシュウ</t>
    </rPh>
    <rPh sb="13" eb="15">
      <t>ゲツガク</t>
    </rPh>
    <rPh sb="16" eb="18">
      <t>ソウガク</t>
    </rPh>
    <phoneticPr fontId="2"/>
  </si>
  <si>
    <t>※　②契約期間の月数（契約（業務）開始日又は満了日が月の途中である場合はひと月とする）</t>
    <rPh sb="14" eb="16">
      <t>ギョウム</t>
    </rPh>
    <rPh sb="20" eb="21">
      <t>マタ</t>
    </rPh>
    <phoneticPr fontId="2"/>
  </si>
  <si>
    <t>２　移動費</t>
    <rPh sb="2" eb="4">
      <t>イドウ</t>
    </rPh>
    <rPh sb="4" eb="5">
      <t>ヒ</t>
    </rPh>
    <phoneticPr fontId="2"/>
  </si>
  <si>
    <t>　①　積　算（交通費）</t>
    <rPh sb="3" eb="4">
      <t>せき</t>
    </rPh>
    <rPh sb="5" eb="6">
      <t>さん</t>
    </rPh>
    <rPh sb="7" eb="10">
      <t>こうつうひ</t>
    </rPh>
    <phoneticPr fontId="6" type="Hiragana"/>
  </si>
  <si>
    <t>交通機関</t>
    <rPh sb="0" eb="2">
      <t>コウツウ</t>
    </rPh>
    <rPh sb="2" eb="4">
      <t>キカン</t>
    </rPh>
    <phoneticPr fontId="2"/>
  </si>
  <si>
    <t>乗車地</t>
    <rPh sb="0" eb="3">
      <t>ジョウシャチ</t>
    </rPh>
    <phoneticPr fontId="2"/>
  </si>
  <si>
    <t>下車地</t>
    <rPh sb="0" eb="1">
      <t>シタ</t>
    </rPh>
    <rPh sb="1" eb="2">
      <t>クルマ</t>
    </rPh>
    <rPh sb="2" eb="3">
      <t>チ</t>
    </rPh>
    <phoneticPr fontId="2"/>
  </si>
  <si>
    <t>補助事業に要する経費(a)</t>
    <phoneticPr fontId="2"/>
  </si>
  <si>
    <t>補助対象外経費(b)</t>
    <phoneticPr fontId="2"/>
  </si>
  <si>
    <t>補助対象経費(a-b)</t>
    <rPh sb="0" eb="2">
      <t>ホジョ</t>
    </rPh>
    <rPh sb="2" eb="4">
      <t>タイショウ</t>
    </rPh>
    <rPh sb="4" eb="6">
      <t>ケイヒ</t>
    </rPh>
    <phoneticPr fontId="2"/>
  </si>
  <si>
    <t>合　　計　</t>
    <rPh sb="0" eb="1">
      <t>ゴウ</t>
    </rPh>
    <rPh sb="3" eb="4">
      <t>ケイ</t>
    </rPh>
    <phoneticPr fontId="2"/>
  </si>
  <si>
    <t>　②　積　算（宿泊費）</t>
    <rPh sb="3" eb="4">
      <t>せき</t>
    </rPh>
    <rPh sb="5" eb="6">
      <t>さん</t>
    </rPh>
    <rPh sb="7" eb="10">
      <t>しゅくはくひ</t>
    </rPh>
    <phoneticPr fontId="6" type="Hiragana"/>
  </si>
  <si>
    <t>宿泊料</t>
    <rPh sb="0" eb="3">
      <t>シュクハクリョウ</t>
    </rPh>
    <phoneticPr fontId="2"/>
  </si>
  <si>
    <t>宿泊日数</t>
    <rPh sb="0" eb="2">
      <t>シュクハク</t>
    </rPh>
    <rPh sb="2" eb="4">
      <t>ニッスウ</t>
    </rPh>
    <phoneticPr fontId="2"/>
  </si>
  <si>
    <t>①＋②</t>
    <phoneticPr fontId="2"/>
  </si>
  <si>
    <t>移動費等（交通，宿泊）の申請額（補助対象経費×8/10（千円未満切捨て））</t>
    <rPh sb="0" eb="3">
      <t>イドウヒ</t>
    </rPh>
    <rPh sb="3" eb="4">
      <t>トウ</t>
    </rPh>
    <rPh sb="5" eb="7">
      <t>コウツウ</t>
    </rPh>
    <rPh sb="8" eb="10">
      <t>シュクハク</t>
    </rPh>
    <rPh sb="32" eb="34">
      <t>キリス</t>
    </rPh>
    <phoneticPr fontId="2"/>
  </si>
  <si>
    <t>※　積算の根拠となる資料（インターネットで金額が表示された画面の写し、パンフレット等）を添付してください。</t>
    <phoneticPr fontId="2"/>
  </si>
  <si>
    <t>3　紹介手数料</t>
    <rPh sb="2" eb="4">
      <t>ショウカイ</t>
    </rPh>
    <rPh sb="4" eb="7">
      <t>テスウリョウ</t>
    </rPh>
    <phoneticPr fontId="2"/>
  </si>
  <si>
    <t>補助対象外経費(b)※</t>
    <rPh sb="0" eb="2">
      <t>ほじょ</t>
    </rPh>
    <rPh sb="2" eb="5">
      <t>たいしょうがい</t>
    </rPh>
    <rPh sb="5" eb="7">
      <t>けいひ</t>
    </rPh>
    <phoneticPr fontId="6" type="Hiragana"/>
  </si>
  <si>
    <t>※　①人材紹介事業者へ支払う紹介手数料の月額</t>
    <rPh sb="3" eb="5">
      <t>ジンザイ</t>
    </rPh>
    <rPh sb="5" eb="7">
      <t>ショウカイ</t>
    </rPh>
    <rPh sb="7" eb="9">
      <t>ジギョウ</t>
    </rPh>
    <rPh sb="9" eb="10">
      <t>シャ</t>
    </rPh>
    <rPh sb="11" eb="13">
      <t>シハラ</t>
    </rPh>
    <rPh sb="14" eb="16">
      <t>ショウカイ</t>
    </rPh>
    <rPh sb="16" eb="19">
      <t>テスウリョウ</t>
    </rPh>
    <rPh sb="20" eb="22">
      <t>ゲツガク</t>
    </rPh>
    <phoneticPr fontId="2"/>
  </si>
  <si>
    <t>※　②契約期間の月数（契約（業務）開始日又は満了日が月の途中である場合はひと月とする）</t>
    <phoneticPr fontId="2"/>
  </si>
  <si>
    <t>紹介手数料の申請額（補助対象経費×8/10（千円未満切捨て））</t>
    <rPh sb="0" eb="2">
      <t>ショウカイ</t>
    </rPh>
    <rPh sb="2" eb="5">
      <t>テスウリョウ</t>
    </rPh>
    <rPh sb="26" eb="28">
      <t>キリス</t>
    </rPh>
    <phoneticPr fontId="2"/>
  </si>
  <si>
    <t>附表２　補助金実績報告書</t>
    <rPh sb="0" eb="2">
      <t>フヒョウ</t>
    </rPh>
    <rPh sb="4" eb="7">
      <t>ホジョキン</t>
    </rPh>
    <rPh sb="7" eb="9">
      <t>ジッセキ</t>
    </rPh>
    <rPh sb="9" eb="12">
      <t>ホウコクショ</t>
    </rPh>
    <phoneticPr fontId="2"/>
  </si>
  <si>
    <t>従事場所住所</t>
    <phoneticPr fontId="2"/>
  </si>
  <si>
    <t>補助事業完了期日</t>
    <rPh sb="0" eb="2">
      <t>ホジョ</t>
    </rPh>
    <rPh sb="2" eb="4">
      <t>ジギョウ</t>
    </rPh>
    <rPh sb="4" eb="6">
      <t>カンリョウ</t>
    </rPh>
    <rPh sb="6" eb="8">
      <t>キジツ</t>
    </rPh>
    <phoneticPr fontId="2"/>
  </si>
  <si>
    <t>令和</t>
    <rPh sb="0" eb="2">
      <t>レイワ</t>
    </rPh>
    <phoneticPr fontId="2"/>
  </si>
  <si>
    <t>補助事業に要した経費及び補助金</t>
    <phoneticPr fontId="2"/>
  </si>
  <si>
    <t>合　計</t>
    <rPh sb="0" eb="1">
      <t>ゴウ</t>
    </rPh>
    <rPh sb="2" eb="3">
      <t>ケイ</t>
    </rPh>
    <phoneticPr fontId="2"/>
  </si>
  <si>
    <t>報酬</t>
    <rPh sb="0" eb="2">
      <t>ホウシュウ</t>
    </rPh>
    <phoneticPr fontId="2"/>
  </si>
  <si>
    <t>移動費</t>
    <rPh sb="0" eb="3">
      <t>イドウヒ</t>
    </rPh>
    <phoneticPr fontId="2"/>
  </si>
  <si>
    <t>紹介手数料</t>
    <rPh sb="0" eb="2">
      <t>ショウカイ</t>
    </rPh>
    <rPh sb="2" eb="5">
      <t>テスウリョウ</t>
    </rPh>
    <phoneticPr fontId="2"/>
  </si>
  <si>
    <t>区分</t>
    <rPh sb="0" eb="2">
      <t>クブン</t>
    </rPh>
    <phoneticPr fontId="2"/>
  </si>
  <si>
    <t>補助対象経費</t>
    <rPh sb="0" eb="2">
      <t>ホジョ</t>
    </rPh>
    <rPh sb="2" eb="4">
      <t>タイショウ</t>
    </rPh>
    <rPh sb="4" eb="6">
      <t>ケイヒ</t>
    </rPh>
    <phoneticPr fontId="2"/>
  </si>
  <si>
    <t>補助金額</t>
    <rPh sb="0" eb="3">
      <t>ホジョキン</t>
    </rPh>
    <rPh sb="3" eb="4">
      <t>ガク</t>
    </rPh>
    <phoneticPr fontId="2"/>
  </si>
  <si>
    <t>No.１</t>
    <phoneticPr fontId="2"/>
  </si>
  <si>
    <t>回数</t>
    <rPh sb="0" eb="2">
      <t>カイスウ</t>
    </rPh>
    <phoneticPr fontId="2"/>
  </si>
  <si>
    <t>②</t>
  </si>
  <si>
    <t>回数</t>
  </si>
  <si>
    <t>※　回数には，来課の回数を入れてください。　例）１回目の来鹿 ⇒ ①，２回目の来鹿 ⇒ ②</t>
    <rPh sb="2" eb="4">
      <t>カイスウ</t>
    </rPh>
    <rPh sb="7" eb="8">
      <t>ライ</t>
    </rPh>
    <rPh sb="8" eb="9">
      <t>カ</t>
    </rPh>
    <rPh sb="10" eb="12">
      <t>カイスウ</t>
    </rPh>
    <rPh sb="13" eb="14">
      <t>イ</t>
    </rPh>
    <rPh sb="22" eb="23">
      <t>レイ</t>
    </rPh>
    <rPh sb="25" eb="27">
      <t>カイメ</t>
    </rPh>
    <rPh sb="28" eb="29">
      <t>ライ</t>
    </rPh>
    <rPh sb="29" eb="30">
      <t>シカ</t>
    </rPh>
    <rPh sb="36" eb="38">
      <t>カイメ</t>
    </rPh>
    <rPh sb="39" eb="40">
      <t>ライ</t>
    </rPh>
    <rPh sb="40" eb="41">
      <t>シカ</t>
    </rPh>
    <phoneticPr fontId="2"/>
  </si>
  <si>
    <t>①</t>
  </si>
  <si>
    <t>③</t>
  </si>
  <si>
    <t>③</t>
    <phoneticPr fontId="2"/>
  </si>
  <si>
    <t>航空機</t>
    <rPh sb="0" eb="3">
      <t>コウクウキ</t>
    </rPh>
    <phoneticPr fontId="2"/>
  </si>
  <si>
    <t>新幹線</t>
    <rPh sb="0" eb="3">
      <t>シンカンセン</t>
    </rPh>
    <phoneticPr fontId="2"/>
  </si>
  <si>
    <t>ＪＲ</t>
    <phoneticPr fontId="2"/>
  </si>
  <si>
    <t>③</t>
    <phoneticPr fontId="2"/>
  </si>
  <si>
    <t>バス</t>
    <phoneticPr fontId="2"/>
  </si>
  <si>
    <t>タクシー</t>
    <phoneticPr fontId="2"/>
  </si>
  <si>
    <t>宿泊費</t>
    <rPh sb="0" eb="2">
      <t>シュクハク</t>
    </rPh>
    <rPh sb="2" eb="3">
      <t>ヒ</t>
    </rPh>
    <phoneticPr fontId="2"/>
  </si>
  <si>
    <t>バス</t>
  </si>
  <si>
    <t>豊洲</t>
    <rPh sb="0" eb="2">
      <t>トヨス</t>
    </rPh>
    <phoneticPr fontId="2"/>
  </si>
  <si>
    <t>羽田空港</t>
    <rPh sb="0" eb="2">
      <t>ハネダ</t>
    </rPh>
    <rPh sb="2" eb="4">
      <t>クウコウ</t>
    </rPh>
    <phoneticPr fontId="2"/>
  </si>
  <si>
    <t>鹿児島空港</t>
    <rPh sb="0" eb="3">
      <t>カゴシマ</t>
    </rPh>
    <rPh sb="3" eb="5">
      <t>クウコウ</t>
    </rPh>
    <phoneticPr fontId="2"/>
  </si>
  <si>
    <t>鹿児島中央</t>
    <rPh sb="0" eb="3">
      <t>カゴシマ</t>
    </rPh>
    <rPh sb="3" eb="5">
      <t>チュウオウ</t>
    </rPh>
    <phoneticPr fontId="2"/>
  </si>
  <si>
    <t>羽田空港</t>
    <phoneticPr fontId="2"/>
  </si>
  <si>
    <t>豊洲</t>
    <phoneticPr fontId="2"/>
  </si>
  <si>
    <t>鹿児島空港</t>
    <phoneticPr fontId="2"/>
  </si>
  <si>
    <t>鹿児島中央</t>
    <phoneticPr fontId="2"/>
  </si>
  <si>
    <t>鹿児島県庁ホテル</t>
    <rPh sb="0" eb="3">
      <t>カゴシマ</t>
    </rPh>
    <rPh sb="3" eb="5">
      <t>ケンチョウ</t>
    </rPh>
    <phoneticPr fontId="2"/>
  </si>
  <si>
    <t>かごしまホテル</t>
    <phoneticPr fontId="2"/>
  </si>
  <si>
    <t>（株）鹿児島県庁</t>
    <rPh sb="0" eb="3">
      <t>カブ</t>
    </rPh>
    <rPh sb="3" eb="6">
      <t>カゴシマ</t>
    </rPh>
    <rPh sb="6" eb="8">
      <t>ケンチョウ</t>
    </rPh>
    <phoneticPr fontId="2"/>
  </si>
  <si>
    <t>鹿児島　太郎</t>
    <rPh sb="0" eb="3">
      <t>カゴシマ</t>
    </rPh>
    <rPh sb="4" eb="6">
      <t>タロウ</t>
    </rPh>
    <phoneticPr fontId="2"/>
  </si>
  <si>
    <t>令和７年５月１日
～令和９月30日</t>
    <rPh sb="0" eb="2">
      <t>レイワ</t>
    </rPh>
    <rPh sb="3" eb="4">
      <t>ネン</t>
    </rPh>
    <rPh sb="5" eb="6">
      <t>ツキ</t>
    </rPh>
    <rPh sb="7" eb="8">
      <t>ニチ</t>
    </rPh>
    <rPh sb="10" eb="12">
      <t>レイワ</t>
    </rPh>
    <phoneticPr fontId="2"/>
  </si>
  <si>
    <t>東京都新宿区西新宿２丁目８-１</t>
    <phoneticPr fontId="2"/>
  </si>
  <si>
    <t>　新商品開発に当たり，弊社で作成していた事業計画について，市場調査等を踏まえた見直しや助言をいただくとともに，実際に現場を訪問していただき製造工程や製品を確認してもらい，マーケティング戦略における意見交換を実施した。
　また，ＳＮＳ等を活用した売上拡大については，目的（売上アップや認知度の向上など）を明確にし，ターゲットを絞った上で情報発信を行う方法やユーザーがＳＮＳを介して，共有したくなるよな仕組み作りについて，助言をいただいた。
　今回，プロ人材を活用したことにより，経営課題の解決に向けた取組の明確化や人材の業務スキルの向上につながった。
　　</t>
    <rPh sb="1" eb="4">
      <t>シンショウヒン</t>
    </rPh>
    <rPh sb="4" eb="6">
      <t>カイハツ</t>
    </rPh>
    <rPh sb="7" eb="8">
      <t>ア</t>
    </rPh>
    <rPh sb="11" eb="13">
      <t>ヘイシャ</t>
    </rPh>
    <rPh sb="14" eb="16">
      <t>サクセイ</t>
    </rPh>
    <rPh sb="20" eb="22">
      <t>ジギョウ</t>
    </rPh>
    <rPh sb="22" eb="24">
      <t>ケイカク</t>
    </rPh>
    <rPh sb="29" eb="31">
      <t>シジョウ</t>
    </rPh>
    <rPh sb="31" eb="33">
      <t>チョウサ</t>
    </rPh>
    <rPh sb="33" eb="34">
      <t>トウ</t>
    </rPh>
    <rPh sb="35" eb="36">
      <t>フ</t>
    </rPh>
    <rPh sb="39" eb="41">
      <t>ミナオ</t>
    </rPh>
    <rPh sb="43" eb="45">
      <t>ジョゲン</t>
    </rPh>
    <rPh sb="55" eb="57">
      <t>ジッサイ</t>
    </rPh>
    <rPh sb="58" eb="60">
      <t>ゲンバ</t>
    </rPh>
    <rPh sb="61" eb="63">
      <t>ホウモン</t>
    </rPh>
    <rPh sb="69" eb="71">
      <t>セイゾウ</t>
    </rPh>
    <rPh sb="71" eb="73">
      <t>コウテイ</t>
    </rPh>
    <rPh sb="74" eb="76">
      <t>セイヒン</t>
    </rPh>
    <rPh sb="77" eb="79">
      <t>カクニン</t>
    </rPh>
    <rPh sb="92" eb="94">
      <t>センリャク</t>
    </rPh>
    <rPh sb="98" eb="100">
      <t>イケン</t>
    </rPh>
    <rPh sb="100" eb="102">
      <t>コウカン</t>
    </rPh>
    <rPh sb="103" eb="105">
      <t>ジッシ</t>
    </rPh>
    <rPh sb="116" eb="117">
      <t>トウ</t>
    </rPh>
    <rPh sb="118" eb="120">
      <t>カツヨウ</t>
    </rPh>
    <rPh sb="122" eb="123">
      <t>ウ</t>
    </rPh>
    <rPh sb="123" eb="124">
      <t>ア</t>
    </rPh>
    <rPh sb="124" eb="126">
      <t>カクダイ</t>
    </rPh>
    <rPh sb="132" eb="134">
      <t>モクテキ</t>
    </rPh>
    <rPh sb="135" eb="136">
      <t>ウ</t>
    </rPh>
    <rPh sb="136" eb="137">
      <t>ア</t>
    </rPh>
    <rPh sb="141" eb="143">
      <t>ニンチ</t>
    </rPh>
    <rPh sb="143" eb="144">
      <t>ド</t>
    </rPh>
    <rPh sb="145" eb="147">
      <t>コウジョウ</t>
    </rPh>
    <rPh sb="151" eb="153">
      <t>メイカク</t>
    </rPh>
    <rPh sb="162" eb="163">
      <t>シボ</t>
    </rPh>
    <rPh sb="165" eb="166">
      <t>ウエ</t>
    </rPh>
    <rPh sb="167" eb="169">
      <t>ジョウホウ</t>
    </rPh>
    <rPh sb="169" eb="171">
      <t>ハッシン</t>
    </rPh>
    <rPh sb="172" eb="173">
      <t>オコナ</t>
    </rPh>
    <rPh sb="174" eb="176">
      <t>ホウホウ</t>
    </rPh>
    <rPh sb="186" eb="187">
      <t>カイ</t>
    </rPh>
    <rPh sb="190" eb="192">
      <t>キョウユウ</t>
    </rPh>
    <rPh sb="199" eb="201">
      <t>シク</t>
    </rPh>
    <rPh sb="202" eb="203">
      <t>ヅク</t>
    </rPh>
    <rPh sb="209" eb="211">
      <t>ジョゲン</t>
    </rPh>
    <rPh sb="220" eb="222">
      <t>コンカイ</t>
    </rPh>
    <rPh sb="225" eb="227">
      <t>ジンザイ</t>
    </rPh>
    <rPh sb="228" eb="230">
      <t>カツヨウ</t>
    </rPh>
    <rPh sb="238" eb="240">
      <t>ケイエイ</t>
    </rPh>
    <rPh sb="240" eb="242">
      <t>カダイ</t>
    </rPh>
    <rPh sb="243" eb="245">
      <t>カイケツ</t>
    </rPh>
    <rPh sb="246" eb="247">
      <t>ム</t>
    </rPh>
    <rPh sb="249" eb="251">
      <t>トリクミ</t>
    </rPh>
    <rPh sb="252" eb="255">
      <t>メイカクカ</t>
    </rPh>
    <rPh sb="256" eb="258">
      <t>ジンザイ</t>
    </rPh>
    <rPh sb="259" eb="261">
      <t>ギョウム</t>
    </rPh>
    <rPh sb="265" eb="267">
      <t>コウジョウ</t>
    </rPh>
    <phoneticPr fontId="2"/>
  </si>
  <si>
    <t>小　計</t>
    <rPh sb="0" eb="1">
      <t>ショウ</t>
    </rPh>
    <rPh sb="2" eb="3">
      <t>ケイ</t>
    </rPh>
    <phoneticPr fontId="2"/>
  </si>
  <si>
    <t>令和○月○日
～令和○月○日</t>
    <phoneticPr fontId="2"/>
  </si>
  <si>
    <t>令和○年○月○日</t>
    <phoneticPr fontId="2"/>
  </si>
  <si>
    <t>○○市○○町
○○番地○○</t>
    <rPh sb="2" eb="3">
      <t>シ</t>
    </rPh>
    <rPh sb="5" eb="6">
      <t>マチ</t>
    </rPh>
    <rPh sb="9" eb="11">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</si>
</sst>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6">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Century"/>
      <family val="1"/>
    </font>
    <font>
      <sz val="14"/>
      <color theme="1"/>
      <name val="メイリオ"/>
      <family val="3"/>
      <charset val="128"/>
    </font>
    <font>
      <sz val="12"/>
      <name val="メイリオ"/>
      <family val="3"/>
      <charset val="128"/>
    </font>
    <font>
      <sz val="6"/>
      <name val="游ゴシック"/>
      <family val="3"/>
    </font>
    <font>
      <sz val="11"/>
      <name val="メイリオ"/>
      <family val="3"/>
      <charset val="128"/>
    </font>
    <font>
      <sz val="11"/>
      <color theme="1"/>
      <name val="メイリオ"/>
      <family val="3"/>
      <charset val="128"/>
    </font>
    <font>
      <b/>
      <sz val="12"/>
      <name val="メイリオ"/>
      <family val="3"/>
      <charset val="128"/>
    </font>
    <font>
      <sz val="10"/>
      <name val="メイリオ"/>
      <family val="3"/>
      <charset val="128"/>
    </font>
    <font>
      <b/>
      <sz val="9"/>
      <color indexed="81"/>
      <name val="MS P ゴシック"/>
      <family val="3"/>
      <charset val="128"/>
    </font>
    <font>
      <sz val="12"/>
      <color theme="1"/>
      <name val="メイリオ"/>
      <family val="3"/>
      <charset val="128"/>
    </font>
    <font>
      <sz val="14"/>
      <color theme="1"/>
      <name val="ＭＳ 明朝"/>
      <family val="1"/>
      <charset val="128"/>
    </font>
    <font>
      <sz val="9"/>
      <color indexed="81"/>
      <name val="MS P ゴシック"/>
      <family val="3"/>
      <charset val="128"/>
    </font>
    <font>
      <sz val="9"/>
      <color indexed="8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71">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medium">
        <color indexed="64"/>
      </right>
      <top/>
      <bottom style="thin">
        <color auto="1"/>
      </bottom>
      <diagonal/>
    </border>
    <border>
      <left/>
      <right style="thin">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right style="thin">
        <color auto="1"/>
      </right>
      <top/>
      <bottom style="medium">
        <color auto="1"/>
      </bottom>
      <diagonal/>
    </border>
  </borders>
  <cellStyleXfs count="1">
    <xf numFmtId="0" fontId="0" fillId="0" borderId="0">
      <alignment vertical="center"/>
    </xf>
  </cellStyleXfs>
  <cellXfs count="38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176" fontId="7" fillId="2" borderId="32" xfId="0" applyNumberFormat="1" applyFont="1" applyFill="1" applyBorder="1" applyAlignment="1" applyProtection="1">
      <alignment vertical="center" shrinkToFit="1"/>
      <protection locked="0"/>
    </xf>
    <xf numFmtId="176" fontId="7" fillId="2" borderId="5" xfId="0" applyNumberFormat="1" applyFont="1" applyFill="1" applyBorder="1" applyAlignment="1" applyProtection="1">
      <alignment vertical="center" shrinkToFit="1"/>
      <protection locked="0"/>
    </xf>
    <xf numFmtId="0" fontId="7" fillId="2" borderId="5" xfId="0" applyFont="1" applyFill="1" applyBorder="1" applyAlignment="1">
      <alignment horizontal="center"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center" vertical="center" shrinkToFit="1"/>
    </xf>
    <xf numFmtId="0" fontId="7" fillId="2" borderId="9" xfId="0" applyFont="1" applyFill="1" applyBorder="1" applyAlignment="1">
      <alignment horizontal="left" vertical="center" shrinkToFit="1"/>
    </xf>
    <xf numFmtId="0" fontId="7" fillId="2" borderId="4" xfId="0" applyFont="1" applyFill="1" applyBorder="1" applyAlignment="1" applyProtection="1">
      <alignment vertical="center" shrinkToFit="1"/>
      <protection locked="0"/>
    </xf>
    <xf numFmtId="0" fontId="7" fillId="2" borderId="5" xfId="0" applyFont="1" applyFill="1" applyBorder="1" applyAlignment="1" applyProtection="1">
      <alignment vertical="center" shrinkToFit="1"/>
      <protection locked="0"/>
    </xf>
    <xf numFmtId="0" fontId="7" fillId="2" borderId="33" xfId="0" applyFont="1" applyFill="1" applyBorder="1" applyAlignment="1">
      <alignment vertical="center" shrinkToFit="1"/>
    </xf>
    <xf numFmtId="0" fontId="7" fillId="2" borderId="0" xfId="0" applyFont="1" applyFill="1" applyAlignment="1">
      <alignment horizontal="center" vertical="center" shrinkToFit="1"/>
    </xf>
    <xf numFmtId="0" fontId="7" fillId="2" borderId="0" xfId="0" applyFont="1" applyFill="1" applyAlignment="1">
      <alignment vertical="center" shrinkToFit="1"/>
    </xf>
    <xf numFmtId="0" fontId="7" fillId="0" borderId="6" xfId="0" applyFont="1" applyBorder="1" applyAlignment="1">
      <alignment horizontal="right" vertical="center" shrinkToFit="1"/>
    </xf>
    <xf numFmtId="0" fontId="7" fillId="0" borderId="10" xfId="0" applyFont="1" applyBorder="1" applyAlignment="1">
      <alignment vertical="center" shrinkToFit="1"/>
    </xf>
    <xf numFmtId="0" fontId="7" fillId="2" borderId="6" xfId="0" applyFont="1" applyFill="1" applyBorder="1" applyAlignment="1" applyProtection="1">
      <alignment vertical="center" shrinkToFit="1"/>
      <protection locked="0"/>
    </xf>
    <xf numFmtId="0" fontId="7" fillId="0" borderId="0" xfId="0" applyFont="1" applyAlignment="1">
      <alignment vertical="center" shrinkToFit="1"/>
    </xf>
    <xf numFmtId="0" fontId="7" fillId="2" borderId="3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8" xfId="0" applyFont="1" applyFill="1" applyBorder="1" applyAlignment="1">
      <alignment vertical="center" shrinkToFit="1"/>
    </xf>
    <xf numFmtId="0" fontId="7" fillId="2" borderId="7"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38" xfId="0" applyFont="1" applyFill="1" applyBorder="1" applyAlignment="1">
      <alignment vertical="center" shrinkToFit="1"/>
    </xf>
    <xf numFmtId="0" fontId="8" fillId="0" borderId="0" xfId="0" applyFont="1" applyAlignment="1">
      <alignment horizontal="right" vertical="center"/>
    </xf>
    <xf numFmtId="0" fontId="8" fillId="0" borderId="0" xfId="0" applyFont="1" applyAlignment="1">
      <alignment vertical="top" wrapTex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3" borderId="40" xfId="0" applyFont="1" applyFill="1" applyBorder="1" applyAlignment="1">
      <alignment horizontal="center" vertical="center" shrinkToFit="1"/>
    </xf>
    <xf numFmtId="0" fontId="7" fillId="3" borderId="4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42"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177" fontId="7" fillId="2" borderId="0" xfId="0" applyNumberFormat="1" applyFont="1" applyFill="1" applyAlignment="1">
      <alignment horizontal="right" vertical="center" shrinkToFit="1"/>
    </xf>
    <xf numFmtId="0" fontId="1" fillId="2" borderId="0" xfId="0" applyFont="1" applyFill="1">
      <alignment vertical="center"/>
    </xf>
    <xf numFmtId="177" fontId="9" fillId="2" borderId="36" xfId="0" applyNumberFormat="1" applyFont="1" applyFill="1" applyBorder="1" applyAlignment="1">
      <alignment vertical="center" shrinkToFit="1"/>
    </xf>
    <xf numFmtId="0" fontId="8" fillId="2" borderId="0" xfId="0" applyFont="1" applyFill="1" applyAlignment="1">
      <alignment horizontal="right" vertical="center"/>
    </xf>
    <xf numFmtId="0" fontId="8" fillId="2" borderId="0" xfId="0" applyFont="1" applyFill="1" applyAlignment="1">
      <alignment vertical="top" wrapText="1"/>
    </xf>
    <xf numFmtId="177" fontId="7" fillId="4" borderId="35" xfId="0" applyNumberFormat="1" applyFont="1" applyFill="1" applyBorder="1" applyAlignment="1">
      <alignment horizontal="center" vertical="center" shrinkToFit="1"/>
    </xf>
    <xf numFmtId="0" fontId="8" fillId="0" borderId="0" xfId="0" applyFont="1" applyAlignment="1">
      <alignment horizontal="left" vertical="center"/>
    </xf>
    <xf numFmtId="176" fontId="5" fillId="2" borderId="32" xfId="0" applyNumberFormat="1" applyFont="1" applyFill="1" applyBorder="1" applyAlignment="1" applyProtection="1">
      <alignment vertical="center" shrinkToFit="1"/>
      <protection locked="0"/>
    </xf>
    <xf numFmtId="176" fontId="5" fillId="2" borderId="5" xfId="0" applyNumberFormat="1" applyFont="1" applyFill="1" applyBorder="1" applyAlignment="1" applyProtection="1">
      <alignment vertical="center" shrinkToFit="1"/>
      <protection locked="0"/>
    </xf>
    <xf numFmtId="0" fontId="5" fillId="2" borderId="5"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4" xfId="0" applyFont="1" applyFill="1" applyBorder="1" applyAlignment="1">
      <alignment horizontal="center" vertical="center" shrinkToFit="1"/>
    </xf>
    <xf numFmtId="0" fontId="5" fillId="2" borderId="9" xfId="0" applyFont="1" applyFill="1" applyBorder="1" applyAlignment="1">
      <alignment horizontal="left" vertical="center" shrinkToFit="1"/>
    </xf>
    <xf numFmtId="0" fontId="5" fillId="2" borderId="4" xfId="0" applyFont="1" applyFill="1" applyBorder="1" applyAlignment="1" applyProtection="1">
      <alignment vertical="center" shrinkToFit="1"/>
      <protection locked="0"/>
    </xf>
    <xf numFmtId="0" fontId="5" fillId="2" borderId="5" xfId="0" applyFont="1" applyFill="1" applyBorder="1" applyAlignment="1" applyProtection="1">
      <alignment vertical="center" shrinkToFit="1"/>
      <protection locked="0"/>
    </xf>
    <xf numFmtId="0" fontId="5" fillId="2" borderId="31" xfId="0" applyFont="1" applyFill="1" applyBorder="1" applyAlignment="1">
      <alignment horizontal="center" vertical="center" shrinkToFit="1"/>
    </xf>
    <xf numFmtId="0" fontId="5" fillId="2" borderId="33" xfId="0" applyFont="1" applyFill="1" applyBorder="1" applyAlignment="1">
      <alignment vertical="center" shrinkToFit="1"/>
    </xf>
    <xf numFmtId="0" fontId="5" fillId="2" borderId="0" xfId="0" applyFont="1" applyFill="1" applyAlignment="1">
      <alignment horizontal="center" vertical="center" shrinkToFit="1"/>
    </xf>
    <xf numFmtId="0" fontId="5" fillId="2" borderId="0" xfId="0" applyFont="1" applyFill="1" applyAlignment="1">
      <alignment vertical="center" shrinkToFit="1"/>
    </xf>
    <xf numFmtId="0" fontId="5" fillId="0" borderId="6" xfId="0" applyFont="1" applyBorder="1" applyAlignment="1">
      <alignment horizontal="right" vertical="center" shrinkToFit="1"/>
    </xf>
    <xf numFmtId="0" fontId="5" fillId="2" borderId="10" xfId="0" applyFont="1" applyFill="1" applyBorder="1" applyAlignment="1">
      <alignment vertical="center" shrinkToFit="1"/>
    </xf>
    <xf numFmtId="0" fontId="5" fillId="2" borderId="6" xfId="0" applyFont="1" applyFill="1" applyBorder="1" applyAlignment="1" applyProtection="1">
      <alignment vertical="center" shrinkToFit="1"/>
      <protection locked="0"/>
    </xf>
    <xf numFmtId="0" fontId="5" fillId="2" borderId="6" xfId="0" applyFont="1" applyFill="1" applyBorder="1" applyAlignment="1">
      <alignment vertical="center" shrinkToFit="1"/>
    </xf>
    <xf numFmtId="0" fontId="5" fillId="2" borderId="3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8" xfId="0" applyFont="1" applyFill="1" applyBorder="1" applyAlignment="1">
      <alignment vertical="center" shrinkToFit="1"/>
    </xf>
    <xf numFmtId="0" fontId="5" fillId="2" borderId="7"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5" fillId="2" borderId="38" xfId="0" applyFont="1" applyFill="1" applyBorder="1" applyAlignment="1">
      <alignment vertical="center" shrinkToFit="1"/>
    </xf>
    <xf numFmtId="0" fontId="5" fillId="2" borderId="7" xfId="0" applyFont="1" applyFill="1" applyBorder="1" applyAlignment="1">
      <alignment vertical="center" shrinkToFit="1"/>
    </xf>
    <xf numFmtId="0" fontId="5" fillId="2" borderId="39" xfId="0" applyFont="1" applyFill="1" applyBorder="1" applyAlignment="1">
      <alignment vertical="center" shrinkToFit="1"/>
    </xf>
    <xf numFmtId="0" fontId="1" fillId="0" borderId="0" xfId="0" applyFont="1" applyAlignment="1">
      <alignment horizontal="left" vertical="center"/>
    </xf>
    <xf numFmtId="0" fontId="12" fillId="0" borderId="0" xfId="0" applyFont="1" applyAlignment="1">
      <alignment horizontal="center" vertical="center"/>
    </xf>
    <xf numFmtId="0" fontId="5" fillId="0" borderId="16" xfId="0" applyFont="1" applyBorder="1" applyAlignment="1">
      <alignment horizontal="center" vertical="center" shrinkToFit="1"/>
    </xf>
    <xf numFmtId="0" fontId="8" fillId="0" borderId="40" xfId="0" applyFont="1" applyBorder="1" applyAlignment="1">
      <alignment horizontal="center" vertical="center"/>
    </xf>
    <xf numFmtId="0" fontId="0" fillId="0" borderId="0" xfId="0" applyAlignment="1">
      <alignment horizontal="center" vertical="center"/>
    </xf>
    <xf numFmtId="0" fontId="7" fillId="3" borderId="53" xfId="0" applyFont="1" applyFill="1" applyBorder="1" applyAlignment="1">
      <alignment horizontal="center" vertical="center" shrinkToFit="1"/>
    </xf>
    <xf numFmtId="0" fontId="7" fillId="6" borderId="40" xfId="0" applyFont="1" applyFill="1" applyBorder="1" applyAlignment="1">
      <alignment horizontal="center" vertical="center" shrinkToFit="1"/>
    </xf>
    <xf numFmtId="0" fontId="7" fillId="6" borderId="11" xfId="0" applyFont="1" applyFill="1" applyBorder="1" applyAlignment="1">
      <alignment horizontal="center" vertical="center" shrinkToFit="1"/>
    </xf>
    <xf numFmtId="0" fontId="7" fillId="6" borderId="45" xfId="0" applyFont="1" applyFill="1" applyBorder="1" applyAlignment="1">
      <alignment horizontal="center" vertical="center" shrinkToFit="1"/>
    </xf>
    <xf numFmtId="0" fontId="7" fillId="5" borderId="40" xfId="0" applyFont="1" applyFill="1" applyBorder="1" applyAlignment="1">
      <alignment horizontal="center" vertical="center" shrinkToFit="1"/>
    </xf>
    <xf numFmtId="0" fontId="7" fillId="8" borderId="40" xfId="0" applyFont="1" applyFill="1" applyBorder="1" applyAlignment="1">
      <alignment horizontal="center" vertical="center" shrinkToFit="1"/>
    </xf>
    <xf numFmtId="0" fontId="7" fillId="8" borderId="41" xfId="0" applyFont="1" applyFill="1" applyBorder="1" applyAlignment="1">
      <alignment horizontal="center" vertical="center" shrinkToFit="1"/>
    </xf>
    <xf numFmtId="0" fontId="7" fillId="5" borderId="41" xfId="0" applyFont="1" applyFill="1" applyBorder="1" applyAlignment="1">
      <alignment horizontal="center" vertical="center" shrinkToFit="1"/>
    </xf>
    <xf numFmtId="0" fontId="7" fillId="5" borderId="57" xfId="0" applyFont="1" applyFill="1" applyBorder="1" applyAlignment="1">
      <alignment horizontal="center" vertical="center" shrinkToFit="1"/>
    </xf>
    <xf numFmtId="0" fontId="7" fillId="5" borderId="58" xfId="0" applyFont="1" applyFill="1" applyBorder="1" applyAlignment="1">
      <alignment horizontal="center" vertical="center" shrinkToFit="1"/>
    </xf>
    <xf numFmtId="0" fontId="7" fillId="9" borderId="40"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53" xfId="0" applyFont="1" applyFill="1" applyBorder="1" applyAlignment="1">
      <alignment horizontal="center" vertical="center" shrinkToFit="1"/>
    </xf>
    <xf numFmtId="0" fontId="7" fillId="9" borderId="12" xfId="0" applyFont="1" applyFill="1" applyBorder="1" applyAlignment="1">
      <alignment horizontal="center" vertical="center" shrinkToFit="1"/>
    </xf>
    <xf numFmtId="0" fontId="1" fillId="8" borderId="0" xfId="0" applyFont="1" applyFill="1" applyAlignment="1">
      <alignment horizontal="left" vertical="center"/>
    </xf>
    <xf numFmtId="0" fontId="1" fillId="8" borderId="0" xfId="0" applyFont="1" applyFill="1" applyAlignment="1">
      <alignment horizontal="center" vertical="center"/>
    </xf>
    <xf numFmtId="0" fontId="1" fillId="8" borderId="0" xfId="0" applyFont="1" applyFill="1">
      <alignment vertical="center"/>
    </xf>
    <xf numFmtId="177" fontId="1" fillId="0" borderId="53" xfId="0" applyNumberFormat="1" applyFont="1" applyBorder="1" applyAlignment="1">
      <alignment horizontal="right" vertical="center"/>
    </xf>
    <xf numFmtId="177" fontId="1" fillId="0" borderId="40" xfId="0" applyNumberFormat="1" applyFont="1" applyBorder="1" applyAlignment="1">
      <alignment horizontal="right" vertical="center"/>
    </xf>
    <xf numFmtId="177" fontId="1" fillId="0" borderId="40" xfId="0" applyNumberFormat="1"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4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38" xfId="0" applyFont="1" applyBorder="1" applyAlignment="1">
      <alignment horizontal="center" vertical="center"/>
    </xf>
    <xf numFmtId="58" fontId="1" fillId="0" borderId="3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7" xfId="0" applyFont="1" applyBorder="1" applyAlignment="1">
      <alignment horizontal="center" vertical="center" wrapText="1"/>
    </xf>
    <xf numFmtId="0" fontId="1" fillId="0" borderId="8" xfId="0" applyFont="1" applyBorder="1" applyAlignment="1">
      <alignment horizontal="center" vertical="center" wrapText="1"/>
    </xf>
    <xf numFmtId="0" fontId="13" fillId="0" borderId="0" xfId="0" applyFont="1" applyAlignment="1">
      <alignment horizontal="center" vertical="center" wrapText="1"/>
    </xf>
    <xf numFmtId="177" fontId="1" fillId="0" borderId="53" xfId="0" applyNumberFormat="1" applyFont="1" applyBorder="1" applyAlignment="1">
      <alignment horizontal="center" vertical="center"/>
    </xf>
    <xf numFmtId="0" fontId="1" fillId="0" borderId="55" xfId="0" applyFont="1" applyBorder="1" applyAlignment="1">
      <alignment horizontal="center" vertical="center"/>
    </xf>
    <xf numFmtId="0" fontId="1" fillId="0" borderId="59" xfId="0" applyFont="1" applyBorder="1" applyAlignment="1">
      <alignment horizontal="center" vertical="center"/>
    </xf>
    <xf numFmtId="0" fontId="1" fillId="0" borderId="16" xfId="0" applyFont="1" applyBorder="1" applyAlignment="1">
      <alignment horizontal="center" vertical="center"/>
    </xf>
    <xf numFmtId="0" fontId="1" fillId="0" borderId="60" xfId="0" applyFont="1" applyBorder="1" applyAlignment="1">
      <alignment horizontal="center" vertical="center"/>
    </xf>
    <xf numFmtId="0" fontId="1" fillId="0" borderId="40" xfId="0" applyFont="1" applyBorder="1" applyAlignment="1">
      <alignment horizontal="center" vertical="center"/>
    </xf>
    <xf numFmtId="0" fontId="1" fillId="0" borderId="51"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27" xfId="0" applyFont="1" applyFill="1" applyBorder="1" applyAlignment="1">
      <alignment horizontal="left" vertical="center" wrapText="1"/>
    </xf>
    <xf numFmtId="177" fontId="1" fillId="0" borderId="61" xfId="0" applyNumberFormat="1" applyFont="1" applyBorder="1" applyAlignment="1">
      <alignment horizontal="center" vertical="center"/>
    </xf>
    <xf numFmtId="177" fontId="1" fillId="0" borderId="62" xfId="0" applyNumberFormat="1" applyFont="1" applyBorder="1" applyAlignment="1">
      <alignment horizontal="center" vertical="center"/>
    </xf>
    <xf numFmtId="177" fontId="1" fillId="0" borderId="63" xfId="0" applyNumberFormat="1" applyFont="1" applyBorder="1" applyAlignment="1">
      <alignment horizontal="center" vertical="center"/>
    </xf>
    <xf numFmtId="177" fontId="1" fillId="0" borderId="64" xfId="0" applyNumberFormat="1" applyFont="1" applyBorder="1" applyAlignment="1">
      <alignment horizontal="center" vertical="center"/>
    </xf>
    <xf numFmtId="177" fontId="1" fillId="0" borderId="65" xfId="0" applyNumberFormat="1" applyFont="1" applyBorder="1" applyAlignment="1">
      <alignment horizontal="center" vertical="center"/>
    </xf>
    <xf numFmtId="177" fontId="1" fillId="0" borderId="66" xfId="0" applyNumberFormat="1" applyFont="1" applyBorder="1" applyAlignment="1">
      <alignment horizontal="center" vertical="center"/>
    </xf>
    <xf numFmtId="177" fontId="1" fillId="0" borderId="67" xfId="0" applyNumberFormat="1" applyFont="1" applyBorder="1" applyAlignment="1">
      <alignment horizontal="center" vertical="center"/>
    </xf>
    <xf numFmtId="177" fontId="1" fillId="0" borderId="68" xfId="0" applyNumberFormat="1" applyFont="1" applyBorder="1" applyAlignment="1">
      <alignment horizontal="center" vertical="center"/>
    </xf>
    <xf numFmtId="177" fontId="1" fillId="0" borderId="69" xfId="0" applyNumberFormat="1"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58" fontId="1" fillId="0" borderId="32" xfId="0" applyNumberFormat="1"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177" fontId="1" fillId="0" borderId="57" xfId="0" applyNumberFormat="1" applyFont="1" applyBorder="1" applyAlignment="1">
      <alignment horizontal="right" vertical="center"/>
    </xf>
    <xf numFmtId="177" fontId="1" fillId="0" borderId="57" xfId="0" applyNumberFormat="1" applyFont="1" applyBorder="1" applyAlignment="1">
      <alignment horizontal="center" vertical="center"/>
    </xf>
    <xf numFmtId="0" fontId="1" fillId="0" borderId="58" xfId="0" applyFont="1" applyBorder="1" applyAlignment="1">
      <alignment horizontal="center" vertical="center"/>
    </xf>
    <xf numFmtId="0" fontId="7" fillId="3" borderId="48"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14" xfId="0" applyFont="1" applyBorder="1" applyAlignment="1">
      <alignment horizontal="center" vertical="center" shrinkToFit="1"/>
    </xf>
    <xf numFmtId="0" fontId="7" fillId="3" borderId="52"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12" fillId="0" borderId="0" xfId="0" applyFont="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7" xfId="0" applyFont="1" applyBorder="1" applyAlignment="1">
      <alignment horizontal="center" vertical="center" shrinkToFit="1"/>
    </xf>
    <xf numFmtId="0" fontId="7" fillId="0" borderId="26" xfId="0" applyFont="1" applyBorder="1" applyAlignment="1">
      <alignment horizontal="right" vertical="center" shrinkToFit="1"/>
    </xf>
    <xf numFmtId="0" fontId="7" fillId="0" borderId="23" xfId="0" applyFont="1" applyBorder="1" applyAlignment="1">
      <alignment horizontal="right" vertical="center" shrinkToFit="1"/>
    </xf>
    <xf numFmtId="177" fontId="7" fillId="4" borderId="22" xfId="0" applyNumberFormat="1" applyFont="1" applyFill="1" applyBorder="1" applyAlignment="1">
      <alignment horizontal="right" vertical="center" shrinkToFit="1"/>
    </xf>
    <xf numFmtId="177" fontId="7" fillId="4" borderId="24" xfId="0" applyNumberFormat="1" applyFont="1" applyFill="1" applyBorder="1" applyAlignment="1">
      <alignment horizontal="right" vertical="center" shrinkToFit="1"/>
    </xf>
    <xf numFmtId="0" fontId="7" fillId="2" borderId="0" xfId="0" applyFont="1" applyFill="1" applyAlignment="1">
      <alignment horizontal="left" vertical="center" shrinkToFit="1"/>
    </xf>
    <xf numFmtId="0" fontId="7" fillId="2" borderId="0" xfId="0" applyFont="1" applyFill="1" applyAlignment="1">
      <alignment horizontal="left" vertical="center" wrapText="1"/>
    </xf>
    <xf numFmtId="0" fontId="4" fillId="0" borderId="0" xfId="0" applyFont="1" applyAlignment="1">
      <alignment horizontal="left" vertical="center"/>
    </xf>
    <xf numFmtId="0" fontId="5" fillId="0" borderId="70"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0" xfId="0" applyFont="1" applyBorder="1" applyAlignment="1">
      <alignment horizontal="left" vertical="center" shrinkToFit="1"/>
    </xf>
    <xf numFmtId="0" fontId="12" fillId="0" borderId="21" xfId="0" applyFont="1" applyBorder="1" applyAlignment="1">
      <alignment horizontal="center" vertical="center"/>
    </xf>
    <xf numFmtId="177" fontId="7" fillId="0" borderId="4" xfId="0" applyNumberFormat="1" applyFont="1" applyBorder="1" applyAlignment="1">
      <alignment horizontal="right" vertical="center" shrinkToFit="1"/>
    </xf>
    <xf numFmtId="177" fontId="7" fillId="0" borderId="5"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0" xfId="0" applyNumberFormat="1" applyFont="1" applyAlignment="1">
      <alignment horizontal="right" vertical="center" shrinkToFit="1"/>
    </xf>
    <xf numFmtId="177" fontId="7" fillId="0" borderId="7" xfId="0" applyNumberFormat="1" applyFont="1" applyBorder="1" applyAlignment="1">
      <alignment horizontal="right" vertical="center" shrinkToFit="1"/>
    </xf>
    <xf numFmtId="177" fontId="7" fillId="0" borderId="8" xfId="0" applyNumberFormat="1" applyFont="1" applyBorder="1" applyAlignment="1">
      <alignment horizontal="right" vertical="center" shrinkToFit="1"/>
    </xf>
    <xf numFmtId="177" fontId="7" fillId="2" borderId="31" xfId="0" applyNumberFormat="1" applyFont="1" applyFill="1" applyBorder="1" applyAlignment="1">
      <alignment horizontal="center" vertical="center" shrinkToFit="1"/>
    </xf>
    <xf numFmtId="177" fontId="7" fillId="2" borderId="36" xfId="0" applyNumberFormat="1" applyFont="1" applyFill="1" applyBorder="1" applyAlignment="1">
      <alignment horizontal="center" vertical="center" shrinkToFit="1"/>
    </xf>
    <xf numFmtId="177" fontId="7" fillId="2" borderId="39" xfId="0" applyNumberFormat="1" applyFont="1" applyFill="1" applyBorder="1" applyAlignment="1">
      <alignment horizontal="center" vertical="center" shrinkToFit="1"/>
    </xf>
    <xf numFmtId="177" fontId="7" fillId="3" borderId="34" xfId="0" applyNumberFormat="1" applyFont="1" applyFill="1" applyBorder="1" applyAlignment="1">
      <alignment horizontal="right" vertical="center" shrinkToFit="1"/>
    </xf>
    <xf numFmtId="177" fontId="7" fillId="3" borderId="35" xfId="0" applyNumberFormat="1" applyFont="1" applyFill="1" applyBorder="1" applyAlignment="1">
      <alignment horizontal="right" vertical="center" shrinkToFit="1"/>
    </xf>
    <xf numFmtId="0" fontId="7" fillId="3" borderId="34"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177" fontId="7" fillId="2" borderId="0" xfId="0" applyNumberFormat="1" applyFont="1" applyFill="1" applyAlignment="1">
      <alignment horizontal="center" vertical="center" shrinkToFit="1"/>
    </xf>
    <xf numFmtId="177" fontId="7" fillId="2" borderId="3" xfId="0" applyNumberFormat="1" applyFont="1" applyFill="1" applyBorder="1" applyAlignment="1">
      <alignment horizontal="right" vertical="center" shrinkToFit="1"/>
    </xf>
    <xf numFmtId="0" fontId="7" fillId="2" borderId="1" xfId="0" applyFont="1" applyFill="1" applyBorder="1" applyAlignment="1">
      <alignment horizontal="right" vertical="center" shrinkToFit="1"/>
    </xf>
    <xf numFmtId="0" fontId="7" fillId="3" borderId="3"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177" fontId="7" fillId="6" borderId="5" xfId="0" applyNumberFormat="1" applyFont="1" applyFill="1" applyBorder="1" applyAlignment="1">
      <alignment vertical="center" shrinkToFit="1"/>
    </xf>
    <xf numFmtId="177" fontId="7" fillId="6" borderId="9" xfId="0" applyNumberFormat="1" applyFont="1" applyFill="1" applyBorder="1" applyAlignment="1">
      <alignment vertical="center" shrinkToFit="1"/>
    </xf>
    <xf numFmtId="177" fontId="7" fillId="2" borderId="3" xfId="0" applyNumberFormat="1" applyFont="1" applyFill="1" applyBorder="1" applyAlignment="1">
      <alignment vertical="center" shrinkToFit="1"/>
    </xf>
    <xf numFmtId="177" fontId="7" fillId="2" borderId="1" xfId="0" applyNumberFormat="1" applyFont="1" applyFill="1" applyBorder="1" applyAlignment="1">
      <alignment vertical="center" shrinkToFit="1"/>
    </xf>
    <xf numFmtId="177" fontId="7" fillId="2" borderId="0" xfId="0" applyNumberFormat="1" applyFont="1" applyFill="1" applyAlignment="1" applyProtection="1">
      <alignment horizontal="center" vertical="center" shrinkToFit="1"/>
      <protection locked="0"/>
    </xf>
    <xf numFmtId="0" fontId="7" fillId="2" borderId="7" xfId="0" applyFont="1" applyFill="1" applyBorder="1" applyAlignment="1">
      <alignment horizontal="right" shrinkToFit="1"/>
    </xf>
    <xf numFmtId="0" fontId="7" fillId="2" borderId="8" xfId="0" applyFont="1" applyFill="1" applyBorder="1" applyAlignment="1">
      <alignment horizontal="right" shrinkToFit="1"/>
    </xf>
    <xf numFmtId="0" fontId="7" fillId="2" borderId="38" xfId="0" applyFont="1" applyFill="1" applyBorder="1" applyAlignment="1">
      <alignment horizontal="right"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177" fontId="7" fillId="2" borderId="4" xfId="0" applyNumberFormat="1" applyFont="1" applyFill="1" applyBorder="1" applyAlignment="1">
      <alignment vertical="center" shrinkToFit="1"/>
    </xf>
    <xf numFmtId="177" fontId="7" fillId="2" borderId="9" xfId="0" applyNumberFormat="1" applyFont="1" applyFill="1" applyBorder="1" applyAlignment="1">
      <alignment vertical="center" shrinkToFit="1"/>
    </xf>
    <xf numFmtId="177" fontId="7" fillId="3" borderId="6" xfId="0" applyNumberFormat="1" applyFont="1" applyFill="1" applyBorder="1" applyAlignment="1">
      <alignment horizontal="right" vertical="center" shrinkToFit="1"/>
    </xf>
    <xf numFmtId="177" fontId="7" fillId="3" borderId="10" xfId="0" applyNumberFormat="1" applyFont="1" applyFill="1" applyBorder="1" applyAlignment="1">
      <alignment horizontal="right" vertical="center" shrinkToFit="1"/>
    </xf>
    <xf numFmtId="0" fontId="7" fillId="3" borderId="6" xfId="0" applyFont="1" applyFill="1" applyBorder="1" applyAlignment="1">
      <alignment horizontal="center" vertical="center" shrinkToFit="1"/>
    </xf>
    <xf numFmtId="0" fontId="7" fillId="3" borderId="0" xfId="0" applyFont="1" applyFill="1" applyAlignment="1">
      <alignment horizontal="center" vertical="center" shrinkToFit="1"/>
    </xf>
    <xf numFmtId="177" fontId="7" fillId="2" borderId="2" xfId="0" applyNumberFormat="1" applyFont="1" applyFill="1" applyBorder="1" applyAlignment="1">
      <alignment horizontal="right" vertical="center" shrinkToFit="1"/>
    </xf>
    <xf numFmtId="177" fontId="7" fillId="2" borderId="1" xfId="0" applyNumberFormat="1" applyFont="1" applyFill="1" applyBorder="1" applyAlignment="1">
      <alignment horizontal="right" vertical="center" shrinkToFit="1"/>
    </xf>
    <xf numFmtId="177" fontId="7" fillId="2" borderId="6" xfId="0" applyNumberFormat="1" applyFont="1" applyFill="1" applyBorder="1" applyAlignment="1">
      <alignment horizontal="right" vertical="center" shrinkToFit="1"/>
    </xf>
    <xf numFmtId="177" fontId="7" fillId="2" borderId="10" xfId="0" applyNumberFormat="1" applyFont="1" applyFill="1" applyBorder="1" applyAlignment="1">
      <alignment horizontal="right" vertical="center" shrinkToFit="1"/>
    </xf>
    <xf numFmtId="177" fontId="7" fillId="3" borderId="3" xfId="0" applyNumberFormat="1" applyFont="1" applyFill="1" applyBorder="1" applyAlignment="1">
      <alignment horizontal="right" vertical="center" shrinkToFit="1"/>
    </xf>
    <xf numFmtId="177" fontId="7" fillId="3" borderId="1" xfId="0" applyNumberFormat="1" applyFont="1" applyFill="1" applyBorder="1" applyAlignment="1">
      <alignment horizontal="right"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177" fontId="7" fillId="4" borderId="34" xfId="0" applyNumberFormat="1" applyFont="1" applyFill="1" applyBorder="1" applyAlignment="1">
      <alignment horizontal="right" vertical="center" shrinkToFit="1"/>
    </xf>
    <xf numFmtId="177" fontId="7" fillId="4" borderId="43" xfId="0" applyNumberFormat="1" applyFont="1" applyFill="1" applyBorder="1" applyAlignment="1">
      <alignment horizontal="right" vertical="center" shrinkToFit="1"/>
    </xf>
    <xf numFmtId="0" fontId="8" fillId="0" borderId="0" xfId="0" applyFont="1" applyAlignment="1">
      <alignment horizontal="left" vertical="center"/>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7" fillId="3" borderId="43" xfId="0" applyFont="1" applyFill="1" applyBorder="1" applyAlignment="1">
      <alignment horizontal="center" vertical="center" shrinkToFit="1"/>
    </xf>
    <xf numFmtId="177" fontId="7" fillId="2" borderId="43" xfId="0" applyNumberFormat="1" applyFont="1" applyFill="1" applyBorder="1" applyAlignment="1">
      <alignment horizontal="right" vertical="center" shrinkToFit="1"/>
    </xf>
    <xf numFmtId="177" fontId="7" fillId="2" borderId="44" xfId="0" applyNumberFormat="1" applyFont="1" applyFill="1" applyBorder="1" applyAlignment="1">
      <alignment horizontal="right" vertical="center" shrinkToFit="1"/>
    </xf>
    <xf numFmtId="177" fontId="7" fillId="2" borderId="46" xfId="0" applyNumberFormat="1" applyFont="1" applyFill="1" applyBorder="1" applyAlignment="1">
      <alignment horizontal="right" vertical="center" shrinkToFit="1"/>
    </xf>
    <xf numFmtId="177" fontId="9" fillId="2" borderId="34" xfId="0" applyNumberFormat="1" applyFont="1" applyFill="1" applyBorder="1" applyAlignment="1">
      <alignment horizontal="center" vertical="center" shrinkToFit="1"/>
    </xf>
    <xf numFmtId="177" fontId="9" fillId="2" borderId="35" xfId="0" applyNumberFormat="1" applyFont="1" applyFill="1" applyBorder="1" applyAlignment="1">
      <alignment horizontal="center" vertical="center" shrinkToFit="1"/>
    </xf>
    <xf numFmtId="177" fontId="7" fillId="2" borderId="34" xfId="0" applyNumberFormat="1" applyFont="1" applyFill="1" applyBorder="1" applyAlignment="1">
      <alignment horizontal="right" vertical="center" shrinkToFit="1"/>
    </xf>
    <xf numFmtId="0" fontId="10" fillId="5" borderId="32" xfId="0" applyFont="1" applyFill="1" applyBorder="1" applyAlignment="1">
      <alignment horizontal="left" vertical="center" shrinkToFit="1"/>
    </xf>
    <xf numFmtId="0" fontId="10" fillId="5" borderId="5" xfId="0" applyFont="1" applyFill="1" applyBorder="1" applyAlignment="1">
      <alignment horizontal="left" vertical="center" shrinkToFit="1"/>
    </xf>
    <xf numFmtId="0" fontId="10" fillId="5" borderId="31" xfId="0" applyFont="1" applyFill="1" applyBorder="1" applyAlignment="1">
      <alignment horizontal="left" vertical="center" shrinkToFit="1"/>
    </xf>
    <xf numFmtId="0" fontId="10" fillId="5" borderId="33"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6" xfId="0" applyFont="1" applyFill="1" applyBorder="1" applyAlignment="1">
      <alignment horizontal="left" vertical="center" wrapText="1"/>
    </xf>
    <xf numFmtId="0" fontId="5" fillId="0" borderId="26" xfId="0" applyFont="1" applyBorder="1" applyAlignment="1">
      <alignment horizontal="right" vertical="center" shrinkToFit="1"/>
    </xf>
    <xf numFmtId="0" fontId="5" fillId="0" borderId="23" xfId="0" applyFont="1" applyBorder="1" applyAlignment="1">
      <alignment horizontal="right" vertical="center" shrinkToFit="1"/>
    </xf>
    <xf numFmtId="0" fontId="5" fillId="0" borderId="24" xfId="0" applyFont="1" applyBorder="1" applyAlignment="1">
      <alignment horizontal="right" vertical="center" shrinkToFit="1"/>
    </xf>
    <xf numFmtId="177" fontId="5" fillId="4" borderId="34" xfId="0" applyNumberFormat="1" applyFont="1" applyFill="1" applyBorder="1" applyAlignment="1">
      <alignment horizontal="right" vertical="center" shrinkToFit="1"/>
    </xf>
    <xf numFmtId="177" fontId="5" fillId="4" borderId="35" xfId="0" applyNumberFormat="1" applyFont="1" applyFill="1" applyBorder="1" applyAlignment="1">
      <alignment horizontal="right" vertical="center" shrinkToFit="1"/>
    </xf>
    <xf numFmtId="177" fontId="5" fillId="3" borderId="0" xfId="0" applyNumberFormat="1" applyFont="1" applyFill="1" applyAlignment="1">
      <alignment horizontal="right" vertical="center" shrinkToFit="1"/>
    </xf>
    <xf numFmtId="0" fontId="5" fillId="3" borderId="0" xfId="0" applyFont="1" applyFill="1" applyAlignment="1">
      <alignment horizontal="center" vertical="center" shrinkToFit="1"/>
    </xf>
    <xf numFmtId="177" fontId="5" fillId="2" borderId="0" xfId="0" applyNumberFormat="1" applyFont="1" applyFill="1" applyAlignment="1">
      <alignment horizontal="right" vertical="center" shrinkToFit="1"/>
    </xf>
    <xf numFmtId="177" fontId="5" fillId="2" borderId="0" xfId="0" applyNumberFormat="1" applyFont="1" applyFill="1" applyAlignment="1" applyProtection="1">
      <alignment horizontal="right" vertical="center" shrinkToFit="1"/>
      <protection locked="0"/>
    </xf>
    <xf numFmtId="177" fontId="5" fillId="2" borderId="0" xfId="0" applyNumberFormat="1" applyFont="1" applyFill="1" applyAlignment="1">
      <alignment horizontal="center" vertical="center" shrinkToFit="1"/>
    </xf>
    <xf numFmtId="177" fontId="5" fillId="2" borderId="36" xfId="0" applyNumberFormat="1" applyFont="1" applyFill="1" applyBorder="1" applyAlignment="1">
      <alignment horizontal="center" vertical="center" shrinkToFit="1"/>
    </xf>
    <xf numFmtId="0" fontId="7" fillId="2" borderId="7" xfId="0" applyFont="1" applyFill="1" applyBorder="1" applyAlignment="1">
      <alignment horizontal="right" vertical="center" shrinkToFit="1"/>
    </xf>
    <xf numFmtId="0" fontId="7" fillId="2" borderId="8" xfId="0" applyFont="1" applyFill="1" applyBorder="1" applyAlignment="1">
      <alignment horizontal="right" vertical="center" shrinkToFit="1"/>
    </xf>
    <xf numFmtId="0" fontId="7" fillId="2" borderId="38" xfId="0" applyFont="1" applyFill="1" applyBorder="1" applyAlignment="1">
      <alignment horizontal="right" vertical="center" shrinkToFit="1"/>
    </xf>
    <xf numFmtId="177" fontId="7" fillId="6" borderId="43" xfId="0" applyNumberFormat="1" applyFont="1" applyFill="1" applyBorder="1" applyAlignment="1">
      <alignment horizontal="right" vertical="center" shrinkToFit="1"/>
    </xf>
    <xf numFmtId="177" fontId="7" fillId="6" borderId="44" xfId="0" applyNumberFormat="1" applyFont="1" applyFill="1" applyBorder="1" applyAlignment="1">
      <alignment horizontal="right" vertical="center" shrinkToFit="1"/>
    </xf>
    <xf numFmtId="0" fontId="7" fillId="3" borderId="9" xfId="0" applyFont="1" applyFill="1" applyBorder="1" applyAlignment="1">
      <alignment horizontal="center" vertical="center" shrinkToFit="1"/>
    </xf>
    <xf numFmtId="0" fontId="1" fillId="8" borderId="0" xfId="0" applyFont="1" applyFill="1" applyAlignment="1">
      <alignment horizontal="center" vertical="center"/>
    </xf>
    <xf numFmtId="0" fontId="1" fillId="8" borderId="0" xfId="0" applyFont="1" applyFill="1" applyAlignment="1">
      <alignment horizontal="left" vertical="center"/>
    </xf>
    <xf numFmtId="0" fontId="1" fillId="8" borderId="21" xfId="0" applyFont="1" applyFill="1" applyBorder="1" applyAlignment="1">
      <alignment horizontal="center" vertical="center"/>
    </xf>
    <xf numFmtId="0" fontId="1" fillId="5" borderId="9"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70" xfId="0" applyFont="1" applyFill="1" applyBorder="1" applyAlignment="1">
      <alignment horizontal="left" vertical="top" wrapText="1"/>
    </xf>
    <xf numFmtId="0" fontId="1" fillId="8" borderId="3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8" borderId="9" xfId="0" applyFont="1" applyFill="1" applyBorder="1" applyAlignment="1">
      <alignment horizontal="left" vertical="center" wrapText="1"/>
    </xf>
    <xf numFmtId="0" fontId="1" fillId="8" borderId="33"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10" xfId="0" applyFont="1" applyFill="1" applyBorder="1" applyAlignment="1">
      <alignment horizontal="left" vertical="center" wrapText="1"/>
    </xf>
    <xf numFmtId="0" fontId="1" fillId="8" borderId="52"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 fillId="8" borderId="70" xfId="0" applyFont="1" applyFill="1" applyBorder="1" applyAlignment="1">
      <alignment horizontal="left" vertical="center" wrapText="1"/>
    </xf>
    <xf numFmtId="177" fontId="1" fillId="7" borderId="40" xfId="0" applyNumberFormat="1" applyFont="1" applyFill="1" applyBorder="1" applyAlignment="1">
      <alignment horizontal="right" vertical="center"/>
    </xf>
    <xf numFmtId="177" fontId="1" fillId="7" borderId="40" xfId="0" applyNumberFormat="1" applyFont="1" applyFill="1" applyBorder="1" applyAlignment="1">
      <alignment horizontal="center" vertical="center"/>
    </xf>
    <xf numFmtId="177" fontId="1" fillId="7" borderId="53" xfId="0" applyNumberFormat="1" applyFont="1" applyFill="1" applyBorder="1" applyAlignment="1">
      <alignment horizontal="right" vertical="center"/>
    </xf>
    <xf numFmtId="0" fontId="1" fillId="7" borderId="9"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177" fontId="1" fillId="7" borderId="53" xfId="0" applyNumberFormat="1" applyFont="1" applyFill="1" applyBorder="1" applyAlignment="1">
      <alignment horizontal="center" vertical="center"/>
    </xf>
    <xf numFmtId="0" fontId="1" fillId="7" borderId="4" xfId="0" applyFont="1" applyFill="1" applyBorder="1" applyAlignment="1">
      <alignment horizontal="center" vertical="center" textRotation="255"/>
    </xf>
    <xf numFmtId="0" fontId="1" fillId="7" borderId="6" xfId="0" applyFont="1" applyFill="1" applyBorder="1" applyAlignment="1">
      <alignment horizontal="center" vertical="center" textRotation="255"/>
    </xf>
    <xf numFmtId="0" fontId="1" fillId="7" borderId="7" xfId="0"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8" borderId="28" xfId="0" applyFont="1" applyFill="1" applyBorder="1" applyAlignment="1">
      <alignment horizontal="center" vertical="center"/>
    </xf>
    <xf numFmtId="0" fontId="1" fillId="8" borderId="29" xfId="0" applyFont="1" applyFill="1" applyBorder="1" applyAlignment="1">
      <alignment horizontal="center" vertical="center"/>
    </xf>
    <xf numFmtId="0" fontId="1" fillId="8" borderId="54" xfId="0" applyFont="1" applyFill="1" applyBorder="1" applyAlignment="1">
      <alignment horizontal="center" vertical="center"/>
    </xf>
    <xf numFmtId="0" fontId="1" fillId="8" borderId="3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38"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7"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1" xfId="0" applyFont="1" applyFill="1" applyBorder="1" applyAlignment="1">
      <alignment horizontal="center" vertical="center"/>
    </xf>
    <xf numFmtId="58" fontId="1" fillId="8" borderId="32" xfId="0" applyNumberFormat="1" applyFont="1" applyFill="1" applyBorder="1" applyAlignment="1">
      <alignment horizontal="center" vertical="center"/>
    </xf>
    <xf numFmtId="0" fontId="1" fillId="8" borderId="5"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33"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3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33"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10" xfId="0" applyFont="1" applyFill="1" applyBorder="1" applyAlignment="1">
      <alignment horizontal="center" vertical="center" wrapText="1"/>
    </xf>
    <xf numFmtId="0" fontId="1" fillId="7" borderId="55" xfId="0" applyFont="1" applyFill="1" applyBorder="1" applyAlignment="1">
      <alignment horizontal="center" vertical="center"/>
    </xf>
    <xf numFmtId="0" fontId="1" fillId="8" borderId="32" xfId="0" applyFont="1" applyFill="1" applyBorder="1" applyAlignment="1">
      <alignment horizontal="center" vertical="center"/>
    </xf>
    <xf numFmtId="177" fontId="1" fillId="7" borderId="61" xfId="0" applyNumberFormat="1" applyFont="1" applyFill="1" applyBorder="1" applyAlignment="1">
      <alignment horizontal="center" vertical="center"/>
    </xf>
    <xf numFmtId="177" fontId="1" fillId="7" borderId="62" xfId="0" applyNumberFormat="1" applyFont="1" applyFill="1" applyBorder="1" applyAlignment="1">
      <alignment horizontal="center" vertical="center"/>
    </xf>
    <xf numFmtId="177" fontId="1" fillId="7" borderId="63" xfId="0" applyNumberFormat="1" applyFont="1" applyFill="1" applyBorder="1" applyAlignment="1">
      <alignment horizontal="center" vertical="center"/>
    </xf>
    <xf numFmtId="177" fontId="1" fillId="7" borderId="64" xfId="0" applyNumberFormat="1" applyFont="1" applyFill="1" applyBorder="1" applyAlignment="1">
      <alignment horizontal="center" vertical="center"/>
    </xf>
    <xf numFmtId="177" fontId="1" fillId="7" borderId="65" xfId="0" applyNumberFormat="1" applyFont="1" applyFill="1" applyBorder="1" applyAlignment="1">
      <alignment horizontal="center" vertical="center"/>
    </xf>
    <xf numFmtId="177" fontId="1" fillId="7" borderId="66" xfId="0" applyNumberFormat="1" applyFont="1" applyFill="1" applyBorder="1" applyAlignment="1">
      <alignment horizontal="center" vertical="center"/>
    </xf>
    <xf numFmtId="177" fontId="1" fillId="7" borderId="67" xfId="0" applyNumberFormat="1" applyFont="1" applyFill="1" applyBorder="1" applyAlignment="1">
      <alignment horizontal="center" vertical="center"/>
    </xf>
    <xf numFmtId="177" fontId="1" fillId="7" borderId="68" xfId="0" applyNumberFormat="1" applyFont="1" applyFill="1" applyBorder="1" applyAlignment="1">
      <alignment horizontal="center" vertical="center"/>
    </xf>
    <xf numFmtId="177" fontId="1" fillId="7" borderId="69" xfId="0" applyNumberFormat="1" applyFont="1" applyFill="1" applyBorder="1" applyAlignment="1">
      <alignment horizontal="center" vertical="center"/>
    </xf>
    <xf numFmtId="177" fontId="1" fillId="7" borderId="57" xfId="0" applyNumberFormat="1" applyFont="1" applyFill="1" applyBorder="1" applyAlignment="1">
      <alignment horizontal="right" vertical="center"/>
    </xf>
    <xf numFmtId="0" fontId="1" fillId="7" borderId="58" xfId="0" applyFont="1" applyFill="1" applyBorder="1" applyAlignment="1">
      <alignment horizontal="center" vertical="center"/>
    </xf>
    <xf numFmtId="177" fontId="1" fillId="7" borderId="4" xfId="0" applyNumberFormat="1" applyFont="1" applyFill="1" applyBorder="1" applyAlignment="1">
      <alignment horizontal="right" vertical="center"/>
    </xf>
    <xf numFmtId="177" fontId="1" fillId="7" borderId="5" xfId="0" applyNumberFormat="1" applyFont="1" applyFill="1" applyBorder="1" applyAlignment="1">
      <alignment horizontal="right" vertical="center"/>
    </xf>
    <xf numFmtId="177" fontId="1" fillId="7" borderId="9" xfId="0" applyNumberFormat="1" applyFont="1" applyFill="1" applyBorder="1" applyAlignment="1">
      <alignment horizontal="right" vertical="center"/>
    </xf>
    <xf numFmtId="177" fontId="1" fillId="7" borderId="7" xfId="0" applyNumberFormat="1" applyFont="1" applyFill="1" applyBorder="1" applyAlignment="1">
      <alignment horizontal="right" vertical="center"/>
    </xf>
    <xf numFmtId="177" fontId="1" fillId="7" borderId="8" xfId="0" applyNumberFormat="1" applyFont="1" applyFill="1" applyBorder="1" applyAlignment="1">
      <alignment horizontal="right" vertical="center"/>
    </xf>
    <xf numFmtId="177" fontId="1" fillId="7" borderId="38" xfId="0" applyNumberFormat="1" applyFont="1" applyFill="1" applyBorder="1" applyAlignment="1">
      <alignment horizontal="right" vertical="center"/>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70" xfId="0" applyFont="1" applyFill="1" applyBorder="1" applyAlignment="1">
      <alignment horizontal="center" vertical="center"/>
    </xf>
    <xf numFmtId="177" fontId="1" fillId="7" borderId="40" xfId="0" applyNumberFormat="1" applyFont="1" applyFill="1" applyBorder="1">
      <alignment vertical="center"/>
    </xf>
    <xf numFmtId="177" fontId="1" fillId="7" borderId="57" xfId="0" applyNumberFormat="1" applyFont="1" applyFill="1" applyBorder="1">
      <alignment vertical="center"/>
    </xf>
    <xf numFmtId="177" fontId="1" fillId="7" borderId="57" xfId="0" applyNumberFormat="1" applyFont="1" applyFill="1" applyBorder="1" applyAlignment="1">
      <alignment horizontal="center" vertical="center"/>
    </xf>
    <xf numFmtId="177" fontId="7" fillId="7" borderId="34" xfId="0" applyNumberFormat="1" applyFont="1" applyFill="1" applyBorder="1" applyAlignment="1">
      <alignment horizontal="right" vertical="center" shrinkToFit="1"/>
    </xf>
    <xf numFmtId="177" fontId="7" fillId="7" borderId="35" xfId="0" applyNumberFormat="1" applyFont="1" applyFill="1" applyBorder="1" applyAlignment="1">
      <alignment horizontal="right" vertical="center" shrinkToFit="1"/>
    </xf>
    <xf numFmtId="0" fontId="7" fillId="7" borderId="34"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7" fillId="2" borderId="6" xfId="0" applyFont="1" applyFill="1" applyBorder="1" applyAlignment="1">
      <alignment horizontal="left" vertical="center" shrinkToFit="1"/>
    </xf>
    <xf numFmtId="0" fontId="7" fillId="2" borderId="6" xfId="0" applyFont="1" applyFill="1" applyBorder="1" applyAlignment="1">
      <alignment horizontal="left" vertical="center" wrapText="1"/>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7" fillId="8" borderId="48" xfId="0" applyFont="1" applyFill="1" applyBorder="1" applyAlignment="1">
      <alignment horizontal="center" vertical="center" shrinkToFit="1"/>
    </xf>
    <xf numFmtId="0" fontId="7" fillId="8" borderId="2" xfId="0" applyFont="1" applyFill="1" applyBorder="1" applyAlignment="1">
      <alignment horizontal="center" vertical="center" shrinkToFit="1"/>
    </xf>
    <xf numFmtId="0" fontId="7" fillId="8" borderId="1"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177" fontId="7" fillId="8" borderId="5" xfId="0" applyNumberFormat="1" applyFont="1" applyFill="1" applyBorder="1" applyAlignment="1">
      <alignment vertical="center" shrinkToFit="1"/>
    </xf>
    <xf numFmtId="177" fontId="7" fillId="8" borderId="9" xfId="0" applyNumberFormat="1" applyFont="1" applyFill="1" applyBorder="1" applyAlignment="1">
      <alignment vertical="center" shrinkToFit="1"/>
    </xf>
    <xf numFmtId="177" fontId="7" fillId="2" borderId="2" xfId="0" applyNumberFormat="1" applyFont="1" applyFill="1" applyBorder="1" applyAlignment="1">
      <alignment vertical="center" shrinkToFit="1"/>
    </xf>
    <xf numFmtId="0" fontId="7" fillId="5" borderId="48"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177" fontId="7" fillId="5" borderId="5" xfId="0" applyNumberFormat="1" applyFont="1" applyFill="1" applyBorder="1" applyAlignment="1">
      <alignment vertical="center" shrinkToFit="1"/>
    </xf>
    <xf numFmtId="177" fontId="7" fillId="5" borderId="9" xfId="0" applyNumberFormat="1" applyFont="1" applyFill="1" applyBorder="1" applyAlignment="1">
      <alignment vertical="center" shrinkToFit="1"/>
    </xf>
    <xf numFmtId="0" fontId="7" fillId="5" borderId="26"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56" xfId="0" applyFont="1" applyFill="1" applyBorder="1" applyAlignment="1">
      <alignment horizontal="center" vertical="center" shrinkToFit="1"/>
    </xf>
    <xf numFmtId="0" fontId="7" fillId="5" borderId="22" xfId="0" applyFont="1" applyFill="1" applyBorder="1" applyAlignment="1">
      <alignment horizontal="center" vertical="center" shrinkToFit="1"/>
    </xf>
    <xf numFmtId="177" fontId="7" fillId="5" borderId="23" xfId="0" applyNumberFormat="1" applyFont="1" applyFill="1" applyBorder="1" applyAlignment="1">
      <alignment vertical="center" shrinkToFit="1"/>
    </xf>
    <xf numFmtId="177" fontId="7" fillId="5" borderId="56" xfId="0" applyNumberFormat="1" applyFont="1" applyFill="1" applyBorder="1" applyAlignment="1">
      <alignment vertical="center" shrinkToFit="1"/>
    </xf>
    <xf numFmtId="177" fontId="7" fillId="2" borderId="5" xfId="0" applyNumberFormat="1" applyFont="1" applyFill="1" applyBorder="1" applyAlignment="1">
      <alignment vertical="center" shrinkToFit="1"/>
    </xf>
    <xf numFmtId="0" fontId="7" fillId="9" borderId="48" xfId="0" applyFont="1" applyFill="1" applyBorder="1" applyAlignment="1">
      <alignment horizontal="center" vertical="center" shrinkToFit="1"/>
    </xf>
    <xf numFmtId="0" fontId="7" fillId="9" borderId="2" xfId="0" applyFont="1" applyFill="1" applyBorder="1" applyAlignment="1">
      <alignment horizontal="center" vertical="center" shrinkToFit="1"/>
    </xf>
    <xf numFmtId="177" fontId="7" fillId="9" borderId="3" xfId="0" applyNumberFormat="1" applyFont="1" applyFill="1" applyBorder="1" applyAlignment="1">
      <alignment horizontal="right" vertical="center" shrinkToFit="1"/>
    </xf>
    <xf numFmtId="177" fontId="7" fillId="9" borderId="1" xfId="0" applyNumberFormat="1" applyFont="1" applyFill="1" applyBorder="1" applyAlignment="1">
      <alignment horizontal="right" vertical="center" shrinkToFit="1"/>
    </xf>
    <xf numFmtId="0" fontId="7" fillId="9" borderId="3" xfId="0" applyFont="1" applyFill="1" applyBorder="1" applyAlignment="1">
      <alignment horizontal="center" vertical="center" shrinkToFit="1"/>
    </xf>
    <xf numFmtId="0" fontId="7" fillId="9" borderId="52" xfId="0" applyFont="1" applyFill="1" applyBorder="1" applyAlignment="1">
      <alignment horizontal="center" vertical="center" shrinkToFit="1"/>
    </xf>
    <xf numFmtId="0" fontId="7" fillId="9" borderId="21" xfId="0" applyFont="1" applyFill="1" applyBorder="1" applyAlignment="1">
      <alignment horizontal="center" vertical="center" shrinkToFit="1"/>
    </xf>
    <xf numFmtId="177" fontId="7" fillId="9" borderId="6" xfId="0" applyNumberFormat="1" applyFont="1" applyFill="1" applyBorder="1" applyAlignment="1">
      <alignment horizontal="right" vertical="center" shrinkToFit="1"/>
    </xf>
    <xf numFmtId="177" fontId="7" fillId="9" borderId="10" xfId="0" applyNumberFormat="1" applyFont="1" applyFill="1" applyBorder="1" applyAlignment="1">
      <alignment horizontal="right" vertical="center" shrinkToFit="1"/>
    </xf>
    <xf numFmtId="0" fontId="7" fillId="9" borderId="6" xfId="0" applyFont="1" applyFill="1" applyBorder="1" applyAlignment="1">
      <alignment horizontal="center" vertical="center" shrinkToFit="1"/>
    </xf>
    <xf numFmtId="0" fontId="7" fillId="9" borderId="0" xfId="0" applyFont="1" applyFill="1" applyAlignment="1">
      <alignment horizontal="center" vertical="center" shrinkToFit="1"/>
    </xf>
    <xf numFmtId="0" fontId="7" fillId="9" borderId="1" xfId="0" applyFont="1" applyFill="1" applyBorder="1" applyAlignment="1">
      <alignment horizontal="center" vertical="center" shrinkToFit="1"/>
    </xf>
    <xf numFmtId="0" fontId="7" fillId="9" borderId="34" xfId="0" applyFont="1" applyFill="1" applyBorder="1" applyAlignment="1">
      <alignment horizontal="center" vertical="center" shrinkToFit="1"/>
    </xf>
    <xf numFmtId="0" fontId="7" fillId="9" borderId="43" xfId="0" applyFont="1" applyFill="1" applyBorder="1" applyAlignment="1">
      <alignment horizontal="center" vertical="center" shrinkToFit="1"/>
    </xf>
    <xf numFmtId="0" fontId="7" fillId="9" borderId="35" xfId="0" applyFont="1" applyFill="1" applyBorder="1" applyAlignment="1">
      <alignment horizontal="center" vertical="center" shrinkToFit="1"/>
    </xf>
    <xf numFmtId="177" fontId="5" fillId="4" borderId="0" xfId="0" applyNumberFormat="1" applyFont="1" applyFill="1" applyAlignment="1">
      <alignment horizontal="right" vertical="center" shrinkToFit="1"/>
    </xf>
    <xf numFmtId="0" fontId="5" fillId="4"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
  <sheetViews>
    <sheetView tabSelected="1" view="pageBreakPreview" topLeftCell="A12" zoomScaleNormal="100" zoomScaleSheetLayoutView="100" workbookViewId="0">
      <selection activeCell="H17" sqref="H17:I18"/>
    </sheetView>
  </sheetViews>
  <sheetFormatPr defaultRowHeight="13.5"/>
  <cols>
    <col min="1" max="5" width="4.625" style="1" customWidth="1"/>
    <col min="6" max="6" width="44" style="1" customWidth="1"/>
    <col min="7" max="7" width="3.5" style="1" customWidth="1"/>
    <col min="8" max="8" width="5.625" style="1" customWidth="1"/>
    <col min="9" max="9" width="4.125" style="1" customWidth="1"/>
    <col min="10" max="12" width="5.625" style="1" customWidth="1"/>
    <col min="13" max="13" width="3.625" style="1" customWidth="1"/>
    <col min="14" max="20" width="5.625" style="1" customWidth="1"/>
    <col min="21" max="21" width="5.625" style="1" hidden="1" customWidth="1"/>
    <col min="22" max="55" width="5.625" style="1" customWidth="1"/>
    <col min="56" max="16384" width="9" style="1"/>
  </cols>
  <sheetData>
    <row r="1" spans="1:21" ht="20.100000000000001" customHeight="1">
      <c r="A1" s="1" t="s">
        <v>13</v>
      </c>
      <c r="Q1" s="3"/>
      <c r="R1" s="3"/>
    </row>
    <row r="2" spans="1:21" ht="33.75" customHeight="1">
      <c r="A2" s="111" t="s">
        <v>16</v>
      </c>
      <c r="B2" s="111"/>
      <c r="C2" s="111"/>
      <c r="D2" s="111"/>
      <c r="E2" s="111"/>
      <c r="F2" s="111"/>
      <c r="G2" s="111"/>
      <c r="H2" s="111"/>
      <c r="I2" s="111"/>
      <c r="J2" s="111"/>
      <c r="K2" s="111"/>
      <c r="L2" s="111"/>
      <c r="M2" s="111"/>
      <c r="N2" s="111"/>
      <c r="O2" s="111"/>
      <c r="P2" s="111"/>
      <c r="Q2" s="111"/>
      <c r="R2" s="111"/>
    </row>
    <row r="3" spans="1:21" ht="24.95" customHeight="1">
      <c r="A3" s="97" t="s">
        <v>0</v>
      </c>
      <c r="B3" s="97"/>
      <c r="C3" s="97"/>
      <c r="D3" s="96"/>
      <c r="E3" s="96"/>
      <c r="F3" s="96"/>
      <c r="G3" s="70"/>
      <c r="H3" s="97" t="s">
        <v>8</v>
      </c>
      <c r="I3" s="97"/>
      <c r="J3" s="97"/>
      <c r="K3" s="2" t="s">
        <v>54</v>
      </c>
      <c r="M3" s="2" t="s">
        <v>9</v>
      </c>
      <c r="O3" s="2" t="s">
        <v>3</v>
      </c>
      <c r="Q3" s="2" t="s">
        <v>10</v>
      </c>
      <c r="R3" s="1" t="s">
        <v>11</v>
      </c>
    </row>
    <row r="4" spans="1:21" ht="24.75" customHeight="1" thickBot="1">
      <c r="A4" s="97" t="s">
        <v>1</v>
      </c>
      <c r="B4" s="97"/>
      <c r="C4" s="97"/>
      <c r="D4" s="96"/>
      <c r="E4" s="96"/>
      <c r="F4" s="96"/>
      <c r="G4" s="70"/>
      <c r="H4" s="97"/>
      <c r="I4" s="97"/>
      <c r="J4" s="97"/>
      <c r="K4" s="2" t="s">
        <v>54</v>
      </c>
      <c r="M4" s="2" t="s">
        <v>9</v>
      </c>
      <c r="O4" s="2" t="s">
        <v>3</v>
      </c>
      <c r="Q4" s="2" t="s">
        <v>10</v>
      </c>
      <c r="R4" s="1" t="s">
        <v>12</v>
      </c>
    </row>
    <row r="5" spans="1:21" ht="18.95" customHeight="1">
      <c r="A5" s="114" t="s">
        <v>2</v>
      </c>
      <c r="B5" s="115"/>
      <c r="C5" s="115"/>
      <c r="D5" s="115"/>
      <c r="E5" s="115"/>
      <c r="F5" s="115" t="s">
        <v>7</v>
      </c>
      <c r="G5" s="118" t="s">
        <v>55</v>
      </c>
      <c r="H5" s="119"/>
      <c r="I5" s="119"/>
      <c r="J5" s="119"/>
      <c r="K5" s="119"/>
      <c r="L5" s="119"/>
      <c r="M5" s="119"/>
      <c r="N5" s="119"/>
      <c r="O5" s="119"/>
      <c r="P5" s="119"/>
      <c r="Q5" s="119"/>
      <c r="R5" s="120"/>
    </row>
    <row r="6" spans="1:21" ht="18.95" customHeight="1">
      <c r="A6" s="116"/>
      <c r="B6" s="117"/>
      <c r="C6" s="117"/>
      <c r="D6" s="117"/>
      <c r="E6" s="117"/>
      <c r="F6" s="117"/>
      <c r="G6" s="101"/>
      <c r="H6" s="102"/>
      <c r="I6" s="102"/>
      <c r="J6" s="102"/>
      <c r="K6" s="102"/>
      <c r="L6" s="102"/>
      <c r="M6" s="102"/>
      <c r="N6" s="102"/>
      <c r="O6" s="102"/>
      <c r="P6" s="102"/>
      <c r="Q6" s="102"/>
      <c r="R6" s="121"/>
    </row>
    <row r="7" spans="1:21" ht="18.75" customHeight="1">
      <c r="A7" s="116"/>
      <c r="B7" s="117"/>
      <c r="C7" s="117"/>
      <c r="D7" s="117"/>
      <c r="E7" s="117"/>
      <c r="F7" s="117"/>
      <c r="G7" s="99" t="s">
        <v>60</v>
      </c>
      <c r="H7" s="100"/>
      <c r="I7" s="100"/>
      <c r="J7" s="103"/>
      <c r="K7" s="99" t="s">
        <v>61</v>
      </c>
      <c r="L7" s="100"/>
      <c r="M7" s="100"/>
      <c r="N7" s="103"/>
      <c r="O7" s="99" t="s">
        <v>62</v>
      </c>
      <c r="P7" s="100"/>
      <c r="Q7" s="100"/>
      <c r="R7" s="122"/>
    </row>
    <row r="8" spans="1:21" ht="18.95" customHeight="1">
      <c r="A8" s="116"/>
      <c r="B8" s="117"/>
      <c r="C8" s="117"/>
      <c r="D8" s="117"/>
      <c r="E8" s="117"/>
      <c r="F8" s="117"/>
      <c r="G8" s="101"/>
      <c r="H8" s="102"/>
      <c r="I8" s="102"/>
      <c r="J8" s="104"/>
      <c r="K8" s="101"/>
      <c r="L8" s="102"/>
      <c r="M8" s="102"/>
      <c r="N8" s="104"/>
      <c r="O8" s="101"/>
      <c r="P8" s="102"/>
      <c r="Q8" s="102"/>
      <c r="R8" s="121"/>
    </row>
    <row r="9" spans="1:21" ht="18.95" customHeight="1">
      <c r="A9" s="105" t="s">
        <v>95</v>
      </c>
      <c r="B9" s="106"/>
      <c r="C9" s="106"/>
      <c r="D9" s="106"/>
      <c r="E9" s="106"/>
      <c r="F9" s="123"/>
      <c r="G9" s="99" t="s">
        <v>57</v>
      </c>
      <c r="H9" s="100"/>
      <c r="I9" s="100"/>
      <c r="J9" s="103"/>
      <c r="K9" s="93">
        <f>附表２!Q5</f>
        <v>0</v>
      </c>
      <c r="L9" s="93"/>
      <c r="M9" s="93"/>
      <c r="N9" s="112" t="s">
        <v>4</v>
      </c>
      <c r="O9" s="93">
        <f>ROUNDDOWN(K9*8/10,-3)</f>
        <v>0</v>
      </c>
      <c r="P9" s="93"/>
      <c r="Q9" s="93"/>
      <c r="R9" s="113" t="s">
        <v>4</v>
      </c>
    </row>
    <row r="10" spans="1:21" ht="18.95" customHeight="1">
      <c r="A10" s="107"/>
      <c r="B10" s="108"/>
      <c r="C10" s="108"/>
      <c r="D10" s="108"/>
      <c r="E10" s="108"/>
      <c r="F10" s="124"/>
      <c r="G10" s="101"/>
      <c r="H10" s="102"/>
      <c r="I10" s="102"/>
      <c r="J10" s="104"/>
      <c r="K10" s="94"/>
      <c r="L10" s="94"/>
      <c r="M10" s="94"/>
      <c r="N10" s="95"/>
      <c r="O10" s="94"/>
      <c r="P10" s="94"/>
      <c r="Q10" s="94"/>
      <c r="R10" s="98"/>
    </row>
    <row r="11" spans="1:21" ht="18.95" customHeight="1">
      <c r="A11" s="107"/>
      <c r="B11" s="108"/>
      <c r="C11" s="108"/>
      <c r="D11" s="108"/>
      <c r="E11" s="108"/>
      <c r="F11" s="124"/>
      <c r="G11" s="145" t="s">
        <v>58</v>
      </c>
      <c r="H11" s="99" t="s">
        <v>58</v>
      </c>
      <c r="I11" s="100"/>
      <c r="J11" s="103" t="s">
        <v>22</v>
      </c>
      <c r="K11" s="93">
        <f>SUMIF(附表２!$D$15:$D$24,J11,附表２!$Q$15:$R$24)</f>
        <v>0</v>
      </c>
      <c r="L11" s="93"/>
      <c r="M11" s="93"/>
      <c r="N11" s="95" t="s">
        <v>4</v>
      </c>
      <c r="O11" s="126"/>
      <c r="P11" s="127"/>
      <c r="Q11" s="128"/>
      <c r="R11" s="98" t="s">
        <v>4</v>
      </c>
      <c r="U11" s="1" t="s">
        <v>15</v>
      </c>
    </row>
    <row r="12" spans="1:21" ht="18.95" customHeight="1">
      <c r="A12" s="107"/>
      <c r="B12" s="108"/>
      <c r="C12" s="108"/>
      <c r="D12" s="108"/>
      <c r="E12" s="108"/>
      <c r="F12" s="124"/>
      <c r="G12" s="146"/>
      <c r="H12" s="101"/>
      <c r="I12" s="102"/>
      <c r="J12" s="104"/>
      <c r="K12" s="94"/>
      <c r="L12" s="94"/>
      <c r="M12" s="94"/>
      <c r="N12" s="95"/>
      <c r="O12" s="129"/>
      <c r="P12" s="130"/>
      <c r="Q12" s="131"/>
      <c r="R12" s="98"/>
    </row>
    <row r="13" spans="1:21" ht="18.95" customHeight="1">
      <c r="A13" s="109"/>
      <c r="B13" s="110"/>
      <c r="C13" s="110"/>
      <c r="D13" s="110"/>
      <c r="E13" s="110"/>
      <c r="F13" s="124"/>
      <c r="G13" s="146"/>
      <c r="H13" s="99" t="s">
        <v>77</v>
      </c>
      <c r="I13" s="100"/>
      <c r="J13" s="103" t="s">
        <v>22</v>
      </c>
      <c r="K13" s="93">
        <f>SUMIF(附表２!$D$29:$D$31,J13,附表２!$Q$29:$R$31)</f>
        <v>0</v>
      </c>
      <c r="L13" s="93"/>
      <c r="M13" s="93"/>
      <c r="N13" s="95" t="s">
        <v>4</v>
      </c>
      <c r="O13" s="129"/>
      <c r="P13" s="130"/>
      <c r="Q13" s="131"/>
      <c r="R13" s="98" t="s">
        <v>4</v>
      </c>
    </row>
    <row r="14" spans="1:21" ht="18.95" customHeight="1">
      <c r="A14" s="135" t="s">
        <v>53</v>
      </c>
      <c r="B14" s="97"/>
      <c r="C14" s="97"/>
      <c r="D14" s="97"/>
      <c r="E14" s="97"/>
      <c r="F14" s="124"/>
      <c r="G14" s="146"/>
      <c r="H14" s="101"/>
      <c r="I14" s="102"/>
      <c r="J14" s="104"/>
      <c r="K14" s="94"/>
      <c r="L14" s="94"/>
      <c r="M14" s="94"/>
      <c r="N14" s="95"/>
      <c r="O14" s="129"/>
      <c r="P14" s="130"/>
      <c r="Q14" s="131"/>
      <c r="R14" s="98"/>
      <c r="U14" s="1" t="s">
        <v>14</v>
      </c>
    </row>
    <row r="15" spans="1:21" ht="18.95" customHeight="1">
      <c r="A15" s="136"/>
      <c r="B15" s="102"/>
      <c r="C15" s="102"/>
      <c r="D15" s="102"/>
      <c r="E15" s="102"/>
      <c r="F15" s="124"/>
      <c r="G15" s="146"/>
      <c r="H15" s="99" t="s">
        <v>58</v>
      </c>
      <c r="I15" s="100"/>
      <c r="J15" s="103" t="s">
        <v>23</v>
      </c>
      <c r="K15" s="93">
        <f>SUMIF(附表２!$D$15:$D$24,J15,附表２!$Q$15:$R$24)</f>
        <v>0</v>
      </c>
      <c r="L15" s="93"/>
      <c r="M15" s="93"/>
      <c r="N15" s="95" t="s">
        <v>4</v>
      </c>
      <c r="O15" s="129"/>
      <c r="P15" s="130"/>
      <c r="Q15" s="131"/>
      <c r="R15" s="98" t="s">
        <v>4</v>
      </c>
    </row>
    <row r="16" spans="1:21" ht="18.95" customHeight="1">
      <c r="A16" s="137" t="s">
        <v>96</v>
      </c>
      <c r="B16" s="100"/>
      <c r="C16" s="100"/>
      <c r="D16" s="100"/>
      <c r="E16" s="100"/>
      <c r="F16" s="124"/>
      <c r="G16" s="146"/>
      <c r="H16" s="101"/>
      <c r="I16" s="102"/>
      <c r="J16" s="104"/>
      <c r="K16" s="94"/>
      <c r="L16" s="94"/>
      <c r="M16" s="94"/>
      <c r="N16" s="95"/>
      <c r="O16" s="129"/>
      <c r="P16" s="130"/>
      <c r="Q16" s="131"/>
      <c r="R16" s="98"/>
    </row>
    <row r="17" spans="1:18" ht="18.95" customHeight="1">
      <c r="A17" s="135"/>
      <c r="B17" s="97"/>
      <c r="C17" s="97"/>
      <c r="D17" s="97"/>
      <c r="E17" s="97"/>
      <c r="F17" s="124"/>
      <c r="G17" s="146"/>
      <c r="H17" s="99" t="s">
        <v>77</v>
      </c>
      <c r="I17" s="100"/>
      <c r="J17" s="103" t="s">
        <v>23</v>
      </c>
      <c r="K17" s="93">
        <f>SUMIF(附表２!$D$29:$D$31,J17,附表２!$Q$29:$R$31)</f>
        <v>0</v>
      </c>
      <c r="L17" s="93"/>
      <c r="M17" s="93"/>
      <c r="N17" s="95" t="s">
        <v>4</v>
      </c>
      <c r="O17" s="129"/>
      <c r="P17" s="130"/>
      <c r="Q17" s="131"/>
      <c r="R17" s="98" t="s">
        <v>4</v>
      </c>
    </row>
    <row r="18" spans="1:18" ht="20.100000000000001" customHeight="1">
      <c r="A18" s="135"/>
      <c r="B18" s="97"/>
      <c r="C18" s="97"/>
      <c r="D18" s="97"/>
      <c r="E18" s="97"/>
      <c r="F18" s="124"/>
      <c r="G18" s="146"/>
      <c r="H18" s="101"/>
      <c r="I18" s="102"/>
      <c r="J18" s="104"/>
      <c r="K18" s="94"/>
      <c r="L18" s="94"/>
      <c r="M18" s="94"/>
      <c r="N18" s="95"/>
      <c r="O18" s="129"/>
      <c r="P18" s="130"/>
      <c r="Q18" s="131"/>
      <c r="R18" s="98"/>
    </row>
    <row r="19" spans="1:18" ht="20.100000000000001" customHeight="1">
      <c r="A19" s="135"/>
      <c r="B19" s="97"/>
      <c r="C19" s="97"/>
      <c r="D19" s="97"/>
      <c r="E19" s="97"/>
      <c r="F19" s="124"/>
      <c r="G19" s="146"/>
      <c r="H19" s="99" t="s">
        <v>58</v>
      </c>
      <c r="I19" s="100"/>
      <c r="J19" s="103" t="s">
        <v>70</v>
      </c>
      <c r="K19" s="93">
        <f>SUMIF(附表２!$D$15:$D$24,J19,附表２!$Q$15:$R$24)</f>
        <v>0</v>
      </c>
      <c r="L19" s="93"/>
      <c r="M19" s="93"/>
      <c r="N19" s="95" t="s">
        <v>4</v>
      </c>
      <c r="O19" s="129"/>
      <c r="P19" s="130"/>
      <c r="Q19" s="131"/>
      <c r="R19" s="98" t="s">
        <v>4</v>
      </c>
    </row>
    <row r="20" spans="1:18" ht="20.100000000000001" customHeight="1">
      <c r="A20" s="135"/>
      <c r="B20" s="97"/>
      <c r="C20" s="97"/>
      <c r="D20" s="97"/>
      <c r="E20" s="97"/>
      <c r="F20" s="124"/>
      <c r="G20" s="146"/>
      <c r="H20" s="101"/>
      <c r="I20" s="102"/>
      <c r="J20" s="104"/>
      <c r="K20" s="94"/>
      <c r="L20" s="94"/>
      <c r="M20" s="94"/>
      <c r="N20" s="95"/>
      <c r="O20" s="129"/>
      <c r="P20" s="130"/>
      <c r="Q20" s="131"/>
      <c r="R20" s="98"/>
    </row>
    <row r="21" spans="1:18" ht="20.100000000000001" customHeight="1">
      <c r="A21" s="138" t="s">
        <v>52</v>
      </c>
      <c r="B21" s="100"/>
      <c r="C21" s="100"/>
      <c r="D21" s="100"/>
      <c r="E21" s="100"/>
      <c r="F21" s="124"/>
      <c r="G21" s="146"/>
      <c r="H21" s="99" t="s">
        <v>77</v>
      </c>
      <c r="I21" s="100"/>
      <c r="J21" s="103" t="s">
        <v>70</v>
      </c>
      <c r="K21" s="93">
        <f>SUMIF(附表２!$D$29:$D$31,J21,附表２!$Q$29:$R$31)</f>
        <v>0</v>
      </c>
      <c r="L21" s="93"/>
      <c r="M21" s="93"/>
      <c r="N21" s="95" t="s">
        <v>4</v>
      </c>
      <c r="O21" s="129"/>
      <c r="P21" s="130"/>
      <c r="Q21" s="131"/>
      <c r="R21" s="98" t="s">
        <v>4</v>
      </c>
    </row>
    <row r="22" spans="1:18" ht="20.100000000000001" customHeight="1">
      <c r="A22" s="136"/>
      <c r="B22" s="102"/>
      <c r="C22" s="102"/>
      <c r="D22" s="102"/>
      <c r="E22" s="102"/>
      <c r="F22" s="124"/>
      <c r="G22" s="146"/>
      <c r="H22" s="101"/>
      <c r="I22" s="102"/>
      <c r="J22" s="104"/>
      <c r="K22" s="94"/>
      <c r="L22" s="94"/>
      <c r="M22" s="94"/>
      <c r="N22" s="95"/>
      <c r="O22" s="132"/>
      <c r="P22" s="133"/>
      <c r="Q22" s="134"/>
      <c r="R22" s="98"/>
    </row>
    <row r="23" spans="1:18" ht="20.100000000000001" customHeight="1">
      <c r="A23" s="139" t="s">
        <v>97</v>
      </c>
      <c r="B23" s="106"/>
      <c r="C23" s="106"/>
      <c r="D23" s="106"/>
      <c r="E23" s="140"/>
      <c r="F23" s="124"/>
      <c r="G23" s="146"/>
      <c r="H23" s="117" t="s">
        <v>94</v>
      </c>
      <c r="I23" s="117"/>
      <c r="J23" s="117"/>
      <c r="K23" s="94">
        <f>SUM(K11:M22)</f>
        <v>0</v>
      </c>
      <c r="L23" s="94"/>
      <c r="M23" s="94"/>
      <c r="N23" s="95" t="s">
        <v>4</v>
      </c>
      <c r="O23" s="93">
        <f>ROUNDDOWN(K23*8/10,-3)</f>
        <v>0</v>
      </c>
      <c r="P23" s="93"/>
      <c r="Q23" s="93"/>
      <c r="R23" s="98" t="s">
        <v>4</v>
      </c>
    </row>
    <row r="24" spans="1:18" ht="20.100000000000001" customHeight="1">
      <c r="A24" s="107"/>
      <c r="B24" s="108"/>
      <c r="C24" s="108"/>
      <c r="D24" s="108"/>
      <c r="E24" s="141"/>
      <c r="F24" s="124"/>
      <c r="G24" s="147"/>
      <c r="H24" s="117"/>
      <c r="I24" s="117"/>
      <c r="J24" s="117"/>
      <c r="K24" s="94"/>
      <c r="L24" s="94"/>
      <c r="M24" s="94"/>
      <c r="N24" s="95"/>
      <c r="O24" s="94"/>
      <c r="P24" s="94"/>
      <c r="Q24" s="94"/>
      <c r="R24" s="98"/>
    </row>
    <row r="25" spans="1:18" ht="20.100000000000001" customHeight="1">
      <c r="A25" s="107"/>
      <c r="B25" s="108"/>
      <c r="C25" s="108"/>
      <c r="D25" s="108"/>
      <c r="E25" s="141"/>
      <c r="F25" s="124"/>
      <c r="G25" s="99" t="s">
        <v>59</v>
      </c>
      <c r="H25" s="100"/>
      <c r="I25" s="100"/>
      <c r="J25" s="103"/>
      <c r="K25" s="94">
        <f>SUM(K9:M24)</f>
        <v>0</v>
      </c>
      <c r="L25" s="94"/>
      <c r="M25" s="94"/>
      <c r="N25" s="95" t="s">
        <v>4</v>
      </c>
      <c r="O25" s="93">
        <f>ROUNDDOWN(K25*8/10,-3)</f>
        <v>0</v>
      </c>
      <c r="P25" s="93"/>
      <c r="Q25" s="93"/>
      <c r="R25" s="98" t="s">
        <v>4</v>
      </c>
    </row>
    <row r="26" spans="1:18">
      <c r="A26" s="107"/>
      <c r="B26" s="108"/>
      <c r="C26" s="108"/>
      <c r="D26" s="108"/>
      <c r="E26" s="141"/>
      <c r="F26" s="124"/>
      <c r="G26" s="101"/>
      <c r="H26" s="102"/>
      <c r="I26" s="102"/>
      <c r="J26" s="104"/>
      <c r="K26" s="94"/>
      <c r="L26" s="94"/>
      <c r="M26" s="94"/>
      <c r="N26" s="95"/>
      <c r="O26" s="94"/>
      <c r="P26" s="94"/>
      <c r="Q26" s="94"/>
      <c r="R26" s="98"/>
    </row>
    <row r="27" spans="1:18">
      <c r="A27" s="107"/>
      <c r="B27" s="108"/>
      <c r="C27" s="108"/>
      <c r="D27" s="108"/>
      <c r="E27" s="141"/>
      <c r="F27" s="124"/>
      <c r="G27" s="99" t="s">
        <v>56</v>
      </c>
      <c r="H27" s="100"/>
      <c r="I27" s="100"/>
      <c r="J27" s="103"/>
      <c r="K27" s="94">
        <f>SUM(K9,K23,K25)</f>
        <v>0</v>
      </c>
      <c r="L27" s="94"/>
      <c r="M27" s="94"/>
      <c r="N27" s="95" t="s">
        <v>4</v>
      </c>
      <c r="O27" s="93">
        <f>O25+O23+O9</f>
        <v>0</v>
      </c>
      <c r="P27" s="93"/>
      <c r="Q27" s="93"/>
      <c r="R27" s="98" t="s">
        <v>4</v>
      </c>
    </row>
    <row r="28" spans="1:18" ht="14.25" thickBot="1">
      <c r="A28" s="142"/>
      <c r="B28" s="143"/>
      <c r="C28" s="143"/>
      <c r="D28" s="143"/>
      <c r="E28" s="144"/>
      <c r="F28" s="125"/>
      <c r="G28" s="148"/>
      <c r="H28" s="149"/>
      <c r="I28" s="149"/>
      <c r="J28" s="150"/>
      <c r="K28" s="151"/>
      <c r="L28" s="151"/>
      <c r="M28" s="151"/>
      <c r="N28" s="152"/>
      <c r="O28" s="151"/>
      <c r="P28" s="151"/>
      <c r="Q28" s="151"/>
      <c r="R28" s="153"/>
    </row>
  </sheetData>
  <mergeCells count="70">
    <mergeCell ref="R17:R18"/>
    <mergeCell ref="K19:M20"/>
    <mergeCell ref="N19:N20"/>
    <mergeCell ref="R19:R20"/>
    <mergeCell ref="N23:N24"/>
    <mergeCell ref="H23:J24"/>
    <mergeCell ref="R25:R26"/>
    <mergeCell ref="G27:J28"/>
    <mergeCell ref="K27:M28"/>
    <mergeCell ref="N27:N28"/>
    <mergeCell ref="O27:Q28"/>
    <mergeCell ref="R27:R28"/>
    <mergeCell ref="R23:R24"/>
    <mergeCell ref="O23:Q24"/>
    <mergeCell ref="K23:M24"/>
    <mergeCell ref="F9:F28"/>
    <mergeCell ref="G9:J10"/>
    <mergeCell ref="O11:Q22"/>
    <mergeCell ref="A14:E15"/>
    <mergeCell ref="A16:E20"/>
    <mergeCell ref="A21:E22"/>
    <mergeCell ref="H21:I22"/>
    <mergeCell ref="J21:J22"/>
    <mergeCell ref="A23:E28"/>
    <mergeCell ref="G25:J26"/>
    <mergeCell ref="K25:M26"/>
    <mergeCell ref="N25:N26"/>
    <mergeCell ref="O25:Q26"/>
    <mergeCell ref="H17:I18"/>
    <mergeCell ref="J19:J20"/>
    <mergeCell ref="G11:G24"/>
    <mergeCell ref="A2:R2"/>
    <mergeCell ref="A4:C4"/>
    <mergeCell ref="H11:I12"/>
    <mergeCell ref="H13:I14"/>
    <mergeCell ref="H15:I16"/>
    <mergeCell ref="R15:R16"/>
    <mergeCell ref="N9:N10"/>
    <mergeCell ref="G7:J8"/>
    <mergeCell ref="R9:R10"/>
    <mergeCell ref="K9:M10"/>
    <mergeCell ref="A5:E8"/>
    <mergeCell ref="F5:F8"/>
    <mergeCell ref="G5:R6"/>
    <mergeCell ref="K7:N8"/>
    <mergeCell ref="O7:R8"/>
    <mergeCell ref="A3:C3"/>
    <mergeCell ref="D3:F3"/>
    <mergeCell ref="D4:F4"/>
    <mergeCell ref="K11:M12"/>
    <mergeCell ref="H3:J4"/>
    <mergeCell ref="R21:R22"/>
    <mergeCell ref="R13:R14"/>
    <mergeCell ref="R11:R12"/>
    <mergeCell ref="H19:I20"/>
    <mergeCell ref="O9:Q10"/>
    <mergeCell ref="K13:M14"/>
    <mergeCell ref="N13:N14"/>
    <mergeCell ref="J11:J12"/>
    <mergeCell ref="J13:J14"/>
    <mergeCell ref="J15:J16"/>
    <mergeCell ref="J17:J18"/>
    <mergeCell ref="A9:E13"/>
    <mergeCell ref="K15:M16"/>
    <mergeCell ref="N15:N16"/>
    <mergeCell ref="N11:N12"/>
    <mergeCell ref="K21:M22"/>
    <mergeCell ref="N21:N22"/>
    <mergeCell ref="K17:M18"/>
    <mergeCell ref="N17:N18"/>
  </mergeCells>
  <phoneticPr fontId="2"/>
  <printOptions horizontalCentered="1"/>
  <pageMargins left="0.51181102362204722" right="0.51181102362204722" top="0.35433070866141736" bottom="0.35433070866141736"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0D3D-1EFA-4208-AC8B-42FFA05DDA2A}">
  <dimension ref="A1:S532"/>
  <sheetViews>
    <sheetView view="pageBreakPreview" topLeftCell="A4" zoomScale="115" zoomScaleNormal="100" zoomScaleSheetLayoutView="115" workbookViewId="0">
      <selection activeCell="F7" sqref="F7"/>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c r="A1" s="161" t="s">
        <v>51</v>
      </c>
      <c r="B1" s="161"/>
      <c r="C1" s="161"/>
      <c r="D1" s="161"/>
      <c r="E1" s="161"/>
      <c r="F1" s="161"/>
      <c r="G1" s="161"/>
      <c r="H1" s="161"/>
      <c r="I1" s="161"/>
      <c r="J1" s="161"/>
      <c r="K1" s="161"/>
      <c r="L1" s="161"/>
      <c r="M1" s="161"/>
      <c r="N1" s="161"/>
      <c r="O1" s="161"/>
      <c r="P1" s="161"/>
      <c r="Q1" s="161"/>
      <c r="R1" s="161"/>
      <c r="S1" s="161"/>
    </row>
    <row r="2" spans="1:19" ht="12.75" customHeight="1" thickBot="1">
      <c r="A2" s="71"/>
      <c r="B2" s="71"/>
      <c r="C2" s="71"/>
      <c r="D2" s="71"/>
      <c r="E2" s="71"/>
      <c r="F2" s="71"/>
      <c r="G2" s="71"/>
      <c r="H2" s="71"/>
      <c r="I2" s="71"/>
      <c r="J2" s="71"/>
      <c r="K2" s="71"/>
      <c r="L2" s="71"/>
      <c r="M2" s="71"/>
      <c r="N2" s="71"/>
      <c r="O2" s="71"/>
      <c r="P2" s="71"/>
      <c r="Q2" s="71"/>
      <c r="R2" s="184" t="s">
        <v>63</v>
      </c>
      <c r="S2" s="184"/>
    </row>
    <row r="3" spans="1:19" ht="22.5" customHeight="1">
      <c r="A3" s="162" t="s">
        <v>17</v>
      </c>
      <c r="B3" s="163"/>
      <c r="C3" s="163"/>
      <c r="D3" s="163"/>
      <c r="E3" s="163"/>
      <c r="F3" s="163"/>
      <c r="G3" s="163"/>
      <c r="H3" s="163"/>
      <c r="I3" s="163"/>
      <c r="J3" s="163"/>
      <c r="K3" s="163"/>
      <c r="L3" s="163"/>
      <c r="M3" s="163"/>
      <c r="N3" s="163"/>
      <c r="O3" s="163"/>
      <c r="P3" s="163"/>
      <c r="Q3" s="163"/>
      <c r="R3" s="163"/>
      <c r="S3" s="164"/>
    </row>
    <row r="4" spans="1:19" ht="20.100000000000001" customHeight="1">
      <c r="A4" s="165" t="s">
        <v>18</v>
      </c>
      <c r="B4" s="166"/>
      <c r="C4" s="166"/>
      <c r="D4" s="166"/>
      <c r="E4" s="166"/>
      <c r="F4" s="166"/>
      <c r="G4" s="166"/>
      <c r="H4" s="166"/>
      <c r="I4" s="166" t="s">
        <v>19</v>
      </c>
      <c r="J4" s="166"/>
      <c r="K4" s="166"/>
      <c r="L4" s="166"/>
      <c r="M4" s="166" t="s">
        <v>20</v>
      </c>
      <c r="N4" s="166"/>
      <c r="O4" s="166"/>
      <c r="P4" s="167"/>
      <c r="Q4" s="168" t="s">
        <v>21</v>
      </c>
      <c r="R4" s="169"/>
      <c r="S4" s="170"/>
    </row>
    <row r="5" spans="1:19" ht="18" customHeight="1" thickBot="1">
      <c r="A5" s="4"/>
      <c r="B5" s="5" t="s">
        <v>22</v>
      </c>
      <c r="C5" s="5"/>
      <c r="D5" s="5"/>
      <c r="E5" s="6"/>
      <c r="F5" s="7" t="s">
        <v>23</v>
      </c>
      <c r="G5" s="7"/>
      <c r="H5" s="7"/>
      <c r="I5" s="8"/>
      <c r="J5" s="6"/>
      <c r="K5" s="6"/>
      <c r="L5" s="9"/>
      <c r="M5" s="10"/>
      <c r="N5" s="11"/>
      <c r="O5" s="11"/>
      <c r="P5" s="7"/>
      <c r="Q5" s="185">
        <f>J6-N6</f>
        <v>0</v>
      </c>
      <c r="R5" s="186"/>
      <c r="S5" s="191" t="s">
        <v>4</v>
      </c>
    </row>
    <row r="6" spans="1:19" ht="18" customHeight="1" thickBot="1">
      <c r="A6" s="12"/>
      <c r="B6" s="194"/>
      <c r="C6" s="195"/>
      <c r="D6" s="13" t="s">
        <v>4</v>
      </c>
      <c r="E6" s="13" t="s">
        <v>24</v>
      </c>
      <c r="F6" s="196"/>
      <c r="G6" s="197"/>
      <c r="H6" s="14" t="s">
        <v>3</v>
      </c>
      <c r="I6" s="15" t="s">
        <v>25</v>
      </c>
      <c r="J6" s="198">
        <f>B6*F6</f>
        <v>0</v>
      </c>
      <c r="K6" s="198"/>
      <c r="L6" s="16" t="s">
        <v>26</v>
      </c>
      <c r="M6" s="17"/>
      <c r="N6" s="207">
        <f>ROUND(J6/1.1*0.1,0)</f>
        <v>0</v>
      </c>
      <c r="O6" s="207"/>
      <c r="P6" s="18" t="s">
        <v>26</v>
      </c>
      <c r="Q6" s="187"/>
      <c r="R6" s="188"/>
      <c r="S6" s="192"/>
    </row>
    <row r="7" spans="1:19" ht="18" customHeight="1">
      <c r="A7" s="19"/>
      <c r="B7" s="20"/>
      <c r="C7" s="20"/>
      <c r="D7" s="20"/>
      <c r="E7" s="20"/>
      <c r="F7" s="21"/>
      <c r="G7" s="21"/>
      <c r="H7" s="21"/>
      <c r="I7" s="208" t="s">
        <v>27</v>
      </c>
      <c r="J7" s="209"/>
      <c r="K7" s="209"/>
      <c r="L7" s="210"/>
      <c r="M7" s="22"/>
      <c r="N7" s="23"/>
      <c r="O7" s="23"/>
      <c r="P7" s="24"/>
      <c r="Q7" s="189"/>
      <c r="R7" s="190"/>
      <c r="S7" s="193"/>
    </row>
    <row r="8" spans="1:19" ht="20.25" customHeight="1" thickBot="1">
      <c r="A8" s="174" t="s">
        <v>28</v>
      </c>
      <c r="B8" s="175"/>
      <c r="C8" s="175"/>
      <c r="D8" s="175"/>
      <c r="E8" s="175"/>
      <c r="F8" s="175"/>
      <c r="G8" s="175"/>
      <c r="H8" s="175"/>
      <c r="I8" s="175"/>
      <c r="J8" s="175"/>
      <c r="K8" s="175"/>
      <c r="L8" s="175"/>
      <c r="M8" s="175"/>
      <c r="N8" s="175"/>
      <c r="O8" s="175"/>
      <c r="P8" s="175"/>
      <c r="Q8" s="175"/>
      <c r="R8" s="176">
        <f>ROUNDDOWN(Q5*8/10,-3)</f>
        <v>0</v>
      </c>
      <c r="S8" s="177"/>
    </row>
    <row r="9" spans="1:19" ht="18" customHeight="1">
      <c r="A9" s="178" t="s">
        <v>29</v>
      </c>
      <c r="B9" s="178"/>
      <c r="C9" s="178"/>
      <c r="D9" s="178"/>
      <c r="E9" s="178"/>
      <c r="F9" s="178"/>
      <c r="G9" s="178"/>
      <c r="H9" s="178"/>
      <c r="I9" s="178"/>
      <c r="J9" s="178"/>
      <c r="K9" s="178"/>
      <c r="L9" s="178"/>
      <c r="M9" s="178"/>
      <c r="N9" s="178"/>
      <c r="O9" s="178"/>
      <c r="P9" s="178"/>
      <c r="Q9" s="178"/>
      <c r="R9" s="178"/>
      <c r="S9" s="178"/>
    </row>
    <row r="10" spans="1:19" ht="18" customHeight="1">
      <c r="A10" s="179" t="s">
        <v>30</v>
      </c>
      <c r="B10" s="179"/>
      <c r="C10" s="179"/>
      <c r="D10" s="179"/>
      <c r="E10" s="179"/>
      <c r="F10" s="179"/>
      <c r="G10" s="179"/>
      <c r="H10" s="179"/>
      <c r="I10" s="179"/>
      <c r="J10" s="179"/>
      <c r="K10" s="179"/>
      <c r="L10" s="179"/>
      <c r="M10" s="179"/>
      <c r="N10" s="179"/>
      <c r="O10" s="179"/>
      <c r="P10" s="179"/>
      <c r="Q10" s="179"/>
      <c r="R10" s="179"/>
      <c r="S10" s="179"/>
    </row>
    <row r="11" spans="1:19" ht="15.95" customHeight="1">
      <c r="A11" s="25"/>
      <c r="B11" s="25"/>
      <c r="C11" s="26"/>
      <c r="D11" s="26"/>
      <c r="E11" s="26"/>
      <c r="F11" s="26"/>
      <c r="G11" s="26"/>
      <c r="H11" s="26"/>
      <c r="I11" s="26"/>
      <c r="J11" s="26"/>
      <c r="K11" s="26"/>
      <c r="L11" s="26"/>
      <c r="M11" s="26"/>
      <c r="N11" s="26"/>
      <c r="O11" s="26"/>
      <c r="P11" s="26"/>
      <c r="Q11" s="26"/>
      <c r="R11" s="26"/>
      <c r="S11" s="26"/>
    </row>
    <row r="12" spans="1:19" ht="22.5" customHeight="1">
      <c r="A12" s="180" t="s">
        <v>31</v>
      </c>
      <c r="B12" s="180"/>
      <c r="C12" s="180"/>
      <c r="D12" s="180"/>
      <c r="E12" s="180"/>
      <c r="F12" s="180"/>
      <c r="G12" s="180"/>
      <c r="H12" s="180"/>
      <c r="I12" s="180"/>
      <c r="J12" s="180"/>
      <c r="K12" s="180"/>
      <c r="L12" s="180"/>
      <c r="M12" s="180"/>
      <c r="N12" s="180"/>
      <c r="O12" s="180"/>
      <c r="P12" s="180"/>
      <c r="Q12" s="180"/>
      <c r="R12" s="180"/>
      <c r="S12" s="180"/>
    </row>
    <row r="13" spans="1:19" ht="20.25" customHeight="1" thickBot="1">
      <c r="A13" s="181" t="s">
        <v>32</v>
      </c>
      <c r="B13" s="182"/>
      <c r="C13" s="182"/>
      <c r="D13" s="182"/>
      <c r="E13" s="182"/>
      <c r="F13" s="182"/>
      <c r="G13" s="182"/>
      <c r="H13" s="182"/>
      <c r="I13" s="182"/>
      <c r="J13" s="182"/>
      <c r="K13" s="182"/>
      <c r="L13" s="182"/>
      <c r="M13" s="182"/>
      <c r="N13" s="182"/>
      <c r="O13" s="182"/>
      <c r="P13" s="182"/>
      <c r="Q13" s="182"/>
      <c r="R13" s="182"/>
      <c r="S13" s="183"/>
    </row>
    <row r="14" spans="1:19" ht="20.25" customHeight="1">
      <c r="A14" s="157" t="s">
        <v>33</v>
      </c>
      <c r="B14" s="158"/>
      <c r="C14" s="158"/>
      <c r="D14" s="72" t="s">
        <v>64</v>
      </c>
      <c r="E14" s="171" t="s">
        <v>34</v>
      </c>
      <c r="F14" s="158"/>
      <c r="G14" s="172"/>
      <c r="H14" s="171" t="s">
        <v>35</v>
      </c>
      <c r="I14" s="158"/>
      <c r="J14" s="173"/>
      <c r="K14" s="158" t="s">
        <v>36</v>
      </c>
      <c r="L14" s="158"/>
      <c r="M14" s="172"/>
      <c r="N14" s="171" t="s">
        <v>37</v>
      </c>
      <c r="O14" s="158"/>
      <c r="P14" s="172"/>
      <c r="Q14" s="171" t="s">
        <v>38</v>
      </c>
      <c r="R14" s="158"/>
      <c r="S14" s="173"/>
    </row>
    <row r="15" spans="1:19" ht="20.25" customHeight="1">
      <c r="A15" s="154"/>
      <c r="B15" s="155"/>
      <c r="C15" s="156"/>
      <c r="D15" s="34" t="s">
        <v>68</v>
      </c>
      <c r="E15" s="201"/>
      <c r="F15" s="155"/>
      <c r="G15" s="156"/>
      <c r="H15" s="201"/>
      <c r="I15" s="155"/>
      <c r="J15" s="202"/>
      <c r="K15" s="203"/>
      <c r="L15" s="204"/>
      <c r="M15" s="76" t="s">
        <v>4</v>
      </c>
      <c r="N15" s="205">
        <f>ROUNDDOWN(K15/1.1*0.1,0)</f>
        <v>0</v>
      </c>
      <c r="O15" s="206"/>
      <c r="P15" s="27" t="s">
        <v>4</v>
      </c>
      <c r="Q15" s="199">
        <f>K15-N15</f>
        <v>0</v>
      </c>
      <c r="R15" s="200"/>
      <c r="S15" s="28" t="s">
        <v>4</v>
      </c>
    </row>
    <row r="16" spans="1:19" ht="20.25" customHeight="1">
      <c r="A16" s="154"/>
      <c r="B16" s="155"/>
      <c r="C16" s="156"/>
      <c r="D16" s="34" t="s">
        <v>68</v>
      </c>
      <c r="E16" s="201"/>
      <c r="F16" s="155"/>
      <c r="G16" s="156"/>
      <c r="H16" s="201"/>
      <c r="I16" s="155"/>
      <c r="J16" s="202"/>
      <c r="K16" s="203"/>
      <c r="L16" s="204"/>
      <c r="M16" s="76" t="s">
        <v>4</v>
      </c>
      <c r="N16" s="205">
        <f>ROUND(K16/1.1*0.1,1)</f>
        <v>0</v>
      </c>
      <c r="O16" s="206"/>
      <c r="P16" s="27" t="s">
        <v>4</v>
      </c>
      <c r="Q16" s="199">
        <f t="shared" ref="Q16:Q24" si="0">K16-N16</f>
        <v>0</v>
      </c>
      <c r="R16" s="200"/>
      <c r="S16" s="28" t="s">
        <v>4</v>
      </c>
    </row>
    <row r="17" spans="1:19" ht="20.25" customHeight="1">
      <c r="A17" s="154"/>
      <c r="B17" s="155"/>
      <c r="C17" s="156"/>
      <c r="D17" s="34" t="s">
        <v>68</v>
      </c>
      <c r="E17" s="201"/>
      <c r="F17" s="155"/>
      <c r="G17" s="156"/>
      <c r="H17" s="201"/>
      <c r="I17" s="155"/>
      <c r="J17" s="202"/>
      <c r="K17" s="203"/>
      <c r="L17" s="204"/>
      <c r="M17" s="76" t="s">
        <v>4</v>
      </c>
      <c r="N17" s="205">
        <f t="shared" ref="N17:N24" si="1">ROUNDDOWN(K17/1.1*0.1,0)</f>
        <v>0</v>
      </c>
      <c r="O17" s="206"/>
      <c r="P17" s="27" t="s">
        <v>4</v>
      </c>
      <c r="Q17" s="199">
        <f t="shared" si="0"/>
        <v>0</v>
      </c>
      <c r="R17" s="200"/>
      <c r="S17" s="28" t="s">
        <v>4</v>
      </c>
    </row>
    <row r="18" spans="1:19" ht="20.25" customHeight="1">
      <c r="A18" s="154"/>
      <c r="B18" s="155"/>
      <c r="C18" s="156"/>
      <c r="D18" s="34" t="s">
        <v>65</v>
      </c>
      <c r="E18" s="201"/>
      <c r="F18" s="155"/>
      <c r="G18" s="156"/>
      <c r="H18" s="201"/>
      <c r="I18" s="155"/>
      <c r="J18" s="202"/>
      <c r="K18" s="203"/>
      <c r="L18" s="204"/>
      <c r="M18" s="76" t="s">
        <v>4</v>
      </c>
      <c r="N18" s="205">
        <f>ROUNDDOWN(K18/1.1*0.1,0)</f>
        <v>0</v>
      </c>
      <c r="O18" s="206"/>
      <c r="P18" s="27" t="s">
        <v>4</v>
      </c>
      <c r="Q18" s="199">
        <f>K18-N18</f>
        <v>0</v>
      </c>
      <c r="R18" s="200"/>
      <c r="S18" s="28" t="s">
        <v>4</v>
      </c>
    </row>
    <row r="19" spans="1:19" ht="20.25" customHeight="1">
      <c r="A19" s="154"/>
      <c r="B19" s="155"/>
      <c r="C19" s="156"/>
      <c r="D19" s="34" t="s">
        <v>65</v>
      </c>
      <c r="E19" s="201"/>
      <c r="F19" s="155"/>
      <c r="G19" s="156"/>
      <c r="H19" s="201"/>
      <c r="I19" s="155"/>
      <c r="J19" s="202"/>
      <c r="K19" s="203"/>
      <c r="L19" s="204"/>
      <c r="M19" s="76" t="s">
        <v>4</v>
      </c>
      <c r="N19" s="205">
        <f>ROUND(K19/1.1*0.1,1)</f>
        <v>0</v>
      </c>
      <c r="O19" s="206"/>
      <c r="P19" s="27" t="s">
        <v>4</v>
      </c>
      <c r="Q19" s="199">
        <f t="shared" ref="Q19:Q21" si="2">K19-N19</f>
        <v>0</v>
      </c>
      <c r="R19" s="200"/>
      <c r="S19" s="28" t="s">
        <v>4</v>
      </c>
    </row>
    <row r="20" spans="1:19" ht="20.25" customHeight="1">
      <c r="A20" s="154"/>
      <c r="B20" s="155"/>
      <c r="C20" s="156"/>
      <c r="D20" s="34" t="s">
        <v>65</v>
      </c>
      <c r="E20" s="201"/>
      <c r="F20" s="155"/>
      <c r="G20" s="156"/>
      <c r="H20" s="201"/>
      <c r="I20" s="155"/>
      <c r="J20" s="202"/>
      <c r="K20" s="203"/>
      <c r="L20" s="204"/>
      <c r="M20" s="76" t="s">
        <v>4</v>
      </c>
      <c r="N20" s="205">
        <f t="shared" ref="N20:N21" si="3">ROUNDDOWN(K20/1.1*0.1,0)</f>
        <v>0</v>
      </c>
      <c r="O20" s="206"/>
      <c r="P20" s="27" t="s">
        <v>4</v>
      </c>
      <c r="Q20" s="199">
        <f t="shared" si="2"/>
        <v>0</v>
      </c>
      <c r="R20" s="200"/>
      <c r="S20" s="28" t="s">
        <v>4</v>
      </c>
    </row>
    <row r="21" spans="1:19" ht="20.25" customHeight="1">
      <c r="A21" s="154"/>
      <c r="B21" s="155"/>
      <c r="C21" s="156"/>
      <c r="D21" s="34" t="s">
        <v>69</v>
      </c>
      <c r="E21" s="201"/>
      <c r="F21" s="155"/>
      <c r="G21" s="156"/>
      <c r="H21" s="201"/>
      <c r="I21" s="155"/>
      <c r="J21" s="202"/>
      <c r="K21" s="203"/>
      <c r="L21" s="204"/>
      <c r="M21" s="76" t="s">
        <v>4</v>
      </c>
      <c r="N21" s="205">
        <f t="shared" si="3"/>
        <v>0</v>
      </c>
      <c r="O21" s="206"/>
      <c r="P21" s="27" t="s">
        <v>4</v>
      </c>
      <c r="Q21" s="199">
        <f t="shared" si="2"/>
        <v>0</v>
      </c>
      <c r="R21" s="200"/>
      <c r="S21" s="28" t="s">
        <v>4</v>
      </c>
    </row>
    <row r="22" spans="1:19" ht="20.25" customHeight="1">
      <c r="A22" s="154"/>
      <c r="B22" s="155"/>
      <c r="C22" s="156"/>
      <c r="D22" s="34" t="s">
        <v>69</v>
      </c>
      <c r="E22" s="201"/>
      <c r="F22" s="155"/>
      <c r="G22" s="156"/>
      <c r="H22" s="201"/>
      <c r="I22" s="155"/>
      <c r="J22" s="202"/>
      <c r="K22" s="203"/>
      <c r="L22" s="204"/>
      <c r="M22" s="76" t="s">
        <v>4</v>
      </c>
      <c r="N22" s="205">
        <f t="shared" si="1"/>
        <v>0</v>
      </c>
      <c r="O22" s="206"/>
      <c r="P22" s="27" t="s">
        <v>4</v>
      </c>
      <c r="Q22" s="199">
        <f t="shared" si="0"/>
        <v>0</v>
      </c>
      <c r="R22" s="200"/>
      <c r="S22" s="28" t="s">
        <v>4</v>
      </c>
    </row>
    <row r="23" spans="1:19" ht="20.25" customHeight="1">
      <c r="A23" s="154"/>
      <c r="B23" s="155"/>
      <c r="C23" s="156"/>
      <c r="D23" s="34" t="s">
        <v>69</v>
      </c>
      <c r="E23" s="201"/>
      <c r="F23" s="155"/>
      <c r="G23" s="156"/>
      <c r="H23" s="201"/>
      <c r="I23" s="155"/>
      <c r="J23" s="202"/>
      <c r="K23" s="203"/>
      <c r="L23" s="204"/>
      <c r="M23" s="76" t="s">
        <v>4</v>
      </c>
      <c r="N23" s="205">
        <f t="shared" si="1"/>
        <v>0</v>
      </c>
      <c r="O23" s="206"/>
      <c r="P23" s="27" t="s">
        <v>4</v>
      </c>
      <c r="Q23" s="199">
        <f t="shared" si="0"/>
        <v>0</v>
      </c>
      <c r="R23" s="200"/>
      <c r="S23" s="28" t="s">
        <v>4</v>
      </c>
    </row>
    <row r="24" spans="1:19" ht="20.25" customHeight="1" thickBot="1">
      <c r="A24" s="154"/>
      <c r="B24" s="155"/>
      <c r="C24" s="156"/>
      <c r="D24" s="29" t="s">
        <v>69</v>
      </c>
      <c r="E24" s="211"/>
      <c r="F24" s="212"/>
      <c r="G24" s="265"/>
      <c r="H24" s="211"/>
      <c r="I24" s="212"/>
      <c r="J24" s="213"/>
      <c r="K24" s="203"/>
      <c r="L24" s="204"/>
      <c r="M24" s="77" t="s">
        <v>4</v>
      </c>
      <c r="N24" s="214">
        <f t="shared" si="1"/>
        <v>0</v>
      </c>
      <c r="O24" s="215"/>
      <c r="P24" s="30" t="s">
        <v>4</v>
      </c>
      <c r="Q24" s="199">
        <f t="shared" si="0"/>
        <v>0</v>
      </c>
      <c r="R24" s="200"/>
      <c r="S24" s="31" t="s">
        <v>4</v>
      </c>
    </row>
    <row r="25" spans="1:19" ht="20.25" customHeight="1" thickBot="1">
      <c r="A25" s="196" t="s">
        <v>39</v>
      </c>
      <c r="B25" s="236"/>
      <c r="C25" s="236"/>
      <c r="D25" s="236"/>
      <c r="E25" s="236"/>
      <c r="F25" s="236"/>
      <c r="G25" s="236"/>
      <c r="H25" s="236"/>
      <c r="I25" s="236"/>
      <c r="J25" s="197"/>
      <c r="K25" s="263">
        <f>SUM(K15:L24)</f>
        <v>0</v>
      </c>
      <c r="L25" s="264"/>
      <c r="M25" s="78" t="s">
        <v>4</v>
      </c>
      <c r="N25" s="239">
        <f>SUM(N15:O24)</f>
        <v>0</v>
      </c>
      <c r="O25" s="238"/>
      <c r="P25" s="32" t="s">
        <v>4</v>
      </c>
      <c r="Q25" s="239">
        <f>SUM(Q15:R24)</f>
        <v>0</v>
      </c>
      <c r="R25" s="238"/>
      <c r="S25" s="33" t="s">
        <v>4</v>
      </c>
    </row>
    <row r="26" spans="1:19" ht="15" customHeight="1">
      <c r="A26" s="25"/>
      <c r="B26" s="25"/>
      <c r="C26" s="26"/>
      <c r="D26" s="26"/>
      <c r="E26" s="26"/>
      <c r="F26" s="26"/>
      <c r="G26" s="26"/>
      <c r="H26" s="26"/>
      <c r="I26" s="26"/>
      <c r="J26" s="26"/>
      <c r="K26" s="26"/>
      <c r="L26" s="26"/>
      <c r="M26" s="26"/>
      <c r="N26" s="26"/>
      <c r="O26" s="26"/>
      <c r="P26" s="26"/>
      <c r="Q26" s="26"/>
      <c r="R26" s="26"/>
      <c r="S26" s="26"/>
    </row>
    <row r="27" spans="1:19" ht="20.25" customHeight="1" thickBot="1">
      <c r="A27" s="181" t="s">
        <v>40</v>
      </c>
      <c r="B27" s="182"/>
      <c r="C27" s="182"/>
      <c r="D27" s="182"/>
      <c r="E27" s="182"/>
      <c r="F27" s="182"/>
      <c r="G27" s="182"/>
      <c r="H27" s="182"/>
      <c r="I27" s="182"/>
      <c r="J27" s="182"/>
      <c r="K27" s="182"/>
      <c r="L27" s="182"/>
      <c r="M27" s="182"/>
      <c r="N27" s="182"/>
      <c r="O27" s="182"/>
      <c r="P27" s="182"/>
      <c r="Q27" s="182"/>
      <c r="R27" s="182"/>
      <c r="S27" s="183"/>
    </row>
    <row r="28" spans="1:19" ht="20.25" customHeight="1">
      <c r="A28" s="157" t="s">
        <v>5</v>
      </c>
      <c r="B28" s="158"/>
      <c r="C28" s="158"/>
      <c r="D28" s="72" t="s">
        <v>66</v>
      </c>
      <c r="E28" s="171" t="s">
        <v>41</v>
      </c>
      <c r="F28" s="158"/>
      <c r="G28" s="172"/>
      <c r="H28" s="171" t="s">
        <v>42</v>
      </c>
      <c r="I28" s="158"/>
      <c r="J28" s="173"/>
      <c r="K28" s="158" t="s">
        <v>36</v>
      </c>
      <c r="L28" s="158"/>
      <c r="M28" s="172"/>
      <c r="N28" s="171" t="s">
        <v>37</v>
      </c>
      <c r="O28" s="158"/>
      <c r="P28" s="172"/>
      <c r="Q28" s="171" t="s">
        <v>38</v>
      </c>
      <c r="R28" s="158"/>
      <c r="S28" s="173"/>
    </row>
    <row r="29" spans="1:19" ht="20.25" customHeight="1">
      <c r="A29" s="154"/>
      <c r="B29" s="155"/>
      <c r="C29" s="155"/>
      <c r="D29" s="34" t="s">
        <v>68</v>
      </c>
      <c r="E29" s="224"/>
      <c r="F29" s="225"/>
      <c r="G29" s="34" t="s">
        <v>4</v>
      </c>
      <c r="H29" s="201"/>
      <c r="I29" s="155"/>
      <c r="J29" s="35" t="s">
        <v>6</v>
      </c>
      <c r="K29" s="220">
        <f>E29*H29</f>
        <v>0</v>
      </c>
      <c r="L29" s="221"/>
      <c r="M29" s="27" t="s">
        <v>4</v>
      </c>
      <c r="N29" s="199">
        <f>ROUNDDOWN(K29/1.1*0.1,0)</f>
        <v>0</v>
      </c>
      <c r="O29" s="221"/>
      <c r="P29" s="27" t="s">
        <v>4</v>
      </c>
      <c r="Q29" s="199">
        <f>K29-N29</f>
        <v>0</v>
      </c>
      <c r="R29" s="221"/>
      <c r="S29" s="28" t="s">
        <v>4</v>
      </c>
    </row>
    <row r="30" spans="1:19" ht="20.25" customHeight="1">
      <c r="A30" s="154"/>
      <c r="B30" s="155"/>
      <c r="C30" s="156"/>
      <c r="D30" s="34" t="s">
        <v>65</v>
      </c>
      <c r="E30" s="224"/>
      <c r="F30" s="225"/>
      <c r="G30" s="34" t="s">
        <v>4</v>
      </c>
      <c r="H30" s="201"/>
      <c r="I30" s="156"/>
      <c r="J30" s="37" t="s">
        <v>6</v>
      </c>
      <c r="K30" s="220">
        <f t="shared" ref="K30:K31" si="4">E30*H30</f>
        <v>0</v>
      </c>
      <c r="L30" s="221"/>
      <c r="M30" s="27" t="s">
        <v>4</v>
      </c>
      <c r="N30" s="199">
        <f>ROUNDDOWN(K30/1.1*0.1,0)</f>
        <v>0</v>
      </c>
      <c r="O30" s="221"/>
      <c r="P30" s="27" t="s">
        <v>4</v>
      </c>
      <c r="Q30" s="199">
        <f>K30-N30</f>
        <v>0</v>
      </c>
      <c r="R30" s="221"/>
      <c r="S30" s="31" t="s">
        <v>4</v>
      </c>
    </row>
    <row r="31" spans="1:19" ht="20.25" customHeight="1" thickBot="1">
      <c r="A31" s="159"/>
      <c r="B31" s="160"/>
      <c r="C31" s="160"/>
      <c r="D31" s="75" t="s">
        <v>69</v>
      </c>
      <c r="E31" s="216"/>
      <c r="F31" s="217"/>
      <c r="G31" s="36" t="s">
        <v>4</v>
      </c>
      <c r="H31" s="218"/>
      <c r="I31" s="219"/>
      <c r="J31" s="37" t="s">
        <v>6</v>
      </c>
      <c r="K31" s="220">
        <f t="shared" si="4"/>
        <v>0</v>
      </c>
      <c r="L31" s="221"/>
      <c r="M31" s="38" t="s">
        <v>4</v>
      </c>
      <c r="N31" s="222">
        <f>ROUNDDOWN(K31/1.1*0.1,0)</f>
        <v>0</v>
      </c>
      <c r="O31" s="223"/>
      <c r="P31" s="38" t="s">
        <v>4</v>
      </c>
      <c r="Q31" s="222">
        <f>K31-N31</f>
        <v>0</v>
      </c>
      <c r="R31" s="223"/>
      <c r="S31" s="31" t="s">
        <v>4</v>
      </c>
    </row>
    <row r="32" spans="1:19" ht="20.25" customHeight="1" thickBot="1">
      <c r="A32" s="196" t="s">
        <v>39</v>
      </c>
      <c r="B32" s="236"/>
      <c r="C32" s="236"/>
      <c r="D32" s="236"/>
      <c r="E32" s="236"/>
      <c r="F32" s="236"/>
      <c r="G32" s="236"/>
      <c r="H32" s="236"/>
      <c r="I32" s="236"/>
      <c r="J32" s="197"/>
      <c r="K32" s="237">
        <f>SUM(K29:L31)</f>
        <v>0</v>
      </c>
      <c r="L32" s="238"/>
      <c r="M32" s="32" t="s">
        <v>4</v>
      </c>
      <c r="N32" s="239">
        <f>SUM(N29:O31)</f>
        <v>0</v>
      </c>
      <c r="O32" s="238"/>
      <c r="P32" s="32" t="s">
        <v>4</v>
      </c>
      <c r="Q32" s="239">
        <f>SUM(Q29:R31)</f>
        <v>0</v>
      </c>
      <c r="R32" s="238"/>
      <c r="S32" s="33" t="s">
        <v>4</v>
      </c>
    </row>
    <row r="33" spans="1:19" s="40" customFormat="1" ht="8.25" customHeight="1" thickBot="1">
      <c r="A33" s="13"/>
      <c r="B33" s="13"/>
      <c r="C33" s="13"/>
      <c r="D33" s="13"/>
      <c r="E33" s="13"/>
      <c r="F33" s="13"/>
      <c r="G33" s="13"/>
      <c r="H33" s="13"/>
      <c r="I33" s="13"/>
      <c r="J33" s="13"/>
      <c r="K33" s="39"/>
      <c r="L33" s="39"/>
      <c r="M33" s="13"/>
      <c r="N33" s="39"/>
      <c r="O33" s="39"/>
      <c r="P33" s="13"/>
      <c r="Q33" s="39"/>
      <c r="R33" s="39"/>
      <c r="S33" s="13"/>
    </row>
    <row r="34" spans="1:19" s="40" customFormat="1" ht="20.25" customHeight="1" thickBot="1">
      <c r="A34" s="13"/>
      <c r="B34" s="13"/>
      <c r="C34" s="13"/>
      <c r="D34" s="13"/>
      <c r="E34" s="13"/>
      <c r="F34" s="13"/>
      <c r="G34" s="13"/>
      <c r="H34" s="13"/>
      <c r="I34" s="13"/>
      <c r="J34" s="13"/>
      <c r="K34" s="39"/>
      <c r="L34" s="39"/>
      <c r="M34" s="13"/>
      <c r="N34" s="41"/>
      <c r="O34" s="240" t="s">
        <v>43</v>
      </c>
      <c r="P34" s="241"/>
      <c r="Q34" s="242">
        <f>Q25+Q32</f>
        <v>0</v>
      </c>
      <c r="R34" s="238"/>
      <c r="S34" s="33" t="s">
        <v>4</v>
      </c>
    </row>
    <row r="35" spans="1:19" s="40" customFormat="1" ht="6.75" customHeight="1" thickBot="1">
      <c r="A35" s="42"/>
      <c r="B35" s="42"/>
      <c r="C35" s="43"/>
      <c r="D35" s="43"/>
      <c r="E35" s="43"/>
      <c r="F35" s="43"/>
      <c r="G35" s="43"/>
      <c r="H35" s="43"/>
      <c r="I35" s="43"/>
      <c r="J35" s="43"/>
      <c r="K35" s="43"/>
      <c r="L35" s="43"/>
      <c r="M35" s="43"/>
      <c r="N35" s="43"/>
      <c r="O35" s="43"/>
      <c r="P35" s="43"/>
      <c r="Q35" s="43"/>
      <c r="R35" s="43"/>
      <c r="S35" s="43"/>
    </row>
    <row r="36" spans="1:19" ht="20.25" customHeight="1" thickBot="1">
      <c r="A36" s="226" t="s">
        <v>44</v>
      </c>
      <c r="B36" s="227"/>
      <c r="C36" s="227"/>
      <c r="D36" s="227"/>
      <c r="E36" s="227"/>
      <c r="F36" s="227"/>
      <c r="G36" s="227"/>
      <c r="H36" s="227"/>
      <c r="I36" s="227"/>
      <c r="J36" s="227"/>
      <c r="K36" s="227"/>
      <c r="L36" s="227"/>
      <c r="M36" s="227"/>
      <c r="N36" s="227"/>
      <c r="O36" s="227"/>
      <c r="P36" s="227"/>
      <c r="Q36" s="228">
        <f>ROUNDDOWN(Q34*8/10,-3)</f>
        <v>0</v>
      </c>
      <c r="R36" s="229"/>
      <c r="S36" s="44" t="s">
        <v>4</v>
      </c>
    </row>
    <row r="37" spans="1:19" ht="16.5" customHeight="1">
      <c r="A37" s="230" t="s">
        <v>45</v>
      </c>
      <c r="B37" s="230"/>
      <c r="C37" s="230"/>
      <c r="D37" s="230"/>
      <c r="E37" s="230"/>
      <c r="F37" s="230"/>
      <c r="G37" s="230"/>
      <c r="H37" s="230"/>
      <c r="I37" s="230"/>
      <c r="J37" s="230"/>
      <c r="K37" s="230"/>
      <c r="L37" s="230"/>
      <c r="M37" s="230"/>
      <c r="N37" s="230"/>
      <c r="O37" s="230"/>
      <c r="P37" s="230"/>
      <c r="Q37" s="230"/>
      <c r="R37" s="230"/>
      <c r="S37" s="230"/>
    </row>
    <row r="38" spans="1:19" ht="16.5" customHeight="1">
      <c r="A38" s="45" t="s">
        <v>67</v>
      </c>
      <c r="B38" s="45"/>
      <c r="C38" s="45"/>
      <c r="D38" s="45"/>
      <c r="E38" s="45"/>
      <c r="F38" s="45"/>
      <c r="G38" s="45"/>
      <c r="H38" s="45"/>
      <c r="I38" s="45"/>
      <c r="J38" s="45"/>
      <c r="K38" s="45"/>
      <c r="L38" s="45"/>
      <c r="M38" s="45"/>
      <c r="N38" s="45"/>
      <c r="O38" s="45"/>
      <c r="P38" s="45"/>
      <c r="Q38" s="45"/>
      <c r="R38" s="45"/>
      <c r="S38" s="45"/>
    </row>
    <row r="39" spans="1:19" ht="15.95" customHeight="1">
      <c r="A39" s="25"/>
      <c r="B39" s="25"/>
      <c r="C39" s="26"/>
      <c r="D39" s="26"/>
      <c r="E39" s="26"/>
      <c r="F39" s="26"/>
      <c r="G39" s="26"/>
      <c r="H39" s="26"/>
      <c r="I39" s="26"/>
      <c r="J39" s="26"/>
      <c r="K39" s="26"/>
      <c r="L39" s="26"/>
      <c r="M39" s="26"/>
      <c r="N39" s="26"/>
      <c r="O39" s="26"/>
      <c r="P39" s="26"/>
      <c r="Q39" s="26"/>
      <c r="R39" s="26"/>
      <c r="S39" s="26"/>
    </row>
    <row r="40" spans="1:19" ht="22.5" customHeight="1" thickBot="1">
      <c r="A40" s="180" t="s">
        <v>46</v>
      </c>
      <c r="B40" s="180"/>
      <c r="C40" s="180"/>
      <c r="D40" s="180"/>
      <c r="E40" s="180"/>
      <c r="F40" s="180"/>
      <c r="G40" s="180"/>
      <c r="H40" s="180"/>
      <c r="I40" s="180"/>
      <c r="J40" s="180"/>
      <c r="K40" s="180"/>
      <c r="L40" s="180"/>
      <c r="M40" s="180"/>
      <c r="N40" s="180"/>
      <c r="O40" s="180"/>
      <c r="P40" s="180"/>
      <c r="Q40" s="180"/>
      <c r="R40" s="180"/>
      <c r="S40" s="180"/>
    </row>
    <row r="41" spans="1:19" ht="20.100000000000001" customHeight="1">
      <c r="A41" s="231" t="s">
        <v>18</v>
      </c>
      <c r="B41" s="232"/>
      <c r="C41" s="232"/>
      <c r="D41" s="232"/>
      <c r="E41" s="232"/>
      <c r="F41" s="232"/>
      <c r="G41" s="232"/>
      <c r="H41" s="232"/>
      <c r="I41" s="232" t="s">
        <v>19</v>
      </c>
      <c r="J41" s="232"/>
      <c r="K41" s="232"/>
      <c r="L41" s="232"/>
      <c r="M41" s="232" t="s">
        <v>47</v>
      </c>
      <c r="N41" s="232"/>
      <c r="O41" s="232"/>
      <c r="P41" s="232"/>
      <c r="Q41" s="233" t="s">
        <v>21</v>
      </c>
      <c r="R41" s="234"/>
      <c r="S41" s="235"/>
    </row>
    <row r="42" spans="1:19" ht="18" customHeight="1">
      <c r="A42" s="46"/>
      <c r="B42" s="47" t="s">
        <v>22</v>
      </c>
      <c r="C42" s="47"/>
      <c r="D42" s="47"/>
      <c r="E42" s="48"/>
      <c r="F42" s="49" t="s">
        <v>23</v>
      </c>
      <c r="G42" s="49"/>
      <c r="H42" s="49"/>
      <c r="I42" s="50"/>
      <c r="J42" s="48"/>
      <c r="K42" s="48"/>
      <c r="L42" s="51"/>
      <c r="M42" s="52"/>
      <c r="N42" s="53"/>
      <c r="O42" s="53"/>
      <c r="P42" s="51"/>
      <c r="Q42" s="50"/>
      <c r="R42" s="48"/>
      <c r="S42" s="54"/>
    </row>
    <row r="43" spans="1:19" ht="18" customHeight="1">
      <c r="A43" s="55"/>
      <c r="B43" s="254"/>
      <c r="C43" s="254"/>
      <c r="D43" s="56" t="s">
        <v>4</v>
      </c>
      <c r="E43" s="56" t="s">
        <v>24</v>
      </c>
      <c r="F43" s="255"/>
      <c r="G43" s="255"/>
      <c r="H43" s="57" t="s">
        <v>3</v>
      </c>
      <c r="I43" s="58" t="s">
        <v>25</v>
      </c>
      <c r="J43" s="256">
        <f>B43*F43</f>
        <v>0</v>
      </c>
      <c r="K43" s="256"/>
      <c r="L43" s="59" t="s">
        <v>26</v>
      </c>
      <c r="M43" s="60"/>
      <c r="N43" s="257">
        <f>ROUND(J43/1.1*0.1,0)</f>
        <v>0</v>
      </c>
      <c r="O43" s="257"/>
      <c r="P43" s="59" t="s">
        <v>26</v>
      </c>
      <c r="Q43" s="61"/>
      <c r="R43" s="258">
        <f>J43-N43</f>
        <v>0</v>
      </c>
      <c r="S43" s="259"/>
    </row>
    <row r="44" spans="1:19" ht="18" customHeight="1">
      <c r="A44" s="62"/>
      <c r="B44" s="63"/>
      <c r="C44" s="63"/>
      <c r="D44" s="63"/>
      <c r="E44" s="63"/>
      <c r="F44" s="64"/>
      <c r="G44" s="64"/>
      <c r="H44" s="64"/>
      <c r="I44" s="260" t="s">
        <v>27</v>
      </c>
      <c r="J44" s="261"/>
      <c r="K44" s="261"/>
      <c r="L44" s="262"/>
      <c r="M44" s="65"/>
      <c r="N44" s="66"/>
      <c r="O44" s="66"/>
      <c r="P44" s="67"/>
      <c r="Q44" s="68"/>
      <c r="R44" s="64"/>
      <c r="S44" s="69"/>
    </row>
    <row r="45" spans="1:19" ht="18" customHeight="1">
      <c r="A45" s="243" t="s">
        <v>48</v>
      </c>
      <c r="B45" s="244"/>
      <c r="C45" s="244"/>
      <c r="D45" s="244"/>
      <c r="E45" s="244"/>
      <c r="F45" s="244"/>
      <c r="G45" s="244"/>
      <c r="H45" s="244"/>
      <c r="I45" s="244"/>
      <c r="J45" s="244"/>
      <c r="K45" s="244"/>
      <c r="L45" s="244"/>
      <c r="M45" s="244"/>
      <c r="N45" s="244"/>
      <c r="O45" s="244"/>
      <c r="P45" s="244"/>
      <c r="Q45" s="244"/>
      <c r="R45" s="244"/>
      <c r="S45" s="245"/>
    </row>
    <row r="46" spans="1:19" ht="18" customHeight="1" thickBot="1">
      <c r="A46" s="246" t="s">
        <v>49</v>
      </c>
      <c r="B46" s="247"/>
      <c r="C46" s="247"/>
      <c r="D46" s="247"/>
      <c r="E46" s="247"/>
      <c r="F46" s="247"/>
      <c r="G46" s="247"/>
      <c r="H46" s="247"/>
      <c r="I46" s="247"/>
      <c r="J46" s="247"/>
      <c r="K46" s="247"/>
      <c r="L46" s="247"/>
      <c r="M46" s="247"/>
      <c r="N46" s="247"/>
      <c r="O46" s="247"/>
      <c r="P46" s="247"/>
      <c r="Q46" s="247"/>
      <c r="R46" s="247"/>
      <c r="S46" s="248"/>
    </row>
    <row r="47" spans="1:19" ht="20.25" customHeight="1" thickBot="1">
      <c r="A47" s="249" t="s">
        <v>50</v>
      </c>
      <c r="B47" s="250"/>
      <c r="C47" s="250"/>
      <c r="D47" s="250"/>
      <c r="E47" s="250"/>
      <c r="F47" s="250"/>
      <c r="G47" s="250"/>
      <c r="H47" s="250"/>
      <c r="I47" s="250"/>
      <c r="J47" s="250"/>
      <c r="K47" s="250"/>
      <c r="L47" s="250"/>
      <c r="M47" s="250"/>
      <c r="N47" s="250"/>
      <c r="O47" s="250"/>
      <c r="P47" s="250"/>
      <c r="Q47" s="251"/>
      <c r="R47" s="252">
        <f>ROUNDDOWN(R43*8/10,-3)</f>
        <v>0</v>
      </c>
      <c r="S47" s="253"/>
    </row>
    <row r="48" spans="1: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sheetData>
  <mergeCells count="139">
    <mergeCell ref="A30:C30"/>
    <mergeCell ref="E30:F30"/>
    <mergeCell ref="H30:I30"/>
    <mergeCell ref="K30:L30"/>
    <mergeCell ref="N30:O30"/>
    <mergeCell ref="Q30:R30"/>
    <mergeCell ref="A20:C20"/>
    <mergeCell ref="E20:G20"/>
    <mergeCell ref="H20:J20"/>
    <mergeCell ref="K20:L20"/>
    <mergeCell ref="N20:O20"/>
    <mergeCell ref="Q20:R20"/>
    <mergeCell ref="A21:C21"/>
    <mergeCell ref="E21:G21"/>
    <mergeCell ref="H21:J21"/>
    <mergeCell ref="K21:L21"/>
    <mergeCell ref="N21:O21"/>
    <mergeCell ref="Q21:R21"/>
    <mergeCell ref="A25:J25"/>
    <mergeCell ref="K25:L25"/>
    <mergeCell ref="N25:O25"/>
    <mergeCell ref="Q25:R25"/>
    <mergeCell ref="A27:S27"/>
    <mergeCell ref="E24:G24"/>
    <mergeCell ref="A18:C18"/>
    <mergeCell ref="E18:G18"/>
    <mergeCell ref="H18:J18"/>
    <mergeCell ref="K18:L18"/>
    <mergeCell ref="N18:O18"/>
    <mergeCell ref="Q18:R18"/>
    <mergeCell ref="A19:C19"/>
    <mergeCell ref="E19:G19"/>
    <mergeCell ref="H19:J19"/>
    <mergeCell ref="K19:L19"/>
    <mergeCell ref="N19:O19"/>
    <mergeCell ref="Q19:R19"/>
    <mergeCell ref="A45:S45"/>
    <mergeCell ref="A46:S46"/>
    <mergeCell ref="A47:Q47"/>
    <mergeCell ref="R47:S47"/>
    <mergeCell ref="B43:C43"/>
    <mergeCell ref="F43:G43"/>
    <mergeCell ref="J43:K43"/>
    <mergeCell ref="N43:O43"/>
    <mergeCell ref="R43:S43"/>
    <mergeCell ref="I44:L44"/>
    <mergeCell ref="A36:P36"/>
    <mergeCell ref="Q36:R36"/>
    <mergeCell ref="A37:S37"/>
    <mergeCell ref="A40:S40"/>
    <mergeCell ref="A41:H41"/>
    <mergeCell ref="I41:L41"/>
    <mergeCell ref="M41:P41"/>
    <mergeCell ref="Q41:S41"/>
    <mergeCell ref="A32:J32"/>
    <mergeCell ref="K32:L32"/>
    <mergeCell ref="N32:O32"/>
    <mergeCell ref="Q32:R32"/>
    <mergeCell ref="O34:P34"/>
    <mergeCell ref="Q34:R34"/>
    <mergeCell ref="E31:F31"/>
    <mergeCell ref="H31:I31"/>
    <mergeCell ref="K31:L31"/>
    <mergeCell ref="N31:O31"/>
    <mergeCell ref="Q31:R31"/>
    <mergeCell ref="Q28:S28"/>
    <mergeCell ref="E29:F29"/>
    <mergeCell ref="H29:I29"/>
    <mergeCell ref="K29:L29"/>
    <mergeCell ref="N29:O29"/>
    <mergeCell ref="Q29:R29"/>
    <mergeCell ref="E28:G28"/>
    <mergeCell ref="H28:J28"/>
    <mergeCell ref="K28:M28"/>
    <mergeCell ref="N28:P28"/>
    <mergeCell ref="H24:J24"/>
    <mergeCell ref="K24:L24"/>
    <mergeCell ref="N24:O24"/>
    <mergeCell ref="Q24:R24"/>
    <mergeCell ref="E23:G23"/>
    <mergeCell ref="H23:J23"/>
    <mergeCell ref="K23:L23"/>
    <mergeCell ref="N23:O23"/>
    <mergeCell ref="Q23:R23"/>
    <mergeCell ref="E22:G22"/>
    <mergeCell ref="H22:J22"/>
    <mergeCell ref="K22:L22"/>
    <mergeCell ref="N22:O22"/>
    <mergeCell ref="Q22:R22"/>
    <mergeCell ref="E17:G17"/>
    <mergeCell ref="H17:J17"/>
    <mergeCell ref="K17:L17"/>
    <mergeCell ref="N17:O17"/>
    <mergeCell ref="Q17:R17"/>
    <mergeCell ref="A13:S13"/>
    <mergeCell ref="R2:S2"/>
    <mergeCell ref="Q5:R7"/>
    <mergeCell ref="S5:S7"/>
    <mergeCell ref="B6:C6"/>
    <mergeCell ref="F6:G6"/>
    <mergeCell ref="J6:K6"/>
    <mergeCell ref="Q16:R16"/>
    <mergeCell ref="E15:G15"/>
    <mergeCell ref="H15:J15"/>
    <mergeCell ref="K15:L15"/>
    <mergeCell ref="N15:O15"/>
    <mergeCell ref="Q15:R15"/>
    <mergeCell ref="N6:O6"/>
    <mergeCell ref="I7:L7"/>
    <mergeCell ref="E16:G16"/>
    <mergeCell ref="H16:J16"/>
    <mergeCell ref="K16:L16"/>
    <mergeCell ref="N16:O16"/>
    <mergeCell ref="A15:C15"/>
    <mergeCell ref="A16:C16"/>
    <mergeCell ref="A17:C17"/>
    <mergeCell ref="A14:C14"/>
    <mergeCell ref="A22:C22"/>
    <mergeCell ref="A23:C23"/>
    <mergeCell ref="A24:C24"/>
    <mergeCell ref="A28:C28"/>
    <mergeCell ref="A29:C29"/>
    <mergeCell ref="A31:C31"/>
    <mergeCell ref="A1:S1"/>
    <mergeCell ref="A3:S3"/>
    <mergeCell ref="A4:H4"/>
    <mergeCell ref="I4:L4"/>
    <mergeCell ref="M4:P4"/>
    <mergeCell ref="Q4:S4"/>
    <mergeCell ref="E14:G14"/>
    <mergeCell ref="H14:J14"/>
    <mergeCell ref="K14:M14"/>
    <mergeCell ref="N14:P14"/>
    <mergeCell ref="Q14:S14"/>
    <mergeCell ref="A8:Q8"/>
    <mergeCell ref="R8:S8"/>
    <mergeCell ref="A9:S9"/>
    <mergeCell ref="A10:S10"/>
    <mergeCell ref="A12:S12"/>
  </mergeCells>
  <phoneticPr fontId="2"/>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B3782BB-36C5-44E1-A95E-D6B1E120A965}">
          <x14:formula1>
            <xm:f>リスト!$E$2:$E$4</xm:f>
          </x14:formula1>
          <xm:sqref>D29:D31 D15:D24</xm:sqref>
        </x14:dataValidation>
        <x14:dataValidation type="list" allowBlank="1" showInputMessage="1" showErrorMessage="1" xr:uid="{BAD77309-07C4-47EF-A2DE-FE265E8A489F}">
          <x14:formula1>
            <xm:f>リスト!$C$2:$C$6</xm:f>
          </x14:formula1>
          <xm:sqref>A15:C24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DB6F-8EB8-4B30-8188-83646957F798}">
  <sheetPr>
    <tabColor rgb="FFFFFF00"/>
  </sheetPr>
  <dimension ref="A1:U26"/>
  <sheetViews>
    <sheetView view="pageBreakPreview" topLeftCell="F1" zoomScale="130" zoomScaleNormal="100" zoomScaleSheetLayoutView="130" workbookViewId="0">
      <selection activeCell="K9" sqref="K9:M10"/>
    </sheetView>
  </sheetViews>
  <sheetFormatPr defaultRowHeight="13.5"/>
  <cols>
    <col min="1" max="5" width="4.625" style="1" customWidth="1"/>
    <col min="6" max="6" width="44" style="1" customWidth="1"/>
    <col min="7" max="7" width="3.5" style="1" customWidth="1"/>
    <col min="8" max="8" width="5.625" style="1" customWidth="1"/>
    <col min="9" max="9" width="4.125" style="1" customWidth="1"/>
    <col min="10" max="12" width="5.625" style="1" customWidth="1"/>
    <col min="13" max="13" width="3.625" style="1" customWidth="1"/>
    <col min="14" max="20" width="5.625" style="1" customWidth="1"/>
    <col min="21" max="21" width="5.625" style="1" hidden="1" customWidth="1"/>
    <col min="22" max="55" width="5.625" style="1" customWidth="1"/>
    <col min="56" max="16384" width="9" style="1"/>
  </cols>
  <sheetData>
    <row r="1" spans="1:21" ht="20.100000000000001" customHeight="1">
      <c r="A1" s="1" t="s">
        <v>13</v>
      </c>
      <c r="Q1" s="3"/>
      <c r="R1" s="3"/>
    </row>
    <row r="2" spans="1:21" ht="33.75" customHeight="1">
      <c r="A2" s="111" t="s">
        <v>16</v>
      </c>
      <c r="B2" s="111"/>
      <c r="C2" s="111"/>
      <c r="D2" s="111"/>
      <c r="E2" s="111"/>
      <c r="F2" s="111"/>
      <c r="G2" s="111"/>
      <c r="H2" s="111"/>
      <c r="I2" s="111"/>
      <c r="J2" s="111"/>
      <c r="K2" s="111"/>
      <c r="L2" s="111"/>
      <c r="M2" s="111"/>
      <c r="N2" s="111"/>
      <c r="O2" s="111"/>
      <c r="P2" s="111"/>
      <c r="Q2" s="111"/>
      <c r="R2" s="111"/>
    </row>
    <row r="3" spans="1:21" ht="24.95" customHeight="1">
      <c r="A3" s="266" t="s">
        <v>0</v>
      </c>
      <c r="B3" s="266"/>
      <c r="C3" s="266"/>
      <c r="D3" s="267" t="s">
        <v>89</v>
      </c>
      <c r="E3" s="267"/>
      <c r="F3" s="267"/>
      <c r="G3" s="90"/>
      <c r="H3" s="266" t="s">
        <v>8</v>
      </c>
      <c r="I3" s="266"/>
      <c r="J3" s="266"/>
      <c r="K3" s="91" t="s">
        <v>54</v>
      </c>
      <c r="L3" s="92">
        <v>7</v>
      </c>
      <c r="M3" s="91" t="s">
        <v>9</v>
      </c>
      <c r="N3" s="92">
        <v>5</v>
      </c>
      <c r="O3" s="91" t="s">
        <v>3</v>
      </c>
      <c r="P3" s="92">
        <v>1</v>
      </c>
      <c r="Q3" s="91" t="s">
        <v>10</v>
      </c>
      <c r="R3" s="92" t="s">
        <v>11</v>
      </c>
    </row>
    <row r="4" spans="1:21" ht="24.75" customHeight="1" thickBot="1">
      <c r="A4" s="268" t="s">
        <v>1</v>
      </c>
      <c r="B4" s="268"/>
      <c r="C4" s="268"/>
      <c r="D4" s="267" t="s">
        <v>90</v>
      </c>
      <c r="E4" s="267"/>
      <c r="F4" s="267"/>
      <c r="G4" s="90"/>
      <c r="H4" s="266"/>
      <c r="I4" s="266"/>
      <c r="J4" s="266"/>
      <c r="K4" s="91" t="s">
        <v>54</v>
      </c>
      <c r="L4" s="92">
        <v>7</v>
      </c>
      <c r="M4" s="91" t="s">
        <v>9</v>
      </c>
      <c r="N4" s="92">
        <v>9</v>
      </c>
      <c r="O4" s="91" t="s">
        <v>3</v>
      </c>
      <c r="P4" s="92">
        <v>30</v>
      </c>
      <c r="Q4" s="91" t="s">
        <v>10</v>
      </c>
      <c r="R4" s="92" t="s">
        <v>12</v>
      </c>
    </row>
    <row r="5" spans="1:21" ht="18.95" customHeight="1">
      <c r="A5" s="295" t="s">
        <v>2</v>
      </c>
      <c r="B5" s="296"/>
      <c r="C5" s="296"/>
      <c r="D5" s="296"/>
      <c r="E5" s="297"/>
      <c r="F5" s="301" t="s">
        <v>7</v>
      </c>
      <c r="G5" s="303" t="s">
        <v>55</v>
      </c>
      <c r="H5" s="304"/>
      <c r="I5" s="304"/>
      <c r="J5" s="304"/>
      <c r="K5" s="304"/>
      <c r="L5" s="304"/>
      <c r="M5" s="304"/>
      <c r="N5" s="304"/>
      <c r="O5" s="304"/>
      <c r="P5" s="304"/>
      <c r="Q5" s="304"/>
      <c r="R5" s="305"/>
    </row>
    <row r="6" spans="1:21" ht="18.95" customHeight="1">
      <c r="A6" s="298"/>
      <c r="B6" s="299"/>
      <c r="C6" s="299"/>
      <c r="D6" s="299"/>
      <c r="E6" s="300"/>
      <c r="F6" s="302"/>
      <c r="G6" s="288" t="s">
        <v>60</v>
      </c>
      <c r="H6" s="289"/>
      <c r="I6" s="289"/>
      <c r="J6" s="285"/>
      <c r="K6" s="294" t="s">
        <v>61</v>
      </c>
      <c r="L6" s="294"/>
      <c r="M6" s="294"/>
      <c r="N6" s="294"/>
      <c r="O6" s="294" t="s">
        <v>62</v>
      </c>
      <c r="P6" s="294"/>
      <c r="Q6" s="294"/>
      <c r="R6" s="306"/>
    </row>
    <row r="7" spans="1:21" ht="18.75" customHeight="1">
      <c r="A7" s="312" t="s">
        <v>91</v>
      </c>
      <c r="B7" s="313"/>
      <c r="C7" s="313"/>
      <c r="D7" s="313"/>
      <c r="E7" s="314"/>
      <c r="F7" s="269" t="s">
        <v>93</v>
      </c>
      <c r="G7" s="286" t="s">
        <v>57</v>
      </c>
      <c r="H7" s="287"/>
      <c r="I7" s="287"/>
      <c r="J7" s="284"/>
      <c r="K7" s="283">
        <f>'附表２ (記入例)'!Q5</f>
        <v>227273</v>
      </c>
      <c r="L7" s="283"/>
      <c r="M7" s="283"/>
      <c r="N7" s="290" t="s">
        <v>4</v>
      </c>
      <c r="O7" s="283">
        <f>ROUNDDOWN(K7*8/10,-3)</f>
        <v>181000</v>
      </c>
      <c r="P7" s="283"/>
      <c r="Q7" s="283"/>
      <c r="R7" s="318" t="s">
        <v>4</v>
      </c>
    </row>
    <row r="8" spans="1:21" ht="18.95" customHeight="1">
      <c r="A8" s="315"/>
      <c r="B8" s="316"/>
      <c r="C8" s="316"/>
      <c r="D8" s="316"/>
      <c r="E8" s="317"/>
      <c r="F8" s="270"/>
      <c r="G8" s="288"/>
      <c r="H8" s="289"/>
      <c r="I8" s="289"/>
      <c r="J8" s="285"/>
      <c r="K8" s="281"/>
      <c r="L8" s="281"/>
      <c r="M8" s="281"/>
      <c r="N8" s="282"/>
      <c r="O8" s="281"/>
      <c r="P8" s="281"/>
      <c r="Q8" s="281"/>
      <c r="R8" s="306"/>
    </row>
    <row r="9" spans="1:21" ht="18.95" customHeight="1">
      <c r="A9" s="315"/>
      <c r="B9" s="316"/>
      <c r="C9" s="316"/>
      <c r="D9" s="316"/>
      <c r="E9" s="317"/>
      <c r="F9" s="270"/>
      <c r="G9" s="291" t="s">
        <v>58</v>
      </c>
      <c r="H9" s="286" t="s">
        <v>58</v>
      </c>
      <c r="I9" s="287"/>
      <c r="J9" s="284" t="s">
        <v>22</v>
      </c>
      <c r="K9" s="283">
        <f>SUMIF('附表２ (記入例)'!D15:D26,'実績報告書 (記入例)'!J9:J10,'附表２ (記入例)'!Q15:R26)</f>
        <v>85912.2</v>
      </c>
      <c r="L9" s="283"/>
      <c r="M9" s="283"/>
      <c r="N9" s="282" t="s">
        <v>4</v>
      </c>
      <c r="O9" s="320"/>
      <c r="P9" s="321"/>
      <c r="Q9" s="322"/>
      <c r="R9" s="306" t="s">
        <v>4</v>
      </c>
    </row>
    <row r="10" spans="1:21" ht="18.95" customHeight="1">
      <c r="A10" s="315"/>
      <c r="B10" s="316"/>
      <c r="C10" s="316"/>
      <c r="D10" s="316"/>
      <c r="E10" s="317"/>
      <c r="F10" s="270"/>
      <c r="G10" s="292"/>
      <c r="H10" s="288"/>
      <c r="I10" s="289"/>
      <c r="J10" s="285"/>
      <c r="K10" s="281"/>
      <c r="L10" s="281"/>
      <c r="M10" s="281"/>
      <c r="N10" s="282"/>
      <c r="O10" s="323"/>
      <c r="P10" s="324"/>
      <c r="Q10" s="325"/>
      <c r="R10" s="306"/>
      <c r="U10" s="1" t="s">
        <v>15</v>
      </c>
    </row>
    <row r="11" spans="1:21" ht="18.95" customHeight="1">
      <c r="A11" s="315"/>
      <c r="B11" s="316"/>
      <c r="C11" s="316"/>
      <c r="D11" s="316"/>
      <c r="E11" s="317"/>
      <c r="F11" s="270"/>
      <c r="G11" s="292"/>
      <c r="H11" s="286" t="s">
        <v>77</v>
      </c>
      <c r="I11" s="287"/>
      <c r="J11" s="284" t="s">
        <v>22</v>
      </c>
      <c r="K11" s="283">
        <f>SUMIF('附表２ (記入例)'!D31:D33,'実績報告書 (記入例)'!J11:J12,'附表２ (記入例)'!Q31:R33)</f>
        <v>9091</v>
      </c>
      <c r="L11" s="283"/>
      <c r="M11" s="283"/>
      <c r="N11" s="282" t="s">
        <v>4</v>
      </c>
      <c r="O11" s="323"/>
      <c r="P11" s="324"/>
      <c r="Q11" s="325"/>
      <c r="R11" s="306" t="s">
        <v>4</v>
      </c>
    </row>
    <row r="12" spans="1:21" ht="18.95" customHeight="1">
      <c r="A12" s="319" t="s">
        <v>53</v>
      </c>
      <c r="B12" s="308"/>
      <c r="C12" s="308"/>
      <c r="D12" s="308"/>
      <c r="E12" s="309"/>
      <c r="F12" s="270"/>
      <c r="G12" s="292"/>
      <c r="H12" s="288"/>
      <c r="I12" s="289"/>
      <c r="J12" s="285"/>
      <c r="K12" s="281"/>
      <c r="L12" s="281"/>
      <c r="M12" s="281"/>
      <c r="N12" s="282"/>
      <c r="O12" s="323"/>
      <c r="P12" s="324"/>
      <c r="Q12" s="325"/>
      <c r="R12" s="306"/>
    </row>
    <row r="13" spans="1:21" ht="18.95" customHeight="1">
      <c r="A13" s="298"/>
      <c r="B13" s="299"/>
      <c r="C13" s="299"/>
      <c r="D13" s="299"/>
      <c r="E13" s="300"/>
      <c r="F13" s="270"/>
      <c r="G13" s="292"/>
      <c r="H13" s="286" t="s">
        <v>58</v>
      </c>
      <c r="I13" s="287"/>
      <c r="J13" s="284" t="s">
        <v>23</v>
      </c>
      <c r="K13" s="283">
        <f>SUMIF('附表２ (記入例)'!D15:D26,'実績報告書 (記入例)'!J13:J14,'附表２ (記入例)'!Q15:R26)</f>
        <v>91368</v>
      </c>
      <c r="L13" s="283"/>
      <c r="M13" s="283"/>
      <c r="N13" s="282" t="s">
        <v>4</v>
      </c>
      <c r="O13" s="323"/>
      <c r="P13" s="324"/>
      <c r="Q13" s="325"/>
      <c r="R13" s="306" t="s">
        <v>4</v>
      </c>
      <c r="U13" s="1" t="s">
        <v>14</v>
      </c>
    </row>
    <row r="14" spans="1:21" ht="18.95" customHeight="1">
      <c r="A14" s="307">
        <v>45930</v>
      </c>
      <c r="B14" s="308"/>
      <c r="C14" s="308"/>
      <c r="D14" s="308"/>
      <c r="E14" s="309"/>
      <c r="F14" s="270"/>
      <c r="G14" s="292"/>
      <c r="H14" s="288"/>
      <c r="I14" s="289"/>
      <c r="J14" s="285"/>
      <c r="K14" s="281"/>
      <c r="L14" s="281"/>
      <c r="M14" s="281"/>
      <c r="N14" s="282"/>
      <c r="O14" s="323"/>
      <c r="P14" s="324"/>
      <c r="Q14" s="325"/>
      <c r="R14" s="306"/>
    </row>
    <row r="15" spans="1:21" ht="18.95" customHeight="1">
      <c r="A15" s="310"/>
      <c r="B15" s="266"/>
      <c r="C15" s="266"/>
      <c r="D15" s="266"/>
      <c r="E15" s="311"/>
      <c r="F15" s="270"/>
      <c r="G15" s="292"/>
      <c r="H15" s="286" t="s">
        <v>77</v>
      </c>
      <c r="I15" s="287"/>
      <c r="J15" s="284" t="s">
        <v>23</v>
      </c>
      <c r="K15" s="283">
        <f>SUMIF('附表２ (記入例)'!D31:D33,'実績報告書 (記入例)'!J15:J16,'附表２ (記入例)'!Q31:R33)</f>
        <v>7273</v>
      </c>
      <c r="L15" s="283"/>
      <c r="M15" s="283"/>
      <c r="N15" s="282" t="s">
        <v>4</v>
      </c>
      <c r="O15" s="323"/>
      <c r="P15" s="324"/>
      <c r="Q15" s="325"/>
      <c r="R15" s="306" t="s">
        <v>4</v>
      </c>
    </row>
    <row r="16" spans="1:21" ht="18.95" customHeight="1">
      <c r="A16" s="310"/>
      <c r="B16" s="266"/>
      <c r="C16" s="266"/>
      <c r="D16" s="266"/>
      <c r="E16" s="311"/>
      <c r="F16" s="270"/>
      <c r="G16" s="292"/>
      <c r="H16" s="288"/>
      <c r="I16" s="289"/>
      <c r="J16" s="285"/>
      <c r="K16" s="281"/>
      <c r="L16" s="281"/>
      <c r="M16" s="281"/>
      <c r="N16" s="282"/>
      <c r="O16" s="323"/>
      <c r="P16" s="324"/>
      <c r="Q16" s="325"/>
      <c r="R16" s="306"/>
    </row>
    <row r="17" spans="1:18" ht="18.95" customHeight="1">
      <c r="A17" s="310"/>
      <c r="B17" s="266"/>
      <c r="C17" s="266"/>
      <c r="D17" s="266"/>
      <c r="E17" s="311"/>
      <c r="F17" s="270"/>
      <c r="G17" s="292"/>
      <c r="H17" s="286" t="s">
        <v>58</v>
      </c>
      <c r="I17" s="287"/>
      <c r="J17" s="284" t="s">
        <v>70</v>
      </c>
      <c r="K17" s="283">
        <f>SUMIF('附表２ (記入例)'!D15:D26,J17,'附表２ (記入例)'!Q15:R26)</f>
        <v>0</v>
      </c>
      <c r="L17" s="283"/>
      <c r="M17" s="283"/>
      <c r="N17" s="282" t="s">
        <v>4</v>
      </c>
      <c r="O17" s="323"/>
      <c r="P17" s="324"/>
      <c r="Q17" s="325"/>
      <c r="R17" s="306" t="s">
        <v>4</v>
      </c>
    </row>
    <row r="18" spans="1:18" ht="20.100000000000001" customHeight="1">
      <c r="A18" s="310"/>
      <c r="B18" s="266"/>
      <c r="C18" s="266"/>
      <c r="D18" s="266"/>
      <c r="E18" s="311"/>
      <c r="F18" s="270"/>
      <c r="G18" s="292"/>
      <c r="H18" s="288"/>
      <c r="I18" s="289"/>
      <c r="J18" s="285"/>
      <c r="K18" s="281"/>
      <c r="L18" s="281"/>
      <c r="M18" s="281"/>
      <c r="N18" s="282"/>
      <c r="O18" s="323"/>
      <c r="P18" s="324"/>
      <c r="Q18" s="325"/>
      <c r="R18" s="306"/>
    </row>
    <row r="19" spans="1:18" ht="20.100000000000001" customHeight="1">
      <c r="A19" s="319" t="s">
        <v>52</v>
      </c>
      <c r="B19" s="308"/>
      <c r="C19" s="308"/>
      <c r="D19" s="308"/>
      <c r="E19" s="309"/>
      <c r="F19" s="270"/>
      <c r="G19" s="292"/>
      <c r="H19" s="286" t="s">
        <v>77</v>
      </c>
      <c r="I19" s="287"/>
      <c r="J19" s="284" t="s">
        <v>70</v>
      </c>
      <c r="K19" s="283">
        <f>SUMIF('附表２ (記入例)'!D31:D33,'実績報告書 (記入例)'!J19:J20,'附表２ (記入例)'!Q31:R33)</f>
        <v>0</v>
      </c>
      <c r="L19" s="283"/>
      <c r="M19" s="283"/>
      <c r="N19" s="282" t="s">
        <v>4</v>
      </c>
      <c r="O19" s="323"/>
      <c r="P19" s="324"/>
      <c r="Q19" s="325"/>
      <c r="R19" s="306" t="s">
        <v>4</v>
      </c>
    </row>
    <row r="20" spans="1:18" ht="20.100000000000001" customHeight="1">
      <c r="A20" s="298"/>
      <c r="B20" s="299"/>
      <c r="C20" s="299"/>
      <c r="D20" s="299"/>
      <c r="E20" s="300"/>
      <c r="F20" s="270"/>
      <c r="G20" s="292"/>
      <c r="H20" s="288"/>
      <c r="I20" s="289"/>
      <c r="J20" s="285"/>
      <c r="K20" s="281"/>
      <c r="L20" s="281"/>
      <c r="M20" s="281"/>
      <c r="N20" s="282"/>
      <c r="O20" s="326"/>
      <c r="P20" s="327"/>
      <c r="Q20" s="328"/>
      <c r="R20" s="306"/>
    </row>
    <row r="21" spans="1:18" ht="20.100000000000001" customHeight="1">
      <c r="A21" s="272" t="s">
        <v>92</v>
      </c>
      <c r="B21" s="273"/>
      <c r="C21" s="273"/>
      <c r="D21" s="273"/>
      <c r="E21" s="274"/>
      <c r="F21" s="270"/>
      <c r="G21" s="292"/>
      <c r="H21" s="294" t="s">
        <v>94</v>
      </c>
      <c r="I21" s="294"/>
      <c r="J21" s="294"/>
      <c r="K21" s="281">
        <f>SUM(K9:M20)</f>
        <v>193644.2</v>
      </c>
      <c r="L21" s="281"/>
      <c r="M21" s="281"/>
      <c r="N21" s="282" t="s">
        <v>4</v>
      </c>
      <c r="O21" s="283">
        <f>ROUNDDOWN(K21*8/10,-3)</f>
        <v>154000</v>
      </c>
      <c r="P21" s="283"/>
      <c r="Q21" s="283"/>
      <c r="R21" s="306" t="s">
        <v>4</v>
      </c>
    </row>
    <row r="22" spans="1:18" ht="20.100000000000001" customHeight="1">
      <c r="A22" s="275"/>
      <c r="B22" s="276"/>
      <c r="C22" s="276"/>
      <c r="D22" s="276"/>
      <c r="E22" s="277"/>
      <c r="F22" s="270"/>
      <c r="G22" s="293"/>
      <c r="H22" s="294"/>
      <c r="I22" s="294"/>
      <c r="J22" s="294"/>
      <c r="K22" s="281"/>
      <c r="L22" s="281"/>
      <c r="M22" s="281"/>
      <c r="N22" s="282"/>
      <c r="O22" s="281"/>
      <c r="P22" s="281"/>
      <c r="Q22" s="281"/>
      <c r="R22" s="306"/>
    </row>
    <row r="23" spans="1:18" ht="20.100000000000001" customHeight="1">
      <c r="A23" s="275"/>
      <c r="B23" s="276"/>
      <c r="C23" s="276"/>
      <c r="D23" s="276"/>
      <c r="E23" s="277"/>
      <c r="F23" s="270"/>
      <c r="G23" s="286" t="s">
        <v>59</v>
      </c>
      <c r="H23" s="287"/>
      <c r="I23" s="287"/>
      <c r="J23" s="284"/>
      <c r="K23" s="331">
        <f>'附表２ (記入例)'!R45</f>
        <v>39800</v>
      </c>
      <c r="L23" s="332"/>
      <c r="M23" s="333"/>
      <c r="N23" s="282" t="s">
        <v>4</v>
      </c>
      <c r="O23" s="283">
        <f>ROUNDDOWN(K23*8/10,-3)</f>
        <v>31000</v>
      </c>
      <c r="P23" s="283"/>
      <c r="Q23" s="283"/>
      <c r="R23" s="306" t="s">
        <v>4</v>
      </c>
    </row>
    <row r="24" spans="1:18" ht="20.100000000000001" customHeight="1">
      <c r="A24" s="275"/>
      <c r="B24" s="276"/>
      <c r="C24" s="276"/>
      <c r="D24" s="276"/>
      <c r="E24" s="277"/>
      <c r="F24" s="270"/>
      <c r="G24" s="288"/>
      <c r="H24" s="289"/>
      <c r="I24" s="289"/>
      <c r="J24" s="285"/>
      <c r="K24" s="334"/>
      <c r="L24" s="335"/>
      <c r="M24" s="336"/>
      <c r="N24" s="282"/>
      <c r="O24" s="281"/>
      <c r="P24" s="281"/>
      <c r="Q24" s="281"/>
      <c r="R24" s="306"/>
    </row>
    <row r="25" spans="1:18" ht="20.100000000000001" customHeight="1">
      <c r="A25" s="275"/>
      <c r="B25" s="276"/>
      <c r="C25" s="276"/>
      <c r="D25" s="276"/>
      <c r="E25" s="277"/>
      <c r="F25" s="270"/>
      <c r="G25" s="286" t="s">
        <v>56</v>
      </c>
      <c r="H25" s="287"/>
      <c r="I25" s="287"/>
      <c r="J25" s="284"/>
      <c r="K25" s="340">
        <f>K23+K21+K7</f>
        <v>460717.2</v>
      </c>
      <c r="L25" s="340"/>
      <c r="M25" s="340"/>
      <c r="N25" s="282" t="s">
        <v>4</v>
      </c>
      <c r="O25" s="283">
        <f>O23+O21+O7</f>
        <v>366000</v>
      </c>
      <c r="P25" s="283"/>
      <c r="Q25" s="283"/>
      <c r="R25" s="306" t="s">
        <v>4</v>
      </c>
    </row>
    <row r="26" spans="1:18" ht="14.25" thickBot="1">
      <c r="A26" s="278"/>
      <c r="B26" s="279"/>
      <c r="C26" s="279"/>
      <c r="D26" s="279"/>
      <c r="E26" s="280"/>
      <c r="F26" s="271"/>
      <c r="G26" s="337"/>
      <c r="H26" s="338"/>
      <c r="I26" s="338"/>
      <c r="J26" s="339"/>
      <c r="K26" s="341"/>
      <c r="L26" s="341"/>
      <c r="M26" s="341"/>
      <c r="N26" s="342"/>
      <c r="O26" s="329"/>
      <c r="P26" s="329"/>
      <c r="Q26" s="329"/>
      <c r="R26" s="330"/>
    </row>
  </sheetData>
  <mergeCells count="70">
    <mergeCell ref="O25:Q26"/>
    <mergeCell ref="R25:R26"/>
    <mergeCell ref="G23:J24"/>
    <mergeCell ref="K23:M24"/>
    <mergeCell ref="N23:N24"/>
    <mergeCell ref="O23:Q24"/>
    <mergeCell ref="R23:R24"/>
    <mergeCell ref="G25:J26"/>
    <mergeCell ref="K25:M26"/>
    <mergeCell ref="N25:N26"/>
    <mergeCell ref="O21:Q22"/>
    <mergeCell ref="R21:R22"/>
    <mergeCell ref="R19:R20"/>
    <mergeCell ref="A19:E20"/>
    <mergeCell ref="H19:I20"/>
    <mergeCell ref="J19:J20"/>
    <mergeCell ref="K19:M20"/>
    <mergeCell ref="N19:N20"/>
    <mergeCell ref="O9:Q20"/>
    <mergeCell ref="J17:J18"/>
    <mergeCell ref="K17:M18"/>
    <mergeCell ref="N17:N18"/>
    <mergeCell ref="R17:R18"/>
    <mergeCell ref="R11:R12"/>
    <mergeCell ref="A12:E13"/>
    <mergeCell ref="H13:I14"/>
    <mergeCell ref="R13:R14"/>
    <mergeCell ref="A14:E18"/>
    <mergeCell ref="H15:I16"/>
    <mergeCell ref="A7:E11"/>
    <mergeCell ref="J15:J16"/>
    <mergeCell ref="R15:R16"/>
    <mergeCell ref="H17:I18"/>
    <mergeCell ref="R7:R8"/>
    <mergeCell ref="H9:I10"/>
    <mergeCell ref="J9:J10"/>
    <mergeCell ref="K9:M10"/>
    <mergeCell ref="N9:N10"/>
    <mergeCell ref="R9:R10"/>
    <mergeCell ref="H11:I12"/>
    <mergeCell ref="J11:J12"/>
    <mergeCell ref="O7:Q8"/>
    <mergeCell ref="A5:E6"/>
    <mergeCell ref="F5:F6"/>
    <mergeCell ref="G5:R5"/>
    <mergeCell ref="G6:J6"/>
    <mergeCell ref="K6:N6"/>
    <mergeCell ref="O6:R6"/>
    <mergeCell ref="F7:F26"/>
    <mergeCell ref="A21:E26"/>
    <mergeCell ref="K21:M22"/>
    <mergeCell ref="N21:N22"/>
    <mergeCell ref="K15:M16"/>
    <mergeCell ref="N15:N16"/>
    <mergeCell ref="J13:J14"/>
    <mergeCell ref="K13:M14"/>
    <mergeCell ref="N13:N14"/>
    <mergeCell ref="G7:J8"/>
    <mergeCell ref="K7:M8"/>
    <mergeCell ref="N7:N8"/>
    <mergeCell ref="G9:G22"/>
    <mergeCell ref="H21:J22"/>
    <mergeCell ref="K11:M12"/>
    <mergeCell ref="N11:N12"/>
    <mergeCell ref="A2:R2"/>
    <mergeCell ref="A3:C3"/>
    <mergeCell ref="D3:F3"/>
    <mergeCell ref="H3:J4"/>
    <mergeCell ref="A4:C4"/>
    <mergeCell ref="D4:F4"/>
  </mergeCells>
  <phoneticPr fontId="2"/>
  <printOptions horizontalCentered="1"/>
  <pageMargins left="0.51181102362204722" right="0.51181102362204722" top="0.35433070866141736" bottom="0.35433070866141736"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9A982-4D29-4B76-A9CF-326D55B0473D}">
  <sheetPr>
    <tabColor rgb="FFFFFF00"/>
  </sheetPr>
  <dimension ref="A1:S534"/>
  <sheetViews>
    <sheetView view="pageBreakPreview" topLeftCell="A4" zoomScale="85" zoomScaleNormal="100" zoomScaleSheetLayoutView="85" workbookViewId="0">
      <selection activeCell="R49" activeCellId="2" sqref="R8:S8 Q38:R38 R49:S49"/>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c r="A1" s="161" t="s">
        <v>51</v>
      </c>
      <c r="B1" s="161"/>
      <c r="C1" s="161"/>
      <c r="D1" s="161"/>
      <c r="E1" s="161"/>
      <c r="F1" s="161"/>
      <c r="G1" s="161"/>
      <c r="H1" s="161"/>
      <c r="I1" s="161"/>
      <c r="J1" s="161"/>
      <c r="K1" s="161"/>
      <c r="L1" s="161"/>
      <c r="M1" s="161"/>
      <c r="N1" s="161"/>
      <c r="O1" s="161"/>
      <c r="P1" s="161"/>
      <c r="Q1" s="161"/>
      <c r="R1" s="161"/>
      <c r="S1" s="161"/>
    </row>
    <row r="2" spans="1:19" ht="12.75" customHeight="1" thickBot="1">
      <c r="A2" s="71"/>
      <c r="B2" s="71"/>
      <c r="C2" s="71"/>
      <c r="D2" s="71"/>
      <c r="E2" s="71"/>
      <c r="F2" s="71"/>
      <c r="G2" s="71"/>
      <c r="H2" s="71"/>
      <c r="I2" s="71"/>
      <c r="J2" s="71"/>
      <c r="K2" s="71"/>
      <c r="L2" s="71"/>
      <c r="M2" s="71"/>
      <c r="N2" s="71"/>
      <c r="O2" s="71"/>
      <c r="P2" s="71"/>
      <c r="Q2" s="71"/>
      <c r="R2" s="184" t="s">
        <v>63</v>
      </c>
      <c r="S2" s="184"/>
    </row>
    <row r="3" spans="1:19" ht="22.5" customHeight="1">
      <c r="A3" s="162" t="s">
        <v>17</v>
      </c>
      <c r="B3" s="163"/>
      <c r="C3" s="163"/>
      <c r="D3" s="163"/>
      <c r="E3" s="163"/>
      <c r="F3" s="163"/>
      <c r="G3" s="163"/>
      <c r="H3" s="163"/>
      <c r="I3" s="163"/>
      <c r="J3" s="163"/>
      <c r="K3" s="163"/>
      <c r="L3" s="163"/>
      <c r="M3" s="163"/>
      <c r="N3" s="163"/>
      <c r="O3" s="163"/>
      <c r="P3" s="163"/>
      <c r="Q3" s="163"/>
      <c r="R3" s="163"/>
      <c r="S3" s="164"/>
    </row>
    <row r="4" spans="1:19" ht="20.100000000000001" customHeight="1">
      <c r="A4" s="165" t="s">
        <v>18</v>
      </c>
      <c r="B4" s="166"/>
      <c r="C4" s="166"/>
      <c r="D4" s="166"/>
      <c r="E4" s="166"/>
      <c r="F4" s="166"/>
      <c r="G4" s="166"/>
      <c r="H4" s="166"/>
      <c r="I4" s="166" t="s">
        <v>19</v>
      </c>
      <c r="J4" s="166"/>
      <c r="K4" s="166"/>
      <c r="L4" s="166"/>
      <c r="M4" s="166" t="s">
        <v>20</v>
      </c>
      <c r="N4" s="166"/>
      <c r="O4" s="166"/>
      <c r="P4" s="167"/>
      <c r="Q4" s="168" t="s">
        <v>21</v>
      </c>
      <c r="R4" s="169"/>
      <c r="S4" s="170"/>
    </row>
    <row r="5" spans="1:19" ht="18" customHeight="1" thickBot="1">
      <c r="A5" s="4"/>
      <c r="B5" s="5" t="s">
        <v>22</v>
      </c>
      <c r="C5" s="5"/>
      <c r="D5" s="5"/>
      <c r="E5" s="6"/>
      <c r="F5" s="7" t="s">
        <v>23</v>
      </c>
      <c r="G5" s="7"/>
      <c r="H5" s="7"/>
      <c r="I5" s="8"/>
      <c r="J5" s="6"/>
      <c r="K5" s="6"/>
      <c r="L5" s="9"/>
      <c r="M5" s="10"/>
      <c r="N5" s="11"/>
      <c r="O5" s="11"/>
      <c r="P5" s="7"/>
      <c r="Q5" s="185">
        <f>J6-N6</f>
        <v>227273</v>
      </c>
      <c r="R5" s="186"/>
      <c r="S5" s="191" t="s">
        <v>4</v>
      </c>
    </row>
    <row r="6" spans="1:19" ht="18" customHeight="1" thickBot="1">
      <c r="A6" s="12"/>
      <c r="B6" s="343">
        <v>50000</v>
      </c>
      <c r="C6" s="344"/>
      <c r="D6" s="13" t="s">
        <v>4</v>
      </c>
      <c r="E6" s="13" t="s">
        <v>24</v>
      </c>
      <c r="F6" s="345">
        <v>5</v>
      </c>
      <c r="G6" s="346"/>
      <c r="H6" s="14" t="s">
        <v>3</v>
      </c>
      <c r="I6" s="15" t="s">
        <v>25</v>
      </c>
      <c r="J6" s="198">
        <f>B6*F6</f>
        <v>250000</v>
      </c>
      <c r="K6" s="198"/>
      <c r="L6" s="16" t="s">
        <v>26</v>
      </c>
      <c r="M6" s="17"/>
      <c r="N6" s="207">
        <f>ROUND(J6/1.1*0.1,0)</f>
        <v>22727</v>
      </c>
      <c r="O6" s="207"/>
      <c r="P6" s="18" t="s">
        <v>26</v>
      </c>
      <c r="Q6" s="187"/>
      <c r="R6" s="188"/>
      <c r="S6" s="192"/>
    </row>
    <row r="7" spans="1:19" ht="18" customHeight="1">
      <c r="A7" s="19"/>
      <c r="B7" s="20"/>
      <c r="C7" s="20"/>
      <c r="D7" s="20"/>
      <c r="E7" s="20"/>
      <c r="F7" s="21"/>
      <c r="G7" s="21"/>
      <c r="H7" s="21"/>
      <c r="I7" s="208" t="s">
        <v>27</v>
      </c>
      <c r="J7" s="209"/>
      <c r="K7" s="209"/>
      <c r="L7" s="210"/>
      <c r="M7" s="22"/>
      <c r="N7" s="23"/>
      <c r="O7" s="23"/>
      <c r="P7" s="24"/>
      <c r="Q7" s="189"/>
      <c r="R7" s="190"/>
      <c r="S7" s="193"/>
    </row>
    <row r="8" spans="1:19" ht="20.25" customHeight="1" thickBot="1">
      <c r="A8" s="174" t="s">
        <v>28</v>
      </c>
      <c r="B8" s="175"/>
      <c r="C8" s="175"/>
      <c r="D8" s="175"/>
      <c r="E8" s="175"/>
      <c r="F8" s="175"/>
      <c r="G8" s="175"/>
      <c r="H8" s="175"/>
      <c r="I8" s="175"/>
      <c r="J8" s="175"/>
      <c r="K8" s="175"/>
      <c r="L8" s="175"/>
      <c r="M8" s="175"/>
      <c r="N8" s="175"/>
      <c r="O8" s="175"/>
      <c r="P8" s="175"/>
      <c r="Q8" s="175"/>
      <c r="R8" s="176">
        <f>ROUNDDOWN(Q5*8/10,-3)</f>
        <v>181000</v>
      </c>
      <c r="S8" s="177"/>
    </row>
    <row r="9" spans="1:19" ht="18" customHeight="1">
      <c r="A9" s="347" t="s">
        <v>29</v>
      </c>
      <c r="B9" s="178"/>
      <c r="C9" s="178"/>
      <c r="D9" s="178"/>
      <c r="E9" s="178"/>
      <c r="F9" s="178"/>
      <c r="G9" s="178"/>
      <c r="H9" s="178"/>
      <c r="I9" s="178"/>
      <c r="J9" s="178"/>
      <c r="K9" s="178"/>
      <c r="L9" s="178"/>
      <c r="M9" s="178"/>
      <c r="N9" s="178"/>
      <c r="O9" s="178"/>
      <c r="P9" s="178"/>
      <c r="Q9" s="178"/>
      <c r="R9" s="178"/>
      <c r="S9" s="178"/>
    </row>
    <row r="10" spans="1:19" ht="18" customHeight="1">
      <c r="A10" s="348" t="s">
        <v>30</v>
      </c>
      <c r="B10" s="179"/>
      <c r="C10" s="179"/>
      <c r="D10" s="179"/>
      <c r="E10" s="179"/>
      <c r="F10" s="179"/>
      <c r="G10" s="179"/>
      <c r="H10" s="179"/>
      <c r="I10" s="179"/>
      <c r="J10" s="179"/>
      <c r="K10" s="179"/>
      <c r="L10" s="179"/>
      <c r="M10" s="179"/>
      <c r="N10" s="179"/>
      <c r="O10" s="179"/>
      <c r="P10" s="179"/>
      <c r="Q10" s="179"/>
      <c r="R10" s="179"/>
      <c r="S10" s="179"/>
    </row>
    <row r="11" spans="1:19" ht="15.95" customHeight="1">
      <c r="A11" s="25"/>
      <c r="B11" s="25"/>
      <c r="C11" s="26"/>
      <c r="D11" s="26"/>
      <c r="E11" s="26"/>
      <c r="F11" s="26"/>
      <c r="G11" s="26"/>
      <c r="H11" s="26"/>
      <c r="I11" s="26"/>
      <c r="J11" s="26"/>
      <c r="K11" s="26"/>
      <c r="L11" s="26"/>
      <c r="M11" s="26"/>
      <c r="N11" s="26"/>
      <c r="O11" s="26"/>
      <c r="P11" s="26"/>
      <c r="Q11" s="26"/>
      <c r="R11" s="26"/>
      <c r="S11" s="26"/>
    </row>
    <row r="12" spans="1:19" ht="22.5" customHeight="1">
      <c r="A12" s="180" t="s">
        <v>31</v>
      </c>
      <c r="B12" s="180"/>
      <c r="C12" s="180"/>
      <c r="D12" s="180"/>
      <c r="E12" s="180"/>
      <c r="F12" s="180"/>
      <c r="G12" s="180"/>
      <c r="H12" s="180"/>
      <c r="I12" s="180"/>
      <c r="J12" s="180"/>
      <c r="K12" s="180"/>
      <c r="L12" s="180"/>
      <c r="M12" s="180"/>
      <c r="N12" s="180"/>
      <c r="O12" s="180"/>
      <c r="P12" s="180"/>
      <c r="Q12" s="180"/>
      <c r="R12" s="180"/>
      <c r="S12" s="180"/>
    </row>
    <row r="13" spans="1:19" ht="20.25" customHeight="1" thickBot="1">
      <c r="A13" s="349" t="s">
        <v>32</v>
      </c>
      <c r="B13" s="349"/>
      <c r="C13" s="349"/>
      <c r="D13" s="349"/>
      <c r="E13" s="349"/>
      <c r="F13" s="349"/>
      <c r="G13" s="349"/>
      <c r="H13" s="349"/>
      <c r="I13" s="349"/>
      <c r="J13" s="349"/>
      <c r="K13" s="349"/>
      <c r="L13" s="349"/>
      <c r="M13" s="349"/>
      <c r="N13" s="349"/>
      <c r="O13" s="349"/>
      <c r="P13" s="349"/>
      <c r="Q13" s="349"/>
      <c r="R13" s="349"/>
      <c r="S13" s="350"/>
    </row>
    <row r="14" spans="1:19" ht="20.25" customHeight="1">
      <c r="A14" s="157" t="s">
        <v>33</v>
      </c>
      <c r="B14" s="158"/>
      <c r="C14" s="158"/>
      <c r="D14" s="72" t="s">
        <v>64</v>
      </c>
      <c r="E14" s="171" t="s">
        <v>34</v>
      </c>
      <c r="F14" s="158"/>
      <c r="G14" s="172"/>
      <c r="H14" s="171" t="s">
        <v>35</v>
      </c>
      <c r="I14" s="158"/>
      <c r="J14" s="172"/>
      <c r="K14" s="158" t="s">
        <v>36</v>
      </c>
      <c r="L14" s="158"/>
      <c r="M14" s="173"/>
      <c r="N14" s="158" t="s">
        <v>37</v>
      </c>
      <c r="O14" s="158"/>
      <c r="P14" s="172"/>
      <c r="Q14" s="171" t="s">
        <v>38</v>
      </c>
      <c r="R14" s="158"/>
      <c r="S14" s="173"/>
    </row>
    <row r="15" spans="1:19" ht="20.25" customHeight="1">
      <c r="A15" s="351" t="s">
        <v>78</v>
      </c>
      <c r="B15" s="352"/>
      <c r="C15" s="353"/>
      <c r="D15" s="80" t="s">
        <v>68</v>
      </c>
      <c r="E15" s="354" t="s">
        <v>79</v>
      </c>
      <c r="F15" s="352"/>
      <c r="G15" s="353"/>
      <c r="H15" s="354" t="s">
        <v>80</v>
      </c>
      <c r="I15" s="352"/>
      <c r="J15" s="353"/>
      <c r="K15" s="355">
        <v>45000</v>
      </c>
      <c r="L15" s="356"/>
      <c r="M15" s="81" t="s">
        <v>4</v>
      </c>
      <c r="N15" s="357">
        <f>ROUNDDOWN(K15/1.1*0.1,0)</f>
        <v>4090</v>
      </c>
      <c r="O15" s="206"/>
      <c r="P15" s="27" t="s">
        <v>4</v>
      </c>
      <c r="Q15" s="199">
        <f>K15-N15</f>
        <v>40910</v>
      </c>
      <c r="R15" s="200"/>
      <c r="S15" s="28" t="s">
        <v>4</v>
      </c>
    </row>
    <row r="16" spans="1:19" ht="20.25" customHeight="1">
      <c r="A16" s="351" t="s">
        <v>71</v>
      </c>
      <c r="B16" s="352"/>
      <c r="C16" s="353"/>
      <c r="D16" s="80" t="s">
        <v>68</v>
      </c>
      <c r="E16" s="354" t="s">
        <v>80</v>
      </c>
      <c r="F16" s="352"/>
      <c r="G16" s="353"/>
      <c r="H16" s="354" t="s">
        <v>81</v>
      </c>
      <c r="I16" s="352"/>
      <c r="J16" s="353"/>
      <c r="K16" s="355">
        <v>1000</v>
      </c>
      <c r="L16" s="356"/>
      <c r="M16" s="81" t="s">
        <v>4</v>
      </c>
      <c r="N16" s="357">
        <f>ROUND(K16/1.1*0.1,1)</f>
        <v>90.9</v>
      </c>
      <c r="O16" s="206"/>
      <c r="P16" s="27" t="s">
        <v>4</v>
      </c>
      <c r="Q16" s="199">
        <f t="shared" ref="Q16:Q26" si="0">K16-N16</f>
        <v>909.1</v>
      </c>
      <c r="R16" s="200"/>
      <c r="S16" s="28" t="s">
        <v>4</v>
      </c>
    </row>
    <row r="17" spans="1:19" ht="20.25" customHeight="1">
      <c r="A17" s="351" t="s">
        <v>78</v>
      </c>
      <c r="B17" s="352"/>
      <c r="C17" s="353"/>
      <c r="D17" s="80" t="s">
        <v>68</v>
      </c>
      <c r="E17" s="354" t="s">
        <v>81</v>
      </c>
      <c r="F17" s="352"/>
      <c r="G17" s="353"/>
      <c r="H17" s="354" t="s">
        <v>82</v>
      </c>
      <c r="I17" s="352"/>
      <c r="J17" s="353"/>
      <c r="K17" s="355">
        <v>1250</v>
      </c>
      <c r="L17" s="356"/>
      <c r="M17" s="81" t="s">
        <v>4</v>
      </c>
      <c r="N17" s="357">
        <f t="shared" ref="N17:N26" si="1">ROUNDDOWN(K17/1.1*0.1,0)</f>
        <v>113</v>
      </c>
      <c r="O17" s="206"/>
      <c r="P17" s="27" t="s">
        <v>4</v>
      </c>
      <c r="Q17" s="199">
        <f t="shared" si="0"/>
        <v>1137</v>
      </c>
      <c r="R17" s="200"/>
      <c r="S17" s="28" t="s">
        <v>4</v>
      </c>
    </row>
    <row r="18" spans="1:19" ht="20.25" customHeight="1">
      <c r="A18" s="351" t="s">
        <v>78</v>
      </c>
      <c r="B18" s="352"/>
      <c r="C18" s="353"/>
      <c r="D18" s="80" t="s">
        <v>68</v>
      </c>
      <c r="E18" s="354" t="s">
        <v>82</v>
      </c>
      <c r="F18" s="352"/>
      <c r="G18" s="353"/>
      <c r="H18" s="354" t="s">
        <v>81</v>
      </c>
      <c r="I18" s="352"/>
      <c r="J18" s="353"/>
      <c r="K18" s="355">
        <v>1250</v>
      </c>
      <c r="L18" s="356"/>
      <c r="M18" s="81" t="s">
        <v>4</v>
      </c>
      <c r="N18" s="357">
        <f>ROUNDDOWN(K18/1.1*0.1,0)</f>
        <v>113</v>
      </c>
      <c r="O18" s="206"/>
      <c r="P18" s="27" t="s">
        <v>4</v>
      </c>
      <c r="Q18" s="199">
        <f>K18-N18</f>
        <v>1137</v>
      </c>
      <c r="R18" s="200"/>
      <c r="S18" s="28" t="s">
        <v>4</v>
      </c>
    </row>
    <row r="19" spans="1:19" ht="20.25" customHeight="1">
      <c r="A19" s="351" t="s">
        <v>71</v>
      </c>
      <c r="B19" s="352"/>
      <c r="C19" s="353"/>
      <c r="D19" s="80" t="s">
        <v>68</v>
      </c>
      <c r="E19" s="354" t="s">
        <v>81</v>
      </c>
      <c r="F19" s="352"/>
      <c r="G19" s="353"/>
      <c r="H19" s="354" t="s">
        <v>80</v>
      </c>
      <c r="I19" s="352"/>
      <c r="J19" s="353"/>
      <c r="K19" s="355">
        <v>45000</v>
      </c>
      <c r="L19" s="356"/>
      <c r="M19" s="81" t="s">
        <v>4</v>
      </c>
      <c r="N19" s="357">
        <f>ROUND(K19/1.1*0.1,1)</f>
        <v>4090.9</v>
      </c>
      <c r="O19" s="206"/>
      <c r="P19" s="27" t="s">
        <v>4</v>
      </c>
      <c r="Q19" s="199">
        <f t="shared" ref="Q19:Q22" si="2">K19-N19</f>
        <v>40909.1</v>
      </c>
      <c r="R19" s="200"/>
      <c r="S19" s="28" t="s">
        <v>4</v>
      </c>
    </row>
    <row r="20" spans="1:19" ht="20.25" customHeight="1">
      <c r="A20" s="351" t="s">
        <v>78</v>
      </c>
      <c r="B20" s="352"/>
      <c r="C20" s="353"/>
      <c r="D20" s="80" t="s">
        <v>68</v>
      </c>
      <c r="E20" s="354" t="s">
        <v>80</v>
      </c>
      <c r="F20" s="352"/>
      <c r="G20" s="353"/>
      <c r="H20" s="354" t="s">
        <v>79</v>
      </c>
      <c r="I20" s="352"/>
      <c r="J20" s="353"/>
      <c r="K20" s="355">
        <v>1000</v>
      </c>
      <c r="L20" s="356"/>
      <c r="M20" s="81" t="s">
        <v>4</v>
      </c>
      <c r="N20" s="357">
        <f t="shared" ref="N20:N22" si="3">ROUNDDOWN(K20/1.1*0.1,0)</f>
        <v>90</v>
      </c>
      <c r="O20" s="206"/>
      <c r="P20" s="27" t="s">
        <v>4</v>
      </c>
      <c r="Q20" s="199">
        <f t="shared" si="2"/>
        <v>910</v>
      </c>
      <c r="R20" s="200"/>
      <c r="S20" s="28" t="s">
        <v>4</v>
      </c>
    </row>
    <row r="21" spans="1:19" ht="20.25" customHeight="1">
      <c r="A21" s="358" t="s">
        <v>78</v>
      </c>
      <c r="B21" s="359"/>
      <c r="C21" s="360"/>
      <c r="D21" s="79" t="s">
        <v>65</v>
      </c>
      <c r="E21" s="361" t="s">
        <v>79</v>
      </c>
      <c r="F21" s="359"/>
      <c r="G21" s="360"/>
      <c r="H21" s="361" t="s">
        <v>83</v>
      </c>
      <c r="I21" s="359"/>
      <c r="J21" s="360"/>
      <c r="K21" s="362">
        <v>48000</v>
      </c>
      <c r="L21" s="363"/>
      <c r="M21" s="82" t="s">
        <v>4</v>
      </c>
      <c r="N21" s="357">
        <f t="shared" ref="N21" si="4">ROUNDDOWN(K21/1.1*0.1,0)</f>
        <v>4363</v>
      </c>
      <c r="O21" s="206"/>
      <c r="P21" s="27" t="s">
        <v>4</v>
      </c>
      <c r="Q21" s="199">
        <f t="shared" ref="Q21" si="5">K21-N21</f>
        <v>43637</v>
      </c>
      <c r="R21" s="200"/>
      <c r="S21" s="28" t="s">
        <v>4</v>
      </c>
    </row>
    <row r="22" spans="1:19" ht="20.25" customHeight="1">
      <c r="A22" s="358" t="s">
        <v>71</v>
      </c>
      <c r="B22" s="359"/>
      <c r="C22" s="360"/>
      <c r="D22" s="79" t="s">
        <v>65</v>
      </c>
      <c r="E22" s="361" t="s">
        <v>80</v>
      </c>
      <c r="F22" s="359"/>
      <c r="G22" s="360"/>
      <c r="H22" s="361" t="s">
        <v>85</v>
      </c>
      <c r="I22" s="359"/>
      <c r="J22" s="360"/>
      <c r="K22" s="362">
        <v>1000</v>
      </c>
      <c r="L22" s="363"/>
      <c r="M22" s="82" t="s">
        <v>4</v>
      </c>
      <c r="N22" s="357">
        <f t="shared" si="3"/>
        <v>90</v>
      </c>
      <c r="O22" s="206"/>
      <c r="P22" s="27" t="s">
        <v>4</v>
      </c>
      <c r="Q22" s="199">
        <f t="shared" si="2"/>
        <v>910</v>
      </c>
      <c r="R22" s="200"/>
      <c r="S22" s="28" t="s">
        <v>4</v>
      </c>
    </row>
    <row r="23" spans="1:19" ht="20.25" customHeight="1">
      <c r="A23" s="358" t="s">
        <v>78</v>
      </c>
      <c r="B23" s="359"/>
      <c r="C23" s="360"/>
      <c r="D23" s="79" t="s">
        <v>65</v>
      </c>
      <c r="E23" s="361" t="s">
        <v>81</v>
      </c>
      <c r="F23" s="359"/>
      <c r="G23" s="360"/>
      <c r="H23" s="361" t="s">
        <v>86</v>
      </c>
      <c r="I23" s="359"/>
      <c r="J23" s="360"/>
      <c r="K23" s="362">
        <v>1250</v>
      </c>
      <c r="L23" s="363"/>
      <c r="M23" s="82" t="s">
        <v>4</v>
      </c>
      <c r="N23" s="357">
        <f t="shared" si="1"/>
        <v>113</v>
      </c>
      <c r="O23" s="206"/>
      <c r="P23" s="27" t="s">
        <v>4</v>
      </c>
      <c r="Q23" s="199">
        <f t="shared" si="0"/>
        <v>1137</v>
      </c>
      <c r="R23" s="200"/>
      <c r="S23" s="28" t="s">
        <v>4</v>
      </c>
    </row>
    <row r="24" spans="1:19" ht="20.25" customHeight="1">
      <c r="A24" s="358" t="s">
        <v>78</v>
      </c>
      <c r="B24" s="359"/>
      <c r="C24" s="360"/>
      <c r="D24" s="79" t="s">
        <v>65</v>
      </c>
      <c r="E24" s="361" t="s">
        <v>82</v>
      </c>
      <c r="F24" s="359"/>
      <c r="G24" s="360"/>
      <c r="H24" s="361" t="s">
        <v>85</v>
      </c>
      <c r="I24" s="359"/>
      <c r="J24" s="360"/>
      <c r="K24" s="362">
        <v>1250</v>
      </c>
      <c r="L24" s="363"/>
      <c r="M24" s="82" t="s">
        <v>4</v>
      </c>
      <c r="N24" s="357">
        <f t="shared" si="1"/>
        <v>113</v>
      </c>
      <c r="O24" s="206"/>
      <c r="P24" s="27" t="s">
        <v>4</v>
      </c>
      <c r="Q24" s="199">
        <f t="shared" si="0"/>
        <v>1137</v>
      </c>
      <c r="R24" s="200"/>
      <c r="S24" s="28" t="s">
        <v>4</v>
      </c>
    </row>
    <row r="25" spans="1:19" ht="20.25" customHeight="1">
      <c r="A25" s="358" t="s">
        <v>71</v>
      </c>
      <c r="B25" s="359"/>
      <c r="C25" s="360"/>
      <c r="D25" s="79" t="s">
        <v>65</v>
      </c>
      <c r="E25" s="361" t="s">
        <v>81</v>
      </c>
      <c r="F25" s="359"/>
      <c r="G25" s="360"/>
      <c r="H25" s="361" t="s">
        <v>83</v>
      </c>
      <c r="I25" s="359"/>
      <c r="J25" s="360"/>
      <c r="K25" s="362">
        <v>48000</v>
      </c>
      <c r="L25" s="363"/>
      <c r="M25" s="82" t="s">
        <v>4</v>
      </c>
      <c r="N25" s="357">
        <f t="shared" ref="N25" si="6">ROUNDDOWN(K25/1.1*0.1,0)</f>
        <v>4363</v>
      </c>
      <c r="O25" s="206"/>
      <c r="P25" s="27" t="s">
        <v>4</v>
      </c>
      <c r="Q25" s="199">
        <f t="shared" ref="Q25" si="7">K25-N25</f>
        <v>43637</v>
      </c>
      <c r="R25" s="200"/>
      <c r="S25" s="28" t="s">
        <v>4</v>
      </c>
    </row>
    <row r="26" spans="1:19" ht="20.25" customHeight="1" thickBot="1">
      <c r="A26" s="364" t="s">
        <v>78</v>
      </c>
      <c r="B26" s="365"/>
      <c r="C26" s="366"/>
      <c r="D26" s="83" t="s">
        <v>65</v>
      </c>
      <c r="E26" s="367" t="s">
        <v>80</v>
      </c>
      <c r="F26" s="365"/>
      <c r="G26" s="366"/>
      <c r="H26" s="367" t="s">
        <v>84</v>
      </c>
      <c r="I26" s="365"/>
      <c r="J26" s="366"/>
      <c r="K26" s="368">
        <v>1000</v>
      </c>
      <c r="L26" s="369"/>
      <c r="M26" s="84" t="s">
        <v>4</v>
      </c>
      <c r="N26" s="370">
        <f t="shared" si="1"/>
        <v>90</v>
      </c>
      <c r="O26" s="215"/>
      <c r="P26" s="30" t="s">
        <v>4</v>
      </c>
      <c r="Q26" s="199">
        <f t="shared" si="0"/>
        <v>910</v>
      </c>
      <c r="R26" s="200"/>
      <c r="S26" s="31" t="s">
        <v>4</v>
      </c>
    </row>
    <row r="27" spans="1:19" ht="20.25" customHeight="1" thickBot="1">
      <c r="A27" s="196" t="s">
        <v>39</v>
      </c>
      <c r="B27" s="236"/>
      <c r="C27" s="236"/>
      <c r="D27" s="236"/>
      <c r="E27" s="236"/>
      <c r="F27" s="236"/>
      <c r="G27" s="236"/>
      <c r="H27" s="236"/>
      <c r="I27" s="236"/>
      <c r="J27" s="197"/>
      <c r="K27" s="263">
        <f>SUM(K15:L26)</f>
        <v>195000</v>
      </c>
      <c r="L27" s="264"/>
      <c r="M27" s="78" t="s">
        <v>4</v>
      </c>
      <c r="N27" s="239">
        <f>SUM(N15:O26)</f>
        <v>17719.8</v>
      </c>
      <c r="O27" s="238"/>
      <c r="P27" s="32" t="s">
        <v>4</v>
      </c>
      <c r="Q27" s="239">
        <f>SUM(Q15:R26)</f>
        <v>177280.2</v>
      </c>
      <c r="R27" s="238"/>
      <c r="S27" s="33" t="s">
        <v>4</v>
      </c>
    </row>
    <row r="28" spans="1:19" ht="15" customHeight="1">
      <c r="A28" s="25"/>
      <c r="B28" s="25"/>
      <c r="C28" s="26"/>
      <c r="D28" s="26"/>
      <c r="E28" s="26"/>
      <c r="F28" s="26"/>
      <c r="G28" s="26"/>
      <c r="H28" s="26"/>
      <c r="I28" s="26"/>
      <c r="J28" s="26"/>
      <c r="K28" s="26"/>
      <c r="L28" s="26"/>
      <c r="M28" s="26"/>
      <c r="N28" s="26"/>
      <c r="O28" s="26"/>
      <c r="P28" s="26"/>
      <c r="Q28" s="26"/>
      <c r="R28" s="26"/>
      <c r="S28" s="26"/>
    </row>
    <row r="29" spans="1:19" ht="20.25" customHeight="1" thickBot="1">
      <c r="A29" s="349" t="s">
        <v>40</v>
      </c>
      <c r="B29" s="349"/>
      <c r="C29" s="349"/>
      <c r="D29" s="349"/>
      <c r="E29" s="349"/>
      <c r="F29" s="349"/>
      <c r="G29" s="349"/>
      <c r="H29" s="349"/>
      <c r="I29" s="349"/>
      <c r="J29" s="349"/>
      <c r="K29" s="349"/>
      <c r="L29" s="349"/>
      <c r="M29" s="349"/>
      <c r="N29" s="349"/>
      <c r="O29" s="349"/>
      <c r="P29" s="349"/>
      <c r="Q29" s="349"/>
      <c r="R29" s="349"/>
      <c r="S29" s="350"/>
    </row>
    <row r="30" spans="1:19" ht="20.25" customHeight="1">
      <c r="A30" s="157" t="s">
        <v>5</v>
      </c>
      <c r="B30" s="158"/>
      <c r="C30" s="158"/>
      <c r="D30" s="72" t="s">
        <v>66</v>
      </c>
      <c r="E30" s="171" t="s">
        <v>41</v>
      </c>
      <c r="F30" s="158"/>
      <c r="G30" s="172"/>
      <c r="H30" s="171" t="s">
        <v>42</v>
      </c>
      <c r="I30" s="158"/>
      <c r="J30" s="173"/>
      <c r="K30" s="158" t="s">
        <v>36</v>
      </c>
      <c r="L30" s="158"/>
      <c r="M30" s="172"/>
      <c r="N30" s="171" t="s">
        <v>37</v>
      </c>
      <c r="O30" s="158"/>
      <c r="P30" s="172"/>
      <c r="Q30" s="171" t="s">
        <v>38</v>
      </c>
      <c r="R30" s="158"/>
      <c r="S30" s="173"/>
    </row>
    <row r="31" spans="1:19" ht="20.25" customHeight="1">
      <c r="A31" s="371" t="s">
        <v>87</v>
      </c>
      <c r="B31" s="372"/>
      <c r="C31" s="372"/>
      <c r="D31" s="85" t="s">
        <v>68</v>
      </c>
      <c r="E31" s="373">
        <v>10000</v>
      </c>
      <c r="F31" s="374"/>
      <c r="G31" s="85" t="s">
        <v>4</v>
      </c>
      <c r="H31" s="375">
        <v>1</v>
      </c>
      <c r="I31" s="372"/>
      <c r="J31" s="86" t="s">
        <v>6</v>
      </c>
      <c r="K31" s="220">
        <f>E31*H31</f>
        <v>10000</v>
      </c>
      <c r="L31" s="221"/>
      <c r="M31" s="27" t="s">
        <v>4</v>
      </c>
      <c r="N31" s="199">
        <f>ROUNDDOWN(K31/1.1*0.1,0)</f>
        <v>909</v>
      </c>
      <c r="O31" s="221"/>
      <c r="P31" s="27" t="s">
        <v>4</v>
      </c>
      <c r="Q31" s="199">
        <f>K31-N31</f>
        <v>9091</v>
      </c>
      <c r="R31" s="221"/>
      <c r="S31" s="28" t="s">
        <v>4</v>
      </c>
    </row>
    <row r="32" spans="1:19" ht="20.25" customHeight="1">
      <c r="A32" s="371" t="s">
        <v>88</v>
      </c>
      <c r="B32" s="372"/>
      <c r="C32" s="382"/>
      <c r="D32" s="85" t="s">
        <v>65</v>
      </c>
      <c r="E32" s="373">
        <v>8000</v>
      </c>
      <c r="F32" s="374"/>
      <c r="G32" s="85" t="s">
        <v>4</v>
      </c>
      <c r="H32" s="375">
        <v>1</v>
      </c>
      <c r="I32" s="382"/>
      <c r="J32" s="87" t="s">
        <v>6</v>
      </c>
      <c r="K32" s="220">
        <f t="shared" ref="K32:K33" si="8">E32*H32</f>
        <v>8000</v>
      </c>
      <c r="L32" s="221"/>
      <c r="M32" s="27" t="s">
        <v>4</v>
      </c>
      <c r="N32" s="199">
        <f>ROUNDDOWN(K32/1.1*0.1,0)</f>
        <v>727</v>
      </c>
      <c r="O32" s="221"/>
      <c r="P32" s="27" t="s">
        <v>4</v>
      </c>
      <c r="Q32" s="199">
        <f>K32-N32</f>
        <v>7273</v>
      </c>
      <c r="R32" s="221"/>
      <c r="S32" s="31" t="s">
        <v>4</v>
      </c>
    </row>
    <row r="33" spans="1:19" ht="20.25" customHeight="1" thickBot="1">
      <c r="A33" s="376"/>
      <c r="B33" s="377"/>
      <c r="C33" s="377"/>
      <c r="D33" s="88"/>
      <c r="E33" s="378"/>
      <c r="F33" s="379"/>
      <c r="G33" s="89" t="s">
        <v>4</v>
      </c>
      <c r="H33" s="380"/>
      <c r="I33" s="381"/>
      <c r="J33" s="87" t="s">
        <v>6</v>
      </c>
      <c r="K33" s="220">
        <f t="shared" si="8"/>
        <v>0</v>
      </c>
      <c r="L33" s="221"/>
      <c r="M33" s="38" t="s">
        <v>4</v>
      </c>
      <c r="N33" s="222">
        <f>ROUNDDOWN(K33/1.1*0.1,0)</f>
        <v>0</v>
      </c>
      <c r="O33" s="223"/>
      <c r="P33" s="38" t="s">
        <v>4</v>
      </c>
      <c r="Q33" s="222">
        <f>K33-N33</f>
        <v>0</v>
      </c>
      <c r="R33" s="223"/>
      <c r="S33" s="31" t="s">
        <v>4</v>
      </c>
    </row>
    <row r="34" spans="1:19" ht="20.25" customHeight="1" thickBot="1">
      <c r="A34" s="383" t="s">
        <v>39</v>
      </c>
      <c r="B34" s="384"/>
      <c r="C34" s="384"/>
      <c r="D34" s="384"/>
      <c r="E34" s="384"/>
      <c r="F34" s="384"/>
      <c r="G34" s="384"/>
      <c r="H34" s="384"/>
      <c r="I34" s="384"/>
      <c r="J34" s="385"/>
      <c r="K34" s="237">
        <f>SUM(K31:L33)</f>
        <v>18000</v>
      </c>
      <c r="L34" s="238"/>
      <c r="M34" s="32" t="s">
        <v>4</v>
      </c>
      <c r="N34" s="239">
        <f>SUM(N31:O33)</f>
        <v>1636</v>
      </c>
      <c r="O34" s="238"/>
      <c r="P34" s="32" t="s">
        <v>4</v>
      </c>
      <c r="Q34" s="239">
        <f>SUM(Q31:R33)</f>
        <v>16364</v>
      </c>
      <c r="R34" s="238"/>
      <c r="S34" s="33" t="s">
        <v>4</v>
      </c>
    </row>
    <row r="35" spans="1:19" s="40" customFormat="1" ht="8.25" customHeight="1" thickBot="1">
      <c r="A35" s="13"/>
      <c r="B35" s="13"/>
      <c r="C35" s="13"/>
      <c r="D35" s="13"/>
      <c r="E35" s="13"/>
      <c r="F35" s="13"/>
      <c r="G35" s="13"/>
      <c r="H35" s="13"/>
      <c r="I35" s="13"/>
      <c r="J35" s="13"/>
      <c r="K35" s="39"/>
      <c r="L35" s="39"/>
      <c r="M35" s="13"/>
      <c r="N35" s="39"/>
      <c r="O35" s="39"/>
      <c r="P35" s="13"/>
      <c r="Q35" s="39"/>
      <c r="R35" s="39"/>
      <c r="S35" s="13"/>
    </row>
    <row r="36" spans="1:19" s="40" customFormat="1" ht="20.25" customHeight="1" thickBot="1">
      <c r="A36" s="13"/>
      <c r="B36" s="13"/>
      <c r="C36" s="13"/>
      <c r="D36" s="13"/>
      <c r="E36" s="13"/>
      <c r="F36" s="13"/>
      <c r="G36" s="13"/>
      <c r="H36" s="13"/>
      <c r="I36" s="13"/>
      <c r="J36" s="13"/>
      <c r="K36" s="39"/>
      <c r="L36" s="39"/>
      <c r="M36" s="13"/>
      <c r="N36" s="41"/>
      <c r="O36" s="240" t="s">
        <v>43</v>
      </c>
      <c r="P36" s="241"/>
      <c r="Q36" s="242">
        <f>Q27+Q34</f>
        <v>193644.2</v>
      </c>
      <c r="R36" s="238"/>
      <c r="S36" s="33" t="s">
        <v>4</v>
      </c>
    </row>
    <row r="37" spans="1:19" s="40" customFormat="1" ht="6.75" customHeight="1" thickBot="1">
      <c r="A37" s="42"/>
      <c r="B37" s="42"/>
      <c r="C37" s="43"/>
      <c r="D37" s="43"/>
      <c r="E37" s="43"/>
      <c r="F37" s="43"/>
      <c r="G37" s="43"/>
      <c r="H37" s="43"/>
      <c r="I37" s="43"/>
      <c r="J37" s="43"/>
      <c r="K37" s="43"/>
      <c r="L37" s="43"/>
      <c r="M37" s="43"/>
      <c r="N37" s="43"/>
      <c r="O37" s="43"/>
      <c r="P37" s="43"/>
      <c r="Q37" s="43"/>
      <c r="R37" s="43"/>
      <c r="S37" s="43"/>
    </row>
    <row r="38" spans="1:19" ht="20.25" customHeight="1" thickBot="1">
      <c r="A38" s="226" t="s">
        <v>44</v>
      </c>
      <c r="B38" s="227"/>
      <c r="C38" s="227"/>
      <c r="D38" s="227"/>
      <c r="E38" s="227"/>
      <c r="F38" s="227"/>
      <c r="G38" s="227"/>
      <c r="H38" s="227"/>
      <c r="I38" s="227"/>
      <c r="J38" s="227"/>
      <c r="K38" s="227"/>
      <c r="L38" s="227"/>
      <c r="M38" s="227"/>
      <c r="N38" s="227"/>
      <c r="O38" s="227"/>
      <c r="P38" s="227"/>
      <c r="Q38" s="228">
        <f>ROUNDDOWN(Q36*8/10,-3)</f>
        <v>154000</v>
      </c>
      <c r="R38" s="229"/>
      <c r="S38" s="44" t="s">
        <v>4</v>
      </c>
    </row>
    <row r="39" spans="1:19" ht="16.5" customHeight="1">
      <c r="A39" s="230" t="s">
        <v>45</v>
      </c>
      <c r="B39" s="230"/>
      <c r="C39" s="230"/>
      <c r="D39" s="230"/>
      <c r="E39" s="230"/>
      <c r="F39" s="230"/>
      <c r="G39" s="230"/>
      <c r="H39" s="230"/>
      <c r="I39" s="230"/>
      <c r="J39" s="230"/>
      <c r="K39" s="230"/>
      <c r="L39" s="230"/>
      <c r="M39" s="230"/>
      <c r="N39" s="230"/>
      <c r="O39" s="230"/>
      <c r="P39" s="230"/>
      <c r="Q39" s="230"/>
      <c r="R39" s="230"/>
      <c r="S39" s="230"/>
    </row>
    <row r="40" spans="1:19" ht="16.5" customHeight="1">
      <c r="A40" s="45" t="s">
        <v>67</v>
      </c>
      <c r="B40" s="45"/>
      <c r="C40" s="45"/>
      <c r="D40" s="45"/>
      <c r="E40" s="45"/>
      <c r="F40" s="45"/>
      <c r="G40" s="45"/>
      <c r="H40" s="45"/>
      <c r="I40" s="45"/>
      <c r="J40" s="45"/>
      <c r="K40" s="45"/>
      <c r="L40" s="45"/>
      <c r="M40" s="45"/>
      <c r="N40" s="45"/>
      <c r="O40" s="45"/>
      <c r="P40" s="45"/>
      <c r="Q40" s="45"/>
      <c r="R40" s="45"/>
      <c r="S40" s="45"/>
    </row>
    <row r="41" spans="1:19" ht="15.95" customHeight="1">
      <c r="A41" s="25"/>
      <c r="B41" s="25"/>
      <c r="C41" s="26"/>
      <c r="D41" s="26"/>
      <c r="E41" s="26"/>
      <c r="F41" s="26"/>
      <c r="G41" s="26"/>
      <c r="H41" s="26"/>
      <c r="I41" s="26"/>
      <c r="J41" s="26"/>
      <c r="K41" s="26"/>
      <c r="L41" s="26"/>
      <c r="M41" s="26"/>
      <c r="N41" s="26"/>
      <c r="O41" s="26"/>
      <c r="P41" s="26"/>
      <c r="Q41" s="26"/>
      <c r="R41" s="26"/>
      <c r="S41" s="26"/>
    </row>
    <row r="42" spans="1:19" ht="22.5" customHeight="1" thickBot="1">
      <c r="A42" s="180" t="s">
        <v>46</v>
      </c>
      <c r="B42" s="180"/>
      <c r="C42" s="180"/>
      <c r="D42" s="180"/>
      <c r="E42" s="180"/>
      <c r="F42" s="180"/>
      <c r="G42" s="180"/>
      <c r="H42" s="180"/>
      <c r="I42" s="180"/>
      <c r="J42" s="180"/>
      <c r="K42" s="180"/>
      <c r="L42" s="180"/>
      <c r="M42" s="180"/>
      <c r="N42" s="180"/>
      <c r="O42" s="180"/>
      <c r="P42" s="180"/>
      <c r="Q42" s="180"/>
      <c r="R42" s="180"/>
      <c r="S42" s="180"/>
    </row>
    <row r="43" spans="1:19" ht="20.100000000000001" customHeight="1">
      <c r="A43" s="231" t="s">
        <v>18</v>
      </c>
      <c r="B43" s="232"/>
      <c r="C43" s="232"/>
      <c r="D43" s="232"/>
      <c r="E43" s="232"/>
      <c r="F43" s="232"/>
      <c r="G43" s="232"/>
      <c r="H43" s="232"/>
      <c r="I43" s="232" t="s">
        <v>19</v>
      </c>
      <c r="J43" s="232"/>
      <c r="K43" s="232"/>
      <c r="L43" s="232"/>
      <c r="M43" s="232" t="s">
        <v>47</v>
      </c>
      <c r="N43" s="232"/>
      <c r="O43" s="232"/>
      <c r="P43" s="232"/>
      <c r="Q43" s="233" t="s">
        <v>21</v>
      </c>
      <c r="R43" s="234"/>
      <c r="S43" s="235"/>
    </row>
    <row r="44" spans="1:19" ht="18" customHeight="1">
      <c r="A44" s="46"/>
      <c r="B44" s="47" t="s">
        <v>22</v>
      </c>
      <c r="C44" s="47"/>
      <c r="D44" s="47"/>
      <c r="E44" s="48"/>
      <c r="F44" s="49" t="s">
        <v>23</v>
      </c>
      <c r="G44" s="49"/>
      <c r="H44" s="49"/>
      <c r="I44" s="50"/>
      <c r="J44" s="48"/>
      <c r="K44" s="48"/>
      <c r="L44" s="51"/>
      <c r="M44" s="52"/>
      <c r="N44" s="53"/>
      <c r="O44" s="53"/>
      <c r="P44" s="51"/>
      <c r="Q44" s="50"/>
      <c r="R44" s="48"/>
      <c r="S44" s="54"/>
    </row>
    <row r="45" spans="1:19" ht="18" customHeight="1">
      <c r="A45" s="55"/>
      <c r="B45" s="386">
        <v>43780</v>
      </c>
      <c r="C45" s="386"/>
      <c r="D45" s="56" t="s">
        <v>4</v>
      </c>
      <c r="E45" s="56" t="s">
        <v>24</v>
      </c>
      <c r="F45" s="387">
        <v>1</v>
      </c>
      <c r="G45" s="387"/>
      <c r="H45" s="57" t="s">
        <v>3</v>
      </c>
      <c r="I45" s="58" t="s">
        <v>25</v>
      </c>
      <c r="J45" s="256">
        <f>B45*F45</f>
        <v>43780</v>
      </c>
      <c r="K45" s="256"/>
      <c r="L45" s="59" t="s">
        <v>26</v>
      </c>
      <c r="M45" s="60"/>
      <c r="N45" s="257">
        <f>ROUND(J45/1.1*0.1,0)</f>
        <v>3980</v>
      </c>
      <c r="O45" s="257"/>
      <c r="P45" s="59" t="s">
        <v>26</v>
      </c>
      <c r="Q45" s="61"/>
      <c r="R45" s="258">
        <f>J45-N45</f>
        <v>39800</v>
      </c>
      <c r="S45" s="259"/>
    </row>
    <row r="46" spans="1:19" ht="18" customHeight="1">
      <c r="A46" s="62"/>
      <c r="B46" s="63"/>
      <c r="C46" s="63"/>
      <c r="D46" s="63"/>
      <c r="E46" s="63"/>
      <c r="F46" s="64"/>
      <c r="G46" s="64"/>
      <c r="H46" s="64"/>
      <c r="I46" s="260" t="s">
        <v>27</v>
      </c>
      <c r="J46" s="261"/>
      <c r="K46" s="261"/>
      <c r="L46" s="262"/>
      <c r="M46" s="65"/>
      <c r="N46" s="66"/>
      <c r="O46" s="66"/>
      <c r="P46" s="67"/>
      <c r="Q46" s="68"/>
      <c r="R46" s="64"/>
      <c r="S46" s="69"/>
    </row>
    <row r="47" spans="1:19" ht="18" customHeight="1">
      <c r="A47" s="243" t="s">
        <v>48</v>
      </c>
      <c r="B47" s="244"/>
      <c r="C47" s="244"/>
      <c r="D47" s="244"/>
      <c r="E47" s="244"/>
      <c r="F47" s="244"/>
      <c r="G47" s="244"/>
      <c r="H47" s="244"/>
      <c r="I47" s="244"/>
      <c r="J47" s="244"/>
      <c r="K47" s="244"/>
      <c r="L47" s="244"/>
      <c r="M47" s="244"/>
      <c r="N47" s="244"/>
      <c r="O47" s="244"/>
      <c r="P47" s="244"/>
      <c r="Q47" s="244"/>
      <c r="R47" s="244"/>
      <c r="S47" s="245"/>
    </row>
    <row r="48" spans="1:19" ht="18" customHeight="1" thickBot="1">
      <c r="A48" s="246" t="s">
        <v>49</v>
      </c>
      <c r="B48" s="247"/>
      <c r="C48" s="247"/>
      <c r="D48" s="247"/>
      <c r="E48" s="247"/>
      <c r="F48" s="247"/>
      <c r="G48" s="247"/>
      <c r="H48" s="247"/>
      <c r="I48" s="247"/>
      <c r="J48" s="247"/>
      <c r="K48" s="247"/>
      <c r="L48" s="247"/>
      <c r="M48" s="247"/>
      <c r="N48" s="247"/>
      <c r="O48" s="247"/>
      <c r="P48" s="247"/>
      <c r="Q48" s="247"/>
      <c r="R48" s="247"/>
      <c r="S48" s="248"/>
    </row>
    <row r="49" spans="1:19" ht="20.25" customHeight="1" thickBot="1">
      <c r="A49" s="249" t="s">
        <v>50</v>
      </c>
      <c r="B49" s="250"/>
      <c r="C49" s="250"/>
      <c r="D49" s="250"/>
      <c r="E49" s="250"/>
      <c r="F49" s="250"/>
      <c r="G49" s="250"/>
      <c r="H49" s="250"/>
      <c r="I49" s="250"/>
      <c r="J49" s="250"/>
      <c r="K49" s="250"/>
      <c r="L49" s="250"/>
      <c r="M49" s="250"/>
      <c r="N49" s="250"/>
      <c r="O49" s="250"/>
      <c r="P49" s="250"/>
      <c r="Q49" s="251"/>
      <c r="R49" s="252">
        <f>ROUNDDOWN(R45*8/10,-3)</f>
        <v>31000</v>
      </c>
      <c r="S49" s="253"/>
    </row>
    <row r="50" spans="1:19" ht="15" customHeight="1"/>
    <row r="51" spans="1:19" ht="15" customHeight="1"/>
    <row r="52" spans="1:19" ht="15" customHeight="1"/>
    <row r="53" spans="1:19" ht="15" customHeight="1"/>
    <row r="54" spans="1:19" ht="15" customHeight="1"/>
    <row r="55" spans="1:19" ht="15" customHeight="1"/>
    <row r="56" spans="1:19" ht="15" customHeight="1"/>
    <row r="57" spans="1:19" ht="15" customHeight="1"/>
    <row r="58" spans="1:19" ht="15" customHeight="1"/>
    <row r="59" spans="1:19" ht="15" customHeight="1"/>
    <row r="60" spans="1:19" ht="15" customHeight="1"/>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sheetData>
  <mergeCells count="151">
    <mergeCell ref="A21:C21"/>
    <mergeCell ref="E21:G21"/>
    <mergeCell ref="H21:J21"/>
    <mergeCell ref="K21:L21"/>
    <mergeCell ref="N21:O21"/>
    <mergeCell ref="Q21:R21"/>
    <mergeCell ref="A47:S47"/>
    <mergeCell ref="A48:S48"/>
    <mergeCell ref="A49:Q49"/>
    <mergeCell ref="R49:S49"/>
    <mergeCell ref="A25:C25"/>
    <mergeCell ref="E25:G25"/>
    <mergeCell ref="H25:J25"/>
    <mergeCell ref="K25:L25"/>
    <mergeCell ref="N25:O25"/>
    <mergeCell ref="Q25:R25"/>
    <mergeCell ref="B45:C45"/>
    <mergeCell ref="F45:G45"/>
    <mergeCell ref="J45:K45"/>
    <mergeCell ref="N45:O45"/>
    <mergeCell ref="R45:S45"/>
    <mergeCell ref="I46:L46"/>
    <mergeCell ref="A38:P38"/>
    <mergeCell ref="Q38:R38"/>
    <mergeCell ref="A39:S39"/>
    <mergeCell ref="A42:S42"/>
    <mergeCell ref="A43:H43"/>
    <mergeCell ref="I43:L43"/>
    <mergeCell ref="M43:P43"/>
    <mergeCell ref="Q43:S43"/>
    <mergeCell ref="A34:J34"/>
    <mergeCell ref="K34:L34"/>
    <mergeCell ref="N34:O34"/>
    <mergeCell ref="Q34:R34"/>
    <mergeCell ref="O36:P36"/>
    <mergeCell ref="Q36:R36"/>
    <mergeCell ref="A33:C33"/>
    <mergeCell ref="E33:F33"/>
    <mergeCell ref="H33:I33"/>
    <mergeCell ref="K33:L33"/>
    <mergeCell ref="N33:O33"/>
    <mergeCell ref="Q33:R33"/>
    <mergeCell ref="A32:C32"/>
    <mergeCell ref="E32:F32"/>
    <mergeCell ref="H32:I32"/>
    <mergeCell ref="K32:L32"/>
    <mergeCell ref="N32:O32"/>
    <mergeCell ref="Q32:R32"/>
    <mergeCell ref="Q30:S30"/>
    <mergeCell ref="A31:C31"/>
    <mergeCell ref="E31:F31"/>
    <mergeCell ref="H31:I31"/>
    <mergeCell ref="K31:L31"/>
    <mergeCell ref="N31:O31"/>
    <mergeCell ref="Q31:R31"/>
    <mergeCell ref="A27:J27"/>
    <mergeCell ref="K27:L27"/>
    <mergeCell ref="N27:O27"/>
    <mergeCell ref="Q27:R27"/>
    <mergeCell ref="A29:S29"/>
    <mergeCell ref="A30:C30"/>
    <mergeCell ref="E30:G30"/>
    <mergeCell ref="H30:J30"/>
    <mergeCell ref="K30:M30"/>
    <mergeCell ref="N30:P30"/>
    <mergeCell ref="A26:C26"/>
    <mergeCell ref="E26:G26"/>
    <mergeCell ref="H26:J26"/>
    <mergeCell ref="K26:L26"/>
    <mergeCell ref="N26:O26"/>
    <mergeCell ref="Q26:R26"/>
    <mergeCell ref="A24:C24"/>
    <mergeCell ref="E24:G24"/>
    <mergeCell ref="H24:J24"/>
    <mergeCell ref="K24:L24"/>
    <mergeCell ref="N24:O24"/>
    <mergeCell ref="Q24:R24"/>
    <mergeCell ref="A23:C23"/>
    <mergeCell ref="E23:G23"/>
    <mergeCell ref="H23:J23"/>
    <mergeCell ref="K23:L23"/>
    <mergeCell ref="N23:O23"/>
    <mergeCell ref="Q23:R23"/>
    <mergeCell ref="A22:C22"/>
    <mergeCell ref="E22:G22"/>
    <mergeCell ref="H22:J22"/>
    <mergeCell ref="K22:L22"/>
    <mergeCell ref="N22:O22"/>
    <mergeCell ref="Q22:R22"/>
    <mergeCell ref="A20:C20"/>
    <mergeCell ref="E20:G20"/>
    <mergeCell ref="H20:J20"/>
    <mergeCell ref="K20:L20"/>
    <mergeCell ref="N20:O20"/>
    <mergeCell ref="Q20:R20"/>
    <mergeCell ref="A19:C19"/>
    <mergeCell ref="E19:G19"/>
    <mergeCell ref="H19:J19"/>
    <mergeCell ref="K19:L19"/>
    <mergeCell ref="N19:O19"/>
    <mergeCell ref="Q19:R19"/>
    <mergeCell ref="A18:C18"/>
    <mergeCell ref="E18:G18"/>
    <mergeCell ref="H18:J18"/>
    <mergeCell ref="K18:L18"/>
    <mergeCell ref="N18:O18"/>
    <mergeCell ref="Q18:R18"/>
    <mergeCell ref="A17:C17"/>
    <mergeCell ref="E17:G17"/>
    <mergeCell ref="H17:J17"/>
    <mergeCell ref="K17:L17"/>
    <mergeCell ref="N17:O17"/>
    <mergeCell ref="Q17:R17"/>
    <mergeCell ref="A16:C16"/>
    <mergeCell ref="E16:G16"/>
    <mergeCell ref="H16:J16"/>
    <mergeCell ref="K16:L16"/>
    <mergeCell ref="N16:O16"/>
    <mergeCell ref="Q16:R16"/>
    <mergeCell ref="A15:C15"/>
    <mergeCell ref="E15:G15"/>
    <mergeCell ref="H15:J15"/>
    <mergeCell ref="K15:L15"/>
    <mergeCell ref="N15:O15"/>
    <mergeCell ref="Q15:R15"/>
    <mergeCell ref="A14:C14"/>
    <mergeCell ref="E14:G14"/>
    <mergeCell ref="H14:J14"/>
    <mergeCell ref="K14:M14"/>
    <mergeCell ref="N14:P14"/>
    <mergeCell ref="Q14:S14"/>
    <mergeCell ref="A8:Q8"/>
    <mergeCell ref="R8:S8"/>
    <mergeCell ref="A9:S9"/>
    <mergeCell ref="A10:S10"/>
    <mergeCell ref="A12:S12"/>
    <mergeCell ref="A13:S13"/>
    <mergeCell ref="Q5:R7"/>
    <mergeCell ref="S5:S7"/>
    <mergeCell ref="B6:C6"/>
    <mergeCell ref="F6:G6"/>
    <mergeCell ref="J6:K6"/>
    <mergeCell ref="N6:O6"/>
    <mergeCell ref="I7:L7"/>
    <mergeCell ref="A1:S1"/>
    <mergeCell ref="R2:S2"/>
    <mergeCell ref="A3:S3"/>
    <mergeCell ref="A4:H4"/>
    <mergeCell ref="I4:L4"/>
    <mergeCell ref="M4:P4"/>
    <mergeCell ref="Q4:S4"/>
  </mergeCells>
  <phoneticPr fontId="2"/>
  <pageMargins left="0.7" right="0.7" top="0.75" bottom="0.75" header="0.3" footer="0.3"/>
  <pageSetup paperSize="9" scale="8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FA62A3-B3B2-4203-9297-BE062EC494A0}">
          <x14:formula1>
            <xm:f>リスト!$C$2:$C$6</xm:f>
          </x14:formula1>
          <xm:sqref>A15:C26</xm:sqref>
        </x14:dataValidation>
        <x14:dataValidation type="list" allowBlank="1" showInputMessage="1" showErrorMessage="1" xr:uid="{D99CA3AB-9E4E-4A1F-940D-A7669F617390}">
          <x14:formula1>
            <xm:f>リスト!$E$2:$E$4</xm:f>
          </x14:formula1>
          <xm:sqref>D31:D33 D15:D26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3F8A-F90B-4AD4-93C3-214AB6295910}">
  <dimension ref="C2:E6"/>
  <sheetViews>
    <sheetView workbookViewId="0">
      <selection activeCell="D9" sqref="D9"/>
    </sheetView>
  </sheetViews>
  <sheetFormatPr defaultRowHeight="13.5"/>
  <sheetData>
    <row r="2" spans="3:5" ht="18.75">
      <c r="C2" s="73" t="s">
        <v>71</v>
      </c>
      <c r="E2" s="74" t="s">
        <v>22</v>
      </c>
    </row>
    <row r="3" spans="3:5" ht="18.75">
      <c r="C3" s="73" t="s">
        <v>72</v>
      </c>
      <c r="E3" s="74" t="s">
        <v>23</v>
      </c>
    </row>
    <row r="4" spans="3:5" ht="18.75">
      <c r="C4" s="73" t="s">
        <v>73</v>
      </c>
      <c r="E4" s="74" t="s">
        <v>74</v>
      </c>
    </row>
    <row r="5" spans="3:5" ht="18.75">
      <c r="C5" s="73" t="s">
        <v>75</v>
      </c>
    </row>
    <row r="6" spans="3:5" ht="18.75">
      <c r="C6" s="73" t="s">
        <v>76</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vt:lpstr>
      <vt:lpstr>附表２</vt:lpstr>
      <vt:lpstr>実績報告書 (記入例)</vt:lpstr>
      <vt:lpstr>附表２ (記入例)</vt:lpstr>
      <vt:lpstr>リスト</vt:lpstr>
      <vt:lpstr>実績報告書!Print_Area</vt:lpstr>
      <vt:lpstr>'実績報告書 (記入例)'!Print_Area</vt:lpstr>
      <vt:lpstr>附表２!Print_Area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田中 健太</cp:lastModifiedBy>
  <cp:lastPrinted>2025-12-16T00:45:16Z</cp:lastPrinted>
  <dcterms:created xsi:type="dcterms:W3CDTF">2020-02-04T00:01:45Z</dcterms:created>
  <dcterms:modified xsi:type="dcterms:W3CDTF">2026-02-20T02:36:01Z</dcterms:modified>
</cp:coreProperties>
</file>