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■地域医療介護総合確保基金事業\２　介護テクノロジー導入支援事業\"/>
    </mc:Choice>
  </mc:AlternateContent>
  <xr:revisionPtr revIDLastSave="0" documentId="13_ncr:1_{79D40846-1AB9-4BC7-A2E8-257BD0B8A2CF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所要額調書（計画用）" sheetId="10" r:id="rId1"/>
  </sheets>
  <definedNames>
    <definedName name="_xlnm.Print_Area" localSheetId="0">'所要額調書（計画用）'!$A$1:$CN$81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14" i="10" l="1"/>
  <c r="BE14" i="10" s="1"/>
  <c r="BL14" i="10" s="1"/>
  <c r="BF26" i="10"/>
  <c r="W68" i="10"/>
  <c r="AD68" i="10" s="1"/>
  <c r="AR68" i="10" s="1"/>
  <c r="AY68" i="10" s="1"/>
  <c r="AU60" i="10"/>
  <c r="AN60" i="10"/>
  <c r="AG60" i="10"/>
  <c r="CO59" i="10"/>
  <c r="CQ59" i="10" s="1"/>
  <c r="BP59" i="10" s="1"/>
  <c r="BB59" i="10"/>
  <c r="BI59" i="10" s="1"/>
  <c r="CO58" i="10"/>
  <c r="CQ58" i="10" s="1"/>
  <c r="BP58" i="10" s="1"/>
  <c r="BB58" i="10"/>
  <c r="BI58" i="10" s="1"/>
  <c r="CO57" i="10"/>
  <c r="CQ57" i="10" s="1"/>
  <c r="BP57" i="10" s="1"/>
  <c r="BB57" i="10"/>
  <c r="AU51" i="10"/>
  <c r="AN51" i="10"/>
  <c r="AG51" i="10"/>
  <c r="CO50" i="10" a="1"/>
  <c r="CO50" i="10" s="1"/>
  <c r="CQ50" i="10" s="1"/>
  <c r="BP50" i="10" s="1"/>
  <c r="BB50" i="10"/>
  <c r="BI50" i="10" s="1"/>
  <c r="CO49" i="10" a="1"/>
  <c r="CO49" i="10" s="1"/>
  <c r="CQ49" i="10" s="1"/>
  <c r="BP49" i="10" s="1"/>
  <c r="BB49" i="10"/>
  <c r="BI49" i="10" s="1"/>
  <c r="CO48" i="10" a="1"/>
  <c r="CO48" i="10" s="1"/>
  <c r="CQ48" i="10" s="1"/>
  <c r="BP48" i="10" s="1"/>
  <c r="BB48" i="10"/>
  <c r="AY38" i="10"/>
  <c r="AR38" i="10"/>
  <c r="AK38" i="10"/>
  <c r="CP37" i="10"/>
  <c r="CQ37" i="10" s="1"/>
  <c r="CR37" i="10" s="1"/>
  <c r="BT37" i="10" s="1"/>
  <c r="BF37" i="10"/>
  <c r="BM37" i="10" s="1"/>
  <c r="CP36" i="10"/>
  <c r="CQ36" i="10" s="1"/>
  <c r="CR36" i="10" s="1"/>
  <c r="BT36" i="10" s="1"/>
  <c r="BF36" i="10"/>
  <c r="BM36" i="10" s="1"/>
  <c r="CP35" i="10"/>
  <c r="CQ35" i="10" s="1"/>
  <c r="CR35" i="10" s="1"/>
  <c r="BT35" i="10" s="1"/>
  <c r="BF35" i="10"/>
  <c r="BM35" i="10" s="1"/>
  <c r="AY29" i="10"/>
  <c r="AR29" i="10"/>
  <c r="AK29" i="10"/>
  <c r="CP28" i="10" a="1"/>
  <c r="CP28" i="10" s="1"/>
  <c r="CQ28" i="10" s="1"/>
  <c r="CR28" i="10" s="1"/>
  <c r="BT28" i="10" s="1"/>
  <c r="BF28" i="10"/>
  <c r="BM28" i="10" s="1"/>
  <c r="CP27" i="10" a="1"/>
  <c r="CP27" i="10" s="1"/>
  <c r="CQ27" i="10" s="1"/>
  <c r="CR27" i="10" s="1"/>
  <c r="BT27" i="10" s="1"/>
  <c r="BF27" i="10"/>
  <c r="BM27" i="10" s="1"/>
  <c r="CP26" i="10" a="1"/>
  <c r="CP26" i="10" s="1"/>
  <c r="CQ26" i="10" s="1"/>
  <c r="CR26" i="10" s="1"/>
  <c r="BT26" i="10" s="1"/>
  <c r="AQ18" i="10"/>
  <c r="AJ18" i="10"/>
  <c r="AC18" i="10"/>
  <c r="Y18" i="10"/>
  <c r="U19" i="10" s="1"/>
  <c r="BS17" i="10"/>
  <c r="AX17" i="10"/>
  <c r="BE17" i="10" s="1"/>
  <c r="BL17" i="10" s="1"/>
  <c r="BS16" i="10"/>
  <c r="AX16" i="10"/>
  <c r="BE16" i="10" s="1"/>
  <c r="BL16" i="10" s="1"/>
  <c r="BS15" i="10"/>
  <c r="AX15" i="10"/>
  <c r="BE15" i="10" s="1"/>
  <c r="BL15" i="10" s="1"/>
  <c r="BS14" i="10"/>
  <c r="BF29" i="10" l="1"/>
  <c r="BW59" i="10"/>
  <c r="CD59" i="10" s="1"/>
  <c r="BW49" i="10"/>
  <c r="CD49" i="10" s="1"/>
  <c r="BB60" i="10"/>
  <c r="BZ17" i="10"/>
  <c r="CG17" i="10" s="1"/>
  <c r="BW58" i="10"/>
  <c r="CD58" i="10" s="1"/>
  <c r="BT38" i="10"/>
  <c r="BZ16" i="10"/>
  <c r="CG16" i="10" s="1"/>
  <c r="BW50" i="10"/>
  <c r="CD50" i="10" s="1"/>
  <c r="BB51" i="10"/>
  <c r="BF38" i="10"/>
  <c r="BI48" i="10"/>
  <c r="BW48" i="10" s="1"/>
  <c r="BI57" i="10"/>
  <c r="BW57" i="10" s="1"/>
  <c r="CA27" i="10"/>
  <c r="CH27" i="10" s="1"/>
  <c r="BA84" i="10"/>
  <c r="BA83" i="10"/>
  <c r="BZ15" i="10"/>
  <c r="CG15" i="10" s="1"/>
  <c r="AX18" i="10"/>
  <c r="CA28" i="10"/>
  <c r="CH28" i="10" s="1"/>
  <c r="BZ14" i="10"/>
  <c r="CG14" i="10" s="1"/>
  <c r="CA36" i="10"/>
  <c r="CH36" i="10" s="1"/>
  <c r="CA37" i="10"/>
  <c r="CH37" i="10" s="1"/>
  <c r="BP60" i="10"/>
  <c r="CA35" i="10"/>
  <c r="BP51" i="10"/>
  <c r="BM26" i="10"/>
  <c r="CA26" i="10" s="1"/>
  <c r="CH26" i="10" s="1"/>
  <c r="CG18" i="10" l="1"/>
  <c r="CH29" i="10"/>
  <c r="CA38" i="10"/>
  <c r="CH35" i="10"/>
  <c r="CH38" i="10" s="1"/>
  <c r="CD57" i="10"/>
  <c r="CD60" i="10" s="1"/>
  <c r="BW60" i="10"/>
  <c r="BW51" i="10"/>
  <c r="CD48" i="10"/>
  <c r="CD51" i="10" s="1"/>
  <c r="BX5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鹿児島県</author>
  </authors>
  <commentList>
    <comment ref="BE5" authorId="0" shapeId="0" xr:uid="{4F984C44-B699-4FCA-961B-81178513A0A0}">
      <text>
        <r>
          <rPr>
            <sz val="9"/>
            <color indexed="81"/>
            <rFont val="MS P ゴシック"/>
            <family val="3"/>
            <charset val="128"/>
          </rPr>
          <t>認可を受けている定員数を半角数字で入力してください。</t>
        </r>
      </text>
    </comment>
    <comment ref="BX5" authorId="0" shapeId="0" xr:uid="{538FA8E5-D2AD-46C6-A9AD-D252E870B099}">
      <text>
        <r>
          <rPr>
            <sz val="9"/>
            <color indexed="81"/>
            <rFont val="MS P ゴシック"/>
            <family val="3"/>
            <charset val="128"/>
          </rPr>
          <t>審査の結果によっては、補助額が変動する場合があります。（所要額については、内示でお示しします）</t>
        </r>
      </text>
    </comment>
    <comment ref="Q13" authorId="0" shapeId="0" xr:uid="{68934B35-C3F0-4F0F-90D6-2FB88DE0D77C}">
      <text>
        <r>
          <rPr>
            <sz val="9"/>
            <color indexed="81"/>
            <rFont val="MS P ゴシック"/>
            <family val="3"/>
            <charset val="128"/>
          </rPr>
          <t>パッケージ型導入支援事業を要望する場合は【1】【2】併せて２つ以上チェックを入れてください。(例：介護業務支援に該当する機器＋インカム）</t>
        </r>
      </text>
    </comment>
    <comment ref="Y13" authorId="0" shapeId="0" xr:uid="{80624807-FE83-4064-AB01-7F1D1A38FD12}">
      <text>
        <r>
          <rPr>
            <sz val="9"/>
            <color indexed="81"/>
            <rFont val="MS P ゴシック"/>
            <family val="3"/>
            <charset val="128"/>
          </rPr>
          <t xml:space="preserve">定員の２割（小数点以下切捨）が補助限度台数です。
</t>
        </r>
        <r>
          <rPr>
            <b/>
            <sz val="9"/>
            <color indexed="81"/>
            <rFont val="MS P ゴシック"/>
            <family val="3"/>
            <charset val="128"/>
          </rPr>
          <t>※ただし、インカムの場合は１式あたり１をご入力ください。</t>
        </r>
      </text>
    </comment>
    <comment ref="I14" authorId="0" shapeId="0" xr:uid="{9B454889-CAE0-4472-8AC2-E1DAE0E8EDD9}">
      <text>
        <r>
          <rPr>
            <sz val="9"/>
            <color indexed="81"/>
            <rFont val="MS P ゴシック"/>
            <family val="3"/>
            <charset val="128"/>
          </rPr>
          <t>計画書（要望回答）と同じ製品名を記載してください。</t>
        </r>
      </text>
    </comment>
    <comment ref="U14" authorId="0" shapeId="0" xr:uid="{1AB9CC4C-8093-4FA9-AF01-94A8973CB575}">
      <text>
        <r>
          <rPr>
            <sz val="9"/>
            <color indexed="81"/>
            <rFont val="MS P ゴシック"/>
            <family val="3"/>
            <charset val="128"/>
          </rPr>
          <t>該当がある場合は選択してください。</t>
        </r>
      </text>
    </comment>
    <comment ref="AC14" authorId="0" shapeId="0" xr:uid="{3AF5621C-D75D-4F18-AAE4-00DD748615FF}">
      <text>
        <r>
          <rPr>
            <sz val="9"/>
            <color indexed="81"/>
            <rFont val="MS P ゴシック"/>
            <family val="3"/>
            <charset val="128"/>
          </rPr>
          <t>見積額を税込みで記載してください。</t>
        </r>
      </text>
    </comment>
    <comment ref="AJ14" authorId="0" shapeId="0" xr:uid="{62AE5098-6BFB-4A27-AF26-674EE4D7DCA5}">
      <text>
        <r>
          <rPr>
            <sz val="9"/>
            <color indexed="81"/>
            <rFont val="MS P ゴシック"/>
            <family val="3"/>
            <charset val="128"/>
          </rPr>
          <t>計画書（要望回答）と同じ額を記載してください。</t>
        </r>
      </text>
    </comment>
    <comment ref="U19" authorId="0" shapeId="0" xr:uid="{2A28ED3A-5CF5-4FD2-9FC0-47EDB784A4E1}">
      <text>
        <r>
          <rPr>
            <sz val="9"/>
            <color indexed="81"/>
            <rFont val="MS P ゴシック"/>
            <family val="3"/>
            <charset val="128"/>
          </rPr>
          <t>〇になっていることをご確認ください。「オーバー」は不可です。</t>
        </r>
      </text>
    </comment>
    <comment ref="Q28" authorId="0" shapeId="0" xr:uid="{AB92EB93-3C7E-40A6-8A80-7D441E2F47B1}">
      <text>
        <r>
          <rPr>
            <sz val="9"/>
            <color indexed="81"/>
            <rFont val="MS P ゴシック"/>
            <family val="3"/>
            <charset val="128"/>
          </rPr>
          <t xml:space="preserve">職員数を入力しなければ、補助所要額（F)欄が計算されません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<sst xmlns="http://schemas.openxmlformats.org/spreadsheetml/2006/main" count="315" uniqueCount="61">
  <si>
    <t>介護テクノロジー導入支援事業</t>
    <rPh sb="8" eb="10">
      <t>ドウニュウ</t>
    </rPh>
    <rPh sb="10" eb="12">
      <t>シエン</t>
    </rPh>
    <rPh sb="12" eb="14">
      <t>ジギョウ</t>
    </rPh>
    <phoneticPr fontId="10"/>
  </si>
  <si>
    <t>法人名（事業所名）</t>
    <rPh sb="0" eb="2">
      <t>ホウジン</t>
    </rPh>
    <rPh sb="2" eb="3">
      <t>メイ</t>
    </rPh>
    <rPh sb="4" eb="7">
      <t>ジギョウショ</t>
    </rPh>
    <rPh sb="7" eb="8">
      <t>メイ</t>
    </rPh>
    <phoneticPr fontId="5"/>
  </si>
  <si>
    <t>定員</t>
    <rPh sb="0" eb="2">
      <t>テイイン</t>
    </rPh>
    <phoneticPr fontId="5"/>
  </si>
  <si>
    <t>名</t>
    <rPh sb="0" eb="1">
      <t>メイ</t>
    </rPh>
    <phoneticPr fontId="5"/>
  </si>
  <si>
    <t>※金額は税込みで記入してください。</t>
    <rPh sb="1" eb="3">
      <t>キンガク</t>
    </rPh>
    <rPh sb="4" eb="6">
      <t>ゼイコ</t>
    </rPh>
    <rPh sb="8" eb="10">
      <t>キニュウ</t>
    </rPh>
    <phoneticPr fontId="10"/>
  </si>
  <si>
    <t>円</t>
    <rPh sb="0" eb="1">
      <t>エン</t>
    </rPh>
    <phoneticPr fontId="10"/>
  </si>
  <si>
    <t>※着色セル部分を記載してください。青色セルは＜直接入力＞、赤色セルは＜プルダウンメニューから選択＞する形式です。</t>
    <phoneticPr fontId="10"/>
  </si>
  <si>
    <t>【１】介護テクノロジー等の導入支援</t>
    <rPh sb="3" eb="5">
      <t>カイゴ</t>
    </rPh>
    <rPh sb="11" eb="12">
      <t>トウ</t>
    </rPh>
    <rPh sb="13" eb="15">
      <t>ドウニュウ</t>
    </rPh>
    <rPh sb="15" eb="17">
      <t>シエン</t>
    </rPh>
    <phoneticPr fontId="5"/>
  </si>
  <si>
    <t>※　移乗支援、移動支援、排泄支援、入浴支援、見守り、コミュニケーション、介護業務支援、機能訓練支援、食事・栄養管理支援、認知症生活支援・認知症ケア支援に該当する機器を入力すること。</t>
    <rPh sb="2" eb="4">
      <t>イジョウ</t>
    </rPh>
    <rPh sb="4" eb="6">
      <t>シエン</t>
    </rPh>
    <rPh sb="7" eb="9">
      <t>イドウ</t>
    </rPh>
    <rPh sb="9" eb="11">
      <t>シエン</t>
    </rPh>
    <rPh sb="12" eb="14">
      <t>ハイセツ</t>
    </rPh>
    <rPh sb="14" eb="16">
      <t>シエン</t>
    </rPh>
    <rPh sb="17" eb="21">
      <t>ニュウヨクシエン</t>
    </rPh>
    <rPh sb="22" eb="24">
      <t>ミマモ</t>
    </rPh>
    <rPh sb="36" eb="38">
      <t>カイゴ</t>
    </rPh>
    <rPh sb="38" eb="40">
      <t>ギョウム</t>
    </rPh>
    <rPh sb="40" eb="42">
      <t>シエン</t>
    </rPh>
    <rPh sb="43" eb="45">
      <t>キノウ</t>
    </rPh>
    <rPh sb="45" eb="47">
      <t>クンレン</t>
    </rPh>
    <rPh sb="47" eb="49">
      <t>シエン</t>
    </rPh>
    <rPh sb="50" eb="52">
      <t>ショクジ</t>
    </rPh>
    <rPh sb="53" eb="55">
      <t>エイヨウ</t>
    </rPh>
    <rPh sb="55" eb="57">
      <t>カンリ</t>
    </rPh>
    <rPh sb="57" eb="59">
      <t>シエン</t>
    </rPh>
    <rPh sb="60" eb="63">
      <t>ニンチショウ</t>
    </rPh>
    <rPh sb="63" eb="65">
      <t>セイカツ</t>
    </rPh>
    <rPh sb="65" eb="67">
      <t>シエン</t>
    </rPh>
    <rPh sb="68" eb="71">
      <t>ニンチショウ</t>
    </rPh>
    <rPh sb="73" eb="75">
      <t>シエン</t>
    </rPh>
    <rPh sb="76" eb="78">
      <t>ガイトウ</t>
    </rPh>
    <rPh sb="80" eb="82">
      <t>キキ</t>
    </rPh>
    <rPh sb="83" eb="85">
      <t>ニュウリョク</t>
    </rPh>
    <phoneticPr fontId="10"/>
  </si>
  <si>
    <t>種別</t>
    <rPh sb="0" eb="2">
      <t>シュベツ</t>
    </rPh>
    <phoneticPr fontId="10"/>
  </si>
  <si>
    <t>製品名</t>
    <rPh sb="0" eb="3">
      <t>セイヒンメイ</t>
    </rPh>
    <phoneticPr fontId="10"/>
  </si>
  <si>
    <t>付帯費用</t>
    <rPh sb="0" eb="2">
      <t>フタイ</t>
    </rPh>
    <rPh sb="2" eb="4">
      <t>ヒヨウ</t>
    </rPh>
    <phoneticPr fontId="10"/>
  </si>
  <si>
    <t>台数
◎</t>
    <rPh sb="0" eb="2">
      <t>ダイスウ</t>
    </rPh>
    <phoneticPr fontId="10"/>
  </si>
  <si>
    <t>事業費
A</t>
    <rPh sb="0" eb="3">
      <t>ジギョウヒ</t>
    </rPh>
    <phoneticPr fontId="10"/>
  </si>
  <si>
    <t>うち、補助対象経費
B</t>
    <rPh sb="3" eb="5">
      <t>ホジョ</t>
    </rPh>
    <rPh sb="5" eb="7">
      <t>タイショウ</t>
    </rPh>
    <rPh sb="7" eb="9">
      <t>ケイヒ</t>
    </rPh>
    <phoneticPr fontId="10"/>
  </si>
  <si>
    <t>補助対象経費の支出予定額
D（B-C）</t>
    <rPh sb="0" eb="4">
      <t>ホジョタイショウ</t>
    </rPh>
    <rPh sb="4" eb="6">
      <t>ケイヒ</t>
    </rPh>
    <rPh sb="7" eb="9">
      <t>シシュツ</t>
    </rPh>
    <rPh sb="9" eb="11">
      <t>ヨテイ</t>
    </rPh>
    <rPh sb="11" eb="12">
      <t>ガク</t>
    </rPh>
    <phoneticPr fontId="10"/>
  </si>
  <si>
    <t>1台あたりの単価
E（D÷◎）</t>
    <rPh sb="1" eb="2">
      <t>ダイ</t>
    </rPh>
    <rPh sb="6" eb="8">
      <t>タンカ</t>
    </rPh>
    <phoneticPr fontId="10"/>
  </si>
  <si>
    <t>単価に補助率を乗じた額
F（E×4/5）</t>
    <rPh sb="0" eb="2">
      <t>タンカ</t>
    </rPh>
    <rPh sb="3" eb="6">
      <t>ホジョリツ</t>
    </rPh>
    <rPh sb="7" eb="8">
      <t>ジョウ</t>
    </rPh>
    <rPh sb="10" eb="11">
      <t>ガク</t>
    </rPh>
    <phoneticPr fontId="10"/>
  </si>
  <si>
    <t>補助基準額
G</t>
    <rPh sb="0" eb="2">
      <t>ホジョ</t>
    </rPh>
    <rPh sb="2" eb="5">
      <t>キジュンガク</t>
    </rPh>
    <phoneticPr fontId="10"/>
  </si>
  <si>
    <t>選定額
H（F又はGのいずれか少ない方）</t>
    <rPh sb="0" eb="2">
      <t>センテイ</t>
    </rPh>
    <rPh sb="2" eb="3">
      <t>ガク</t>
    </rPh>
    <rPh sb="7" eb="8">
      <t>マタ</t>
    </rPh>
    <rPh sb="15" eb="16">
      <t>スク</t>
    </rPh>
    <rPh sb="18" eb="19">
      <t>ホウ</t>
    </rPh>
    <phoneticPr fontId="10"/>
  </si>
  <si>
    <r>
      <t xml:space="preserve">補助所要額
I（H×◎）
</t>
    </r>
    <r>
      <rPr>
        <sz val="10"/>
        <rFont val="ＭＳ ゴシック"/>
        <family val="3"/>
        <charset val="128"/>
      </rPr>
      <t>〈千円未満切り捨て〉</t>
    </r>
    <rPh sb="0" eb="2">
      <t>ホジョ</t>
    </rPh>
    <rPh sb="2" eb="5">
      <t>ショヨウガク</t>
    </rPh>
    <rPh sb="14" eb="16">
      <t>センエン</t>
    </rPh>
    <rPh sb="16" eb="18">
      <t>ミマン</t>
    </rPh>
    <rPh sb="18" eb="19">
      <t>キ</t>
    </rPh>
    <rPh sb="20" eb="21">
      <t>ス</t>
    </rPh>
    <phoneticPr fontId="10"/>
  </si>
  <si>
    <t>台</t>
    <rPh sb="0" eb="1">
      <t>ダイ</t>
    </rPh>
    <phoneticPr fontId="10"/>
  </si>
  <si>
    <t>計</t>
    <rPh sb="0" eb="1">
      <t>ケイ</t>
    </rPh>
    <phoneticPr fontId="10"/>
  </si>
  <si>
    <t>台数チェック：</t>
    <rPh sb="0" eb="2">
      <t>ダイスウ</t>
    </rPh>
    <phoneticPr fontId="10"/>
  </si>
  <si>
    <t>【２】介護ソフトを導入する場合</t>
    <rPh sb="3" eb="5">
      <t>カイゴ</t>
    </rPh>
    <rPh sb="9" eb="11">
      <t>ドウニュウ</t>
    </rPh>
    <rPh sb="13" eb="15">
      <t>バアイ</t>
    </rPh>
    <phoneticPr fontId="5"/>
  </si>
  <si>
    <t>導入するソフトの契約形態によって、①または②に入力してください。</t>
    <rPh sb="0" eb="2">
      <t>ドウニュウ</t>
    </rPh>
    <rPh sb="8" eb="10">
      <t>ケイヤク</t>
    </rPh>
    <rPh sb="10" eb="12">
      <t>ケイタイ</t>
    </rPh>
    <rPh sb="23" eb="25">
      <t>ニュウリョク</t>
    </rPh>
    <phoneticPr fontId="10"/>
  </si>
  <si>
    <t>①　職員数に応じて必要なライセンス数が変動する等、職員数により金額が変動する契約形態である場合</t>
    <rPh sb="2" eb="4">
      <t>ショクイン</t>
    </rPh>
    <rPh sb="4" eb="5">
      <t>スウ</t>
    </rPh>
    <rPh sb="6" eb="7">
      <t>オウ</t>
    </rPh>
    <rPh sb="9" eb="11">
      <t>ヒツヨウ</t>
    </rPh>
    <rPh sb="17" eb="18">
      <t>スウ</t>
    </rPh>
    <rPh sb="19" eb="21">
      <t>ヘンドウ</t>
    </rPh>
    <rPh sb="23" eb="24">
      <t>ナド</t>
    </rPh>
    <rPh sb="25" eb="27">
      <t>ショクイン</t>
    </rPh>
    <rPh sb="27" eb="28">
      <t>スウ</t>
    </rPh>
    <rPh sb="31" eb="33">
      <t>キンガク</t>
    </rPh>
    <rPh sb="34" eb="36">
      <t>ヘンドウ</t>
    </rPh>
    <rPh sb="38" eb="40">
      <t>ケイヤク</t>
    </rPh>
    <rPh sb="40" eb="42">
      <t>ケイタイ</t>
    </rPh>
    <rPh sb="45" eb="47">
      <t>バアイ</t>
    </rPh>
    <phoneticPr fontId="10"/>
  </si>
  <si>
    <t>申請時点の職員数を入力</t>
    <rPh sb="0" eb="2">
      <t>シンセイ</t>
    </rPh>
    <rPh sb="2" eb="3">
      <t>ジ</t>
    </rPh>
    <rPh sb="3" eb="4">
      <t>テン</t>
    </rPh>
    <phoneticPr fontId="10"/>
  </si>
  <si>
    <t>介護ソフトの定着支援事業を実施する場合は「実施する」を選択</t>
    <rPh sb="0" eb="2">
      <t>カイゴ</t>
    </rPh>
    <rPh sb="6" eb="8">
      <t>テイチャク</t>
    </rPh>
    <rPh sb="8" eb="10">
      <t>シエン</t>
    </rPh>
    <rPh sb="10" eb="12">
      <t>ジギョウ</t>
    </rPh>
    <rPh sb="13" eb="15">
      <t>ジッシ</t>
    </rPh>
    <rPh sb="17" eb="19">
      <t>バアイ</t>
    </rPh>
    <rPh sb="21" eb="23">
      <t>ジッシ</t>
    </rPh>
    <rPh sb="27" eb="29">
      <t>センタク</t>
    </rPh>
    <phoneticPr fontId="10"/>
  </si>
  <si>
    <t>5事業所以上のデータ連携を行う場合は、「連携する」を選択</t>
    <rPh sb="1" eb="4">
      <t>ジギョウショ</t>
    </rPh>
    <rPh sb="4" eb="6">
      <t>イジョウ</t>
    </rPh>
    <rPh sb="10" eb="12">
      <t>レンケイ</t>
    </rPh>
    <rPh sb="13" eb="14">
      <t>オコナ</t>
    </rPh>
    <rPh sb="15" eb="17">
      <t>バアイ</t>
    </rPh>
    <rPh sb="20" eb="22">
      <t>レンケイ</t>
    </rPh>
    <rPh sb="26" eb="28">
      <t>センタク</t>
    </rPh>
    <phoneticPr fontId="10"/>
  </si>
  <si>
    <t>補助対象経費の支出予定額
D（B-C）</t>
    <phoneticPr fontId="10"/>
  </si>
  <si>
    <t>補助対象経費に単価を乗じた額
E（D×4/5）</t>
    <rPh sb="0" eb="4">
      <t>ホジョタイショウ</t>
    </rPh>
    <rPh sb="4" eb="6">
      <t>ケイヒ</t>
    </rPh>
    <rPh sb="7" eb="9">
      <t>タンカ</t>
    </rPh>
    <phoneticPr fontId="10"/>
  </si>
  <si>
    <t>補助基準額
F</t>
    <rPh sb="0" eb="2">
      <t>ホジョ</t>
    </rPh>
    <rPh sb="2" eb="5">
      <t>キジュンガク</t>
    </rPh>
    <phoneticPr fontId="10"/>
  </si>
  <si>
    <t>選定額
G（E又はFのいずれか少ない方）</t>
    <rPh sb="0" eb="2">
      <t>センテイ</t>
    </rPh>
    <rPh sb="2" eb="3">
      <t>ガク</t>
    </rPh>
    <rPh sb="7" eb="8">
      <t>マタ</t>
    </rPh>
    <rPh sb="15" eb="16">
      <t>スク</t>
    </rPh>
    <rPh sb="18" eb="19">
      <t>ホウ</t>
    </rPh>
    <phoneticPr fontId="10"/>
  </si>
  <si>
    <t>補助所要額
H（Gの千円未満切り捨て）</t>
    <rPh sb="0" eb="2">
      <t>ホジョ</t>
    </rPh>
    <rPh sb="2" eb="5">
      <t>ショヨウガク</t>
    </rPh>
    <rPh sb="10" eb="12">
      <t>センエン</t>
    </rPh>
    <rPh sb="12" eb="14">
      <t>ミマン</t>
    </rPh>
    <rPh sb="14" eb="15">
      <t>キ</t>
    </rPh>
    <rPh sb="16" eb="17">
      <t>ス</t>
    </rPh>
    <phoneticPr fontId="10"/>
  </si>
  <si>
    <t>補助基準額計算</t>
    <rPh sb="0" eb="5">
      <t>ホジョキジュンガク</t>
    </rPh>
    <rPh sb="5" eb="7">
      <t>ケイサン</t>
    </rPh>
    <phoneticPr fontId="10"/>
  </si>
  <si>
    <t>職員数</t>
    <rPh sb="0" eb="2">
      <t>ショクイン</t>
    </rPh>
    <rPh sb="2" eb="3">
      <t>スウ</t>
    </rPh>
    <phoneticPr fontId="10"/>
  </si>
  <si>
    <t>介護ソフトの定着支援</t>
    <rPh sb="0" eb="2">
      <t>カイゴ</t>
    </rPh>
    <rPh sb="6" eb="10">
      <t>テイチャクシエン</t>
    </rPh>
    <phoneticPr fontId="10"/>
  </si>
  <si>
    <t>ケアプラン</t>
    <phoneticPr fontId="10"/>
  </si>
  <si>
    <t>名</t>
    <rPh sb="0" eb="1">
      <t>メイ</t>
    </rPh>
    <phoneticPr fontId="10"/>
  </si>
  <si>
    <t>②　①以外の契約形態である場合</t>
    <rPh sb="3" eb="5">
      <t>イガイ</t>
    </rPh>
    <rPh sb="6" eb="8">
      <t>ケイヤク</t>
    </rPh>
    <rPh sb="8" eb="10">
      <t>ケイタイ</t>
    </rPh>
    <rPh sb="13" eb="15">
      <t>バアイ</t>
    </rPh>
    <phoneticPr fontId="10"/>
  </si>
  <si>
    <t>職員数</t>
    <phoneticPr fontId="10"/>
  </si>
  <si>
    <t>【３】バックオフィスソフトを導入する場合</t>
    <rPh sb="14" eb="16">
      <t>ドウニュウ</t>
    </rPh>
    <rPh sb="18" eb="20">
      <t>バアイ</t>
    </rPh>
    <phoneticPr fontId="10"/>
  </si>
  <si>
    <t>【４】導入支援と一体的に行う業務改善支援事業</t>
    <rPh sb="3" eb="5">
      <t>ドウニュウ</t>
    </rPh>
    <rPh sb="5" eb="7">
      <t>シエン</t>
    </rPh>
    <rPh sb="8" eb="10">
      <t>イッタイ</t>
    </rPh>
    <rPh sb="10" eb="11">
      <t>テキ</t>
    </rPh>
    <rPh sb="12" eb="13">
      <t>オコナ</t>
    </rPh>
    <rPh sb="14" eb="16">
      <t>ギョウム</t>
    </rPh>
    <rPh sb="16" eb="18">
      <t>カイゼン</t>
    </rPh>
    <rPh sb="18" eb="20">
      <t>シエン</t>
    </rPh>
    <rPh sb="20" eb="22">
      <t>ジギョウ</t>
    </rPh>
    <phoneticPr fontId="10"/>
  </si>
  <si>
    <t>※５事業所以上のケアプランデータ連携による基準額の５万加算を適用できるのは、以下に該当する事業所のみです。</t>
    <rPh sb="2" eb="5">
      <t>ジギョウショ</t>
    </rPh>
    <rPh sb="5" eb="7">
      <t>イジョウ</t>
    </rPh>
    <rPh sb="16" eb="18">
      <t>レンケイ</t>
    </rPh>
    <rPh sb="21" eb="23">
      <t>キジュン</t>
    </rPh>
    <rPh sb="23" eb="24">
      <t>ガク</t>
    </rPh>
    <rPh sb="26" eb="27">
      <t>マン</t>
    </rPh>
    <rPh sb="27" eb="29">
      <t>カサン</t>
    </rPh>
    <rPh sb="30" eb="32">
      <t>テキヨウ</t>
    </rPh>
    <rPh sb="38" eb="40">
      <t>イカ</t>
    </rPh>
    <rPh sb="41" eb="43">
      <t>ガイトウ</t>
    </rPh>
    <rPh sb="45" eb="48">
      <t>ジギョウショ</t>
    </rPh>
    <phoneticPr fontId="10"/>
  </si>
  <si>
    <t>○　訪問介護事業所等の居宅サービス事業所又は居宅介護支援事業所（介護予防も含む。）である。</t>
    <phoneticPr fontId="10"/>
  </si>
  <si>
    <r>
      <t>○　「ケアプランデータ連携システム」により５事業所以上とデータ連携したことを、</t>
    </r>
    <r>
      <rPr>
        <sz val="12"/>
        <color rgb="FFFF0000"/>
        <rFont val="ＭＳ ゴシック"/>
        <family val="3"/>
        <charset val="128"/>
      </rPr>
      <t>実績報告時まで</t>
    </r>
    <r>
      <rPr>
        <sz val="12"/>
        <rFont val="ＭＳ ゴシック"/>
        <family val="3"/>
        <charset val="128"/>
      </rPr>
      <t>に報告する。</t>
    </r>
    <rPh sb="39" eb="41">
      <t>ジッセキ</t>
    </rPh>
    <rPh sb="41" eb="43">
      <t>ホウコク</t>
    </rPh>
    <rPh sb="43" eb="44">
      <t>ジ</t>
    </rPh>
    <rPh sb="47" eb="49">
      <t>ホウコク</t>
    </rPh>
    <phoneticPr fontId="10"/>
  </si>
  <si>
    <t>○　データ連携を実施する事業所名等（予定を含む）</t>
    <phoneticPr fontId="10"/>
  </si>
  <si>
    <t>事業所名</t>
    <rPh sb="0" eb="3">
      <t>ジギョウショ</t>
    </rPh>
    <rPh sb="3" eb="4">
      <t>メイ</t>
    </rPh>
    <phoneticPr fontId="10"/>
  </si>
  <si>
    <t>サービス種別</t>
    <rPh sb="4" eb="6">
      <t>シュベツ</t>
    </rPh>
    <phoneticPr fontId="10"/>
  </si>
  <si>
    <t>介護保険事業所番号</t>
    <phoneticPr fontId="10"/>
  </si>
  <si>
    <t>総事業費</t>
    <rPh sb="0" eb="4">
      <t>ソウジギョウヒ</t>
    </rPh>
    <phoneticPr fontId="10"/>
  </si>
  <si>
    <t>対象経費</t>
    <rPh sb="0" eb="2">
      <t>タイショウ</t>
    </rPh>
    <rPh sb="2" eb="4">
      <t>ケイヒ</t>
    </rPh>
    <phoneticPr fontId="10"/>
  </si>
  <si>
    <t>所要額調書（計画用）</t>
    <rPh sb="0" eb="2">
      <t>ショヨウ</t>
    </rPh>
    <rPh sb="2" eb="3">
      <t>ガク</t>
    </rPh>
    <rPh sb="3" eb="5">
      <t>チョウショ</t>
    </rPh>
    <rPh sb="6" eb="9">
      <t>ケイカクヨウ</t>
    </rPh>
    <phoneticPr fontId="5"/>
  </si>
  <si>
    <t>寄付金
その他収入額
C</t>
    <rPh sb="0" eb="3">
      <t>キフキン</t>
    </rPh>
    <rPh sb="6" eb="7">
      <t>ホカ</t>
    </rPh>
    <rPh sb="7" eb="10">
      <t>シュウニュウガク</t>
    </rPh>
    <phoneticPr fontId="10"/>
  </si>
  <si>
    <t xml:space="preserve">寄付金
その他収入額
C
</t>
    <phoneticPr fontId="10"/>
  </si>
  <si>
    <t>寄付金
その他収入額
C</t>
    <phoneticPr fontId="10"/>
  </si>
  <si>
    <t>※　介護ソフト又はバックオフィスソフト以外を導入する場合記載。</t>
    <rPh sb="28" eb="30">
      <t>キサイ</t>
    </rPh>
    <phoneticPr fontId="5"/>
  </si>
  <si>
    <t>　</t>
    <phoneticPr fontId="3"/>
  </si>
  <si>
    <t>パッケージ型導入支援事業
該当機器</t>
    <rPh sb="5" eb="6">
      <t>ガタ</t>
    </rPh>
    <rPh sb="6" eb="10">
      <t>ドウニュウシエン</t>
    </rPh>
    <rPh sb="10" eb="12">
      <t>ジギョウ</t>
    </rPh>
    <rPh sb="13" eb="15">
      <t>ガイトウ</t>
    </rPh>
    <rPh sb="15" eb="17">
      <t>キキ</t>
    </rPh>
    <phoneticPr fontId="3"/>
  </si>
  <si>
    <t>補助要望総額</t>
    <rPh sb="0" eb="2">
      <t>ホジョ</t>
    </rPh>
    <rPh sb="2" eb="4">
      <t>ヨウボウ</t>
    </rPh>
    <rPh sb="4" eb="6">
      <t>ソウガク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</si>
</sst>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6">
    <font>
      <sz val="11"/>
      <color theme="1"/>
      <name val="Yu Gothic"/>
      <family val="2"/>
      <scheme val="minor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Yu Gothic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b/>
      <sz val="18"/>
      <color rgb="FF0000FF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20"/>
      <color theme="9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4"/>
      <color rgb="FF0000FF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9AFAD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2" fillId="0" borderId="0">
      <alignment vertical="center"/>
    </xf>
    <xf numFmtId="0" fontId="7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0">
    <xf numFmtId="0" fontId="0" fillId="0" borderId="0" xfId="0"/>
    <xf numFmtId="0" fontId="12" fillId="0" borderId="1" xfId="2" applyFont="1" applyBorder="1" applyAlignment="1">
      <alignment vertical="center" shrinkToFit="1"/>
    </xf>
    <xf numFmtId="38" fontId="12" fillId="0" borderId="1" xfId="2" applyNumberFormat="1" applyFont="1" applyBorder="1" applyAlignment="1">
      <alignment vertical="center" shrinkToFit="1"/>
    </xf>
    <xf numFmtId="0" fontId="2" fillId="0" borderId="0" xfId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1" fillId="0" borderId="0" xfId="1" applyFont="1" applyProtection="1">
      <alignment vertical="center"/>
      <protection locked="0"/>
    </xf>
    <xf numFmtId="0" fontId="6" fillId="0" borderId="0" xfId="1" applyFont="1" applyProtection="1">
      <alignment vertical="center"/>
      <protection locked="0"/>
    </xf>
    <xf numFmtId="0" fontId="8" fillId="0" borderId="0" xfId="2" applyFont="1" applyProtection="1">
      <alignment vertical="center"/>
      <protection locked="0"/>
    </xf>
    <xf numFmtId="0" fontId="9" fillId="0" borderId="0" xfId="2" applyFont="1" applyAlignment="1" applyProtection="1">
      <alignment vertical="top"/>
      <protection locked="0"/>
    </xf>
    <xf numFmtId="0" fontId="13" fillId="0" borderId="0" xfId="2" applyFont="1" applyProtection="1">
      <alignment vertical="center"/>
      <protection locked="0"/>
    </xf>
    <xf numFmtId="0" fontId="13" fillId="0" borderId="4" xfId="2" applyFont="1" applyBorder="1" applyProtection="1">
      <alignment vertical="center"/>
      <protection locked="0"/>
    </xf>
    <xf numFmtId="0" fontId="13" fillId="0" borderId="5" xfId="2" applyFont="1" applyBorder="1" applyProtection="1">
      <alignment vertical="center"/>
      <protection locked="0"/>
    </xf>
    <xf numFmtId="0" fontId="16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16" fillId="0" borderId="9" xfId="2" applyFont="1" applyBorder="1" applyProtection="1">
      <alignment vertical="center"/>
      <protection locked="0"/>
    </xf>
    <xf numFmtId="0" fontId="11" fillId="0" borderId="0" xfId="2" applyFont="1" applyAlignment="1" applyProtection="1">
      <protection locked="0"/>
    </xf>
    <xf numFmtId="38" fontId="16" fillId="0" borderId="0" xfId="3" applyFont="1" applyProtection="1">
      <alignment vertical="center"/>
      <protection locked="0"/>
    </xf>
    <xf numFmtId="38" fontId="16" fillId="0" borderId="0" xfId="3" applyFont="1" applyFill="1" applyProtection="1">
      <alignment vertical="center"/>
      <protection locked="0"/>
    </xf>
    <xf numFmtId="0" fontId="11" fillId="0" borderId="0" xfId="2" applyFont="1" applyProtection="1">
      <alignment vertical="center"/>
      <protection locked="0"/>
    </xf>
    <xf numFmtId="0" fontId="17" fillId="0" borderId="0" xfId="2" applyFont="1" applyProtection="1">
      <alignment vertical="center"/>
      <protection locked="0"/>
    </xf>
    <xf numFmtId="38" fontId="17" fillId="0" borderId="0" xfId="3" applyFont="1" applyProtection="1">
      <alignment vertical="center"/>
      <protection locked="0"/>
    </xf>
    <xf numFmtId="0" fontId="18" fillId="0" borderId="0" xfId="2" applyFont="1" applyProtection="1">
      <alignment vertical="center"/>
      <protection locked="0"/>
    </xf>
    <xf numFmtId="0" fontId="19" fillId="0" borderId="0" xfId="2" applyFont="1" applyProtection="1">
      <alignment vertical="center"/>
      <protection locked="0"/>
    </xf>
    <xf numFmtId="38" fontId="18" fillId="0" borderId="0" xfId="3" applyFont="1" applyProtection="1">
      <alignment vertical="center"/>
      <protection locked="0"/>
    </xf>
    <xf numFmtId="0" fontId="20" fillId="0" borderId="0" xfId="2" applyFont="1" applyProtection="1">
      <alignment vertical="center"/>
      <protection locked="0"/>
    </xf>
    <xf numFmtId="0" fontId="12" fillId="0" borderId="0" xfId="2" applyFont="1" applyProtection="1">
      <alignment vertical="center"/>
      <protection locked="0"/>
    </xf>
    <xf numFmtId="0" fontId="20" fillId="0" borderId="4" xfId="2" applyFont="1" applyBorder="1" applyAlignment="1" applyProtection="1">
      <protection locked="0"/>
    </xf>
    <xf numFmtId="0" fontId="20" fillId="0" borderId="14" xfId="2" applyFont="1" applyBorder="1" applyAlignment="1" applyProtection="1">
      <protection locked="0"/>
    </xf>
    <xf numFmtId="0" fontId="12" fillId="0" borderId="1" xfId="2" applyFont="1" applyBorder="1" applyAlignment="1" applyProtection="1">
      <alignment horizontal="center" vertical="center"/>
      <protection locked="0"/>
    </xf>
    <xf numFmtId="0" fontId="20" fillId="0" borderId="4" xfId="2" applyFont="1" applyBorder="1" applyProtection="1">
      <alignment vertical="center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38" fontId="12" fillId="0" borderId="0" xfId="2" applyNumberFormat="1" applyFont="1" applyProtection="1">
      <alignment vertical="center"/>
      <protection locked="0"/>
    </xf>
    <xf numFmtId="0" fontId="12" fillId="0" borderId="0" xfId="2" applyFont="1" applyAlignment="1" applyProtection="1">
      <protection locked="0"/>
    </xf>
    <xf numFmtId="0" fontId="20" fillId="0" borderId="0" xfId="2" applyFont="1" applyAlignment="1" applyProtection="1">
      <alignment horizontal="right" vertical="center"/>
      <protection locked="0"/>
    </xf>
    <xf numFmtId="0" fontId="20" fillId="0" borderId="0" xfId="2" applyFont="1" applyAlignment="1" applyProtection="1">
      <alignment horizontal="center" vertical="center" shrinkToFit="1"/>
      <protection locked="0"/>
    </xf>
    <xf numFmtId="0" fontId="12" fillId="0" borderId="0" xfId="2" applyFont="1" applyAlignment="1" applyProtection="1">
      <alignment horizontal="center" vertical="center" wrapText="1"/>
      <protection locked="0"/>
    </xf>
    <xf numFmtId="0" fontId="21" fillId="0" borderId="0" xfId="2" applyFont="1" applyProtection="1">
      <alignment vertical="center"/>
      <protection locked="0"/>
    </xf>
    <xf numFmtId="38" fontId="20" fillId="0" borderId="1" xfId="3" applyFont="1" applyBorder="1" applyAlignment="1" applyProtection="1">
      <alignment vertical="center" wrapText="1"/>
      <protection locked="0"/>
    </xf>
    <xf numFmtId="0" fontId="20" fillId="0" borderId="1" xfId="2" applyFont="1" applyBorder="1" applyAlignment="1" applyProtection="1">
      <alignment vertical="center" wrapText="1"/>
      <protection locked="0"/>
    </xf>
    <xf numFmtId="0" fontId="12" fillId="0" borderId="4" xfId="2" applyFont="1" applyBorder="1" applyAlignment="1" applyProtection="1">
      <protection locked="0"/>
    </xf>
    <xf numFmtId="0" fontId="20" fillId="0" borderId="0" xfId="2" applyFont="1" applyAlignment="1" applyProtection="1">
      <protection locked="0"/>
    </xf>
    <xf numFmtId="0" fontId="12" fillId="0" borderId="1" xfId="2" applyFont="1" applyBorder="1" applyAlignment="1" applyProtection="1">
      <alignment vertical="center" shrinkToFit="1"/>
      <protection locked="0"/>
    </xf>
    <xf numFmtId="38" fontId="21" fillId="0" borderId="0" xfId="3" applyFont="1" applyProtection="1">
      <alignment vertical="center"/>
      <protection locked="0"/>
    </xf>
    <xf numFmtId="0" fontId="20" fillId="0" borderId="0" xfId="2" applyFont="1" applyAlignment="1" applyProtection="1">
      <alignment vertical="center" wrapText="1"/>
      <protection locked="0"/>
    </xf>
    <xf numFmtId="38" fontId="12" fillId="0" borderId="1" xfId="2" applyNumberFormat="1" applyFont="1" applyBorder="1" applyAlignment="1" applyProtection="1">
      <alignment vertical="center" shrinkToFit="1"/>
      <protection locked="0"/>
    </xf>
    <xf numFmtId="38" fontId="20" fillId="0" borderId="0" xfId="3" applyFont="1" applyAlignment="1" applyProtection="1">
      <alignment vertical="center" wrapText="1"/>
      <protection locked="0"/>
    </xf>
    <xf numFmtId="38" fontId="20" fillId="0" borderId="0" xfId="3" applyFont="1" applyProtection="1">
      <alignment vertical="center"/>
      <protection locked="0"/>
    </xf>
    <xf numFmtId="38" fontId="12" fillId="0" borderId="0" xfId="3" applyFont="1" applyProtection="1">
      <alignment vertical="center"/>
      <protection locked="0"/>
    </xf>
    <xf numFmtId="38" fontId="12" fillId="0" borderId="0" xfId="3" applyFont="1" applyFill="1" applyBorder="1" applyAlignment="1" applyProtection="1">
      <alignment vertical="center"/>
      <protection locked="0"/>
    </xf>
    <xf numFmtId="0" fontId="12" fillId="0" borderId="0" xfId="2" applyFont="1" applyAlignment="1" applyProtection="1">
      <alignment vertical="center" wrapText="1"/>
      <protection locked="0"/>
    </xf>
    <xf numFmtId="38" fontId="12" fillId="0" borderId="0" xfId="2" applyNumberFormat="1" applyFont="1" applyAlignment="1" applyProtection="1">
      <alignment vertical="center" wrapText="1"/>
      <protection locked="0"/>
    </xf>
    <xf numFmtId="38" fontId="12" fillId="0" borderId="0" xfId="3" applyFont="1" applyFill="1" applyProtection="1">
      <alignment vertical="center"/>
      <protection locked="0"/>
    </xf>
    <xf numFmtId="0" fontId="23" fillId="0" borderId="0" xfId="2" applyFont="1" applyProtection="1">
      <alignment vertical="center"/>
      <protection locked="0"/>
    </xf>
    <xf numFmtId="0" fontId="12" fillId="0" borderId="1" xfId="2" applyFont="1" applyBorder="1" applyProtection="1">
      <alignment vertical="center"/>
      <protection locked="0"/>
    </xf>
    <xf numFmtId="38" fontId="21" fillId="0" borderId="0" xfId="2" applyNumberFormat="1" applyFont="1" applyAlignment="1" applyProtection="1">
      <alignment vertical="center" wrapText="1"/>
      <protection locked="0"/>
    </xf>
    <xf numFmtId="38" fontId="12" fillId="0" borderId="1" xfId="3" applyFont="1" applyBorder="1" applyAlignment="1" applyProtection="1">
      <alignment vertical="center" shrinkToFit="1"/>
    </xf>
    <xf numFmtId="0" fontId="18" fillId="3" borderId="2" xfId="2" applyFont="1" applyFill="1" applyBorder="1" applyAlignment="1" applyProtection="1">
      <alignment horizontal="center" vertical="center"/>
      <protection locked="0"/>
    </xf>
    <xf numFmtId="0" fontId="18" fillId="3" borderId="3" xfId="2" applyFont="1" applyFill="1" applyBorder="1" applyAlignment="1" applyProtection="1">
      <alignment horizontal="center" vertical="center"/>
      <protection locked="0"/>
    </xf>
    <xf numFmtId="0" fontId="18" fillId="3" borderId="4" xfId="2" applyFont="1" applyFill="1" applyBorder="1" applyAlignment="1" applyProtection="1">
      <alignment horizontal="center" vertical="center"/>
      <protection locked="0"/>
    </xf>
    <xf numFmtId="0" fontId="12" fillId="0" borderId="1" xfId="2" applyFont="1" applyBorder="1" applyAlignment="1" applyProtection="1">
      <alignment horizontal="center" vertical="center"/>
      <protection locked="0"/>
    </xf>
    <xf numFmtId="0" fontId="12" fillId="4" borderId="1" xfId="2" applyFont="1" applyFill="1" applyBorder="1" applyAlignment="1" applyProtection="1">
      <alignment horizontal="center" vertical="center"/>
      <protection locked="0"/>
    </xf>
    <xf numFmtId="0" fontId="12" fillId="4" borderId="1" xfId="2" applyFont="1" applyFill="1" applyBorder="1" applyProtection="1">
      <alignment vertical="center"/>
      <protection locked="0"/>
    </xf>
    <xf numFmtId="0" fontId="12" fillId="0" borderId="13" xfId="2" applyFont="1" applyBorder="1" applyAlignment="1" applyProtection="1">
      <alignment horizontal="center" vertical="center" wrapText="1"/>
      <protection locked="0"/>
    </xf>
    <xf numFmtId="0" fontId="12" fillId="0" borderId="9" xfId="2" applyFont="1" applyBorder="1" applyAlignment="1" applyProtection="1">
      <alignment horizontal="center" vertical="center" wrapText="1"/>
      <protection locked="0"/>
    </xf>
    <xf numFmtId="0" fontId="12" fillId="0" borderId="14" xfId="2" applyFont="1" applyBorder="1" applyAlignment="1" applyProtection="1">
      <alignment horizontal="center" vertical="center" wrapText="1"/>
      <protection locked="0"/>
    </xf>
    <xf numFmtId="0" fontId="12" fillId="0" borderId="23" xfId="2" applyFont="1" applyBorder="1" applyAlignment="1" applyProtection="1">
      <alignment horizontal="center" vertical="center" wrapText="1"/>
      <protection locked="0"/>
    </xf>
    <xf numFmtId="0" fontId="12" fillId="0" borderId="24" xfId="2" applyFont="1" applyBorder="1" applyAlignment="1" applyProtection="1">
      <alignment horizontal="center" vertical="center" wrapText="1"/>
      <protection locked="0"/>
    </xf>
    <xf numFmtId="0" fontId="12" fillId="0" borderId="25" xfId="2" applyFont="1" applyBorder="1" applyAlignment="1" applyProtection="1">
      <alignment horizontal="center" vertical="center" wrapText="1"/>
      <protection locked="0"/>
    </xf>
    <xf numFmtId="38" fontId="21" fillId="0" borderId="0" xfId="2" applyNumberFormat="1" applyFont="1" applyAlignment="1">
      <alignment vertical="center" wrapText="1"/>
    </xf>
    <xf numFmtId="0" fontId="12" fillId="4" borderId="2" xfId="2" applyFont="1" applyFill="1" applyBorder="1" applyProtection="1">
      <alignment vertical="center"/>
      <protection locked="0"/>
    </xf>
    <xf numFmtId="0" fontId="12" fillId="4" borderId="3" xfId="2" applyFont="1" applyFill="1" applyBorder="1" applyProtection="1">
      <alignment vertical="center"/>
      <protection locked="0"/>
    </xf>
    <xf numFmtId="0" fontId="12" fillId="4" borderId="4" xfId="2" applyFont="1" applyFill="1" applyBorder="1" applyProtection="1">
      <alignment vertical="center"/>
      <protection locked="0"/>
    </xf>
    <xf numFmtId="38" fontId="12" fillId="4" borderId="2" xfId="3" applyFont="1" applyFill="1" applyBorder="1" applyAlignment="1" applyProtection="1">
      <alignment vertical="center"/>
      <protection locked="0"/>
    </xf>
    <xf numFmtId="38" fontId="12" fillId="4" borderId="3" xfId="3" applyFont="1" applyFill="1" applyBorder="1" applyAlignment="1" applyProtection="1">
      <alignment vertical="center"/>
      <protection locked="0"/>
    </xf>
    <xf numFmtId="38" fontId="12" fillId="4" borderId="2" xfId="3" applyFont="1" applyFill="1" applyBorder="1" applyAlignment="1" applyProtection="1">
      <alignment vertical="center" wrapText="1"/>
      <protection locked="0"/>
    </xf>
    <xf numFmtId="38" fontId="12" fillId="4" borderId="3" xfId="3" applyFont="1" applyFill="1" applyBorder="1" applyAlignment="1" applyProtection="1">
      <alignment vertical="center" wrapText="1"/>
      <protection locked="0"/>
    </xf>
    <xf numFmtId="38" fontId="12" fillId="0" borderId="2" xfId="2" applyNumberFormat="1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38" fontId="12" fillId="0" borderId="2" xfId="3" applyFont="1" applyFill="1" applyBorder="1" applyAlignment="1" applyProtection="1">
      <alignment vertical="center"/>
    </xf>
    <xf numFmtId="38" fontId="12" fillId="0" borderId="3" xfId="3" applyFont="1" applyFill="1" applyBorder="1" applyAlignment="1" applyProtection="1">
      <alignment vertical="center"/>
    </xf>
    <xf numFmtId="38" fontId="22" fillId="0" borderId="2" xfId="2" applyNumberFormat="1" applyFont="1" applyBorder="1">
      <alignment vertical="center"/>
    </xf>
    <xf numFmtId="38" fontId="22" fillId="0" borderId="3" xfId="2" applyNumberFormat="1" applyFont="1" applyBorder="1">
      <alignment vertical="center"/>
    </xf>
    <xf numFmtId="38" fontId="12" fillId="0" borderId="2" xfId="3" applyFont="1" applyBorder="1" applyAlignment="1" applyProtection="1">
      <alignment vertical="center"/>
    </xf>
    <xf numFmtId="38" fontId="12" fillId="0" borderId="3" xfId="3" applyFont="1" applyBorder="1" applyAlignment="1" applyProtection="1">
      <alignment vertical="center"/>
    </xf>
    <xf numFmtId="0" fontId="20" fillId="0" borderId="13" xfId="2" applyFont="1" applyBorder="1" applyAlignment="1" applyProtection="1">
      <alignment horizontal="center" vertical="center" wrapText="1"/>
      <protection locked="0"/>
    </xf>
    <xf numFmtId="0" fontId="20" fillId="0" borderId="9" xfId="2" applyFont="1" applyBorder="1" applyAlignment="1" applyProtection="1">
      <alignment horizontal="center" vertical="center" wrapText="1"/>
      <protection locked="0"/>
    </xf>
    <xf numFmtId="0" fontId="20" fillId="0" borderId="14" xfId="2" applyFont="1" applyBorder="1" applyAlignment="1" applyProtection="1">
      <alignment horizontal="center" vertical="center" wrapText="1"/>
      <protection locked="0"/>
    </xf>
    <xf numFmtId="0" fontId="20" fillId="0" borderId="23" xfId="2" applyFont="1" applyBorder="1" applyAlignment="1" applyProtection="1">
      <alignment horizontal="center" vertical="center" wrapText="1"/>
      <protection locked="0"/>
    </xf>
    <xf numFmtId="0" fontId="20" fillId="0" borderId="24" xfId="2" applyFont="1" applyBorder="1" applyAlignment="1" applyProtection="1">
      <alignment horizontal="center" vertical="center" wrapText="1"/>
      <protection locked="0"/>
    </xf>
    <xf numFmtId="0" fontId="20" fillId="0" borderId="25" xfId="2" applyFont="1" applyBorder="1" applyAlignment="1" applyProtection="1">
      <alignment horizontal="center" vertical="center" wrapText="1"/>
      <protection locked="0"/>
    </xf>
    <xf numFmtId="0" fontId="12" fillId="3" borderId="2" xfId="2" applyFont="1" applyFill="1" applyBorder="1" applyAlignment="1" applyProtection="1">
      <alignment horizontal="center" vertical="center" wrapText="1"/>
      <protection locked="0"/>
    </xf>
    <xf numFmtId="0" fontId="12" fillId="3" borderId="3" xfId="2" applyFont="1" applyFill="1" applyBorder="1" applyAlignment="1" applyProtection="1">
      <alignment horizontal="center" vertical="center" wrapText="1"/>
      <protection locked="0"/>
    </xf>
    <xf numFmtId="0" fontId="12" fillId="3" borderId="4" xfId="2" applyFont="1" applyFill="1" applyBorder="1" applyAlignment="1" applyProtection="1">
      <alignment horizontal="center" vertical="center" wrapText="1"/>
      <protection locked="0"/>
    </xf>
    <xf numFmtId="0" fontId="12" fillId="0" borderId="16" xfId="2" applyFont="1" applyBorder="1" applyAlignment="1" applyProtection="1">
      <alignment horizontal="center" vertical="center"/>
      <protection locked="0"/>
    </xf>
    <xf numFmtId="0" fontId="12" fillId="0" borderId="17" xfId="2" applyFont="1" applyBorder="1" applyAlignment="1" applyProtection="1">
      <alignment horizontal="center" vertical="center"/>
      <protection locked="0"/>
    </xf>
    <xf numFmtId="0" fontId="12" fillId="0" borderId="18" xfId="2" applyFont="1" applyBorder="1" applyAlignment="1" applyProtection="1">
      <alignment horizontal="center" vertical="center"/>
      <protection locked="0"/>
    </xf>
    <xf numFmtId="38" fontId="12" fillId="0" borderId="2" xfId="2" applyNumberFormat="1" applyFont="1" applyBorder="1">
      <alignment vertical="center"/>
    </xf>
    <xf numFmtId="0" fontId="12" fillId="0" borderId="3" xfId="2" applyFont="1" applyBorder="1">
      <alignment vertical="center"/>
    </xf>
    <xf numFmtId="0" fontId="12" fillId="0" borderId="15" xfId="2" applyFont="1" applyBorder="1" applyAlignment="1" applyProtection="1">
      <alignment horizontal="center" vertical="center"/>
      <protection locked="0"/>
    </xf>
    <xf numFmtId="0" fontId="12" fillId="0" borderId="33" xfId="2" applyFont="1" applyBorder="1" applyAlignment="1" applyProtection="1">
      <alignment horizontal="center" vertical="center"/>
      <protection locked="0"/>
    </xf>
    <xf numFmtId="0" fontId="12" fillId="0" borderId="34" xfId="2" applyFont="1" applyBorder="1" applyAlignment="1" applyProtection="1">
      <alignment horizontal="center" vertical="center"/>
      <protection locked="0"/>
    </xf>
    <xf numFmtId="0" fontId="12" fillId="0" borderId="35" xfId="2" applyFont="1" applyBorder="1" applyAlignment="1" applyProtection="1">
      <alignment horizontal="center" vertical="center"/>
      <protection locked="0"/>
    </xf>
    <xf numFmtId="0" fontId="20" fillId="3" borderId="2" xfId="2" applyFont="1" applyFill="1" applyBorder="1" applyAlignment="1" applyProtection="1">
      <alignment vertical="center" wrapText="1"/>
      <protection locked="0"/>
    </xf>
    <xf numFmtId="0" fontId="20" fillId="3" borderId="3" xfId="2" applyFont="1" applyFill="1" applyBorder="1" applyAlignment="1" applyProtection="1">
      <alignment vertical="center" wrapText="1"/>
      <protection locked="0"/>
    </xf>
    <xf numFmtId="0" fontId="20" fillId="3" borderId="4" xfId="2" applyFont="1" applyFill="1" applyBorder="1" applyAlignment="1" applyProtection="1">
      <alignment vertical="center" wrapText="1"/>
      <protection locked="0"/>
    </xf>
    <xf numFmtId="0" fontId="12" fillId="4" borderId="2" xfId="2" applyFont="1" applyFill="1" applyBorder="1" applyAlignment="1" applyProtection="1">
      <alignment vertical="center" wrapText="1"/>
      <protection locked="0"/>
    </xf>
    <xf numFmtId="0" fontId="12" fillId="4" borderId="3" xfId="2" applyFont="1" applyFill="1" applyBorder="1" applyAlignment="1" applyProtection="1">
      <alignment vertical="center" wrapText="1"/>
      <protection locked="0"/>
    </xf>
    <xf numFmtId="0" fontId="12" fillId="4" borderId="4" xfId="2" applyFont="1" applyFill="1" applyBorder="1" applyAlignment="1" applyProtection="1">
      <alignment vertical="center" wrapText="1"/>
      <protection locked="0"/>
    </xf>
    <xf numFmtId="0" fontId="12" fillId="0" borderId="16" xfId="2" applyFont="1" applyBorder="1" applyAlignment="1" applyProtection="1">
      <alignment horizontal="center" vertical="center" wrapText="1"/>
      <protection locked="0"/>
    </xf>
    <xf numFmtId="0" fontId="12" fillId="0" borderId="17" xfId="2" applyFont="1" applyBorder="1" applyAlignment="1" applyProtection="1">
      <alignment horizontal="center" vertical="center" wrapText="1"/>
      <protection locked="0"/>
    </xf>
    <xf numFmtId="0" fontId="12" fillId="3" borderId="30" xfId="2" applyFont="1" applyFill="1" applyBorder="1" applyAlignment="1" applyProtection="1">
      <alignment horizontal="center" vertical="center" wrapText="1"/>
      <protection locked="0"/>
    </xf>
    <xf numFmtId="0" fontId="12" fillId="3" borderId="31" xfId="2" applyFont="1" applyFill="1" applyBorder="1" applyAlignment="1" applyProtection="1">
      <alignment horizontal="center" vertical="center" wrapText="1"/>
      <protection locked="0"/>
    </xf>
    <xf numFmtId="0" fontId="12" fillId="3" borderId="32" xfId="2" applyFont="1" applyFill="1" applyBorder="1" applyAlignment="1" applyProtection="1">
      <alignment horizontal="center" vertical="center" wrapText="1"/>
      <protection locked="0"/>
    </xf>
    <xf numFmtId="0" fontId="12" fillId="3" borderId="29" xfId="2" applyFont="1" applyFill="1" applyBorder="1" applyAlignment="1" applyProtection="1">
      <alignment horizontal="center" vertical="center" wrapText="1"/>
      <protection locked="0"/>
    </xf>
    <xf numFmtId="0" fontId="12" fillId="3" borderId="28" xfId="2" applyFont="1" applyFill="1" applyBorder="1" applyAlignment="1" applyProtection="1">
      <alignment horizontal="center" vertical="center" wrapText="1"/>
      <protection locked="0"/>
    </xf>
    <xf numFmtId="0" fontId="20" fillId="0" borderId="13" xfId="2" applyFont="1" applyBorder="1" applyAlignment="1" applyProtection="1">
      <alignment horizontal="center" vertical="center"/>
      <protection locked="0"/>
    </xf>
    <xf numFmtId="0" fontId="20" fillId="0" borderId="9" xfId="2" applyFont="1" applyBorder="1" applyAlignment="1" applyProtection="1">
      <alignment horizontal="center" vertical="center"/>
      <protection locked="0"/>
    </xf>
    <xf numFmtId="0" fontId="20" fillId="0" borderId="14" xfId="2" applyFont="1" applyBorder="1" applyAlignment="1" applyProtection="1">
      <alignment horizontal="center" vertical="center"/>
      <protection locked="0"/>
    </xf>
    <xf numFmtId="0" fontId="20" fillId="0" borderId="23" xfId="2" applyFont="1" applyBorder="1" applyAlignment="1" applyProtection="1">
      <alignment horizontal="center" vertical="center"/>
      <protection locked="0"/>
    </xf>
    <xf numFmtId="0" fontId="20" fillId="0" borderId="24" xfId="2" applyFont="1" applyBorder="1" applyAlignment="1" applyProtection="1">
      <alignment horizontal="center" vertical="center"/>
      <protection locked="0"/>
    </xf>
    <xf numFmtId="0" fontId="20" fillId="0" borderId="25" xfId="2" applyFont="1" applyBorder="1" applyAlignment="1" applyProtection="1">
      <alignment horizontal="center" vertical="center"/>
      <protection locked="0"/>
    </xf>
    <xf numFmtId="0" fontId="20" fillId="0" borderId="13" xfId="2" applyFont="1" applyBorder="1" applyAlignment="1" applyProtection="1">
      <alignment vertical="center" wrapText="1"/>
      <protection locked="0"/>
    </xf>
    <xf numFmtId="0" fontId="20" fillId="0" borderId="9" xfId="2" applyFont="1" applyBorder="1" applyAlignment="1" applyProtection="1">
      <alignment vertical="center" wrapText="1"/>
      <protection locked="0"/>
    </xf>
    <xf numFmtId="0" fontId="20" fillId="0" borderId="19" xfId="2" applyFont="1" applyBorder="1" applyAlignment="1" applyProtection="1">
      <alignment vertical="center" wrapText="1"/>
      <protection locked="0"/>
    </xf>
    <xf numFmtId="0" fontId="20" fillId="0" borderId="23" xfId="2" applyFont="1" applyBorder="1" applyAlignment="1" applyProtection="1">
      <alignment vertical="center" wrapText="1"/>
      <protection locked="0"/>
    </xf>
    <xf numFmtId="0" fontId="20" fillId="0" borderId="24" xfId="2" applyFont="1" applyBorder="1" applyAlignment="1" applyProtection="1">
      <alignment vertical="center" wrapText="1"/>
      <protection locked="0"/>
    </xf>
    <xf numFmtId="0" fontId="20" fillId="0" borderId="26" xfId="2" applyFont="1" applyBorder="1" applyAlignment="1" applyProtection="1">
      <alignment vertical="center" wrapText="1"/>
      <protection locked="0"/>
    </xf>
    <xf numFmtId="0" fontId="20" fillId="2" borderId="20" xfId="2" applyFont="1" applyFill="1" applyBorder="1" applyAlignment="1" applyProtection="1">
      <alignment horizontal="center" vertical="center" wrapText="1"/>
      <protection locked="0"/>
    </xf>
    <xf numFmtId="0" fontId="20" fillId="2" borderId="21" xfId="2" applyFont="1" applyFill="1" applyBorder="1" applyAlignment="1" applyProtection="1">
      <alignment horizontal="center" vertical="center" wrapText="1"/>
      <protection locked="0"/>
    </xf>
    <xf numFmtId="0" fontId="20" fillId="2" borderId="22" xfId="2" applyFont="1" applyFill="1" applyBorder="1" applyAlignment="1" applyProtection="1">
      <alignment horizontal="center" vertical="center" wrapText="1"/>
      <protection locked="0"/>
    </xf>
    <xf numFmtId="0" fontId="20" fillId="2" borderId="27" xfId="2" applyFont="1" applyFill="1" applyBorder="1" applyAlignment="1" applyProtection="1">
      <alignment horizontal="center" vertical="center" wrapText="1"/>
      <protection locked="0"/>
    </xf>
    <xf numFmtId="0" fontId="20" fillId="2" borderId="24" xfId="2" applyFont="1" applyFill="1" applyBorder="1" applyAlignment="1" applyProtection="1">
      <alignment horizontal="center" vertical="center" wrapText="1"/>
      <protection locked="0"/>
    </xf>
    <xf numFmtId="0" fontId="20" fillId="2" borderId="26" xfId="2" applyFont="1" applyFill="1" applyBorder="1" applyAlignment="1" applyProtection="1">
      <alignment horizontal="center" vertical="center" wrapText="1"/>
      <protection locked="0"/>
    </xf>
    <xf numFmtId="38" fontId="12" fillId="0" borderId="3" xfId="2" applyNumberFormat="1" applyFont="1" applyBorder="1">
      <alignment vertical="center"/>
    </xf>
    <xf numFmtId="0" fontId="12" fillId="4" borderId="2" xfId="2" applyFont="1" applyFill="1" applyBorder="1" applyAlignment="1" applyProtection="1">
      <alignment horizontal="center" vertical="center" wrapText="1"/>
      <protection locked="0"/>
    </xf>
    <xf numFmtId="0" fontId="12" fillId="4" borderId="3" xfId="2" applyFont="1" applyFill="1" applyBorder="1" applyAlignment="1" applyProtection="1">
      <alignment horizontal="center" vertical="center" wrapText="1"/>
      <protection locked="0"/>
    </xf>
    <xf numFmtId="0" fontId="20" fillId="2" borderId="13" xfId="2" applyFont="1" applyFill="1" applyBorder="1" applyAlignment="1" applyProtection="1">
      <alignment vertical="center" wrapText="1"/>
      <protection locked="0"/>
    </xf>
    <xf numFmtId="0" fontId="20" fillId="2" borderId="9" xfId="2" applyFont="1" applyFill="1" applyBorder="1" applyAlignment="1" applyProtection="1">
      <alignment vertical="center" wrapText="1"/>
      <protection locked="0"/>
    </xf>
    <xf numFmtId="0" fontId="20" fillId="2" borderId="19" xfId="2" applyFont="1" applyFill="1" applyBorder="1" applyAlignment="1" applyProtection="1">
      <alignment vertical="center" wrapText="1"/>
      <protection locked="0"/>
    </xf>
    <xf numFmtId="0" fontId="20" fillId="2" borderId="23" xfId="2" applyFont="1" applyFill="1" applyBorder="1" applyAlignment="1" applyProtection="1">
      <alignment vertical="center" wrapText="1"/>
      <protection locked="0"/>
    </xf>
    <xf numFmtId="0" fontId="20" fillId="2" borderId="24" xfId="2" applyFont="1" applyFill="1" applyBorder="1" applyAlignment="1" applyProtection="1">
      <alignment vertical="center" wrapText="1"/>
      <protection locked="0"/>
    </xf>
    <xf numFmtId="0" fontId="20" fillId="2" borderId="26" xfId="2" applyFont="1" applyFill="1" applyBorder="1" applyAlignment="1" applyProtection="1">
      <alignment vertical="center" wrapText="1"/>
      <protection locked="0"/>
    </xf>
    <xf numFmtId="0" fontId="20" fillId="2" borderId="20" xfId="2" applyFont="1" applyFill="1" applyBorder="1" applyAlignment="1" applyProtection="1">
      <alignment vertical="center" wrapText="1"/>
      <protection locked="0"/>
    </xf>
    <xf numFmtId="0" fontId="20" fillId="2" borderId="21" xfId="2" applyFont="1" applyFill="1" applyBorder="1" applyAlignment="1" applyProtection="1">
      <alignment vertical="center" wrapText="1"/>
      <protection locked="0"/>
    </xf>
    <xf numFmtId="0" fontId="20" fillId="2" borderId="22" xfId="2" applyFont="1" applyFill="1" applyBorder="1" applyAlignment="1" applyProtection="1">
      <alignment vertical="center" wrapText="1"/>
      <protection locked="0"/>
    </xf>
    <xf numFmtId="0" fontId="20" fillId="2" borderId="27" xfId="2" applyFont="1" applyFill="1" applyBorder="1" applyAlignment="1" applyProtection="1">
      <alignment vertical="center" wrapText="1"/>
      <protection locked="0"/>
    </xf>
    <xf numFmtId="0" fontId="20" fillId="2" borderId="9" xfId="2" applyFont="1" applyFill="1" applyBorder="1" applyAlignment="1" applyProtection="1">
      <alignment horizontal="right" vertical="center"/>
      <protection locked="0"/>
    </xf>
    <xf numFmtId="0" fontId="20" fillId="2" borderId="9" xfId="2" applyFont="1" applyFill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38" fontId="12" fillId="0" borderId="3" xfId="2" applyNumberFormat="1" applyFont="1" applyBorder="1" applyAlignment="1">
      <alignment vertical="center" wrapText="1"/>
    </xf>
    <xf numFmtId="0" fontId="12" fillId="4" borderId="13" xfId="2" applyFont="1" applyFill="1" applyBorder="1" applyAlignment="1" applyProtection="1">
      <alignment horizontal="center" vertical="center"/>
      <protection locked="0"/>
    </xf>
    <xf numFmtId="0" fontId="12" fillId="4" borderId="9" xfId="2" applyFont="1" applyFill="1" applyBorder="1" applyAlignment="1" applyProtection="1">
      <alignment horizontal="center" vertical="center"/>
      <protection locked="0"/>
    </xf>
    <xf numFmtId="0" fontId="12" fillId="4" borderId="2" xfId="2" applyFont="1" applyFill="1" applyBorder="1" applyAlignment="1" applyProtection="1">
      <alignment horizontal="center" vertical="center"/>
      <protection locked="0"/>
    </xf>
    <xf numFmtId="0" fontId="12" fillId="4" borderId="3" xfId="2" applyFont="1" applyFill="1" applyBorder="1" applyAlignment="1" applyProtection="1">
      <alignment horizontal="center" vertical="center"/>
      <protection locked="0"/>
    </xf>
    <xf numFmtId="0" fontId="20" fillId="0" borderId="2" xfId="2" applyFont="1" applyBorder="1" applyAlignment="1" applyProtection="1">
      <alignment horizontal="center" vertical="center" wrapText="1"/>
      <protection locked="0"/>
    </xf>
    <xf numFmtId="0" fontId="20" fillId="0" borderId="3" xfId="2" applyFont="1" applyBorder="1" applyAlignment="1" applyProtection="1">
      <alignment horizontal="center" vertical="center"/>
      <protection locked="0"/>
    </xf>
    <xf numFmtId="0" fontId="20" fillId="0" borderId="4" xfId="2" applyFont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2" fillId="0" borderId="3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Alignment="1" applyProtection="1">
      <alignment horizontal="center" vertical="center"/>
      <protection locked="0"/>
    </xf>
    <xf numFmtId="0" fontId="12" fillId="0" borderId="3" xfId="2" applyFont="1" applyBorder="1" applyAlignment="1" applyProtection="1">
      <alignment horizontal="center" vertical="center" wrapText="1"/>
      <protection locked="0"/>
    </xf>
    <xf numFmtId="0" fontId="12" fillId="0" borderId="4" xfId="2" applyFont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 applyProtection="1">
      <alignment horizontal="center" vertical="center"/>
      <protection locked="0"/>
    </xf>
    <xf numFmtId="0" fontId="12" fillId="4" borderId="1" xfId="2" applyFont="1" applyFill="1" applyBorder="1" applyAlignment="1" applyProtection="1">
      <alignment horizontal="center" vertical="center" shrinkToFit="1"/>
      <protection locked="0"/>
    </xf>
    <xf numFmtId="0" fontId="13" fillId="0" borderId="1" xfId="2" applyFont="1" applyBorder="1" applyAlignment="1" applyProtection="1">
      <alignment horizontal="center" vertical="center"/>
      <protection locked="0"/>
    </xf>
    <xf numFmtId="176" fontId="13" fillId="4" borderId="2" xfId="2" applyNumberFormat="1" applyFont="1" applyFill="1" applyBorder="1" applyAlignment="1" applyProtection="1">
      <alignment horizontal="center" vertical="center"/>
      <protection locked="0"/>
    </xf>
    <xf numFmtId="176" fontId="13" fillId="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1" xfId="2" applyFont="1" applyBorder="1" applyAlignment="1" applyProtection="1">
      <alignment horizontal="center" vertical="center"/>
      <protection locked="0"/>
    </xf>
    <xf numFmtId="0" fontId="14" fillId="0" borderId="2" xfId="2" applyFont="1" applyBorder="1" applyAlignment="1" applyProtection="1">
      <alignment horizontal="center" vertical="center"/>
      <protection locked="0"/>
    </xf>
    <xf numFmtId="38" fontId="15" fillId="2" borderId="6" xfId="2" applyNumberFormat="1" applyFont="1" applyFill="1" applyBorder="1" applyAlignment="1">
      <alignment horizontal="center" vertical="center"/>
    </xf>
    <xf numFmtId="38" fontId="15" fillId="2" borderId="7" xfId="2" applyNumberFormat="1" applyFont="1" applyFill="1" applyBorder="1" applyAlignment="1">
      <alignment horizontal="center" vertical="center"/>
    </xf>
    <xf numFmtId="38" fontId="15" fillId="2" borderId="8" xfId="2" applyNumberFormat="1" applyFont="1" applyFill="1" applyBorder="1" applyAlignment="1">
      <alignment horizontal="center" vertical="center"/>
    </xf>
    <xf numFmtId="38" fontId="15" fillId="2" borderId="10" xfId="2" applyNumberFormat="1" applyFont="1" applyFill="1" applyBorder="1" applyAlignment="1">
      <alignment horizontal="center" vertical="center"/>
    </xf>
    <xf numFmtId="38" fontId="15" fillId="2" borderId="11" xfId="2" applyNumberFormat="1" applyFont="1" applyFill="1" applyBorder="1" applyAlignment="1">
      <alignment horizontal="center" vertical="center"/>
    </xf>
    <xf numFmtId="38" fontId="15" fillId="2" borderId="12" xfId="2" applyNumberFormat="1" applyFont="1" applyFill="1" applyBorder="1" applyAlignment="1">
      <alignment horizontal="center" vertical="center"/>
    </xf>
    <xf numFmtId="0" fontId="12" fillId="0" borderId="2" xfId="2" applyFont="1" applyBorder="1" applyAlignment="1" applyProtection="1">
      <alignment horizontal="center" vertical="center" wrapText="1" shrinkToFit="1"/>
      <protection locked="0"/>
    </xf>
    <xf numFmtId="0" fontId="12" fillId="0" borderId="3" xfId="2" applyFont="1" applyBorder="1" applyAlignment="1" applyProtection="1">
      <alignment horizontal="center" vertical="center" wrapText="1" shrinkToFit="1"/>
      <protection locked="0"/>
    </xf>
    <xf numFmtId="0" fontId="12" fillId="0" borderId="4" xfId="2" applyFont="1" applyBorder="1" applyAlignment="1" applyProtection="1">
      <alignment horizontal="center" vertical="center" wrapText="1" shrinkToFit="1"/>
      <protection locked="0"/>
    </xf>
    <xf numFmtId="0" fontId="20" fillId="0" borderId="2" xfId="2" applyFont="1" applyBorder="1" applyAlignment="1" applyProtection="1">
      <alignment horizontal="center" vertical="center"/>
      <protection locked="0"/>
    </xf>
  </cellXfs>
  <cellStyles count="4">
    <cellStyle name="桁区切り 2" xfId="3" xr:uid="{F5C9B83A-4402-4822-A748-636EDD73F0EE}"/>
    <cellStyle name="標準" xfId="0" builtinId="0"/>
    <cellStyle name="標準 2" xfId="1" xr:uid="{B3645021-C8EB-4EBC-98E6-BF0027EAC097}"/>
    <cellStyle name="標準 3" xfId="2" xr:uid="{88653A9B-BDC7-4686-84AB-5957C4DA59F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AF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37</xdr:row>
      <xdr:rowOff>453382</xdr:rowOff>
    </xdr:from>
    <xdr:ext cx="4546297" cy="29238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E3205CC-B5FE-4B2F-9C2A-24C39697B9EE}"/>
            </a:ext>
          </a:extLst>
        </xdr:cNvPr>
        <xdr:cNvSpPr txBox="1"/>
      </xdr:nvSpPr>
      <xdr:spPr>
        <a:xfrm>
          <a:off x="6353175" y="13331182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  <xdr:oneCellAnchor>
    <xdr:from>
      <xdr:col>30</xdr:col>
      <xdr:colOff>0</xdr:colOff>
      <xdr:row>28</xdr:row>
      <xdr:rowOff>491599</xdr:rowOff>
    </xdr:from>
    <xdr:ext cx="4546297" cy="29238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80601E-C7DE-4518-BC70-301F24B9D6C7}"/>
            </a:ext>
          </a:extLst>
        </xdr:cNvPr>
        <xdr:cNvSpPr txBox="1"/>
      </xdr:nvSpPr>
      <xdr:spPr>
        <a:xfrm>
          <a:off x="6353175" y="9654649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  <xdr:oneCellAnchor>
    <xdr:from>
      <xdr:col>25</xdr:col>
      <xdr:colOff>164291</xdr:colOff>
      <xdr:row>60</xdr:row>
      <xdr:rowOff>54522</xdr:rowOff>
    </xdr:from>
    <xdr:ext cx="4546297" cy="29238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3B14EC-4395-4188-BAD3-AFB87E798BA1}"/>
            </a:ext>
          </a:extLst>
        </xdr:cNvPr>
        <xdr:cNvSpPr txBox="1"/>
      </xdr:nvSpPr>
      <xdr:spPr>
        <a:xfrm>
          <a:off x="6269816" y="21038097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  <xdr:oneCellAnchor>
    <xdr:from>
      <xdr:col>25</xdr:col>
      <xdr:colOff>156898</xdr:colOff>
      <xdr:row>50</xdr:row>
      <xdr:rowOff>500066</xdr:rowOff>
    </xdr:from>
    <xdr:ext cx="4546297" cy="29238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BD91021-304A-4422-8A67-38126FC97D6E}"/>
            </a:ext>
          </a:extLst>
        </xdr:cNvPr>
        <xdr:cNvSpPr txBox="1"/>
      </xdr:nvSpPr>
      <xdr:spPr>
        <a:xfrm>
          <a:off x="6262423" y="17416466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CCB0-72A2-4A63-9D93-72E16B80E598}">
  <sheetPr>
    <pageSetUpPr fitToPage="1"/>
  </sheetPr>
  <dimension ref="A1:CS84"/>
  <sheetViews>
    <sheetView tabSelected="1" view="pageBreakPreview" zoomScale="85" zoomScaleNormal="85" zoomScaleSheetLayoutView="85" workbookViewId="0">
      <selection activeCell="BF26" sqref="BF26:BK26"/>
    </sheetView>
  </sheetViews>
  <sheetFormatPr defaultColWidth="9" defaultRowHeight="13.5"/>
  <cols>
    <col min="1" max="1" width="2.125" style="3" customWidth="1"/>
    <col min="2" max="84" width="3.25" style="3" customWidth="1"/>
    <col min="85" max="91" width="3.625" style="3" customWidth="1"/>
    <col min="92" max="92" width="2.625" style="3" customWidth="1"/>
    <col min="93" max="124" width="3.25" style="3" customWidth="1"/>
    <col min="125" max="16384" width="9" style="3"/>
  </cols>
  <sheetData>
    <row r="1" spans="1:97" ht="29.1" customHeight="1">
      <c r="B1" s="4"/>
    </row>
    <row r="2" spans="1:97" ht="27.6" customHeight="1">
      <c r="B2" s="4"/>
      <c r="P2" s="5" t="s">
        <v>58</v>
      </c>
      <c r="AH2" s="6" t="s">
        <v>53</v>
      </c>
    </row>
    <row r="3" spans="1:97" ht="33.6" customHeight="1"/>
    <row r="4" spans="1:97" ht="8.1" customHeight="1" thickBot="1"/>
    <row r="5" spans="1:97" ht="30.6" customHeight="1" thickTop="1">
      <c r="A5" s="7"/>
      <c r="B5" s="8" t="s">
        <v>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163" t="s">
        <v>1</v>
      </c>
      <c r="AA5" s="163"/>
      <c r="AB5" s="163"/>
      <c r="AC5" s="163"/>
      <c r="AD5" s="163"/>
      <c r="AE5" s="163"/>
      <c r="AF5" s="163"/>
      <c r="AG5" s="163"/>
      <c r="AH5" s="163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9"/>
      <c r="BB5" s="165" t="s">
        <v>2</v>
      </c>
      <c r="BC5" s="165"/>
      <c r="BD5" s="165"/>
      <c r="BE5" s="166"/>
      <c r="BF5" s="167"/>
      <c r="BG5" s="167"/>
      <c r="BH5" s="10" t="s">
        <v>3</v>
      </c>
      <c r="BI5" s="11"/>
      <c r="BJ5" s="9"/>
      <c r="BK5" s="9"/>
      <c r="BL5" s="9"/>
      <c r="BM5" s="7"/>
      <c r="BN5" s="7"/>
      <c r="BO5" s="7"/>
      <c r="BP5" s="168" t="s">
        <v>60</v>
      </c>
      <c r="BQ5" s="168"/>
      <c r="BR5" s="168"/>
      <c r="BS5" s="168"/>
      <c r="BT5" s="168"/>
      <c r="BU5" s="168"/>
      <c r="BV5" s="168"/>
      <c r="BW5" s="169"/>
      <c r="BX5" s="170">
        <f>SUM(CG18,CH29,CH38,CD51,CD60,AY68)</f>
        <v>0</v>
      </c>
      <c r="BY5" s="171"/>
      <c r="BZ5" s="171"/>
      <c r="CA5" s="171"/>
      <c r="CB5" s="171"/>
      <c r="CC5" s="171"/>
      <c r="CD5" s="171"/>
      <c r="CE5" s="171"/>
      <c r="CF5" s="171"/>
      <c r="CG5" s="171"/>
      <c r="CH5" s="172"/>
      <c r="CI5" s="12"/>
      <c r="CJ5" s="7"/>
      <c r="CK5" s="7"/>
      <c r="CL5" s="7"/>
      <c r="CM5" s="7"/>
      <c r="CN5" s="7"/>
      <c r="CO5" s="7"/>
    </row>
    <row r="6" spans="1:97" ht="18" thickBot="1">
      <c r="A6" s="12"/>
      <c r="B6" s="12"/>
      <c r="C6" s="13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4"/>
      <c r="BI6" s="12"/>
      <c r="BJ6" s="12"/>
      <c r="BK6" s="12"/>
      <c r="BL6" s="12"/>
      <c r="BM6" s="12"/>
      <c r="BN6" s="12"/>
      <c r="BO6" s="12"/>
      <c r="BP6" s="168"/>
      <c r="BQ6" s="168"/>
      <c r="BR6" s="168"/>
      <c r="BS6" s="168"/>
      <c r="BT6" s="168"/>
      <c r="BU6" s="168"/>
      <c r="BV6" s="168"/>
      <c r="BW6" s="169"/>
      <c r="BX6" s="173"/>
      <c r="BY6" s="174"/>
      <c r="BZ6" s="174"/>
      <c r="CA6" s="174"/>
      <c r="CB6" s="174"/>
      <c r="CC6" s="174"/>
      <c r="CD6" s="174"/>
      <c r="CE6" s="174"/>
      <c r="CF6" s="174"/>
      <c r="CG6" s="174"/>
      <c r="CH6" s="175"/>
      <c r="CI6" s="15" t="s">
        <v>5</v>
      </c>
      <c r="CJ6" s="12"/>
      <c r="CK6" s="12"/>
      <c r="CL6" s="12"/>
      <c r="CM6" s="12"/>
      <c r="CN6" s="12"/>
      <c r="CO6" s="12"/>
    </row>
    <row r="7" spans="1:97" ht="18" thickTop="1">
      <c r="A7" s="12"/>
      <c r="B7" s="12"/>
      <c r="C7" s="13" t="s">
        <v>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6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</row>
    <row r="8" spans="1:97" ht="17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7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</row>
    <row r="9" spans="1:97" ht="17.25">
      <c r="A9" s="12"/>
      <c r="B9" s="12" t="s">
        <v>7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7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</row>
    <row r="10" spans="1:97" ht="17.25">
      <c r="A10" s="12"/>
      <c r="B10" s="12"/>
      <c r="C10" s="12"/>
      <c r="D10" s="12"/>
      <c r="E10" s="18" t="s">
        <v>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7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</row>
    <row r="11" spans="1:97" ht="21" customHeight="1">
      <c r="A11" s="19"/>
      <c r="B11" s="18"/>
      <c r="C11" s="19"/>
      <c r="D11" s="19"/>
      <c r="E11" s="19" t="s">
        <v>57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20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</row>
    <row r="12" spans="1:97" ht="9.6" customHeight="1">
      <c r="A12" s="21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3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</row>
    <row r="13" spans="1:97" ht="65.099999999999994" customHeight="1">
      <c r="A13" s="24"/>
      <c r="B13" s="179" t="s">
        <v>9</v>
      </c>
      <c r="C13" s="156"/>
      <c r="D13" s="156"/>
      <c r="E13" s="156"/>
      <c r="F13" s="156"/>
      <c r="G13" s="156"/>
      <c r="H13" s="157"/>
      <c r="I13" s="179" t="s">
        <v>10</v>
      </c>
      <c r="J13" s="156"/>
      <c r="K13" s="156"/>
      <c r="L13" s="156"/>
      <c r="M13" s="156"/>
      <c r="N13" s="156"/>
      <c r="O13" s="156"/>
      <c r="P13" s="157"/>
      <c r="Q13" s="155" t="s">
        <v>59</v>
      </c>
      <c r="R13" s="156"/>
      <c r="S13" s="156"/>
      <c r="T13" s="157"/>
      <c r="U13" s="155" t="s">
        <v>11</v>
      </c>
      <c r="V13" s="156"/>
      <c r="W13" s="156"/>
      <c r="X13" s="157"/>
      <c r="Y13" s="158" t="s">
        <v>12</v>
      </c>
      <c r="Z13" s="159"/>
      <c r="AA13" s="159"/>
      <c r="AB13" s="160"/>
      <c r="AC13" s="158" t="s">
        <v>13</v>
      </c>
      <c r="AD13" s="161"/>
      <c r="AE13" s="161"/>
      <c r="AF13" s="161"/>
      <c r="AG13" s="161"/>
      <c r="AH13" s="161"/>
      <c r="AI13" s="162"/>
      <c r="AJ13" s="158" t="s">
        <v>14</v>
      </c>
      <c r="AK13" s="161"/>
      <c r="AL13" s="161"/>
      <c r="AM13" s="161"/>
      <c r="AN13" s="161"/>
      <c r="AO13" s="161"/>
      <c r="AP13" s="162"/>
      <c r="AQ13" s="158" t="s">
        <v>54</v>
      </c>
      <c r="AR13" s="161"/>
      <c r="AS13" s="161"/>
      <c r="AT13" s="161"/>
      <c r="AU13" s="161"/>
      <c r="AV13" s="161"/>
      <c r="AW13" s="162"/>
      <c r="AX13" s="158" t="s">
        <v>15</v>
      </c>
      <c r="AY13" s="161"/>
      <c r="AZ13" s="161"/>
      <c r="BA13" s="161"/>
      <c r="BB13" s="161"/>
      <c r="BC13" s="161"/>
      <c r="BD13" s="162"/>
      <c r="BE13" s="158" t="s">
        <v>16</v>
      </c>
      <c r="BF13" s="161"/>
      <c r="BG13" s="161"/>
      <c r="BH13" s="161"/>
      <c r="BI13" s="161"/>
      <c r="BJ13" s="161"/>
      <c r="BK13" s="162"/>
      <c r="BL13" s="176" t="s">
        <v>17</v>
      </c>
      <c r="BM13" s="177"/>
      <c r="BN13" s="177"/>
      <c r="BO13" s="177"/>
      <c r="BP13" s="177"/>
      <c r="BQ13" s="177"/>
      <c r="BR13" s="178"/>
      <c r="BS13" s="158" t="s">
        <v>18</v>
      </c>
      <c r="BT13" s="161"/>
      <c r="BU13" s="161"/>
      <c r="BV13" s="161"/>
      <c r="BW13" s="161"/>
      <c r="BX13" s="161"/>
      <c r="BY13" s="162"/>
      <c r="BZ13" s="158" t="s">
        <v>19</v>
      </c>
      <c r="CA13" s="161"/>
      <c r="CB13" s="161"/>
      <c r="CC13" s="161"/>
      <c r="CD13" s="161"/>
      <c r="CE13" s="161"/>
      <c r="CF13" s="162"/>
      <c r="CG13" s="158" t="s">
        <v>20</v>
      </c>
      <c r="CH13" s="161"/>
      <c r="CI13" s="161"/>
      <c r="CJ13" s="161"/>
      <c r="CK13" s="161"/>
      <c r="CL13" s="161"/>
      <c r="CM13" s="162"/>
      <c r="CN13" s="24"/>
      <c r="CO13" s="24"/>
      <c r="CP13" s="24"/>
      <c r="CQ13" s="24"/>
      <c r="CR13" s="24"/>
      <c r="CS13" s="24"/>
    </row>
    <row r="14" spans="1:97" ht="30" customHeight="1">
      <c r="A14" s="25"/>
      <c r="B14" s="102"/>
      <c r="C14" s="103"/>
      <c r="D14" s="103"/>
      <c r="E14" s="103"/>
      <c r="F14" s="103"/>
      <c r="G14" s="103"/>
      <c r="H14" s="104"/>
      <c r="I14" s="105"/>
      <c r="J14" s="106"/>
      <c r="K14" s="106"/>
      <c r="L14" s="106"/>
      <c r="M14" s="106"/>
      <c r="N14" s="106"/>
      <c r="O14" s="106"/>
      <c r="P14" s="107"/>
      <c r="Q14" s="90"/>
      <c r="R14" s="91"/>
      <c r="S14" s="91"/>
      <c r="T14" s="92"/>
      <c r="U14" s="102"/>
      <c r="V14" s="103"/>
      <c r="W14" s="103"/>
      <c r="X14" s="104"/>
      <c r="Y14" s="153"/>
      <c r="Z14" s="154"/>
      <c r="AA14" s="154"/>
      <c r="AB14" s="26" t="s">
        <v>21</v>
      </c>
      <c r="AC14" s="72"/>
      <c r="AD14" s="73"/>
      <c r="AE14" s="73"/>
      <c r="AF14" s="73"/>
      <c r="AG14" s="73"/>
      <c r="AH14" s="73"/>
      <c r="AI14" s="26" t="s">
        <v>5</v>
      </c>
      <c r="AJ14" s="72"/>
      <c r="AK14" s="73"/>
      <c r="AL14" s="73"/>
      <c r="AM14" s="73"/>
      <c r="AN14" s="73"/>
      <c r="AO14" s="73"/>
      <c r="AP14" s="26" t="s">
        <v>5</v>
      </c>
      <c r="AQ14" s="105"/>
      <c r="AR14" s="106"/>
      <c r="AS14" s="106"/>
      <c r="AT14" s="106"/>
      <c r="AU14" s="106"/>
      <c r="AV14" s="106"/>
      <c r="AW14" s="26" t="s">
        <v>5</v>
      </c>
      <c r="AX14" s="76">
        <f>AJ14-AQ14</f>
        <v>0</v>
      </c>
      <c r="AY14" s="77"/>
      <c r="AZ14" s="77"/>
      <c r="BA14" s="77"/>
      <c r="BB14" s="77"/>
      <c r="BC14" s="77"/>
      <c r="BD14" s="26" t="s">
        <v>5</v>
      </c>
      <c r="BE14" s="82" t="str">
        <f>IFERROR(AX14*1/Y14,"")</f>
        <v/>
      </c>
      <c r="BF14" s="83"/>
      <c r="BG14" s="83"/>
      <c r="BH14" s="83"/>
      <c r="BI14" s="83"/>
      <c r="BJ14" s="83"/>
      <c r="BK14" s="26" t="s">
        <v>5</v>
      </c>
      <c r="BL14" s="82" t="str">
        <f>IFERROR(BE14*4/5,"")</f>
        <v/>
      </c>
      <c r="BM14" s="83"/>
      <c r="BN14" s="83"/>
      <c r="BO14" s="83"/>
      <c r="BP14" s="83"/>
      <c r="BQ14" s="83"/>
      <c r="BR14" s="26" t="s">
        <v>5</v>
      </c>
      <c r="BS14" s="78" t="str">
        <f>IF(B14="","",IF(OR(B14="移乗支援",B14="入浴支援",B14="その他（バックオフィスソフト以外）",B14="介護業務支援（インカム）"),1000000,300000))</f>
        <v/>
      </c>
      <c r="BT14" s="79"/>
      <c r="BU14" s="79"/>
      <c r="BV14" s="79"/>
      <c r="BW14" s="79"/>
      <c r="BX14" s="79"/>
      <c r="BY14" s="26" t="s">
        <v>5</v>
      </c>
      <c r="BZ14" s="82">
        <f>MIN(BL14,BS14)</f>
        <v>0</v>
      </c>
      <c r="CA14" s="83"/>
      <c r="CB14" s="83"/>
      <c r="CC14" s="83"/>
      <c r="CD14" s="83"/>
      <c r="CE14" s="83"/>
      <c r="CF14" s="26" t="s">
        <v>5</v>
      </c>
      <c r="CG14" s="82">
        <f>ROUNDDOWN(BZ14*Y14,-3)</f>
        <v>0</v>
      </c>
      <c r="CH14" s="83"/>
      <c r="CI14" s="83"/>
      <c r="CJ14" s="83"/>
      <c r="CK14" s="83"/>
      <c r="CL14" s="83"/>
      <c r="CM14" s="26" t="s">
        <v>5</v>
      </c>
      <c r="CN14" s="25"/>
      <c r="CO14" s="25"/>
      <c r="CP14" s="25"/>
      <c r="CQ14" s="25"/>
      <c r="CR14" s="25"/>
      <c r="CS14" s="25"/>
    </row>
    <row r="15" spans="1:97" ht="30" customHeight="1">
      <c r="A15" s="25"/>
      <c r="B15" s="102"/>
      <c r="C15" s="103"/>
      <c r="D15" s="103"/>
      <c r="E15" s="103"/>
      <c r="F15" s="103"/>
      <c r="G15" s="103"/>
      <c r="H15" s="104"/>
      <c r="I15" s="105"/>
      <c r="J15" s="106"/>
      <c r="K15" s="106"/>
      <c r="L15" s="106"/>
      <c r="M15" s="106"/>
      <c r="N15" s="106"/>
      <c r="O15" s="106"/>
      <c r="P15" s="107"/>
      <c r="Q15" s="90"/>
      <c r="R15" s="91"/>
      <c r="S15" s="91"/>
      <c r="T15" s="92"/>
      <c r="U15" s="102"/>
      <c r="V15" s="103"/>
      <c r="W15" s="103"/>
      <c r="X15" s="104"/>
      <c r="Y15" s="153"/>
      <c r="Z15" s="154"/>
      <c r="AA15" s="154"/>
      <c r="AB15" s="26" t="s">
        <v>21</v>
      </c>
      <c r="AC15" s="72"/>
      <c r="AD15" s="73"/>
      <c r="AE15" s="73"/>
      <c r="AF15" s="73"/>
      <c r="AG15" s="73"/>
      <c r="AH15" s="73"/>
      <c r="AI15" s="26" t="s">
        <v>5</v>
      </c>
      <c r="AJ15" s="72"/>
      <c r="AK15" s="73"/>
      <c r="AL15" s="73"/>
      <c r="AM15" s="73"/>
      <c r="AN15" s="73"/>
      <c r="AO15" s="73"/>
      <c r="AP15" s="26" t="s">
        <v>5</v>
      </c>
      <c r="AQ15" s="105"/>
      <c r="AR15" s="106"/>
      <c r="AS15" s="106"/>
      <c r="AT15" s="106"/>
      <c r="AU15" s="106"/>
      <c r="AV15" s="106"/>
      <c r="AW15" s="26" t="s">
        <v>5</v>
      </c>
      <c r="AX15" s="76">
        <f>AJ15-AQ15</f>
        <v>0</v>
      </c>
      <c r="AY15" s="150"/>
      <c r="AZ15" s="150"/>
      <c r="BA15" s="150"/>
      <c r="BB15" s="150"/>
      <c r="BC15" s="150"/>
      <c r="BD15" s="26" t="s">
        <v>5</v>
      </c>
      <c r="BE15" s="82" t="str">
        <f>IFERROR(AX15*1/Y15,"")</f>
        <v/>
      </c>
      <c r="BF15" s="83"/>
      <c r="BG15" s="83"/>
      <c r="BH15" s="83"/>
      <c r="BI15" s="83"/>
      <c r="BJ15" s="83"/>
      <c r="BK15" s="26" t="s">
        <v>5</v>
      </c>
      <c r="BL15" s="82" t="str">
        <f>IFERROR(BE15*4/5,"")</f>
        <v/>
      </c>
      <c r="BM15" s="83"/>
      <c r="BN15" s="83"/>
      <c r="BO15" s="83"/>
      <c r="BP15" s="83"/>
      <c r="BQ15" s="83"/>
      <c r="BR15" s="26" t="s">
        <v>5</v>
      </c>
      <c r="BS15" s="78" t="str">
        <f>IF(B15="","",IF(OR(B15="移乗支援",B15="入浴支援",B15="その他（バックオフィスソフト以外）",B15="介護業務支援（インカム）"),1000000,300000))</f>
        <v/>
      </c>
      <c r="BT15" s="79"/>
      <c r="BU15" s="79"/>
      <c r="BV15" s="79"/>
      <c r="BW15" s="79"/>
      <c r="BX15" s="79"/>
      <c r="BY15" s="26" t="s">
        <v>5</v>
      </c>
      <c r="BZ15" s="82">
        <f>MIN(BL15,BS15)</f>
        <v>0</v>
      </c>
      <c r="CA15" s="83"/>
      <c r="CB15" s="83"/>
      <c r="CC15" s="83"/>
      <c r="CD15" s="83"/>
      <c r="CE15" s="83"/>
      <c r="CF15" s="26" t="s">
        <v>5</v>
      </c>
      <c r="CG15" s="82">
        <f>ROUNDDOWN(BZ15*Y15,-3)</f>
        <v>0</v>
      </c>
      <c r="CH15" s="83"/>
      <c r="CI15" s="83"/>
      <c r="CJ15" s="83"/>
      <c r="CK15" s="83"/>
      <c r="CL15" s="83"/>
      <c r="CM15" s="26" t="s">
        <v>5</v>
      </c>
      <c r="CN15" s="25"/>
      <c r="CO15" s="25"/>
      <c r="CP15" s="25"/>
      <c r="CQ15" s="25"/>
      <c r="CR15" s="25"/>
      <c r="CS15" s="25"/>
    </row>
    <row r="16" spans="1:97" ht="30" customHeight="1">
      <c r="A16" s="25"/>
      <c r="B16" s="102"/>
      <c r="C16" s="103"/>
      <c r="D16" s="103"/>
      <c r="E16" s="103"/>
      <c r="F16" s="103"/>
      <c r="G16" s="103"/>
      <c r="H16" s="104"/>
      <c r="I16" s="105"/>
      <c r="J16" s="106"/>
      <c r="K16" s="106"/>
      <c r="L16" s="106"/>
      <c r="M16" s="106"/>
      <c r="N16" s="106"/>
      <c r="O16" s="106"/>
      <c r="P16" s="107"/>
      <c r="Q16" s="90"/>
      <c r="R16" s="91"/>
      <c r="S16" s="91"/>
      <c r="T16" s="92"/>
      <c r="U16" s="102"/>
      <c r="V16" s="103"/>
      <c r="W16" s="103"/>
      <c r="X16" s="104"/>
      <c r="Y16" s="153"/>
      <c r="Z16" s="154"/>
      <c r="AA16" s="154"/>
      <c r="AB16" s="26" t="s">
        <v>21</v>
      </c>
      <c r="AC16" s="72"/>
      <c r="AD16" s="73"/>
      <c r="AE16" s="73"/>
      <c r="AF16" s="73"/>
      <c r="AG16" s="73"/>
      <c r="AH16" s="73"/>
      <c r="AI16" s="26" t="s">
        <v>5</v>
      </c>
      <c r="AJ16" s="72"/>
      <c r="AK16" s="73"/>
      <c r="AL16" s="73"/>
      <c r="AM16" s="73"/>
      <c r="AN16" s="73"/>
      <c r="AO16" s="73"/>
      <c r="AP16" s="26" t="s">
        <v>5</v>
      </c>
      <c r="AQ16" s="105"/>
      <c r="AR16" s="106"/>
      <c r="AS16" s="106"/>
      <c r="AT16" s="106"/>
      <c r="AU16" s="106"/>
      <c r="AV16" s="106"/>
      <c r="AW16" s="26" t="s">
        <v>5</v>
      </c>
      <c r="AX16" s="76">
        <f>AJ16-AQ16</f>
        <v>0</v>
      </c>
      <c r="AY16" s="150"/>
      <c r="AZ16" s="150"/>
      <c r="BA16" s="150"/>
      <c r="BB16" s="150"/>
      <c r="BC16" s="150"/>
      <c r="BD16" s="26" t="s">
        <v>5</v>
      </c>
      <c r="BE16" s="82" t="str">
        <f>IFERROR(AX16*1/Y16,"")</f>
        <v/>
      </c>
      <c r="BF16" s="83"/>
      <c r="BG16" s="83"/>
      <c r="BH16" s="83"/>
      <c r="BI16" s="83"/>
      <c r="BJ16" s="83"/>
      <c r="BK16" s="26" t="s">
        <v>5</v>
      </c>
      <c r="BL16" s="82" t="str">
        <f>IFERROR(BE16*4/5,"")</f>
        <v/>
      </c>
      <c r="BM16" s="83"/>
      <c r="BN16" s="83"/>
      <c r="BO16" s="83"/>
      <c r="BP16" s="83"/>
      <c r="BQ16" s="83"/>
      <c r="BR16" s="26" t="s">
        <v>5</v>
      </c>
      <c r="BS16" s="78" t="str">
        <f>IF(B16="","",IF(OR(B16="移乗支援",B16="入浴支援",B16="その他（バックオフィスソフト以外）",B16="介護業務支援（インカム）"),1000000,300000))</f>
        <v/>
      </c>
      <c r="BT16" s="79"/>
      <c r="BU16" s="79"/>
      <c r="BV16" s="79"/>
      <c r="BW16" s="79"/>
      <c r="BX16" s="79"/>
      <c r="BY16" s="26" t="s">
        <v>5</v>
      </c>
      <c r="BZ16" s="82">
        <f>MIN(BL16,BS16)</f>
        <v>0</v>
      </c>
      <c r="CA16" s="83"/>
      <c r="CB16" s="83"/>
      <c r="CC16" s="83"/>
      <c r="CD16" s="83"/>
      <c r="CE16" s="83"/>
      <c r="CF16" s="26" t="s">
        <v>5</v>
      </c>
      <c r="CG16" s="82">
        <f>ROUNDDOWN(BZ16*Y16,-3)</f>
        <v>0</v>
      </c>
      <c r="CH16" s="83"/>
      <c r="CI16" s="83"/>
      <c r="CJ16" s="83"/>
      <c r="CK16" s="83"/>
      <c r="CL16" s="83"/>
      <c r="CM16" s="26" t="s">
        <v>5</v>
      </c>
      <c r="CN16" s="25"/>
      <c r="CO16" s="25"/>
      <c r="CP16" s="25"/>
      <c r="CQ16" s="25"/>
      <c r="CR16" s="25"/>
      <c r="CS16" s="25"/>
    </row>
    <row r="17" spans="1:97" ht="30" customHeight="1">
      <c r="A17" s="25"/>
      <c r="B17" s="102"/>
      <c r="C17" s="103"/>
      <c r="D17" s="103"/>
      <c r="E17" s="103"/>
      <c r="F17" s="103"/>
      <c r="G17" s="103"/>
      <c r="H17" s="104"/>
      <c r="I17" s="105"/>
      <c r="J17" s="106"/>
      <c r="K17" s="106"/>
      <c r="L17" s="106"/>
      <c r="M17" s="106"/>
      <c r="N17" s="106"/>
      <c r="O17" s="106"/>
      <c r="P17" s="107"/>
      <c r="Q17" s="90"/>
      <c r="R17" s="91"/>
      <c r="S17" s="91"/>
      <c r="T17" s="92"/>
      <c r="U17" s="102"/>
      <c r="V17" s="103"/>
      <c r="W17" s="103"/>
      <c r="X17" s="104"/>
      <c r="Y17" s="151"/>
      <c r="Z17" s="152"/>
      <c r="AA17" s="152"/>
      <c r="AB17" s="26" t="s">
        <v>21</v>
      </c>
      <c r="AC17" s="72"/>
      <c r="AD17" s="73"/>
      <c r="AE17" s="73"/>
      <c r="AF17" s="73"/>
      <c r="AG17" s="73"/>
      <c r="AH17" s="73"/>
      <c r="AI17" s="26" t="s">
        <v>5</v>
      </c>
      <c r="AJ17" s="72"/>
      <c r="AK17" s="73"/>
      <c r="AL17" s="73"/>
      <c r="AM17" s="73"/>
      <c r="AN17" s="73"/>
      <c r="AO17" s="73"/>
      <c r="AP17" s="26" t="s">
        <v>5</v>
      </c>
      <c r="AQ17" s="105"/>
      <c r="AR17" s="106"/>
      <c r="AS17" s="106"/>
      <c r="AT17" s="106"/>
      <c r="AU17" s="106"/>
      <c r="AV17" s="106"/>
      <c r="AW17" s="27" t="s">
        <v>5</v>
      </c>
      <c r="AX17" s="76">
        <f>AJ17-AQ17</f>
        <v>0</v>
      </c>
      <c r="AY17" s="150"/>
      <c r="AZ17" s="150"/>
      <c r="BA17" s="150"/>
      <c r="BB17" s="150"/>
      <c r="BC17" s="150"/>
      <c r="BD17" s="27" t="s">
        <v>5</v>
      </c>
      <c r="BE17" s="82" t="str">
        <f>IFERROR(AX17*1/Y17,"")</f>
        <v/>
      </c>
      <c r="BF17" s="83"/>
      <c r="BG17" s="83"/>
      <c r="BH17" s="83"/>
      <c r="BI17" s="83"/>
      <c r="BJ17" s="83"/>
      <c r="BK17" s="26" t="s">
        <v>5</v>
      </c>
      <c r="BL17" s="82" t="str">
        <f>IFERROR(BE17*4/5,"")</f>
        <v/>
      </c>
      <c r="BM17" s="83"/>
      <c r="BN17" s="83"/>
      <c r="BO17" s="83"/>
      <c r="BP17" s="83"/>
      <c r="BQ17" s="83"/>
      <c r="BR17" s="26" t="s">
        <v>5</v>
      </c>
      <c r="BS17" s="78" t="str">
        <f>IF(B17="","",IF(OR(B17="移乗支援",B17="入浴支援",B17="その他（バックオフィスソフト以外）",B17="介護業務支援（インカム）"),1000000,300000))</f>
        <v/>
      </c>
      <c r="BT17" s="79"/>
      <c r="BU17" s="79"/>
      <c r="BV17" s="79"/>
      <c r="BW17" s="79"/>
      <c r="BX17" s="79"/>
      <c r="BY17" s="26" t="s">
        <v>5</v>
      </c>
      <c r="BZ17" s="82">
        <f>MIN(BL17,BS17)</f>
        <v>0</v>
      </c>
      <c r="CA17" s="83"/>
      <c r="CB17" s="83"/>
      <c r="CC17" s="83"/>
      <c r="CD17" s="83"/>
      <c r="CE17" s="83"/>
      <c r="CF17" s="26" t="s">
        <v>5</v>
      </c>
      <c r="CG17" s="82">
        <f>ROUNDDOWN(BZ17*Y17,-3)</f>
        <v>0</v>
      </c>
      <c r="CH17" s="83"/>
      <c r="CI17" s="83"/>
      <c r="CJ17" s="83"/>
      <c r="CK17" s="83"/>
      <c r="CL17" s="83"/>
      <c r="CM17" s="27" t="s">
        <v>5</v>
      </c>
      <c r="CN17" s="25"/>
      <c r="CO17" s="25"/>
      <c r="CP17" s="25"/>
      <c r="CQ17" s="25"/>
      <c r="CR17" s="25"/>
      <c r="CS17" s="25"/>
    </row>
    <row r="18" spans="1:97" ht="30" customHeight="1">
      <c r="A18" s="25"/>
      <c r="B18" s="59" t="s">
        <v>22</v>
      </c>
      <c r="C18" s="59"/>
      <c r="D18" s="59"/>
      <c r="E18" s="59"/>
      <c r="F18" s="59"/>
      <c r="G18" s="59"/>
      <c r="H18" s="59"/>
      <c r="I18" s="98"/>
      <c r="J18" s="98"/>
      <c r="K18" s="98"/>
      <c r="L18" s="98"/>
      <c r="M18" s="98"/>
      <c r="N18" s="98"/>
      <c r="O18" s="98"/>
      <c r="P18" s="98"/>
      <c r="Q18" s="93"/>
      <c r="R18" s="94"/>
      <c r="S18" s="94"/>
      <c r="T18" s="95"/>
      <c r="U18" s="93"/>
      <c r="V18" s="94"/>
      <c r="W18" s="94"/>
      <c r="X18" s="95"/>
      <c r="Y18" s="148">
        <f>SUMIF(AB14:AB17,"台",Y14:AA17)</f>
        <v>0</v>
      </c>
      <c r="Z18" s="149"/>
      <c r="AA18" s="149"/>
      <c r="AB18" s="29" t="s">
        <v>21</v>
      </c>
      <c r="AC18" s="96">
        <f>SUM(AC14:AH17)</f>
        <v>0</v>
      </c>
      <c r="AD18" s="97"/>
      <c r="AE18" s="97"/>
      <c r="AF18" s="97"/>
      <c r="AG18" s="97"/>
      <c r="AH18" s="97"/>
      <c r="AI18" s="26" t="s">
        <v>5</v>
      </c>
      <c r="AJ18" s="96">
        <f>SUM(AJ14:AO17)</f>
        <v>0</v>
      </c>
      <c r="AK18" s="97"/>
      <c r="AL18" s="97"/>
      <c r="AM18" s="97"/>
      <c r="AN18" s="97"/>
      <c r="AO18" s="97"/>
      <c r="AP18" s="26" t="s">
        <v>5</v>
      </c>
      <c r="AQ18" s="96">
        <f>SUM(AQ14:AV17)</f>
        <v>0</v>
      </c>
      <c r="AR18" s="97"/>
      <c r="AS18" s="97"/>
      <c r="AT18" s="97"/>
      <c r="AU18" s="97"/>
      <c r="AV18" s="97"/>
      <c r="AW18" s="26" t="s">
        <v>5</v>
      </c>
      <c r="AX18" s="96">
        <f>SUM(AX14:BC17)</f>
        <v>0</v>
      </c>
      <c r="AY18" s="97"/>
      <c r="AZ18" s="97"/>
      <c r="BA18" s="97"/>
      <c r="BB18" s="97"/>
      <c r="BC18" s="97"/>
      <c r="BD18" s="26" t="s">
        <v>5</v>
      </c>
      <c r="BE18" s="93"/>
      <c r="BF18" s="94"/>
      <c r="BG18" s="94"/>
      <c r="BH18" s="94"/>
      <c r="BI18" s="94"/>
      <c r="BJ18" s="94"/>
      <c r="BK18" s="95"/>
      <c r="BL18" s="93"/>
      <c r="BM18" s="94"/>
      <c r="BN18" s="94"/>
      <c r="BO18" s="94"/>
      <c r="BP18" s="94"/>
      <c r="BQ18" s="94"/>
      <c r="BR18" s="95"/>
      <c r="BS18" s="93"/>
      <c r="BT18" s="94"/>
      <c r="BU18" s="94"/>
      <c r="BV18" s="94"/>
      <c r="BW18" s="94"/>
      <c r="BX18" s="94"/>
      <c r="BY18" s="95"/>
      <c r="BZ18" s="93"/>
      <c r="CA18" s="94"/>
      <c r="CB18" s="94"/>
      <c r="CC18" s="94"/>
      <c r="CD18" s="94"/>
      <c r="CE18" s="94"/>
      <c r="CF18" s="95"/>
      <c r="CG18" s="96">
        <f>SUM(CG14:CL17)</f>
        <v>0</v>
      </c>
      <c r="CH18" s="133"/>
      <c r="CI18" s="133"/>
      <c r="CJ18" s="133"/>
      <c r="CK18" s="133"/>
      <c r="CL18" s="133"/>
      <c r="CM18" s="26" t="s">
        <v>5</v>
      </c>
      <c r="CN18" s="25"/>
      <c r="CO18" s="25"/>
      <c r="CP18" s="25"/>
      <c r="CQ18" s="25"/>
      <c r="CR18" s="25"/>
      <c r="CS18" s="25"/>
    </row>
    <row r="19" spans="1:97" ht="14.25">
      <c r="A19" s="25"/>
      <c r="B19" s="30"/>
      <c r="C19" s="30"/>
      <c r="D19" s="30"/>
      <c r="E19" s="30"/>
      <c r="F19" s="25"/>
      <c r="G19" s="25"/>
      <c r="H19" s="25"/>
      <c r="I19" s="25"/>
      <c r="J19" s="25"/>
      <c r="K19" s="25"/>
      <c r="L19" s="25"/>
      <c r="M19" s="25"/>
      <c r="N19" s="146" t="s">
        <v>23</v>
      </c>
      <c r="O19" s="146"/>
      <c r="P19" s="146"/>
      <c r="Q19" s="146"/>
      <c r="R19" s="146"/>
      <c r="S19" s="146"/>
      <c r="T19" s="146"/>
      <c r="U19" s="147" t="str">
        <f>IF(ROUNDDOWN(BE5*0.2,0)&lt;Y18,"オーバー","○")</f>
        <v>○</v>
      </c>
      <c r="V19" s="147"/>
      <c r="W19" s="147"/>
      <c r="X19" s="147"/>
      <c r="Y19" s="25"/>
      <c r="Z19" s="25"/>
      <c r="AA19" s="25"/>
      <c r="AB19" s="31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31"/>
      <c r="AQ19" s="25"/>
      <c r="AR19" s="25"/>
      <c r="AS19" s="25"/>
      <c r="AT19" s="25"/>
      <c r="AU19" s="25"/>
      <c r="AV19" s="32"/>
      <c r="AW19" s="31"/>
      <c r="AX19" s="25"/>
      <c r="AY19" s="25"/>
      <c r="AZ19" s="25"/>
      <c r="BA19" s="25"/>
      <c r="BB19" s="25"/>
      <c r="BC19" s="32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1"/>
      <c r="BS19" s="31"/>
      <c r="BT19" s="31"/>
      <c r="BU19" s="31"/>
      <c r="BV19" s="31"/>
      <c r="BW19" s="31"/>
      <c r="BX19" s="32"/>
      <c r="BY19" s="31"/>
      <c r="BZ19" s="31"/>
      <c r="CA19" s="31"/>
      <c r="CB19" s="31"/>
      <c r="CC19" s="31"/>
      <c r="CD19" s="31"/>
      <c r="CE19" s="32"/>
      <c r="CF19" s="31"/>
      <c r="CG19" s="31"/>
      <c r="CH19" s="31"/>
      <c r="CI19" s="31"/>
      <c r="CJ19" s="31"/>
      <c r="CK19" s="31"/>
      <c r="CL19" s="32"/>
      <c r="CM19" s="25"/>
      <c r="CN19" s="25"/>
      <c r="CO19" s="25"/>
    </row>
    <row r="20" spans="1:97" ht="14.25">
      <c r="A20" s="25"/>
      <c r="B20" s="30"/>
      <c r="C20" s="30"/>
      <c r="D20" s="30"/>
      <c r="E20" s="30"/>
      <c r="F20" s="25"/>
      <c r="G20" s="25"/>
      <c r="H20" s="25"/>
      <c r="I20" s="25"/>
      <c r="J20" s="25"/>
      <c r="K20" s="25"/>
      <c r="L20" s="25"/>
      <c r="M20" s="25"/>
      <c r="N20" s="33"/>
      <c r="O20" s="33"/>
      <c r="P20" s="33"/>
      <c r="Q20" s="33"/>
      <c r="R20" s="33"/>
      <c r="S20" s="33"/>
      <c r="T20" s="33"/>
      <c r="U20" s="34"/>
      <c r="V20" s="34"/>
      <c r="W20" s="34"/>
      <c r="X20" s="34"/>
      <c r="Y20" s="25"/>
      <c r="Z20" s="25"/>
      <c r="AA20" s="25"/>
      <c r="AB20" s="31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31"/>
      <c r="AQ20" s="25"/>
      <c r="AR20" s="25"/>
      <c r="AS20" s="25"/>
      <c r="AT20" s="25"/>
      <c r="AU20" s="25"/>
      <c r="AV20" s="32"/>
      <c r="AW20" s="31"/>
      <c r="AX20" s="25"/>
      <c r="AY20" s="25"/>
      <c r="AZ20" s="25"/>
      <c r="BA20" s="25"/>
      <c r="BB20" s="25"/>
      <c r="BC20" s="32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1"/>
      <c r="BS20" s="31"/>
      <c r="BT20" s="31"/>
      <c r="BU20" s="31"/>
      <c r="BV20" s="31"/>
      <c r="BW20" s="31"/>
      <c r="BX20" s="32"/>
      <c r="BY20" s="31"/>
      <c r="BZ20" s="31"/>
      <c r="CA20" s="31"/>
      <c r="CB20" s="31"/>
      <c r="CC20" s="31"/>
      <c r="CD20" s="31"/>
      <c r="CE20" s="32"/>
      <c r="CF20" s="31"/>
      <c r="CG20" s="31"/>
      <c r="CH20" s="31"/>
      <c r="CI20" s="31"/>
      <c r="CJ20" s="31"/>
      <c r="CK20" s="31"/>
      <c r="CL20" s="32"/>
      <c r="CM20" s="25"/>
      <c r="CN20" s="25"/>
      <c r="CO20" s="25"/>
    </row>
    <row r="21" spans="1:97" ht="21.6" customHeight="1">
      <c r="A21" s="25"/>
      <c r="B21" s="12" t="s">
        <v>24</v>
      </c>
      <c r="C21" s="30"/>
      <c r="D21" s="30"/>
      <c r="E21" s="30"/>
      <c r="F21" s="25"/>
      <c r="G21" s="25"/>
      <c r="H21" s="25"/>
      <c r="I21" s="25"/>
      <c r="J21" s="25"/>
      <c r="K21" s="25"/>
      <c r="L21" s="25"/>
      <c r="M21" s="25"/>
      <c r="N21" s="33"/>
      <c r="O21" s="33"/>
      <c r="P21" s="33"/>
      <c r="Q21" s="33"/>
      <c r="R21" s="33"/>
      <c r="S21" s="33"/>
      <c r="T21" s="33"/>
      <c r="U21" s="34"/>
      <c r="V21" s="34"/>
      <c r="W21" s="34"/>
      <c r="X21" s="34"/>
      <c r="Y21" s="25"/>
      <c r="Z21" s="25"/>
      <c r="AA21" s="25"/>
      <c r="AB21" s="31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31"/>
      <c r="AQ21" s="25"/>
      <c r="AR21" s="25"/>
      <c r="AS21" s="25"/>
      <c r="AT21" s="25"/>
      <c r="AU21" s="25"/>
      <c r="AV21" s="32"/>
      <c r="AW21" s="31"/>
      <c r="AX21" s="25"/>
      <c r="AY21" s="25"/>
      <c r="AZ21" s="25"/>
      <c r="BA21" s="25"/>
      <c r="BB21" s="25"/>
      <c r="BC21" s="32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1"/>
      <c r="BS21" s="31"/>
      <c r="BT21" s="31"/>
      <c r="BU21" s="31"/>
      <c r="BV21" s="31"/>
      <c r="BW21" s="31"/>
      <c r="BX21" s="32"/>
      <c r="BY21" s="31"/>
      <c r="BZ21" s="31"/>
      <c r="CA21" s="31"/>
      <c r="CB21" s="31"/>
      <c r="CC21" s="31"/>
      <c r="CD21" s="31"/>
      <c r="CE21" s="32"/>
      <c r="CF21" s="31"/>
      <c r="CG21" s="31"/>
      <c r="CH21" s="31"/>
      <c r="CI21" s="31"/>
      <c r="CJ21" s="31"/>
      <c r="CK21" s="31"/>
      <c r="CL21" s="32"/>
      <c r="CM21" s="25"/>
      <c r="CN21" s="25"/>
      <c r="CO21" s="25"/>
    </row>
    <row r="22" spans="1:97" ht="17.25">
      <c r="A22" s="21"/>
      <c r="B22" s="18"/>
      <c r="C22" s="21" t="s">
        <v>25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3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</row>
    <row r="23" spans="1:97" ht="18" thickBot="1">
      <c r="A23" s="21"/>
      <c r="B23" s="22"/>
      <c r="C23" s="22" t="s">
        <v>26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3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</row>
    <row r="24" spans="1:97" ht="14.25" customHeight="1">
      <c r="A24" s="24"/>
      <c r="B24" s="115" t="s">
        <v>9</v>
      </c>
      <c r="C24" s="116"/>
      <c r="D24" s="116"/>
      <c r="E24" s="116"/>
      <c r="F24" s="116"/>
      <c r="G24" s="116"/>
      <c r="H24" s="117"/>
      <c r="I24" s="115" t="s">
        <v>10</v>
      </c>
      <c r="J24" s="116"/>
      <c r="K24" s="116"/>
      <c r="L24" s="116"/>
      <c r="M24" s="116"/>
      <c r="N24" s="116"/>
      <c r="O24" s="116"/>
      <c r="P24" s="117"/>
      <c r="Q24" s="84" t="s">
        <v>27</v>
      </c>
      <c r="R24" s="85"/>
      <c r="S24" s="85"/>
      <c r="T24" s="86"/>
      <c r="U24" s="84" t="s">
        <v>59</v>
      </c>
      <c r="V24" s="85"/>
      <c r="W24" s="85"/>
      <c r="X24" s="86"/>
      <c r="Y24" s="136" t="s">
        <v>28</v>
      </c>
      <c r="Z24" s="137"/>
      <c r="AA24" s="137"/>
      <c r="AB24" s="137"/>
      <c r="AC24" s="137"/>
      <c r="AD24" s="138"/>
      <c r="AE24" s="142" t="s">
        <v>29</v>
      </c>
      <c r="AF24" s="143"/>
      <c r="AG24" s="143"/>
      <c r="AH24" s="143"/>
      <c r="AI24" s="143"/>
      <c r="AJ24" s="144"/>
      <c r="AK24" s="63" t="s">
        <v>13</v>
      </c>
      <c r="AL24" s="63"/>
      <c r="AM24" s="63"/>
      <c r="AN24" s="63"/>
      <c r="AO24" s="63"/>
      <c r="AP24" s="63"/>
      <c r="AQ24" s="64"/>
      <c r="AR24" s="62" t="s">
        <v>14</v>
      </c>
      <c r="AS24" s="63"/>
      <c r="AT24" s="63"/>
      <c r="AU24" s="63"/>
      <c r="AV24" s="63"/>
      <c r="AW24" s="63"/>
      <c r="AX24" s="64"/>
      <c r="AY24" s="62" t="s">
        <v>55</v>
      </c>
      <c r="AZ24" s="63"/>
      <c r="BA24" s="63"/>
      <c r="BB24" s="63"/>
      <c r="BC24" s="63"/>
      <c r="BD24" s="63"/>
      <c r="BE24" s="64"/>
      <c r="BF24" s="62" t="s">
        <v>30</v>
      </c>
      <c r="BG24" s="63"/>
      <c r="BH24" s="63"/>
      <c r="BI24" s="63"/>
      <c r="BJ24" s="63"/>
      <c r="BK24" s="63"/>
      <c r="BL24" s="64"/>
      <c r="BM24" s="62" t="s">
        <v>31</v>
      </c>
      <c r="BN24" s="63"/>
      <c r="BO24" s="63"/>
      <c r="BP24" s="63"/>
      <c r="BQ24" s="63"/>
      <c r="BR24" s="63"/>
      <c r="BS24" s="64"/>
      <c r="BT24" s="62" t="s">
        <v>32</v>
      </c>
      <c r="BU24" s="63"/>
      <c r="BV24" s="63"/>
      <c r="BW24" s="63"/>
      <c r="BX24" s="63"/>
      <c r="BY24" s="63"/>
      <c r="BZ24" s="64"/>
      <c r="CA24" s="62" t="s">
        <v>33</v>
      </c>
      <c r="CB24" s="63"/>
      <c r="CC24" s="63"/>
      <c r="CD24" s="63"/>
      <c r="CE24" s="63"/>
      <c r="CF24" s="63"/>
      <c r="CG24" s="64"/>
      <c r="CH24" s="62" t="s">
        <v>34</v>
      </c>
      <c r="CI24" s="63"/>
      <c r="CJ24" s="63"/>
      <c r="CK24" s="63"/>
      <c r="CL24" s="63"/>
      <c r="CM24" s="63"/>
      <c r="CN24" s="64"/>
      <c r="CO24" s="35"/>
      <c r="CP24" s="36" t="s">
        <v>35</v>
      </c>
      <c r="CQ24" s="24"/>
      <c r="CR24" s="24"/>
      <c r="CS24" s="24"/>
    </row>
    <row r="25" spans="1:97" ht="83.45" customHeight="1">
      <c r="A25" s="24"/>
      <c r="B25" s="118"/>
      <c r="C25" s="119"/>
      <c r="D25" s="119"/>
      <c r="E25" s="119"/>
      <c r="F25" s="119"/>
      <c r="G25" s="119"/>
      <c r="H25" s="120"/>
      <c r="I25" s="118"/>
      <c r="J25" s="119"/>
      <c r="K25" s="119"/>
      <c r="L25" s="119"/>
      <c r="M25" s="119"/>
      <c r="N25" s="119"/>
      <c r="O25" s="119"/>
      <c r="P25" s="120"/>
      <c r="Q25" s="87"/>
      <c r="R25" s="88"/>
      <c r="S25" s="88"/>
      <c r="T25" s="89"/>
      <c r="U25" s="87"/>
      <c r="V25" s="88"/>
      <c r="W25" s="88"/>
      <c r="X25" s="89"/>
      <c r="Y25" s="139"/>
      <c r="Z25" s="140"/>
      <c r="AA25" s="140"/>
      <c r="AB25" s="140"/>
      <c r="AC25" s="140"/>
      <c r="AD25" s="141"/>
      <c r="AE25" s="145"/>
      <c r="AF25" s="140"/>
      <c r="AG25" s="140"/>
      <c r="AH25" s="140"/>
      <c r="AI25" s="140"/>
      <c r="AJ25" s="141"/>
      <c r="AK25" s="66"/>
      <c r="AL25" s="66"/>
      <c r="AM25" s="66"/>
      <c r="AN25" s="66"/>
      <c r="AO25" s="66"/>
      <c r="AP25" s="66"/>
      <c r="AQ25" s="67"/>
      <c r="AR25" s="65"/>
      <c r="AS25" s="66"/>
      <c r="AT25" s="66"/>
      <c r="AU25" s="66"/>
      <c r="AV25" s="66"/>
      <c r="AW25" s="66"/>
      <c r="AX25" s="67"/>
      <c r="AY25" s="65"/>
      <c r="AZ25" s="66"/>
      <c r="BA25" s="66"/>
      <c r="BB25" s="66"/>
      <c r="BC25" s="66"/>
      <c r="BD25" s="66"/>
      <c r="BE25" s="67"/>
      <c r="BF25" s="65"/>
      <c r="BG25" s="66"/>
      <c r="BH25" s="66"/>
      <c r="BI25" s="66"/>
      <c r="BJ25" s="66"/>
      <c r="BK25" s="66"/>
      <c r="BL25" s="67"/>
      <c r="BM25" s="65"/>
      <c r="BN25" s="66"/>
      <c r="BO25" s="66"/>
      <c r="BP25" s="66"/>
      <c r="BQ25" s="66"/>
      <c r="BR25" s="66"/>
      <c r="BS25" s="67"/>
      <c r="BT25" s="65"/>
      <c r="BU25" s="66"/>
      <c r="BV25" s="66"/>
      <c r="BW25" s="66"/>
      <c r="BX25" s="66"/>
      <c r="BY25" s="66"/>
      <c r="BZ25" s="67"/>
      <c r="CA25" s="65"/>
      <c r="CB25" s="66"/>
      <c r="CC25" s="66"/>
      <c r="CD25" s="66"/>
      <c r="CE25" s="66"/>
      <c r="CF25" s="66"/>
      <c r="CG25" s="67"/>
      <c r="CH25" s="65"/>
      <c r="CI25" s="66"/>
      <c r="CJ25" s="66"/>
      <c r="CK25" s="66"/>
      <c r="CL25" s="66"/>
      <c r="CM25" s="66"/>
      <c r="CN25" s="67"/>
      <c r="CO25" s="35"/>
      <c r="CP25" s="37" t="s">
        <v>36</v>
      </c>
      <c r="CQ25" s="38" t="s">
        <v>37</v>
      </c>
      <c r="CR25" s="38" t="s">
        <v>38</v>
      </c>
      <c r="CS25" s="24"/>
    </row>
    <row r="26" spans="1:97" ht="30" customHeight="1">
      <c r="A26" s="25"/>
      <c r="B26" s="102"/>
      <c r="C26" s="103"/>
      <c r="D26" s="103"/>
      <c r="E26" s="103"/>
      <c r="F26" s="103"/>
      <c r="G26" s="103"/>
      <c r="H26" s="104"/>
      <c r="I26" s="105"/>
      <c r="J26" s="106"/>
      <c r="K26" s="106"/>
      <c r="L26" s="106"/>
      <c r="M26" s="106"/>
      <c r="N26" s="106"/>
      <c r="O26" s="106"/>
      <c r="P26" s="107"/>
      <c r="Q26" s="134"/>
      <c r="R26" s="135"/>
      <c r="S26" s="135"/>
      <c r="T26" s="39" t="s">
        <v>39</v>
      </c>
      <c r="U26" s="90"/>
      <c r="V26" s="91"/>
      <c r="W26" s="91"/>
      <c r="X26" s="92"/>
      <c r="Y26" s="90"/>
      <c r="Z26" s="91"/>
      <c r="AA26" s="91"/>
      <c r="AB26" s="91"/>
      <c r="AC26" s="91"/>
      <c r="AD26" s="114"/>
      <c r="AE26" s="113"/>
      <c r="AF26" s="91"/>
      <c r="AG26" s="91"/>
      <c r="AH26" s="91"/>
      <c r="AI26" s="91"/>
      <c r="AJ26" s="114"/>
      <c r="AK26" s="73"/>
      <c r="AL26" s="73"/>
      <c r="AM26" s="73"/>
      <c r="AN26" s="73"/>
      <c r="AO26" s="73"/>
      <c r="AP26" s="73"/>
      <c r="AQ26" s="26" t="s">
        <v>5</v>
      </c>
      <c r="AR26" s="72"/>
      <c r="AS26" s="73"/>
      <c r="AT26" s="73"/>
      <c r="AU26" s="73"/>
      <c r="AV26" s="73"/>
      <c r="AW26" s="73"/>
      <c r="AX26" s="26" t="s">
        <v>5</v>
      </c>
      <c r="AY26" s="105"/>
      <c r="AZ26" s="106"/>
      <c r="BA26" s="106"/>
      <c r="BB26" s="106"/>
      <c r="BC26" s="106"/>
      <c r="BD26" s="106"/>
      <c r="BE26" s="26" t="s">
        <v>5</v>
      </c>
      <c r="BF26" s="76">
        <f>AR26-AY26</f>
        <v>0</v>
      </c>
      <c r="BG26" s="77"/>
      <c r="BH26" s="77"/>
      <c r="BI26" s="77"/>
      <c r="BJ26" s="77"/>
      <c r="BK26" s="77"/>
      <c r="BL26" s="26" t="s">
        <v>5</v>
      </c>
      <c r="BM26" s="78">
        <f>BF26*4/5</f>
        <v>0</v>
      </c>
      <c r="BN26" s="79"/>
      <c r="BO26" s="79"/>
      <c r="BP26" s="79"/>
      <c r="BQ26" s="79"/>
      <c r="BR26" s="79"/>
      <c r="BS26" s="26" t="s">
        <v>5</v>
      </c>
      <c r="BT26" s="96" t="str">
        <f>CR26</f>
        <v/>
      </c>
      <c r="BU26" s="97"/>
      <c r="BV26" s="97"/>
      <c r="BW26" s="97"/>
      <c r="BX26" s="97"/>
      <c r="BY26" s="97"/>
      <c r="BZ26" s="26" t="s">
        <v>5</v>
      </c>
      <c r="CA26" s="82">
        <f>MIN(BM26,BT26)</f>
        <v>0</v>
      </c>
      <c r="CB26" s="83"/>
      <c r="CC26" s="83"/>
      <c r="CD26" s="83"/>
      <c r="CE26" s="83"/>
      <c r="CF26" s="83"/>
      <c r="CG26" s="26" t="s">
        <v>5</v>
      </c>
      <c r="CH26" s="82">
        <f>ROUNDDOWN(CA26,-3)</f>
        <v>0</v>
      </c>
      <c r="CI26" s="83"/>
      <c r="CJ26" s="83"/>
      <c r="CK26" s="83"/>
      <c r="CL26" s="83"/>
      <c r="CM26" s="83"/>
      <c r="CN26" s="26" t="s">
        <v>5</v>
      </c>
      <c r="CO26" s="40"/>
      <c r="CP26" s="55" t="str" cm="1">
        <f t="array" ref="CP26">IFERROR(_xlfn.IFS(
ISBLANK(Q26),"",
Q26&lt;=10,1000000,
Q26&lt;=20,1500000,
Q26&lt;=30,2000000,
Q26&gt;=31,2500000
),"")</f>
        <v/>
      </c>
      <c r="CQ26" s="1" t="str">
        <f>IFERROR(CP26+IF(Y26="実施する",150000,0),"")</f>
        <v/>
      </c>
      <c r="CR26" s="1" t="str">
        <f>IFERROR(CQ26+IF(AE26="連携する",50000,0),"")</f>
        <v/>
      </c>
      <c r="CS26" s="25"/>
    </row>
    <row r="27" spans="1:97" ht="30" customHeight="1">
      <c r="A27" s="25"/>
      <c r="B27" s="102"/>
      <c r="C27" s="103"/>
      <c r="D27" s="103"/>
      <c r="E27" s="103"/>
      <c r="F27" s="103"/>
      <c r="G27" s="103"/>
      <c r="H27" s="104"/>
      <c r="I27" s="105"/>
      <c r="J27" s="106"/>
      <c r="K27" s="106"/>
      <c r="L27" s="106"/>
      <c r="M27" s="106"/>
      <c r="N27" s="106"/>
      <c r="O27" s="106"/>
      <c r="P27" s="107"/>
      <c r="Q27" s="134"/>
      <c r="R27" s="135"/>
      <c r="S27" s="135"/>
      <c r="T27" s="39" t="s">
        <v>39</v>
      </c>
      <c r="U27" s="90"/>
      <c r="V27" s="91"/>
      <c r="W27" s="91"/>
      <c r="X27" s="92"/>
      <c r="Y27" s="90"/>
      <c r="Z27" s="91"/>
      <c r="AA27" s="91"/>
      <c r="AB27" s="91"/>
      <c r="AC27" s="91"/>
      <c r="AD27" s="114"/>
      <c r="AE27" s="113"/>
      <c r="AF27" s="91"/>
      <c r="AG27" s="91"/>
      <c r="AH27" s="91"/>
      <c r="AI27" s="91"/>
      <c r="AJ27" s="114"/>
      <c r="AK27" s="73"/>
      <c r="AL27" s="73"/>
      <c r="AM27" s="73"/>
      <c r="AN27" s="73"/>
      <c r="AO27" s="73"/>
      <c r="AP27" s="73"/>
      <c r="AQ27" s="26" t="s">
        <v>5</v>
      </c>
      <c r="AR27" s="72"/>
      <c r="AS27" s="73"/>
      <c r="AT27" s="73"/>
      <c r="AU27" s="73"/>
      <c r="AV27" s="73"/>
      <c r="AW27" s="73"/>
      <c r="AX27" s="26" t="s">
        <v>5</v>
      </c>
      <c r="AY27" s="105"/>
      <c r="AZ27" s="106"/>
      <c r="BA27" s="106"/>
      <c r="BB27" s="106"/>
      <c r="BC27" s="106"/>
      <c r="BD27" s="106"/>
      <c r="BE27" s="26" t="s">
        <v>5</v>
      </c>
      <c r="BF27" s="76">
        <f>AR27-AY27</f>
        <v>0</v>
      </c>
      <c r="BG27" s="77"/>
      <c r="BH27" s="77"/>
      <c r="BI27" s="77"/>
      <c r="BJ27" s="77"/>
      <c r="BK27" s="77"/>
      <c r="BL27" s="26" t="s">
        <v>5</v>
      </c>
      <c r="BM27" s="78">
        <f>BF27*4/5</f>
        <v>0</v>
      </c>
      <c r="BN27" s="79"/>
      <c r="BO27" s="79"/>
      <c r="BP27" s="79"/>
      <c r="BQ27" s="79"/>
      <c r="BR27" s="79"/>
      <c r="BS27" s="26" t="s">
        <v>5</v>
      </c>
      <c r="BT27" s="96" t="str">
        <f>CR27</f>
        <v/>
      </c>
      <c r="BU27" s="97"/>
      <c r="BV27" s="97"/>
      <c r="BW27" s="97"/>
      <c r="BX27" s="97"/>
      <c r="BY27" s="97"/>
      <c r="BZ27" s="26" t="s">
        <v>5</v>
      </c>
      <c r="CA27" s="82">
        <f t="shared" ref="CA27:CA28" si="0">MIN(BM27,BT27)</f>
        <v>0</v>
      </c>
      <c r="CB27" s="83"/>
      <c r="CC27" s="83"/>
      <c r="CD27" s="83"/>
      <c r="CE27" s="83"/>
      <c r="CF27" s="83"/>
      <c r="CG27" s="26" t="s">
        <v>5</v>
      </c>
      <c r="CH27" s="82">
        <f>ROUNDDOWN(CA27,-3)</f>
        <v>0</v>
      </c>
      <c r="CI27" s="83"/>
      <c r="CJ27" s="83"/>
      <c r="CK27" s="83"/>
      <c r="CL27" s="83"/>
      <c r="CM27" s="83"/>
      <c r="CN27" s="26" t="s">
        <v>5</v>
      </c>
      <c r="CO27" s="40"/>
      <c r="CP27" s="55" t="str" cm="1">
        <f t="array" ref="CP27">IFERROR(_xlfn.IFS(
ISBLANK(Q27),"",
Q27&lt;=10,1000000,
Q27&lt;=20,1500000,
Q27&lt;=30,2000000,
Q27&gt;=31,2500000
),"")</f>
        <v/>
      </c>
      <c r="CQ27" s="1" t="str">
        <f>IFERROR(CP27+IF(Y27="実施する",150000,0),"")</f>
        <v/>
      </c>
      <c r="CR27" s="1" t="str">
        <f>IFERROR(CQ27+IF(AE27="連携する",50000,0),"")</f>
        <v/>
      </c>
      <c r="CS27" s="25"/>
    </row>
    <row r="28" spans="1:97" ht="30" customHeight="1" thickBot="1">
      <c r="A28" s="25"/>
      <c r="B28" s="102"/>
      <c r="C28" s="103"/>
      <c r="D28" s="103"/>
      <c r="E28" s="103"/>
      <c r="F28" s="103"/>
      <c r="G28" s="103"/>
      <c r="H28" s="104"/>
      <c r="I28" s="105"/>
      <c r="J28" s="106"/>
      <c r="K28" s="106"/>
      <c r="L28" s="106"/>
      <c r="M28" s="106"/>
      <c r="N28" s="106"/>
      <c r="O28" s="106"/>
      <c r="P28" s="107"/>
      <c r="Q28" s="134"/>
      <c r="R28" s="135"/>
      <c r="S28" s="135"/>
      <c r="T28" s="39" t="s">
        <v>39</v>
      </c>
      <c r="U28" s="90"/>
      <c r="V28" s="91"/>
      <c r="W28" s="91"/>
      <c r="X28" s="92"/>
      <c r="Y28" s="90"/>
      <c r="Z28" s="91"/>
      <c r="AA28" s="91"/>
      <c r="AB28" s="91"/>
      <c r="AC28" s="91"/>
      <c r="AD28" s="114"/>
      <c r="AE28" s="110"/>
      <c r="AF28" s="111"/>
      <c r="AG28" s="111"/>
      <c r="AH28" s="111"/>
      <c r="AI28" s="111"/>
      <c r="AJ28" s="112"/>
      <c r="AK28" s="73"/>
      <c r="AL28" s="73"/>
      <c r="AM28" s="73"/>
      <c r="AN28" s="73"/>
      <c r="AO28" s="73"/>
      <c r="AP28" s="73"/>
      <c r="AQ28" s="26" t="s">
        <v>5</v>
      </c>
      <c r="AR28" s="72"/>
      <c r="AS28" s="73"/>
      <c r="AT28" s="73"/>
      <c r="AU28" s="73"/>
      <c r="AV28" s="73"/>
      <c r="AW28" s="73"/>
      <c r="AX28" s="26" t="s">
        <v>5</v>
      </c>
      <c r="AY28" s="105"/>
      <c r="AZ28" s="106"/>
      <c r="BA28" s="106"/>
      <c r="BB28" s="106"/>
      <c r="BC28" s="106"/>
      <c r="BD28" s="106"/>
      <c r="BE28" s="26" t="s">
        <v>5</v>
      </c>
      <c r="BF28" s="76">
        <f>AR28-AY28</f>
        <v>0</v>
      </c>
      <c r="BG28" s="77"/>
      <c r="BH28" s="77"/>
      <c r="BI28" s="77"/>
      <c r="BJ28" s="77"/>
      <c r="BK28" s="77"/>
      <c r="BL28" s="26" t="s">
        <v>5</v>
      </c>
      <c r="BM28" s="78">
        <f>BF28*4/5</f>
        <v>0</v>
      </c>
      <c r="BN28" s="79"/>
      <c r="BO28" s="79"/>
      <c r="BP28" s="79"/>
      <c r="BQ28" s="79"/>
      <c r="BR28" s="79"/>
      <c r="BS28" s="26" t="s">
        <v>5</v>
      </c>
      <c r="BT28" s="96" t="str">
        <f>CR28</f>
        <v/>
      </c>
      <c r="BU28" s="97"/>
      <c r="BV28" s="97"/>
      <c r="BW28" s="97"/>
      <c r="BX28" s="97"/>
      <c r="BY28" s="97"/>
      <c r="BZ28" s="26" t="s">
        <v>5</v>
      </c>
      <c r="CA28" s="82">
        <f t="shared" si="0"/>
        <v>0</v>
      </c>
      <c r="CB28" s="83"/>
      <c r="CC28" s="83"/>
      <c r="CD28" s="83"/>
      <c r="CE28" s="83"/>
      <c r="CF28" s="83"/>
      <c r="CG28" s="26" t="s">
        <v>5</v>
      </c>
      <c r="CH28" s="82">
        <f>ROUNDDOWN(CA28,-3)</f>
        <v>0</v>
      </c>
      <c r="CI28" s="83"/>
      <c r="CJ28" s="83"/>
      <c r="CK28" s="83"/>
      <c r="CL28" s="83"/>
      <c r="CM28" s="83"/>
      <c r="CN28" s="26" t="s">
        <v>5</v>
      </c>
      <c r="CO28" s="40"/>
      <c r="CP28" s="55" t="str" cm="1">
        <f t="array" ref="CP28">IFERROR(_xlfn.IFS(
ISBLANK(Q28),"",
Q28&lt;=10,1000000,
Q28&lt;=20,1500000,
Q28&lt;=30,2000000,
Q28&gt;=31,2500000
),"")</f>
        <v/>
      </c>
      <c r="CQ28" s="1" t="str">
        <f>IFERROR(CP28+IF(Y28="実施する",150000,0),"")</f>
        <v/>
      </c>
      <c r="CR28" s="1" t="str">
        <f>IFERROR(CQ28+IF(AE28="連携する",50000,0),"")</f>
        <v/>
      </c>
      <c r="CS28" s="25"/>
    </row>
    <row r="29" spans="1:97" ht="30" customHeight="1">
      <c r="A29" s="25"/>
      <c r="B29" s="59" t="s">
        <v>22</v>
      </c>
      <c r="C29" s="59"/>
      <c r="D29" s="59"/>
      <c r="E29" s="59"/>
      <c r="F29" s="59"/>
      <c r="G29" s="59"/>
      <c r="H29" s="59"/>
      <c r="I29" s="98"/>
      <c r="J29" s="98"/>
      <c r="K29" s="98"/>
      <c r="L29" s="98"/>
      <c r="M29" s="98"/>
      <c r="N29" s="98"/>
      <c r="O29" s="98"/>
      <c r="P29" s="98"/>
      <c r="Q29" s="93"/>
      <c r="R29" s="94"/>
      <c r="S29" s="94"/>
      <c r="T29" s="95"/>
      <c r="U29" s="93"/>
      <c r="V29" s="94"/>
      <c r="W29" s="94"/>
      <c r="X29" s="95"/>
      <c r="Y29" s="93"/>
      <c r="Z29" s="94"/>
      <c r="AA29" s="94"/>
      <c r="AB29" s="94"/>
      <c r="AC29" s="94"/>
      <c r="AD29" s="95"/>
      <c r="AE29" s="99"/>
      <c r="AF29" s="100"/>
      <c r="AG29" s="100"/>
      <c r="AH29" s="100"/>
      <c r="AI29" s="100"/>
      <c r="AJ29" s="101"/>
      <c r="AK29" s="96">
        <f>SUM(AK26:AP28)</f>
        <v>0</v>
      </c>
      <c r="AL29" s="97"/>
      <c r="AM29" s="97"/>
      <c r="AN29" s="97"/>
      <c r="AO29" s="97"/>
      <c r="AP29" s="97"/>
      <c r="AQ29" s="26" t="s">
        <v>5</v>
      </c>
      <c r="AR29" s="96">
        <f>SUM(AR26:AW28)</f>
        <v>0</v>
      </c>
      <c r="AS29" s="97"/>
      <c r="AT29" s="97"/>
      <c r="AU29" s="97"/>
      <c r="AV29" s="97"/>
      <c r="AW29" s="97"/>
      <c r="AX29" s="26" t="s">
        <v>5</v>
      </c>
      <c r="AY29" s="96">
        <f>SUM(AY26:BD28)</f>
        <v>0</v>
      </c>
      <c r="AZ29" s="97"/>
      <c r="BA29" s="97"/>
      <c r="BB29" s="97"/>
      <c r="BC29" s="97"/>
      <c r="BD29" s="97"/>
      <c r="BE29" s="26" t="s">
        <v>5</v>
      </c>
      <c r="BF29" s="96">
        <f>SUM(BF26:BK28)</f>
        <v>0</v>
      </c>
      <c r="BG29" s="97"/>
      <c r="BH29" s="97"/>
      <c r="BI29" s="97"/>
      <c r="BJ29" s="97"/>
      <c r="BK29" s="97"/>
      <c r="BL29" s="26" t="s">
        <v>5</v>
      </c>
      <c r="BM29" s="93"/>
      <c r="BN29" s="94"/>
      <c r="BO29" s="94"/>
      <c r="BP29" s="94"/>
      <c r="BQ29" s="94"/>
      <c r="BR29" s="94"/>
      <c r="BS29" s="95"/>
      <c r="BT29" s="93"/>
      <c r="BU29" s="94"/>
      <c r="BV29" s="94"/>
      <c r="BW29" s="94"/>
      <c r="BX29" s="94"/>
      <c r="BY29" s="94"/>
      <c r="BZ29" s="95"/>
      <c r="CA29" s="93"/>
      <c r="CB29" s="94"/>
      <c r="CC29" s="94"/>
      <c r="CD29" s="94"/>
      <c r="CE29" s="94"/>
      <c r="CF29" s="94"/>
      <c r="CG29" s="95"/>
      <c r="CH29" s="96">
        <f>SUM(CH26:CM28)</f>
        <v>0</v>
      </c>
      <c r="CI29" s="97"/>
      <c r="CJ29" s="97"/>
      <c r="CK29" s="97"/>
      <c r="CL29" s="97"/>
      <c r="CM29" s="97"/>
      <c r="CN29" s="26" t="s">
        <v>5</v>
      </c>
      <c r="CO29" s="40"/>
      <c r="CP29" s="25"/>
      <c r="CQ29" s="25"/>
      <c r="CR29" s="25"/>
      <c r="CS29" s="25"/>
    </row>
    <row r="30" spans="1:97" ht="24.9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</row>
    <row r="31" spans="1:97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</row>
    <row r="32" spans="1:97" ht="18" thickBot="1">
      <c r="A32" s="36"/>
      <c r="B32" s="36"/>
      <c r="C32" s="22" t="s">
        <v>40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42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</row>
    <row r="33" spans="1:97" ht="14.25">
      <c r="A33" s="24"/>
      <c r="B33" s="115" t="s">
        <v>9</v>
      </c>
      <c r="C33" s="116"/>
      <c r="D33" s="116"/>
      <c r="E33" s="116"/>
      <c r="F33" s="116"/>
      <c r="G33" s="116"/>
      <c r="H33" s="117"/>
      <c r="I33" s="115" t="s">
        <v>10</v>
      </c>
      <c r="J33" s="116"/>
      <c r="K33" s="116"/>
      <c r="L33" s="116"/>
      <c r="M33" s="116"/>
      <c r="N33" s="116"/>
      <c r="O33" s="116"/>
      <c r="P33" s="117"/>
      <c r="Q33" s="84" t="s">
        <v>27</v>
      </c>
      <c r="R33" s="85"/>
      <c r="S33" s="85"/>
      <c r="T33" s="86"/>
      <c r="U33" s="84" t="s">
        <v>59</v>
      </c>
      <c r="V33" s="85"/>
      <c r="W33" s="85"/>
      <c r="X33" s="86"/>
      <c r="Y33" s="136" t="s">
        <v>28</v>
      </c>
      <c r="Z33" s="137"/>
      <c r="AA33" s="137"/>
      <c r="AB33" s="137"/>
      <c r="AC33" s="137"/>
      <c r="AD33" s="138"/>
      <c r="AE33" s="127" t="s">
        <v>29</v>
      </c>
      <c r="AF33" s="128"/>
      <c r="AG33" s="128"/>
      <c r="AH33" s="128"/>
      <c r="AI33" s="128"/>
      <c r="AJ33" s="129"/>
      <c r="AK33" s="63" t="s">
        <v>13</v>
      </c>
      <c r="AL33" s="63"/>
      <c r="AM33" s="63"/>
      <c r="AN33" s="63"/>
      <c r="AO33" s="63"/>
      <c r="AP33" s="63"/>
      <c r="AQ33" s="64"/>
      <c r="AR33" s="62" t="s">
        <v>14</v>
      </c>
      <c r="AS33" s="63"/>
      <c r="AT33" s="63"/>
      <c r="AU33" s="63"/>
      <c r="AV33" s="63"/>
      <c r="AW33" s="63"/>
      <c r="AX33" s="64"/>
      <c r="AY33" s="62" t="s">
        <v>56</v>
      </c>
      <c r="AZ33" s="63"/>
      <c r="BA33" s="63"/>
      <c r="BB33" s="63"/>
      <c r="BC33" s="63"/>
      <c r="BD33" s="63"/>
      <c r="BE33" s="64"/>
      <c r="BF33" s="62" t="s">
        <v>30</v>
      </c>
      <c r="BG33" s="63"/>
      <c r="BH33" s="63"/>
      <c r="BI33" s="63"/>
      <c r="BJ33" s="63"/>
      <c r="BK33" s="63"/>
      <c r="BL33" s="64"/>
      <c r="BM33" s="62" t="s">
        <v>31</v>
      </c>
      <c r="BN33" s="63"/>
      <c r="BO33" s="63"/>
      <c r="BP33" s="63"/>
      <c r="BQ33" s="63"/>
      <c r="BR33" s="63"/>
      <c r="BS33" s="64"/>
      <c r="BT33" s="62" t="s">
        <v>32</v>
      </c>
      <c r="BU33" s="63"/>
      <c r="BV33" s="63"/>
      <c r="BW33" s="63"/>
      <c r="BX33" s="63"/>
      <c r="BY33" s="63"/>
      <c r="BZ33" s="64"/>
      <c r="CA33" s="62" t="s">
        <v>33</v>
      </c>
      <c r="CB33" s="63"/>
      <c r="CC33" s="63"/>
      <c r="CD33" s="63"/>
      <c r="CE33" s="63"/>
      <c r="CF33" s="63"/>
      <c r="CG33" s="64"/>
      <c r="CH33" s="62" t="s">
        <v>34</v>
      </c>
      <c r="CI33" s="63"/>
      <c r="CJ33" s="63"/>
      <c r="CK33" s="63"/>
      <c r="CL33" s="63"/>
      <c r="CM33" s="63"/>
      <c r="CN33" s="64"/>
      <c r="CO33" s="35"/>
      <c r="CP33" s="36" t="s">
        <v>35</v>
      </c>
      <c r="CQ33" s="43"/>
      <c r="CR33" s="43"/>
      <c r="CS33" s="24"/>
    </row>
    <row r="34" spans="1:97" ht="99" customHeight="1">
      <c r="A34" s="24"/>
      <c r="B34" s="118"/>
      <c r="C34" s="119"/>
      <c r="D34" s="119"/>
      <c r="E34" s="119"/>
      <c r="F34" s="119"/>
      <c r="G34" s="119"/>
      <c r="H34" s="120"/>
      <c r="I34" s="118"/>
      <c r="J34" s="119"/>
      <c r="K34" s="119"/>
      <c r="L34" s="119"/>
      <c r="M34" s="119"/>
      <c r="N34" s="119"/>
      <c r="O34" s="119"/>
      <c r="P34" s="120"/>
      <c r="Q34" s="87"/>
      <c r="R34" s="88"/>
      <c r="S34" s="88"/>
      <c r="T34" s="89"/>
      <c r="U34" s="87"/>
      <c r="V34" s="88"/>
      <c r="W34" s="88"/>
      <c r="X34" s="89"/>
      <c r="Y34" s="139"/>
      <c r="Z34" s="140"/>
      <c r="AA34" s="140"/>
      <c r="AB34" s="140"/>
      <c r="AC34" s="140"/>
      <c r="AD34" s="141"/>
      <c r="AE34" s="130"/>
      <c r="AF34" s="131"/>
      <c r="AG34" s="131"/>
      <c r="AH34" s="131"/>
      <c r="AI34" s="131"/>
      <c r="AJ34" s="132"/>
      <c r="AK34" s="66"/>
      <c r="AL34" s="66"/>
      <c r="AM34" s="66"/>
      <c r="AN34" s="66"/>
      <c r="AO34" s="66"/>
      <c r="AP34" s="66"/>
      <c r="AQ34" s="67"/>
      <c r="AR34" s="65"/>
      <c r="AS34" s="66"/>
      <c r="AT34" s="66"/>
      <c r="AU34" s="66"/>
      <c r="AV34" s="66"/>
      <c r="AW34" s="66"/>
      <c r="AX34" s="67"/>
      <c r="AY34" s="65"/>
      <c r="AZ34" s="66"/>
      <c r="BA34" s="66"/>
      <c r="BB34" s="66"/>
      <c r="BC34" s="66"/>
      <c r="BD34" s="66"/>
      <c r="BE34" s="67"/>
      <c r="BF34" s="65"/>
      <c r="BG34" s="66"/>
      <c r="BH34" s="66"/>
      <c r="BI34" s="66"/>
      <c r="BJ34" s="66"/>
      <c r="BK34" s="66"/>
      <c r="BL34" s="67"/>
      <c r="BM34" s="65"/>
      <c r="BN34" s="66"/>
      <c r="BO34" s="66"/>
      <c r="BP34" s="66"/>
      <c r="BQ34" s="66"/>
      <c r="BR34" s="66"/>
      <c r="BS34" s="67"/>
      <c r="BT34" s="65"/>
      <c r="BU34" s="66"/>
      <c r="BV34" s="66"/>
      <c r="BW34" s="66"/>
      <c r="BX34" s="66"/>
      <c r="BY34" s="66"/>
      <c r="BZ34" s="67"/>
      <c r="CA34" s="65"/>
      <c r="CB34" s="66"/>
      <c r="CC34" s="66"/>
      <c r="CD34" s="66"/>
      <c r="CE34" s="66"/>
      <c r="CF34" s="66"/>
      <c r="CG34" s="67"/>
      <c r="CH34" s="65"/>
      <c r="CI34" s="66"/>
      <c r="CJ34" s="66"/>
      <c r="CK34" s="66"/>
      <c r="CL34" s="66"/>
      <c r="CM34" s="66"/>
      <c r="CN34" s="67"/>
      <c r="CO34" s="35"/>
      <c r="CP34" s="37" t="s">
        <v>41</v>
      </c>
      <c r="CQ34" s="38" t="s">
        <v>37</v>
      </c>
      <c r="CR34" s="38" t="s">
        <v>38</v>
      </c>
      <c r="CS34" s="24"/>
    </row>
    <row r="35" spans="1:97" ht="30" customHeight="1">
      <c r="A35" s="25"/>
      <c r="B35" s="102"/>
      <c r="C35" s="103"/>
      <c r="D35" s="103"/>
      <c r="E35" s="103"/>
      <c r="F35" s="103"/>
      <c r="G35" s="103"/>
      <c r="H35" s="104"/>
      <c r="I35" s="105"/>
      <c r="J35" s="106"/>
      <c r="K35" s="106"/>
      <c r="L35" s="106"/>
      <c r="M35" s="106"/>
      <c r="N35" s="106"/>
      <c r="O35" s="106"/>
      <c r="P35" s="107"/>
      <c r="Q35" s="108"/>
      <c r="R35" s="109"/>
      <c r="S35" s="109"/>
      <c r="T35" s="39" t="s">
        <v>39</v>
      </c>
      <c r="U35" s="90"/>
      <c r="V35" s="91"/>
      <c r="W35" s="91"/>
      <c r="X35" s="92"/>
      <c r="Y35" s="90"/>
      <c r="Z35" s="91"/>
      <c r="AA35" s="91"/>
      <c r="AB35" s="91"/>
      <c r="AC35" s="91"/>
      <c r="AD35" s="114"/>
      <c r="AE35" s="113"/>
      <c r="AF35" s="91"/>
      <c r="AG35" s="91"/>
      <c r="AH35" s="91"/>
      <c r="AI35" s="91"/>
      <c r="AJ35" s="114"/>
      <c r="AK35" s="73"/>
      <c r="AL35" s="73"/>
      <c r="AM35" s="73"/>
      <c r="AN35" s="73"/>
      <c r="AO35" s="73"/>
      <c r="AP35" s="73"/>
      <c r="AQ35" s="26" t="s">
        <v>5</v>
      </c>
      <c r="AR35" s="72"/>
      <c r="AS35" s="73"/>
      <c r="AT35" s="73"/>
      <c r="AU35" s="73"/>
      <c r="AV35" s="73"/>
      <c r="AW35" s="73"/>
      <c r="AX35" s="26" t="s">
        <v>5</v>
      </c>
      <c r="AY35" s="105"/>
      <c r="AZ35" s="106"/>
      <c r="BA35" s="106"/>
      <c r="BB35" s="106"/>
      <c r="BC35" s="106"/>
      <c r="BD35" s="106"/>
      <c r="BE35" s="26" t="s">
        <v>5</v>
      </c>
      <c r="BF35" s="76">
        <f>AR35-AY35</f>
        <v>0</v>
      </c>
      <c r="BG35" s="77"/>
      <c r="BH35" s="77"/>
      <c r="BI35" s="77"/>
      <c r="BJ35" s="77"/>
      <c r="BK35" s="77"/>
      <c r="BL35" s="26" t="s">
        <v>5</v>
      </c>
      <c r="BM35" s="78">
        <f>BF35*4/5</f>
        <v>0</v>
      </c>
      <c r="BN35" s="79"/>
      <c r="BO35" s="79"/>
      <c r="BP35" s="79"/>
      <c r="BQ35" s="79"/>
      <c r="BR35" s="79"/>
      <c r="BS35" s="26" t="s">
        <v>5</v>
      </c>
      <c r="BT35" s="96" t="str">
        <f>CR35</f>
        <v/>
      </c>
      <c r="BU35" s="97"/>
      <c r="BV35" s="97"/>
      <c r="BW35" s="97"/>
      <c r="BX35" s="97"/>
      <c r="BY35" s="97"/>
      <c r="BZ35" s="26" t="s">
        <v>5</v>
      </c>
      <c r="CA35" s="82">
        <f>MIN(BM35,BT35)</f>
        <v>0</v>
      </c>
      <c r="CB35" s="83"/>
      <c r="CC35" s="83"/>
      <c r="CD35" s="83"/>
      <c r="CE35" s="83"/>
      <c r="CF35" s="83"/>
      <c r="CG35" s="26" t="s">
        <v>5</v>
      </c>
      <c r="CH35" s="82">
        <f>ROUNDDOWN(CA35,-3)</f>
        <v>0</v>
      </c>
      <c r="CI35" s="83"/>
      <c r="CJ35" s="83"/>
      <c r="CK35" s="83"/>
      <c r="CL35" s="83"/>
      <c r="CM35" s="83"/>
      <c r="CN35" s="26" t="s">
        <v>5</v>
      </c>
      <c r="CO35" s="40"/>
      <c r="CP35" s="55" t="str">
        <f>IF(I35="","",2500000)</f>
        <v/>
      </c>
      <c r="CQ35" s="1" t="str">
        <f>IFERROR(CP35+IF(Y35="実施する",150000,0),"")</f>
        <v/>
      </c>
      <c r="CR35" s="2" t="str">
        <f>IFERROR(CQ35+IF(AE35="連携する",50000,0),"")</f>
        <v/>
      </c>
      <c r="CS35" s="25"/>
    </row>
    <row r="36" spans="1:97" ht="30" customHeight="1">
      <c r="A36" s="25"/>
      <c r="B36" s="102"/>
      <c r="C36" s="103"/>
      <c r="D36" s="103"/>
      <c r="E36" s="103"/>
      <c r="F36" s="103"/>
      <c r="G36" s="103"/>
      <c r="H36" s="104"/>
      <c r="I36" s="105"/>
      <c r="J36" s="106"/>
      <c r="K36" s="106"/>
      <c r="L36" s="106"/>
      <c r="M36" s="106"/>
      <c r="N36" s="106"/>
      <c r="O36" s="106"/>
      <c r="P36" s="107"/>
      <c r="Q36" s="108"/>
      <c r="R36" s="109"/>
      <c r="S36" s="109"/>
      <c r="T36" s="39" t="s">
        <v>39</v>
      </c>
      <c r="U36" s="90"/>
      <c r="V36" s="91"/>
      <c r="W36" s="91"/>
      <c r="X36" s="92"/>
      <c r="Y36" s="90"/>
      <c r="Z36" s="91"/>
      <c r="AA36" s="91"/>
      <c r="AB36" s="91"/>
      <c r="AC36" s="91"/>
      <c r="AD36" s="114"/>
      <c r="AE36" s="113"/>
      <c r="AF36" s="91"/>
      <c r="AG36" s="91"/>
      <c r="AH36" s="91"/>
      <c r="AI36" s="91"/>
      <c r="AJ36" s="114"/>
      <c r="AK36" s="73"/>
      <c r="AL36" s="73"/>
      <c r="AM36" s="73"/>
      <c r="AN36" s="73"/>
      <c r="AO36" s="73"/>
      <c r="AP36" s="73"/>
      <c r="AQ36" s="26" t="s">
        <v>5</v>
      </c>
      <c r="AR36" s="72"/>
      <c r="AS36" s="73"/>
      <c r="AT36" s="73"/>
      <c r="AU36" s="73"/>
      <c r="AV36" s="73"/>
      <c r="AW36" s="73"/>
      <c r="AX36" s="26" t="s">
        <v>5</v>
      </c>
      <c r="AY36" s="105"/>
      <c r="AZ36" s="106"/>
      <c r="BA36" s="106"/>
      <c r="BB36" s="106"/>
      <c r="BC36" s="106"/>
      <c r="BD36" s="106"/>
      <c r="BE36" s="26" t="s">
        <v>5</v>
      </c>
      <c r="BF36" s="76">
        <f>AR36-AY36</f>
        <v>0</v>
      </c>
      <c r="BG36" s="77"/>
      <c r="BH36" s="77"/>
      <c r="BI36" s="77"/>
      <c r="BJ36" s="77"/>
      <c r="BK36" s="77"/>
      <c r="BL36" s="26" t="s">
        <v>5</v>
      </c>
      <c r="BM36" s="78">
        <f>BF36*4/5</f>
        <v>0</v>
      </c>
      <c r="BN36" s="79"/>
      <c r="BO36" s="79"/>
      <c r="BP36" s="79"/>
      <c r="BQ36" s="79"/>
      <c r="BR36" s="79"/>
      <c r="BS36" s="26" t="s">
        <v>5</v>
      </c>
      <c r="BT36" s="96" t="str">
        <f>CR36</f>
        <v/>
      </c>
      <c r="BU36" s="97"/>
      <c r="BV36" s="97"/>
      <c r="BW36" s="97"/>
      <c r="BX36" s="97"/>
      <c r="BY36" s="97"/>
      <c r="BZ36" s="26" t="s">
        <v>5</v>
      </c>
      <c r="CA36" s="82">
        <f t="shared" ref="CA36:CA37" si="1">MIN(BM36,BT36)</f>
        <v>0</v>
      </c>
      <c r="CB36" s="83"/>
      <c r="CC36" s="83"/>
      <c r="CD36" s="83"/>
      <c r="CE36" s="83"/>
      <c r="CF36" s="83"/>
      <c r="CG36" s="26" t="s">
        <v>5</v>
      </c>
      <c r="CH36" s="82">
        <f t="shared" ref="CH36:CH37" si="2">ROUNDDOWN(CA36,-3)</f>
        <v>0</v>
      </c>
      <c r="CI36" s="83"/>
      <c r="CJ36" s="83"/>
      <c r="CK36" s="83"/>
      <c r="CL36" s="83"/>
      <c r="CM36" s="83"/>
      <c r="CN36" s="26" t="s">
        <v>5</v>
      </c>
      <c r="CO36" s="40"/>
      <c r="CP36" s="55" t="str">
        <f>IF(I36="","",2500000)</f>
        <v/>
      </c>
      <c r="CQ36" s="1" t="str">
        <f>IFERROR(CP36+IF(Y36="実施する",150000,0),"")</f>
        <v/>
      </c>
      <c r="CR36" s="2" t="str">
        <f>IFERROR(CQ36+IF(AE36="連携する",50000,0),"")</f>
        <v/>
      </c>
      <c r="CS36" s="25"/>
    </row>
    <row r="37" spans="1:97" ht="30" customHeight="1" thickBot="1">
      <c r="A37" s="25"/>
      <c r="B37" s="102"/>
      <c r="C37" s="103"/>
      <c r="D37" s="103"/>
      <c r="E37" s="103"/>
      <c r="F37" s="103"/>
      <c r="G37" s="103"/>
      <c r="H37" s="104"/>
      <c r="I37" s="105"/>
      <c r="J37" s="106"/>
      <c r="K37" s="106"/>
      <c r="L37" s="106"/>
      <c r="M37" s="106"/>
      <c r="N37" s="106"/>
      <c r="O37" s="106"/>
      <c r="P37" s="107"/>
      <c r="Q37" s="108"/>
      <c r="R37" s="109"/>
      <c r="S37" s="109"/>
      <c r="T37" s="39" t="s">
        <v>39</v>
      </c>
      <c r="U37" s="90"/>
      <c r="V37" s="91"/>
      <c r="W37" s="91"/>
      <c r="X37" s="92"/>
      <c r="Y37" s="90"/>
      <c r="Z37" s="91"/>
      <c r="AA37" s="91"/>
      <c r="AB37" s="91"/>
      <c r="AC37" s="91"/>
      <c r="AD37" s="114"/>
      <c r="AE37" s="110"/>
      <c r="AF37" s="111"/>
      <c r="AG37" s="111"/>
      <c r="AH37" s="111"/>
      <c r="AI37" s="111"/>
      <c r="AJ37" s="112"/>
      <c r="AK37" s="73"/>
      <c r="AL37" s="73"/>
      <c r="AM37" s="73"/>
      <c r="AN37" s="73"/>
      <c r="AO37" s="73"/>
      <c r="AP37" s="73"/>
      <c r="AQ37" s="26" t="s">
        <v>5</v>
      </c>
      <c r="AR37" s="72"/>
      <c r="AS37" s="73"/>
      <c r="AT37" s="73"/>
      <c r="AU37" s="73"/>
      <c r="AV37" s="73"/>
      <c r="AW37" s="73"/>
      <c r="AX37" s="26" t="s">
        <v>5</v>
      </c>
      <c r="AY37" s="105"/>
      <c r="AZ37" s="106"/>
      <c r="BA37" s="106"/>
      <c r="BB37" s="106"/>
      <c r="BC37" s="106"/>
      <c r="BD37" s="106"/>
      <c r="BE37" s="26" t="s">
        <v>5</v>
      </c>
      <c r="BF37" s="76">
        <f>AR37-AY37</f>
        <v>0</v>
      </c>
      <c r="BG37" s="77"/>
      <c r="BH37" s="77"/>
      <c r="BI37" s="77"/>
      <c r="BJ37" s="77"/>
      <c r="BK37" s="77"/>
      <c r="BL37" s="26" t="s">
        <v>5</v>
      </c>
      <c r="BM37" s="78">
        <f>BF37*4/5</f>
        <v>0</v>
      </c>
      <c r="BN37" s="79"/>
      <c r="BO37" s="79"/>
      <c r="BP37" s="79"/>
      <c r="BQ37" s="79"/>
      <c r="BR37" s="79"/>
      <c r="BS37" s="26" t="s">
        <v>5</v>
      </c>
      <c r="BT37" s="96" t="str">
        <f>CR37</f>
        <v/>
      </c>
      <c r="BU37" s="97"/>
      <c r="BV37" s="97"/>
      <c r="BW37" s="97"/>
      <c r="BX37" s="97"/>
      <c r="BY37" s="97"/>
      <c r="BZ37" s="26" t="s">
        <v>5</v>
      </c>
      <c r="CA37" s="82">
        <f t="shared" si="1"/>
        <v>0</v>
      </c>
      <c r="CB37" s="83"/>
      <c r="CC37" s="83"/>
      <c r="CD37" s="83"/>
      <c r="CE37" s="83"/>
      <c r="CF37" s="83"/>
      <c r="CG37" s="26" t="s">
        <v>5</v>
      </c>
      <c r="CH37" s="82">
        <f t="shared" si="2"/>
        <v>0</v>
      </c>
      <c r="CI37" s="83"/>
      <c r="CJ37" s="83"/>
      <c r="CK37" s="83"/>
      <c r="CL37" s="83"/>
      <c r="CM37" s="83"/>
      <c r="CN37" s="26" t="s">
        <v>5</v>
      </c>
      <c r="CO37" s="40"/>
      <c r="CP37" s="55" t="str">
        <f>IF(I37="","",2500000)</f>
        <v/>
      </c>
      <c r="CQ37" s="1" t="str">
        <f>IFERROR(CP37+IF(Y37="実施する",150000,0),"")</f>
        <v/>
      </c>
      <c r="CR37" s="2" t="str">
        <f>IFERROR(CQ37+IF(AE37="連携する",50000,0),"")</f>
        <v/>
      </c>
      <c r="CS37" s="25"/>
    </row>
    <row r="38" spans="1:97" ht="30" customHeight="1">
      <c r="A38" s="25"/>
      <c r="B38" s="59" t="s">
        <v>22</v>
      </c>
      <c r="C38" s="59"/>
      <c r="D38" s="59"/>
      <c r="E38" s="59"/>
      <c r="F38" s="59"/>
      <c r="G38" s="59"/>
      <c r="H38" s="59"/>
      <c r="I38" s="98"/>
      <c r="J38" s="98"/>
      <c r="K38" s="98"/>
      <c r="L38" s="98"/>
      <c r="M38" s="98"/>
      <c r="N38" s="98"/>
      <c r="O38" s="98"/>
      <c r="P38" s="98"/>
      <c r="Q38" s="93"/>
      <c r="R38" s="94"/>
      <c r="S38" s="94"/>
      <c r="T38" s="95"/>
      <c r="U38" s="93"/>
      <c r="V38" s="94"/>
      <c r="W38" s="94"/>
      <c r="X38" s="95"/>
      <c r="Y38" s="93"/>
      <c r="Z38" s="94"/>
      <c r="AA38" s="94"/>
      <c r="AB38" s="94"/>
      <c r="AC38" s="94"/>
      <c r="AD38" s="95"/>
      <c r="AE38" s="99"/>
      <c r="AF38" s="100"/>
      <c r="AG38" s="100"/>
      <c r="AH38" s="100"/>
      <c r="AI38" s="100"/>
      <c r="AJ38" s="101"/>
      <c r="AK38" s="96">
        <f>SUM(AK35:AP37)</f>
        <v>0</v>
      </c>
      <c r="AL38" s="97"/>
      <c r="AM38" s="97"/>
      <c r="AN38" s="97"/>
      <c r="AO38" s="97"/>
      <c r="AP38" s="97"/>
      <c r="AQ38" s="26" t="s">
        <v>5</v>
      </c>
      <c r="AR38" s="96">
        <f>SUM(AR35:AW37)</f>
        <v>0</v>
      </c>
      <c r="AS38" s="97"/>
      <c r="AT38" s="97"/>
      <c r="AU38" s="97"/>
      <c r="AV38" s="97"/>
      <c r="AW38" s="97"/>
      <c r="AX38" s="26" t="s">
        <v>5</v>
      </c>
      <c r="AY38" s="96">
        <f>SUM(AY35:BD37)</f>
        <v>0</v>
      </c>
      <c r="AZ38" s="97"/>
      <c r="BA38" s="97"/>
      <c r="BB38" s="97"/>
      <c r="BC38" s="97"/>
      <c r="BD38" s="97"/>
      <c r="BE38" s="26" t="s">
        <v>5</v>
      </c>
      <c r="BF38" s="96">
        <f>SUM(BF35:BK37)</f>
        <v>0</v>
      </c>
      <c r="BG38" s="97"/>
      <c r="BH38" s="97"/>
      <c r="BI38" s="97"/>
      <c r="BJ38" s="97"/>
      <c r="BK38" s="97"/>
      <c r="BL38" s="26" t="s">
        <v>5</v>
      </c>
      <c r="BM38" s="93"/>
      <c r="BN38" s="94"/>
      <c r="BO38" s="94"/>
      <c r="BP38" s="94"/>
      <c r="BQ38" s="94"/>
      <c r="BR38" s="94"/>
      <c r="BS38" s="95"/>
      <c r="BT38" s="96">
        <f>SUM(BT35:BY37)</f>
        <v>0</v>
      </c>
      <c r="BU38" s="97"/>
      <c r="BV38" s="97"/>
      <c r="BW38" s="97"/>
      <c r="BX38" s="97"/>
      <c r="BY38" s="97"/>
      <c r="BZ38" s="26" t="s">
        <v>5</v>
      </c>
      <c r="CA38" s="96">
        <f>SUM(CA35:CF37)</f>
        <v>0</v>
      </c>
      <c r="CB38" s="97"/>
      <c r="CC38" s="97"/>
      <c r="CD38" s="97"/>
      <c r="CE38" s="97"/>
      <c r="CF38" s="97"/>
      <c r="CG38" s="26" t="s">
        <v>5</v>
      </c>
      <c r="CH38" s="96">
        <f>SUM(CH35:CM37)</f>
        <v>0</v>
      </c>
      <c r="CI38" s="97"/>
      <c r="CJ38" s="97"/>
      <c r="CK38" s="97"/>
      <c r="CL38" s="97"/>
      <c r="CM38" s="97"/>
      <c r="CN38" s="26" t="s">
        <v>5</v>
      </c>
      <c r="CO38" s="40"/>
      <c r="CP38" s="25"/>
      <c r="CQ38" s="25"/>
      <c r="CR38" s="25"/>
      <c r="CS38" s="25"/>
    </row>
    <row r="39" spans="1:97" ht="23.1" customHeigh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</row>
    <row r="40" spans="1:97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</row>
    <row r="41" spans="1:97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</row>
    <row r="42" spans="1:97" ht="17.25">
      <c r="A42" s="21"/>
      <c r="B42" s="12" t="s">
        <v>42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3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</row>
    <row r="43" spans="1:97" ht="17.25">
      <c r="A43" s="21"/>
      <c r="B43" s="18"/>
      <c r="C43" s="21" t="s">
        <v>25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3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</row>
    <row r="44" spans="1:97" ht="8.4499999999999993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42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</row>
    <row r="45" spans="1:97" ht="20.100000000000001" customHeight="1" thickBot="1">
      <c r="A45" s="21"/>
      <c r="B45" s="22"/>
      <c r="C45" s="22" t="s">
        <v>26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3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7" ht="14.25">
      <c r="A46" s="24"/>
      <c r="B46" s="115" t="s">
        <v>9</v>
      </c>
      <c r="C46" s="116"/>
      <c r="D46" s="116"/>
      <c r="E46" s="116"/>
      <c r="F46" s="116"/>
      <c r="G46" s="116"/>
      <c r="H46" s="117"/>
      <c r="I46" s="115" t="s">
        <v>10</v>
      </c>
      <c r="J46" s="116"/>
      <c r="K46" s="116"/>
      <c r="L46" s="116"/>
      <c r="M46" s="116"/>
      <c r="N46" s="116"/>
      <c r="O46" s="116"/>
      <c r="P46" s="117"/>
      <c r="Q46" s="84" t="s">
        <v>27</v>
      </c>
      <c r="R46" s="85"/>
      <c r="S46" s="85"/>
      <c r="T46" s="86"/>
      <c r="U46" s="121" t="s">
        <v>28</v>
      </c>
      <c r="V46" s="122"/>
      <c r="W46" s="122"/>
      <c r="X46" s="122"/>
      <c r="Y46" s="122"/>
      <c r="Z46" s="123"/>
      <c r="AA46" s="127" t="s">
        <v>29</v>
      </c>
      <c r="AB46" s="128"/>
      <c r="AC46" s="128"/>
      <c r="AD46" s="128"/>
      <c r="AE46" s="128"/>
      <c r="AF46" s="129"/>
      <c r="AG46" s="63" t="s">
        <v>13</v>
      </c>
      <c r="AH46" s="63"/>
      <c r="AI46" s="63"/>
      <c r="AJ46" s="63"/>
      <c r="AK46" s="63"/>
      <c r="AL46" s="63"/>
      <c r="AM46" s="64"/>
      <c r="AN46" s="62" t="s">
        <v>14</v>
      </c>
      <c r="AO46" s="63"/>
      <c r="AP46" s="63"/>
      <c r="AQ46" s="63"/>
      <c r="AR46" s="63"/>
      <c r="AS46" s="63"/>
      <c r="AT46" s="64"/>
      <c r="AU46" s="62" t="s">
        <v>56</v>
      </c>
      <c r="AV46" s="63"/>
      <c r="AW46" s="63"/>
      <c r="AX46" s="63"/>
      <c r="AY46" s="63"/>
      <c r="AZ46" s="63"/>
      <c r="BA46" s="64"/>
      <c r="BB46" s="62" t="s">
        <v>30</v>
      </c>
      <c r="BC46" s="63"/>
      <c r="BD46" s="63"/>
      <c r="BE46" s="63"/>
      <c r="BF46" s="63"/>
      <c r="BG46" s="63"/>
      <c r="BH46" s="64"/>
      <c r="BI46" s="62" t="s">
        <v>31</v>
      </c>
      <c r="BJ46" s="63"/>
      <c r="BK46" s="63"/>
      <c r="BL46" s="63"/>
      <c r="BM46" s="63"/>
      <c r="BN46" s="63"/>
      <c r="BO46" s="64"/>
      <c r="BP46" s="62" t="s">
        <v>32</v>
      </c>
      <c r="BQ46" s="63"/>
      <c r="BR46" s="63"/>
      <c r="BS46" s="63"/>
      <c r="BT46" s="63"/>
      <c r="BU46" s="63"/>
      <c r="BV46" s="64"/>
      <c r="BW46" s="62" t="s">
        <v>33</v>
      </c>
      <c r="BX46" s="63"/>
      <c r="BY46" s="63"/>
      <c r="BZ46" s="63"/>
      <c r="CA46" s="63"/>
      <c r="CB46" s="63"/>
      <c r="CC46" s="64"/>
      <c r="CD46" s="62" t="s">
        <v>34</v>
      </c>
      <c r="CE46" s="63"/>
      <c r="CF46" s="63"/>
      <c r="CG46" s="63"/>
      <c r="CH46" s="63"/>
      <c r="CI46" s="63"/>
      <c r="CJ46" s="64"/>
      <c r="CK46" s="35"/>
      <c r="CL46" s="35"/>
      <c r="CN46" s="35"/>
      <c r="CO46" s="36" t="s">
        <v>35</v>
      </c>
      <c r="CP46" s="24"/>
      <c r="CQ46" s="24"/>
      <c r="CR46" s="24"/>
    </row>
    <row r="47" spans="1:97" ht="76.5" customHeight="1">
      <c r="A47" s="24"/>
      <c r="B47" s="118"/>
      <c r="C47" s="119"/>
      <c r="D47" s="119"/>
      <c r="E47" s="119"/>
      <c r="F47" s="119"/>
      <c r="G47" s="119"/>
      <c r="H47" s="120"/>
      <c r="I47" s="118"/>
      <c r="J47" s="119"/>
      <c r="K47" s="119"/>
      <c r="L47" s="119"/>
      <c r="M47" s="119"/>
      <c r="N47" s="119"/>
      <c r="O47" s="119"/>
      <c r="P47" s="120"/>
      <c r="Q47" s="87"/>
      <c r="R47" s="88"/>
      <c r="S47" s="88"/>
      <c r="T47" s="89"/>
      <c r="U47" s="124"/>
      <c r="V47" s="125"/>
      <c r="W47" s="125"/>
      <c r="X47" s="125"/>
      <c r="Y47" s="125"/>
      <c r="Z47" s="126"/>
      <c r="AA47" s="130"/>
      <c r="AB47" s="131"/>
      <c r="AC47" s="131"/>
      <c r="AD47" s="131"/>
      <c r="AE47" s="131"/>
      <c r="AF47" s="132"/>
      <c r="AG47" s="66"/>
      <c r="AH47" s="66"/>
      <c r="AI47" s="66"/>
      <c r="AJ47" s="66"/>
      <c r="AK47" s="66"/>
      <c r="AL47" s="66"/>
      <c r="AM47" s="67"/>
      <c r="AN47" s="65"/>
      <c r="AO47" s="66"/>
      <c r="AP47" s="66"/>
      <c r="AQ47" s="66"/>
      <c r="AR47" s="66"/>
      <c r="AS47" s="66"/>
      <c r="AT47" s="67"/>
      <c r="AU47" s="65"/>
      <c r="AV47" s="66"/>
      <c r="AW47" s="66"/>
      <c r="AX47" s="66"/>
      <c r="AY47" s="66"/>
      <c r="AZ47" s="66"/>
      <c r="BA47" s="67"/>
      <c r="BB47" s="65"/>
      <c r="BC47" s="66"/>
      <c r="BD47" s="66"/>
      <c r="BE47" s="66"/>
      <c r="BF47" s="66"/>
      <c r="BG47" s="66"/>
      <c r="BH47" s="67"/>
      <c r="BI47" s="65"/>
      <c r="BJ47" s="66"/>
      <c r="BK47" s="66"/>
      <c r="BL47" s="66"/>
      <c r="BM47" s="66"/>
      <c r="BN47" s="66"/>
      <c r="BO47" s="67"/>
      <c r="BP47" s="65"/>
      <c r="BQ47" s="66"/>
      <c r="BR47" s="66"/>
      <c r="BS47" s="66"/>
      <c r="BT47" s="66"/>
      <c r="BU47" s="66"/>
      <c r="BV47" s="67"/>
      <c r="BW47" s="65"/>
      <c r="BX47" s="66"/>
      <c r="BY47" s="66"/>
      <c r="BZ47" s="66"/>
      <c r="CA47" s="66"/>
      <c r="CB47" s="66"/>
      <c r="CC47" s="67"/>
      <c r="CD47" s="65"/>
      <c r="CE47" s="66"/>
      <c r="CF47" s="66"/>
      <c r="CG47" s="66"/>
      <c r="CH47" s="66"/>
      <c r="CI47" s="66"/>
      <c r="CJ47" s="67"/>
      <c r="CK47" s="35"/>
      <c r="CL47" s="35"/>
      <c r="CN47" s="35"/>
      <c r="CO47" s="37" t="s">
        <v>36</v>
      </c>
      <c r="CP47" s="38"/>
      <c r="CQ47" s="38" t="s">
        <v>38</v>
      </c>
      <c r="CR47" s="24"/>
    </row>
    <row r="48" spans="1:97" ht="30" customHeight="1">
      <c r="A48" s="25"/>
      <c r="B48" s="102"/>
      <c r="C48" s="103"/>
      <c r="D48" s="103"/>
      <c r="E48" s="103"/>
      <c r="F48" s="103"/>
      <c r="G48" s="103"/>
      <c r="H48" s="104"/>
      <c r="I48" s="105"/>
      <c r="J48" s="106"/>
      <c r="K48" s="106"/>
      <c r="L48" s="106"/>
      <c r="M48" s="106"/>
      <c r="N48" s="106"/>
      <c r="O48" s="106"/>
      <c r="P48" s="107"/>
      <c r="Q48" s="134"/>
      <c r="R48" s="135"/>
      <c r="S48" s="135"/>
      <c r="T48" s="39" t="s">
        <v>39</v>
      </c>
      <c r="U48" s="93"/>
      <c r="V48" s="94"/>
      <c r="W48" s="94"/>
      <c r="X48" s="94"/>
      <c r="Y48" s="94"/>
      <c r="Z48" s="95"/>
      <c r="AA48" s="113"/>
      <c r="AB48" s="91"/>
      <c r="AC48" s="91"/>
      <c r="AD48" s="91"/>
      <c r="AE48" s="91"/>
      <c r="AF48" s="114"/>
      <c r="AG48" s="73"/>
      <c r="AH48" s="73"/>
      <c r="AI48" s="73"/>
      <c r="AJ48" s="73"/>
      <c r="AK48" s="73"/>
      <c r="AL48" s="73"/>
      <c r="AM48" s="26" t="s">
        <v>5</v>
      </c>
      <c r="AN48" s="72"/>
      <c r="AO48" s="73"/>
      <c r="AP48" s="73"/>
      <c r="AQ48" s="73"/>
      <c r="AR48" s="73"/>
      <c r="AS48" s="73"/>
      <c r="AT48" s="26" t="s">
        <v>5</v>
      </c>
      <c r="AU48" s="74"/>
      <c r="AV48" s="75"/>
      <c r="AW48" s="75"/>
      <c r="AX48" s="75"/>
      <c r="AY48" s="75"/>
      <c r="AZ48" s="75"/>
      <c r="BA48" s="26" t="s">
        <v>5</v>
      </c>
      <c r="BB48" s="76">
        <f>AN48-AU48</f>
        <v>0</v>
      </c>
      <c r="BC48" s="77"/>
      <c r="BD48" s="77"/>
      <c r="BE48" s="77"/>
      <c r="BF48" s="77"/>
      <c r="BG48" s="77"/>
      <c r="BH48" s="26" t="s">
        <v>5</v>
      </c>
      <c r="BI48" s="78">
        <f>BB48*4/5</f>
        <v>0</v>
      </c>
      <c r="BJ48" s="79"/>
      <c r="BK48" s="79"/>
      <c r="BL48" s="79"/>
      <c r="BM48" s="79"/>
      <c r="BN48" s="79"/>
      <c r="BO48" s="26" t="s">
        <v>5</v>
      </c>
      <c r="BP48" s="96" t="str">
        <f>CQ48</f>
        <v/>
      </c>
      <c r="BQ48" s="133"/>
      <c r="BR48" s="133"/>
      <c r="BS48" s="133"/>
      <c r="BT48" s="133"/>
      <c r="BU48" s="133"/>
      <c r="BV48" s="26" t="s">
        <v>5</v>
      </c>
      <c r="BW48" s="82">
        <f>MIN(BI48,BP48)</f>
        <v>0</v>
      </c>
      <c r="BX48" s="83"/>
      <c r="BY48" s="83"/>
      <c r="BZ48" s="83"/>
      <c r="CA48" s="83"/>
      <c r="CB48" s="83"/>
      <c r="CC48" s="26" t="s">
        <v>5</v>
      </c>
      <c r="CD48" s="82">
        <f>ROUNDDOWN(BW48,-3)</f>
        <v>0</v>
      </c>
      <c r="CE48" s="83"/>
      <c r="CF48" s="83"/>
      <c r="CG48" s="83"/>
      <c r="CH48" s="83"/>
      <c r="CI48" s="83"/>
      <c r="CJ48" s="26" t="s">
        <v>5</v>
      </c>
      <c r="CK48" s="40"/>
      <c r="CL48" s="40"/>
      <c r="CN48" s="40"/>
      <c r="CO48" s="55" t="str" cm="1">
        <f t="array" ref="CO48">_xlfn.IFS(
ISBLANK(Q48),"",
Q48&lt;=10,1000000,
Q48&lt;=20,1500000,
Q48&lt;=30,2000000,
Q48&gt;=31,2500000
)</f>
        <v/>
      </c>
      <c r="CP48" s="41"/>
      <c r="CQ48" s="2" t="str">
        <f>IFERROR(CO48+IF(AA48="連携する",50000,0),"")</f>
        <v/>
      </c>
      <c r="CR48" s="25"/>
    </row>
    <row r="49" spans="1:96" ht="30" customHeight="1">
      <c r="A49" s="25"/>
      <c r="B49" s="102"/>
      <c r="C49" s="103"/>
      <c r="D49" s="103"/>
      <c r="E49" s="103"/>
      <c r="F49" s="103"/>
      <c r="G49" s="103"/>
      <c r="H49" s="104"/>
      <c r="I49" s="105"/>
      <c r="J49" s="106"/>
      <c r="K49" s="106"/>
      <c r="L49" s="106"/>
      <c r="M49" s="106"/>
      <c r="N49" s="106"/>
      <c r="O49" s="106"/>
      <c r="P49" s="107"/>
      <c r="Q49" s="134"/>
      <c r="R49" s="135"/>
      <c r="S49" s="135"/>
      <c r="T49" s="39" t="s">
        <v>39</v>
      </c>
      <c r="U49" s="93"/>
      <c r="V49" s="94"/>
      <c r="W49" s="94"/>
      <c r="X49" s="94"/>
      <c r="Y49" s="94"/>
      <c r="Z49" s="95"/>
      <c r="AA49" s="113"/>
      <c r="AB49" s="91"/>
      <c r="AC49" s="91"/>
      <c r="AD49" s="91"/>
      <c r="AE49" s="91"/>
      <c r="AF49" s="114"/>
      <c r="AG49" s="73"/>
      <c r="AH49" s="73"/>
      <c r="AI49" s="73"/>
      <c r="AJ49" s="73"/>
      <c r="AK49" s="73"/>
      <c r="AL49" s="73"/>
      <c r="AM49" s="26" t="s">
        <v>5</v>
      </c>
      <c r="AN49" s="72"/>
      <c r="AO49" s="73"/>
      <c r="AP49" s="73"/>
      <c r="AQ49" s="73"/>
      <c r="AR49" s="73"/>
      <c r="AS49" s="73"/>
      <c r="AT49" s="26" t="s">
        <v>5</v>
      </c>
      <c r="AU49" s="74"/>
      <c r="AV49" s="75"/>
      <c r="AW49" s="75"/>
      <c r="AX49" s="75"/>
      <c r="AY49" s="75"/>
      <c r="AZ49" s="75"/>
      <c r="BA49" s="26" t="s">
        <v>5</v>
      </c>
      <c r="BB49" s="76">
        <f>AN49-AU49</f>
        <v>0</v>
      </c>
      <c r="BC49" s="77"/>
      <c r="BD49" s="77"/>
      <c r="BE49" s="77"/>
      <c r="BF49" s="77"/>
      <c r="BG49" s="77"/>
      <c r="BH49" s="26" t="s">
        <v>5</v>
      </c>
      <c r="BI49" s="78">
        <f>BB49*4/5</f>
        <v>0</v>
      </c>
      <c r="BJ49" s="79"/>
      <c r="BK49" s="79"/>
      <c r="BL49" s="79"/>
      <c r="BM49" s="79"/>
      <c r="BN49" s="79"/>
      <c r="BO49" s="26" t="s">
        <v>5</v>
      </c>
      <c r="BP49" s="96" t="str">
        <f>CQ49</f>
        <v/>
      </c>
      <c r="BQ49" s="133"/>
      <c r="BR49" s="133"/>
      <c r="BS49" s="133"/>
      <c r="BT49" s="133"/>
      <c r="BU49" s="133"/>
      <c r="BV49" s="26" t="s">
        <v>5</v>
      </c>
      <c r="BW49" s="82">
        <f>MIN(BI49,BP49)</f>
        <v>0</v>
      </c>
      <c r="BX49" s="83"/>
      <c r="BY49" s="83"/>
      <c r="BZ49" s="83"/>
      <c r="CA49" s="83"/>
      <c r="CB49" s="83"/>
      <c r="CC49" s="26" t="s">
        <v>5</v>
      </c>
      <c r="CD49" s="82">
        <f t="shared" ref="CD49:CD50" si="3">ROUNDDOWN(BW49,-3)</f>
        <v>0</v>
      </c>
      <c r="CE49" s="83"/>
      <c r="CF49" s="83"/>
      <c r="CG49" s="83"/>
      <c r="CH49" s="83"/>
      <c r="CI49" s="83"/>
      <c r="CJ49" s="26" t="s">
        <v>5</v>
      </c>
      <c r="CK49" s="40"/>
      <c r="CL49" s="40"/>
      <c r="CN49" s="40"/>
      <c r="CO49" s="55" t="str" cm="1">
        <f t="array" ref="CO49">_xlfn.IFS(
ISBLANK(Q49),"",
Q49&lt;=10,1000000,
Q49&lt;=20,1500000,
Q49&lt;=30,2000000,
Q49&gt;=31,2500000
)</f>
        <v/>
      </c>
      <c r="CP49" s="44"/>
      <c r="CQ49" s="2" t="str">
        <f>IFERROR(CO49+IF(AA49="連携する",50000,0),"")</f>
        <v/>
      </c>
      <c r="CR49" s="25"/>
    </row>
    <row r="50" spans="1:96" ht="30" customHeight="1" thickBot="1">
      <c r="A50" s="25"/>
      <c r="B50" s="102"/>
      <c r="C50" s="103"/>
      <c r="D50" s="103"/>
      <c r="E50" s="103"/>
      <c r="F50" s="103"/>
      <c r="G50" s="103"/>
      <c r="H50" s="104"/>
      <c r="I50" s="105"/>
      <c r="J50" s="106"/>
      <c r="K50" s="106"/>
      <c r="L50" s="106"/>
      <c r="M50" s="106"/>
      <c r="N50" s="106"/>
      <c r="O50" s="106"/>
      <c r="P50" s="107"/>
      <c r="Q50" s="134"/>
      <c r="R50" s="135"/>
      <c r="S50" s="135"/>
      <c r="T50" s="39" t="s">
        <v>39</v>
      </c>
      <c r="U50" s="93"/>
      <c r="V50" s="94"/>
      <c r="W50" s="94"/>
      <c r="X50" s="94"/>
      <c r="Y50" s="94"/>
      <c r="Z50" s="95"/>
      <c r="AA50" s="110"/>
      <c r="AB50" s="111"/>
      <c r="AC50" s="111"/>
      <c r="AD50" s="111"/>
      <c r="AE50" s="111"/>
      <c r="AF50" s="112"/>
      <c r="AG50" s="73"/>
      <c r="AH50" s="73"/>
      <c r="AI50" s="73"/>
      <c r="AJ50" s="73"/>
      <c r="AK50" s="73"/>
      <c r="AL50" s="73"/>
      <c r="AM50" s="26" t="s">
        <v>5</v>
      </c>
      <c r="AN50" s="72"/>
      <c r="AO50" s="73"/>
      <c r="AP50" s="73"/>
      <c r="AQ50" s="73"/>
      <c r="AR50" s="73"/>
      <c r="AS50" s="73"/>
      <c r="AT50" s="26" t="s">
        <v>5</v>
      </c>
      <c r="AU50" s="74"/>
      <c r="AV50" s="75"/>
      <c r="AW50" s="75"/>
      <c r="AX50" s="75"/>
      <c r="AY50" s="75"/>
      <c r="AZ50" s="75"/>
      <c r="BA50" s="26" t="s">
        <v>5</v>
      </c>
      <c r="BB50" s="76">
        <f>AN50-AU50</f>
        <v>0</v>
      </c>
      <c r="BC50" s="77"/>
      <c r="BD50" s="77"/>
      <c r="BE50" s="77"/>
      <c r="BF50" s="77"/>
      <c r="BG50" s="77"/>
      <c r="BH50" s="26" t="s">
        <v>5</v>
      </c>
      <c r="BI50" s="78">
        <f>BB50*4/5</f>
        <v>0</v>
      </c>
      <c r="BJ50" s="79"/>
      <c r="BK50" s="79"/>
      <c r="BL50" s="79"/>
      <c r="BM50" s="79"/>
      <c r="BN50" s="79"/>
      <c r="BO50" s="26" t="s">
        <v>5</v>
      </c>
      <c r="BP50" s="96" t="str">
        <f>CQ50</f>
        <v/>
      </c>
      <c r="BQ50" s="133"/>
      <c r="BR50" s="133"/>
      <c r="BS50" s="133"/>
      <c r="BT50" s="133"/>
      <c r="BU50" s="133"/>
      <c r="BV50" s="26" t="s">
        <v>5</v>
      </c>
      <c r="BW50" s="82">
        <f>MIN(BI50,BP50)</f>
        <v>0</v>
      </c>
      <c r="BX50" s="83"/>
      <c r="BY50" s="83"/>
      <c r="BZ50" s="83"/>
      <c r="CA50" s="83"/>
      <c r="CB50" s="83"/>
      <c r="CC50" s="26" t="s">
        <v>5</v>
      </c>
      <c r="CD50" s="82">
        <f t="shared" si="3"/>
        <v>0</v>
      </c>
      <c r="CE50" s="83"/>
      <c r="CF50" s="83"/>
      <c r="CG50" s="83"/>
      <c r="CH50" s="83"/>
      <c r="CI50" s="83"/>
      <c r="CJ50" s="26" t="s">
        <v>5</v>
      </c>
      <c r="CK50" s="40"/>
      <c r="CL50" s="40"/>
      <c r="CN50" s="40"/>
      <c r="CO50" s="55" t="str" cm="1">
        <f t="array" ref="CO50">_xlfn.IFS(
ISBLANK(Q50),"",
Q50&lt;=10,1000000,
Q50&lt;=20,1500000,
Q50&lt;=30,2000000,
Q50&gt;=31,2500000
)</f>
        <v/>
      </c>
      <c r="CP50" s="44"/>
      <c r="CQ50" s="2" t="str">
        <f>IFERROR(CO50+IF(AA50="連携する",50000,0),"")</f>
        <v/>
      </c>
      <c r="CR50" s="25"/>
    </row>
    <row r="51" spans="1:96" ht="30" customHeight="1">
      <c r="A51" s="25"/>
      <c r="B51" s="59" t="s">
        <v>22</v>
      </c>
      <c r="C51" s="59"/>
      <c r="D51" s="59"/>
      <c r="E51" s="59"/>
      <c r="F51" s="59"/>
      <c r="G51" s="59"/>
      <c r="H51" s="59"/>
      <c r="I51" s="98"/>
      <c r="J51" s="98"/>
      <c r="K51" s="98"/>
      <c r="L51" s="98"/>
      <c r="M51" s="98"/>
      <c r="N51" s="98"/>
      <c r="O51" s="98"/>
      <c r="P51" s="98"/>
      <c r="Q51" s="93"/>
      <c r="R51" s="94"/>
      <c r="S51" s="94"/>
      <c r="T51" s="95"/>
      <c r="U51" s="93"/>
      <c r="V51" s="94"/>
      <c r="W51" s="94"/>
      <c r="X51" s="94"/>
      <c r="Y51" s="94"/>
      <c r="Z51" s="95"/>
      <c r="AA51" s="99"/>
      <c r="AB51" s="100"/>
      <c r="AC51" s="100"/>
      <c r="AD51" s="100"/>
      <c r="AE51" s="100"/>
      <c r="AF51" s="101"/>
      <c r="AG51" s="96">
        <f>SUM(AG48:AL50)</f>
        <v>0</v>
      </c>
      <c r="AH51" s="97"/>
      <c r="AI51" s="97"/>
      <c r="AJ51" s="97"/>
      <c r="AK51" s="97"/>
      <c r="AL51" s="97"/>
      <c r="AM51" s="26" t="s">
        <v>5</v>
      </c>
      <c r="AN51" s="96">
        <f>SUM(AN48:AS50)</f>
        <v>0</v>
      </c>
      <c r="AO51" s="97"/>
      <c r="AP51" s="97"/>
      <c r="AQ51" s="97"/>
      <c r="AR51" s="97"/>
      <c r="AS51" s="97"/>
      <c r="AT51" s="26" t="s">
        <v>5</v>
      </c>
      <c r="AU51" s="96">
        <f>SUM(AU48:AZ50)</f>
        <v>0</v>
      </c>
      <c r="AV51" s="97"/>
      <c r="AW51" s="97"/>
      <c r="AX51" s="97"/>
      <c r="AY51" s="97"/>
      <c r="AZ51" s="97"/>
      <c r="BA51" s="26" t="s">
        <v>5</v>
      </c>
      <c r="BB51" s="96">
        <f>SUM(BB48:BG50)</f>
        <v>0</v>
      </c>
      <c r="BC51" s="97"/>
      <c r="BD51" s="97"/>
      <c r="BE51" s="97"/>
      <c r="BF51" s="97"/>
      <c r="BG51" s="97"/>
      <c r="BH51" s="26" t="s">
        <v>5</v>
      </c>
      <c r="BI51" s="93"/>
      <c r="BJ51" s="94"/>
      <c r="BK51" s="94"/>
      <c r="BL51" s="94"/>
      <c r="BM51" s="94"/>
      <c r="BN51" s="94"/>
      <c r="BO51" s="95"/>
      <c r="BP51" s="96">
        <f>SUM(BP48:BU50)</f>
        <v>0</v>
      </c>
      <c r="BQ51" s="133"/>
      <c r="BR51" s="133"/>
      <c r="BS51" s="133"/>
      <c r="BT51" s="133"/>
      <c r="BU51" s="133"/>
      <c r="BV51" s="26" t="s">
        <v>5</v>
      </c>
      <c r="BW51" s="96">
        <f>SUM(BW48:CB50)</f>
        <v>0</v>
      </c>
      <c r="BX51" s="97"/>
      <c r="BY51" s="97"/>
      <c r="BZ51" s="97"/>
      <c r="CA51" s="97"/>
      <c r="CB51" s="97"/>
      <c r="CC51" s="26" t="s">
        <v>5</v>
      </c>
      <c r="CD51" s="96">
        <f>SUM(CD48:CI50)</f>
        <v>0</v>
      </c>
      <c r="CE51" s="97"/>
      <c r="CF51" s="97"/>
      <c r="CG51" s="97"/>
      <c r="CH51" s="97"/>
      <c r="CI51" s="97"/>
      <c r="CJ51" s="26" t="s">
        <v>5</v>
      </c>
      <c r="CK51" s="40"/>
      <c r="CL51" s="40"/>
      <c r="CN51" s="40"/>
      <c r="CO51" s="25"/>
      <c r="CP51" s="25"/>
      <c r="CQ51" s="25"/>
      <c r="CR51" s="25"/>
    </row>
    <row r="52" spans="1:96" ht="23.4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42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</row>
    <row r="53" spans="1:96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42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</row>
    <row r="54" spans="1:96" ht="18" thickBot="1">
      <c r="A54" s="36"/>
      <c r="B54" s="36"/>
      <c r="C54" s="22" t="s">
        <v>40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42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</row>
    <row r="55" spans="1:96" ht="12.95" customHeight="1">
      <c r="A55" s="24"/>
      <c r="B55" s="115" t="s">
        <v>9</v>
      </c>
      <c r="C55" s="116"/>
      <c r="D55" s="116"/>
      <c r="E55" s="116"/>
      <c r="F55" s="116"/>
      <c r="G55" s="116"/>
      <c r="H55" s="117"/>
      <c r="I55" s="115" t="s">
        <v>10</v>
      </c>
      <c r="J55" s="116"/>
      <c r="K55" s="116"/>
      <c r="L55" s="116"/>
      <c r="M55" s="116"/>
      <c r="N55" s="116"/>
      <c r="O55" s="116"/>
      <c r="P55" s="117"/>
      <c r="Q55" s="84" t="s">
        <v>27</v>
      </c>
      <c r="R55" s="85"/>
      <c r="S55" s="85"/>
      <c r="T55" s="86"/>
      <c r="U55" s="121" t="s">
        <v>28</v>
      </c>
      <c r="V55" s="122"/>
      <c r="W55" s="122"/>
      <c r="X55" s="122"/>
      <c r="Y55" s="122"/>
      <c r="Z55" s="123"/>
      <c r="AA55" s="127" t="s">
        <v>29</v>
      </c>
      <c r="AB55" s="128"/>
      <c r="AC55" s="128"/>
      <c r="AD55" s="128"/>
      <c r="AE55" s="128"/>
      <c r="AF55" s="129"/>
      <c r="AG55" s="63" t="s">
        <v>13</v>
      </c>
      <c r="AH55" s="63"/>
      <c r="AI55" s="63"/>
      <c r="AJ55" s="63"/>
      <c r="AK55" s="63"/>
      <c r="AL55" s="63"/>
      <c r="AM55" s="64"/>
      <c r="AN55" s="62" t="s">
        <v>14</v>
      </c>
      <c r="AO55" s="63"/>
      <c r="AP55" s="63"/>
      <c r="AQ55" s="63"/>
      <c r="AR55" s="63"/>
      <c r="AS55" s="63"/>
      <c r="AT55" s="64"/>
      <c r="AU55" s="62" t="s">
        <v>56</v>
      </c>
      <c r="AV55" s="63"/>
      <c r="AW55" s="63"/>
      <c r="AX55" s="63"/>
      <c r="AY55" s="63"/>
      <c r="AZ55" s="63"/>
      <c r="BA55" s="64"/>
      <c r="BB55" s="62" t="s">
        <v>30</v>
      </c>
      <c r="BC55" s="63"/>
      <c r="BD55" s="63"/>
      <c r="BE55" s="63"/>
      <c r="BF55" s="63"/>
      <c r="BG55" s="63"/>
      <c r="BH55" s="64"/>
      <c r="BI55" s="62" t="s">
        <v>31</v>
      </c>
      <c r="BJ55" s="63"/>
      <c r="BK55" s="63"/>
      <c r="BL55" s="63"/>
      <c r="BM55" s="63"/>
      <c r="BN55" s="63"/>
      <c r="BO55" s="64"/>
      <c r="BP55" s="62" t="s">
        <v>32</v>
      </c>
      <c r="BQ55" s="63"/>
      <c r="BR55" s="63"/>
      <c r="BS55" s="63"/>
      <c r="BT55" s="63"/>
      <c r="BU55" s="63"/>
      <c r="BV55" s="64"/>
      <c r="BW55" s="62" t="s">
        <v>33</v>
      </c>
      <c r="BX55" s="63"/>
      <c r="BY55" s="63"/>
      <c r="BZ55" s="63"/>
      <c r="CA55" s="63"/>
      <c r="CB55" s="63"/>
      <c r="CC55" s="64"/>
      <c r="CD55" s="62" t="s">
        <v>34</v>
      </c>
      <c r="CE55" s="63"/>
      <c r="CF55" s="63"/>
      <c r="CG55" s="63"/>
      <c r="CH55" s="63"/>
      <c r="CI55" s="63"/>
      <c r="CJ55" s="64"/>
      <c r="CK55" s="35"/>
      <c r="CL55" s="35"/>
      <c r="CM55" s="35"/>
      <c r="CN55" s="24"/>
      <c r="CO55" s="36" t="s">
        <v>35</v>
      </c>
      <c r="CP55" s="24"/>
      <c r="CQ55" s="24"/>
      <c r="CR55" s="24"/>
    </row>
    <row r="56" spans="1:96" ht="93" customHeight="1">
      <c r="A56" s="24"/>
      <c r="B56" s="118"/>
      <c r="C56" s="119"/>
      <c r="D56" s="119"/>
      <c r="E56" s="119"/>
      <c r="F56" s="119"/>
      <c r="G56" s="119"/>
      <c r="H56" s="120"/>
      <c r="I56" s="118"/>
      <c r="J56" s="119"/>
      <c r="K56" s="119"/>
      <c r="L56" s="119"/>
      <c r="M56" s="119"/>
      <c r="N56" s="119"/>
      <c r="O56" s="119"/>
      <c r="P56" s="120"/>
      <c r="Q56" s="87"/>
      <c r="R56" s="88"/>
      <c r="S56" s="88"/>
      <c r="T56" s="89"/>
      <c r="U56" s="124"/>
      <c r="V56" s="125"/>
      <c r="W56" s="125"/>
      <c r="X56" s="125"/>
      <c r="Y56" s="125"/>
      <c r="Z56" s="126"/>
      <c r="AA56" s="130"/>
      <c r="AB56" s="131"/>
      <c r="AC56" s="131"/>
      <c r="AD56" s="131"/>
      <c r="AE56" s="131"/>
      <c r="AF56" s="132"/>
      <c r="AG56" s="66"/>
      <c r="AH56" s="66"/>
      <c r="AI56" s="66"/>
      <c r="AJ56" s="66"/>
      <c r="AK56" s="66"/>
      <c r="AL56" s="66"/>
      <c r="AM56" s="67"/>
      <c r="AN56" s="65"/>
      <c r="AO56" s="66"/>
      <c r="AP56" s="66"/>
      <c r="AQ56" s="66"/>
      <c r="AR56" s="66"/>
      <c r="AS56" s="66"/>
      <c r="AT56" s="67"/>
      <c r="AU56" s="65"/>
      <c r="AV56" s="66"/>
      <c r="AW56" s="66"/>
      <c r="AX56" s="66"/>
      <c r="AY56" s="66"/>
      <c r="AZ56" s="66"/>
      <c r="BA56" s="67"/>
      <c r="BB56" s="65"/>
      <c r="BC56" s="66"/>
      <c r="BD56" s="66"/>
      <c r="BE56" s="66"/>
      <c r="BF56" s="66"/>
      <c r="BG56" s="66"/>
      <c r="BH56" s="67"/>
      <c r="BI56" s="65"/>
      <c r="BJ56" s="66"/>
      <c r="BK56" s="66"/>
      <c r="BL56" s="66"/>
      <c r="BM56" s="66"/>
      <c r="BN56" s="66"/>
      <c r="BO56" s="67"/>
      <c r="BP56" s="65"/>
      <c r="BQ56" s="66"/>
      <c r="BR56" s="66"/>
      <c r="BS56" s="66"/>
      <c r="BT56" s="66"/>
      <c r="BU56" s="66"/>
      <c r="BV56" s="67"/>
      <c r="BW56" s="65"/>
      <c r="BX56" s="66"/>
      <c r="BY56" s="66"/>
      <c r="BZ56" s="66"/>
      <c r="CA56" s="66"/>
      <c r="CB56" s="66"/>
      <c r="CC56" s="67"/>
      <c r="CD56" s="65"/>
      <c r="CE56" s="66"/>
      <c r="CF56" s="66"/>
      <c r="CG56" s="66"/>
      <c r="CH56" s="66"/>
      <c r="CI56" s="66"/>
      <c r="CJ56" s="67"/>
      <c r="CK56" s="35"/>
      <c r="CL56" s="35"/>
      <c r="CM56" s="35"/>
      <c r="CN56" s="24"/>
      <c r="CO56" s="37" t="s">
        <v>41</v>
      </c>
      <c r="CP56" s="38"/>
      <c r="CQ56" s="38" t="s">
        <v>37</v>
      </c>
      <c r="CR56" s="24"/>
    </row>
    <row r="57" spans="1:96" ht="30" customHeight="1">
      <c r="A57" s="25"/>
      <c r="B57" s="102"/>
      <c r="C57" s="103"/>
      <c r="D57" s="103"/>
      <c r="E57" s="103"/>
      <c r="F57" s="103"/>
      <c r="G57" s="103"/>
      <c r="H57" s="104"/>
      <c r="I57" s="105"/>
      <c r="J57" s="106"/>
      <c r="K57" s="106"/>
      <c r="L57" s="106"/>
      <c r="M57" s="106"/>
      <c r="N57" s="106"/>
      <c r="O57" s="106"/>
      <c r="P57" s="107"/>
      <c r="Q57" s="108"/>
      <c r="R57" s="109"/>
      <c r="S57" s="109"/>
      <c r="T57" s="39" t="s">
        <v>39</v>
      </c>
      <c r="U57" s="93"/>
      <c r="V57" s="94"/>
      <c r="W57" s="94"/>
      <c r="X57" s="94"/>
      <c r="Y57" s="94"/>
      <c r="Z57" s="95"/>
      <c r="AA57" s="113"/>
      <c r="AB57" s="91"/>
      <c r="AC57" s="91"/>
      <c r="AD57" s="91"/>
      <c r="AE57" s="91"/>
      <c r="AF57" s="114"/>
      <c r="AG57" s="73"/>
      <c r="AH57" s="73"/>
      <c r="AI57" s="73"/>
      <c r="AJ57" s="73"/>
      <c r="AK57" s="73"/>
      <c r="AL57" s="73"/>
      <c r="AM57" s="26" t="s">
        <v>5</v>
      </c>
      <c r="AN57" s="72"/>
      <c r="AO57" s="73"/>
      <c r="AP57" s="73"/>
      <c r="AQ57" s="73"/>
      <c r="AR57" s="73"/>
      <c r="AS57" s="73"/>
      <c r="AT57" s="26" t="s">
        <v>5</v>
      </c>
      <c r="AU57" s="74">
        <v>0</v>
      </c>
      <c r="AV57" s="75"/>
      <c r="AW57" s="75"/>
      <c r="AX57" s="75"/>
      <c r="AY57" s="75"/>
      <c r="AZ57" s="75"/>
      <c r="BA57" s="26" t="s">
        <v>5</v>
      </c>
      <c r="BB57" s="76">
        <f>AN57-AU57</f>
        <v>0</v>
      </c>
      <c r="BC57" s="77"/>
      <c r="BD57" s="77"/>
      <c r="BE57" s="77"/>
      <c r="BF57" s="77"/>
      <c r="BG57" s="77"/>
      <c r="BH57" s="26" t="s">
        <v>5</v>
      </c>
      <c r="BI57" s="78">
        <f>BB57*4/5</f>
        <v>0</v>
      </c>
      <c r="BJ57" s="79"/>
      <c r="BK57" s="79"/>
      <c r="BL57" s="79"/>
      <c r="BM57" s="79"/>
      <c r="BN57" s="79"/>
      <c r="BO57" s="26" t="s">
        <v>5</v>
      </c>
      <c r="BP57" s="96" t="str">
        <f>CQ57</f>
        <v/>
      </c>
      <c r="BQ57" s="97"/>
      <c r="BR57" s="97"/>
      <c r="BS57" s="97"/>
      <c r="BT57" s="97"/>
      <c r="BU57" s="97"/>
      <c r="BV57" s="26" t="s">
        <v>5</v>
      </c>
      <c r="BW57" s="82">
        <f>MIN(BI57,BP57)</f>
        <v>0</v>
      </c>
      <c r="BX57" s="83"/>
      <c r="BY57" s="83"/>
      <c r="BZ57" s="83"/>
      <c r="CA57" s="83"/>
      <c r="CB57" s="83"/>
      <c r="CC57" s="26" t="s">
        <v>5</v>
      </c>
      <c r="CD57" s="82">
        <f>ROUNDDOWN(BW57,-3)</f>
        <v>0</v>
      </c>
      <c r="CE57" s="83"/>
      <c r="CF57" s="83"/>
      <c r="CG57" s="83"/>
      <c r="CH57" s="83"/>
      <c r="CI57" s="83"/>
      <c r="CJ57" s="26" t="s">
        <v>5</v>
      </c>
      <c r="CK57" s="40"/>
      <c r="CL57" s="40"/>
      <c r="CM57" s="40"/>
      <c r="CN57" s="25"/>
      <c r="CO57" s="55" t="str">
        <f>IF(I57="","",2500000)</f>
        <v/>
      </c>
      <c r="CP57" s="44"/>
      <c r="CQ57" s="1" t="str">
        <f>IFERROR(CO57+IF(AA57="連携する",50000,0),"")</f>
        <v/>
      </c>
      <c r="CR57" s="25"/>
    </row>
    <row r="58" spans="1:96" ht="30" customHeight="1">
      <c r="A58" s="25"/>
      <c r="B58" s="102"/>
      <c r="C58" s="103"/>
      <c r="D58" s="103"/>
      <c r="E58" s="103"/>
      <c r="F58" s="103"/>
      <c r="G58" s="103"/>
      <c r="H58" s="104"/>
      <c r="I58" s="105"/>
      <c r="J58" s="106"/>
      <c r="K58" s="106"/>
      <c r="L58" s="106"/>
      <c r="M58" s="106"/>
      <c r="N58" s="106"/>
      <c r="O58" s="106"/>
      <c r="P58" s="107"/>
      <c r="Q58" s="108"/>
      <c r="R58" s="109"/>
      <c r="S58" s="109"/>
      <c r="T58" s="39" t="s">
        <v>39</v>
      </c>
      <c r="U58" s="93"/>
      <c r="V58" s="94"/>
      <c r="W58" s="94"/>
      <c r="X58" s="94"/>
      <c r="Y58" s="94"/>
      <c r="Z58" s="95"/>
      <c r="AA58" s="113"/>
      <c r="AB58" s="91"/>
      <c r="AC58" s="91"/>
      <c r="AD58" s="91"/>
      <c r="AE58" s="91"/>
      <c r="AF58" s="114"/>
      <c r="AG58" s="73"/>
      <c r="AH58" s="73"/>
      <c r="AI58" s="73"/>
      <c r="AJ58" s="73"/>
      <c r="AK58" s="73"/>
      <c r="AL58" s="73"/>
      <c r="AM58" s="26" t="s">
        <v>5</v>
      </c>
      <c r="AN58" s="72"/>
      <c r="AO58" s="73"/>
      <c r="AP58" s="73"/>
      <c r="AQ58" s="73"/>
      <c r="AR58" s="73"/>
      <c r="AS58" s="73"/>
      <c r="AT58" s="26" t="s">
        <v>5</v>
      </c>
      <c r="AU58" s="74">
        <v>0</v>
      </c>
      <c r="AV58" s="75"/>
      <c r="AW58" s="75"/>
      <c r="AX58" s="75"/>
      <c r="AY58" s="75"/>
      <c r="AZ58" s="75"/>
      <c r="BA58" s="26" t="s">
        <v>5</v>
      </c>
      <c r="BB58" s="76">
        <f>AN58-AU58</f>
        <v>0</v>
      </c>
      <c r="BC58" s="77"/>
      <c r="BD58" s="77"/>
      <c r="BE58" s="77"/>
      <c r="BF58" s="77"/>
      <c r="BG58" s="77"/>
      <c r="BH58" s="26" t="s">
        <v>5</v>
      </c>
      <c r="BI58" s="78">
        <f>BB58*4/5</f>
        <v>0</v>
      </c>
      <c r="BJ58" s="79"/>
      <c r="BK58" s="79"/>
      <c r="BL58" s="79"/>
      <c r="BM58" s="79"/>
      <c r="BN58" s="79"/>
      <c r="BO58" s="26" t="s">
        <v>5</v>
      </c>
      <c r="BP58" s="96" t="str">
        <f>CQ58</f>
        <v/>
      </c>
      <c r="BQ58" s="97"/>
      <c r="BR58" s="97"/>
      <c r="BS58" s="97"/>
      <c r="BT58" s="97"/>
      <c r="BU58" s="97"/>
      <c r="BV58" s="26" t="s">
        <v>5</v>
      </c>
      <c r="BW58" s="82">
        <f t="shared" ref="BW58:BW59" si="4">MIN(BI58,BP58)</f>
        <v>0</v>
      </c>
      <c r="BX58" s="83"/>
      <c r="BY58" s="83"/>
      <c r="BZ58" s="83"/>
      <c r="CA58" s="83"/>
      <c r="CB58" s="83"/>
      <c r="CC58" s="26" t="s">
        <v>5</v>
      </c>
      <c r="CD58" s="82">
        <f t="shared" ref="CD58:CD59" si="5">ROUNDDOWN(BW58,-3)</f>
        <v>0</v>
      </c>
      <c r="CE58" s="83"/>
      <c r="CF58" s="83"/>
      <c r="CG58" s="83"/>
      <c r="CH58" s="83"/>
      <c r="CI58" s="83"/>
      <c r="CJ58" s="26" t="s">
        <v>5</v>
      </c>
      <c r="CK58" s="40"/>
      <c r="CL58" s="40"/>
      <c r="CM58" s="40"/>
      <c r="CN58" s="25"/>
      <c r="CO58" s="55" t="str">
        <f>IF(I58="","",2500000)</f>
        <v/>
      </c>
      <c r="CP58" s="44"/>
      <c r="CQ58" s="1" t="str">
        <f>IFERROR(CO58+IF(AA58="連携する",50000,0),"")</f>
        <v/>
      </c>
      <c r="CR58" s="25"/>
    </row>
    <row r="59" spans="1:96" ht="30" customHeight="1" thickBot="1">
      <c r="A59" s="25"/>
      <c r="B59" s="102"/>
      <c r="C59" s="103"/>
      <c r="D59" s="103"/>
      <c r="E59" s="103"/>
      <c r="F59" s="103"/>
      <c r="G59" s="103"/>
      <c r="H59" s="104"/>
      <c r="I59" s="105"/>
      <c r="J59" s="106"/>
      <c r="K59" s="106"/>
      <c r="L59" s="106"/>
      <c r="M59" s="106"/>
      <c r="N59" s="106"/>
      <c r="O59" s="106"/>
      <c r="P59" s="107"/>
      <c r="Q59" s="108"/>
      <c r="R59" s="109"/>
      <c r="S59" s="109"/>
      <c r="T59" s="39" t="s">
        <v>39</v>
      </c>
      <c r="U59" s="93"/>
      <c r="V59" s="94"/>
      <c r="W59" s="94"/>
      <c r="X59" s="94"/>
      <c r="Y59" s="94"/>
      <c r="Z59" s="95"/>
      <c r="AA59" s="110"/>
      <c r="AB59" s="111"/>
      <c r="AC59" s="111"/>
      <c r="AD59" s="111"/>
      <c r="AE59" s="111"/>
      <c r="AF59" s="112"/>
      <c r="AG59" s="73"/>
      <c r="AH59" s="73"/>
      <c r="AI59" s="73"/>
      <c r="AJ59" s="73"/>
      <c r="AK59" s="73"/>
      <c r="AL59" s="73"/>
      <c r="AM59" s="26" t="s">
        <v>5</v>
      </c>
      <c r="AN59" s="72"/>
      <c r="AO59" s="73"/>
      <c r="AP59" s="73"/>
      <c r="AQ59" s="73"/>
      <c r="AR59" s="73"/>
      <c r="AS59" s="73"/>
      <c r="AT59" s="26" t="s">
        <v>5</v>
      </c>
      <c r="AU59" s="74">
        <v>0</v>
      </c>
      <c r="AV59" s="75"/>
      <c r="AW59" s="75"/>
      <c r="AX59" s="75"/>
      <c r="AY59" s="75"/>
      <c r="AZ59" s="75"/>
      <c r="BA59" s="26" t="s">
        <v>5</v>
      </c>
      <c r="BB59" s="76">
        <f>AN59-AU59</f>
        <v>0</v>
      </c>
      <c r="BC59" s="77"/>
      <c r="BD59" s="77"/>
      <c r="BE59" s="77"/>
      <c r="BF59" s="77"/>
      <c r="BG59" s="77"/>
      <c r="BH59" s="26" t="s">
        <v>5</v>
      </c>
      <c r="BI59" s="78">
        <f>BB59*4/5</f>
        <v>0</v>
      </c>
      <c r="BJ59" s="79"/>
      <c r="BK59" s="79"/>
      <c r="BL59" s="79"/>
      <c r="BM59" s="79"/>
      <c r="BN59" s="79"/>
      <c r="BO59" s="26" t="s">
        <v>5</v>
      </c>
      <c r="BP59" s="96" t="str">
        <f>CQ59</f>
        <v/>
      </c>
      <c r="BQ59" s="97"/>
      <c r="BR59" s="97"/>
      <c r="BS59" s="97"/>
      <c r="BT59" s="97"/>
      <c r="BU59" s="97"/>
      <c r="BV59" s="26" t="s">
        <v>5</v>
      </c>
      <c r="BW59" s="82">
        <f t="shared" si="4"/>
        <v>0</v>
      </c>
      <c r="BX59" s="83"/>
      <c r="BY59" s="83"/>
      <c r="BZ59" s="83"/>
      <c r="CA59" s="83"/>
      <c r="CB59" s="83"/>
      <c r="CC59" s="26" t="s">
        <v>5</v>
      </c>
      <c r="CD59" s="82">
        <f t="shared" si="5"/>
        <v>0</v>
      </c>
      <c r="CE59" s="83"/>
      <c r="CF59" s="83"/>
      <c r="CG59" s="83"/>
      <c r="CH59" s="83"/>
      <c r="CI59" s="83"/>
      <c r="CJ59" s="26" t="s">
        <v>5</v>
      </c>
      <c r="CK59" s="40"/>
      <c r="CL59" s="40"/>
      <c r="CM59" s="40"/>
      <c r="CN59" s="25"/>
      <c r="CO59" s="55" t="str">
        <f>IF(I59="","",2500000)</f>
        <v/>
      </c>
      <c r="CP59" s="44"/>
      <c r="CQ59" s="1" t="str">
        <f>IFERROR(CO59+IF(AA59="連携する",50000,0),"")</f>
        <v/>
      </c>
      <c r="CR59" s="25"/>
    </row>
    <row r="60" spans="1:96" ht="30" customHeight="1">
      <c r="A60" s="25"/>
      <c r="B60" s="59" t="s">
        <v>22</v>
      </c>
      <c r="C60" s="59"/>
      <c r="D60" s="59"/>
      <c r="E60" s="59"/>
      <c r="F60" s="59"/>
      <c r="G60" s="59"/>
      <c r="H60" s="59"/>
      <c r="I60" s="98"/>
      <c r="J60" s="98"/>
      <c r="K60" s="98"/>
      <c r="L60" s="98"/>
      <c r="M60" s="98"/>
      <c r="N60" s="98"/>
      <c r="O60" s="98"/>
      <c r="P60" s="98"/>
      <c r="Q60" s="93"/>
      <c r="R60" s="94"/>
      <c r="S60" s="94"/>
      <c r="T60" s="95"/>
      <c r="U60" s="93"/>
      <c r="V60" s="94"/>
      <c r="W60" s="94"/>
      <c r="X60" s="94"/>
      <c r="Y60" s="94"/>
      <c r="Z60" s="95"/>
      <c r="AA60" s="99"/>
      <c r="AB60" s="100"/>
      <c r="AC60" s="100"/>
      <c r="AD60" s="100"/>
      <c r="AE60" s="100"/>
      <c r="AF60" s="101"/>
      <c r="AG60" s="96">
        <f>SUM(AG57:AL59)</f>
        <v>0</v>
      </c>
      <c r="AH60" s="97"/>
      <c r="AI60" s="97"/>
      <c r="AJ60" s="97"/>
      <c r="AK60" s="97"/>
      <c r="AL60" s="97"/>
      <c r="AM60" s="26" t="s">
        <v>5</v>
      </c>
      <c r="AN60" s="96">
        <f>SUM(AN57:AS59)</f>
        <v>0</v>
      </c>
      <c r="AO60" s="97"/>
      <c r="AP60" s="97"/>
      <c r="AQ60" s="97"/>
      <c r="AR60" s="97"/>
      <c r="AS60" s="97"/>
      <c r="AT60" s="26" t="s">
        <v>5</v>
      </c>
      <c r="AU60" s="96">
        <f>SUM(AU57:AZ59)</f>
        <v>0</v>
      </c>
      <c r="AV60" s="97"/>
      <c r="AW60" s="97"/>
      <c r="AX60" s="97"/>
      <c r="AY60" s="97"/>
      <c r="AZ60" s="97"/>
      <c r="BA60" s="26" t="s">
        <v>5</v>
      </c>
      <c r="BB60" s="96">
        <f>SUM(BB57:BG59)</f>
        <v>0</v>
      </c>
      <c r="BC60" s="97"/>
      <c r="BD60" s="97"/>
      <c r="BE60" s="97"/>
      <c r="BF60" s="97"/>
      <c r="BG60" s="97"/>
      <c r="BH60" s="26" t="s">
        <v>5</v>
      </c>
      <c r="BI60" s="93"/>
      <c r="BJ60" s="94"/>
      <c r="BK60" s="94"/>
      <c r="BL60" s="94"/>
      <c r="BM60" s="94"/>
      <c r="BN60" s="94"/>
      <c r="BO60" s="95"/>
      <c r="BP60" s="96">
        <f>SUM(BP57:BU59)</f>
        <v>0</v>
      </c>
      <c r="BQ60" s="97"/>
      <c r="BR60" s="97"/>
      <c r="BS60" s="97"/>
      <c r="BT60" s="97"/>
      <c r="BU60" s="97"/>
      <c r="BV60" s="26" t="s">
        <v>5</v>
      </c>
      <c r="BW60" s="96">
        <f>SUM(BW57:CB59)</f>
        <v>0</v>
      </c>
      <c r="BX60" s="97"/>
      <c r="BY60" s="97"/>
      <c r="BZ60" s="97"/>
      <c r="CA60" s="97"/>
      <c r="CB60" s="97"/>
      <c r="CC60" s="26" t="s">
        <v>5</v>
      </c>
      <c r="CD60" s="96">
        <f>SUM(CD57:CI59)</f>
        <v>0</v>
      </c>
      <c r="CE60" s="97"/>
      <c r="CF60" s="97"/>
      <c r="CG60" s="97"/>
      <c r="CH60" s="97"/>
      <c r="CI60" s="97"/>
      <c r="CJ60" s="26" t="s">
        <v>5</v>
      </c>
      <c r="CK60" s="40"/>
      <c r="CL60" s="40"/>
      <c r="CM60" s="40"/>
      <c r="CN60" s="25"/>
      <c r="CO60" s="25"/>
      <c r="CP60" s="25"/>
      <c r="CQ60" s="25"/>
      <c r="CR60" s="25"/>
    </row>
    <row r="61" spans="1:96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42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</row>
    <row r="62" spans="1:96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42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</row>
    <row r="63" spans="1:96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42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</row>
    <row r="64" spans="1:96" ht="17.25">
      <c r="A64" s="21"/>
      <c r="B64" s="12" t="s">
        <v>43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3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</row>
    <row r="65" spans="1:93" ht="5.0999999999999996" customHeight="1">
      <c r="A65" s="21"/>
      <c r="B65" s="18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3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</row>
    <row r="66" spans="1:93">
      <c r="A66" s="24"/>
      <c r="B66" s="62" t="s">
        <v>13</v>
      </c>
      <c r="C66" s="63"/>
      <c r="D66" s="63"/>
      <c r="E66" s="63"/>
      <c r="F66" s="63"/>
      <c r="G66" s="63"/>
      <c r="H66" s="64"/>
      <c r="I66" s="62" t="s">
        <v>14</v>
      </c>
      <c r="J66" s="63"/>
      <c r="K66" s="63"/>
      <c r="L66" s="63"/>
      <c r="M66" s="63"/>
      <c r="N66" s="63"/>
      <c r="O66" s="64"/>
      <c r="P66" s="62" t="s">
        <v>56</v>
      </c>
      <c r="Q66" s="63"/>
      <c r="R66" s="63"/>
      <c r="S66" s="63"/>
      <c r="T66" s="63"/>
      <c r="U66" s="63"/>
      <c r="V66" s="64"/>
      <c r="W66" s="62" t="s">
        <v>30</v>
      </c>
      <c r="X66" s="63"/>
      <c r="Y66" s="63"/>
      <c r="Z66" s="63"/>
      <c r="AA66" s="63"/>
      <c r="AB66" s="63"/>
      <c r="AC66" s="64"/>
      <c r="AD66" s="62" t="s">
        <v>31</v>
      </c>
      <c r="AE66" s="63"/>
      <c r="AF66" s="63"/>
      <c r="AG66" s="63"/>
      <c r="AH66" s="63"/>
      <c r="AI66" s="63"/>
      <c r="AJ66" s="64"/>
      <c r="AK66" s="62" t="s">
        <v>32</v>
      </c>
      <c r="AL66" s="63"/>
      <c r="AM66" s="63"/>
      <c r="AN66" s="63"/>
      <c r="AO66" s="63"/>
      <c r="AP66" s="63"/>
      <c r="AQ66" s="64"/>
      <c r="AR66" s="62" t="s">
        <v>33</v>
      </c>
      <c r="AS66" s="63"/>
      <c r="AT66" s="63"/>
      <c r="AU66" s="63"/>
      <c r="AV66" s="63"/>
      <c r="AW66" s="63"/>
      <c r="AX66" s="64"/>
      <c r="AY66" s="62" t="s">
        <v>34</v>
      </c>
      <c r="AZ66" s="63"/>
      <c r="BA66" s="63"/>
      <c r="BB66" s="63"/>
      <c r="BC66" s="63"/>
      <c r="BD66" s="63"/>
      <c r="BE66" s="6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45"/>
      <c r="CB66" s="43"/>
      <c r="CC66" s="43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</row>
    <row r="67" spans="1:93" ht="62.45" customHeight="1">
      <c r="A67" s="24"/>
      <c r="B67" s="65"/>
      <c r="C67" s="66"/>
      <c r="D67" s="66"/>
      <c r="E67" s="66"/>
      <c r="F67" s="66"/>
      <c r="G67" s="66"/>
      <c r="H67" s="67"/>
      <c r="I67" s="65"/>
      <c r="J67" s="66"/>
      <c r="K67" s="66"/>
      <c r="L67" s="66"/>
      <c r="M67" s="66"/>
      <c r="N67" s="66"/>
      <c r="O67" s="67"/>
      <c r="P67" s="65"/>
      <c r="Q67" s="66"/>
      <c r="R67" s="66"/>
      <c r="S67" s="66"/>
      <c r="T67" s="66"/>
      <c r="U67" s="66"/>
      <c r="V67" s="67"/>
      <c r="W67" s="65"/>
      <c r="X67" s="66"/>
      <c r="Y67" s="66"/>
      <c r="Z67" s="66"/>
      <c r="AA67" s="66"/>
      <c r="AB67" s="66"/>
      <c r="AC67" s="67"/>
      <c r="AD67" s="65"/>
      <c r="AE67" s="66"/>
      <c r="AF67" s="66"/>
      <c r="AG67" s="66"/>
      <c r="AH67" s="66"/>
      <c r="AI67" s="66"/>
      <c r="AJ67" s="67"/>
      <c r="AK67" s="65"/>
      <c r="AL67" s="66"/>
      <c r="AM67" s="66"/>
      <c r="AN67" s="66"/>
      <c r="AO67" s="66"/>
      <c r="AP67" s="66"/>
      <c r="AQ67" s="67"/>
      <c r="AR67" s="65"/>
      <c r="AS67" s="66"/>
      <c r="AT67" s="66"/>
      <c r="AU67" s="66"/>
      <c r="AV67" s="66"/>
      <c r="AW67" s="66"/>
      <c r="AX67" s="67"/>
      <c r="AY67" s="65"/>
      <c r="AZ67" s="66"/>
      <c r="BA67" s="66"/>
      <c r="BB67" s="66"/>
      <c r="BC67" s="66"/>
      <c r="BD67" s="66"/>
      <c r="BE67" s="67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46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</row>
    <row r="68" spans="1:93" ht="30" customHeight="1">
      <c r="A68" s="25"/>
      <c r="B68" s="72"/>
      <c r="C68" s="73"/>
      <c r="D68" s="73"/>
      <c r="E68" s="73"/>
      <c r="F68" s="73"/>
      <c r="G68" s="73"/>
      <c r="H68" s="26" t="s">
        <v>5</v>
      </c>
      <c r="I68" s="72"/>
      <c r="J68" s="73"/>
      <c r="K68" s="73"/>
      <c r="L68" s="73"/>
      <c r="M68" s="73"/>
      <c r="N68" s="73"/>
      <c r="O68" s="26" t="s">
        <v>5</v>
      </c>
      <c r="P68" s="74"/>
      <c r="Q68" s="75"/>
      <c r="R68" s="75"/>
      <c r="S68" s="75"/>
      <c r="T68" s="75"/>
      <c r="U68" s="75"/>
      <c r="V68" s="26" t="s">
        <v>5</v>
      </c>
      <c r="W68" s="76">
        <f>I68-P68</f>
        <v>0</v>
      </c>
      <c r="X68" s="77"/>
      <c r="Y68" s="77"/>
      <c r="Z68" s="77"/>
      <c r="AA68" s="77"/>
      <c r="AB68" s="77"/>
      <c r="AC68" s="26" t="s">
        <v>5</v>
      </c>
      <c r="AD68" s="78">
        <f>W68*4/5</f>
        <v>0</v>
      </c>
      <c r="AE68" s="79"/>
      <c r="AF68" s="79"/>
      <c r="AG68" s="79"/>
      <c r="AH68" s="79"/>
      <c r="AI68" s="79"/>
      <c r="AJ68" s="26" t="s">
        <v>5</v>
      </c>
      <c r="AK68" s="80">
        <v>480000</v>
      </c>
      <c r="AL68" s="81"/>
      <c r="AM68" s="81"/>
      <c r="AN68" s="81"/>
      <c r="AO68" s="81"/>
      <c r="AP68" s="81"/>
      <c r="AQ68" s="26" t="s">
        <v>5</v>
      </c>
      <c r="AR68" s="82">
        <f>MIN(AD68,AK68)</f>
        <v>0</v>
      </c>
      <c r="AS68" s="83"/>
      <c r="AT68" s="83"/>
      <c r="AU68" s="83"/>
      <c r="AV68" s="83"/>
      <c r="AW68" s="83"/>
      <c r="AX68" s="26" t="s">
        <v>5</v>
      </c>
      <c r="AY68" s="82">
        <f>ROUNDDOWN(AR68,-3)</f>
        <v>0</v>
      </c>
      <c r="AZ68" s="83"/>
      <c r="BA68" s="83"/>
      <c r="BB68" s="83"/>
      <c r="BC68" s="83"/>
      <c r="BD68" s="83"/>
      <c r="BE68" s="26" t="s">
        <v>5</v>
      </c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47"/>
      <c r="CB68" s="25"/>
      <c r="CC68" s="31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</row>
    <row r="69" spans="1:93" ht="14.25">
      <c r="A69" s="25"/>
      <c r="B69" s="48"/>
      <c r="C69" s="48"/>
      <c r="D69" s="48"/>
      <c r="E69" s="48"/>
      <c r="F69" s="48"/>
      <c r="G69" s="48"/>
      <c r="H69" s="40"/>
      <c r="I69" s="48"/>
      <c r="J69" s="48"/>
      <c r="K69" s="48"/>
      <c r="L69" s="48"/>
      <c r="M69" s="48"/>
      <c r="N69" s="48"/>
      <c r="O69" s="40"/>
      <c r="P69" s="49"/>
      <c r="Q69" s="49"/>
      <c r="R69" s="49"/>
      <c r="S69" s="49"/>
      <c r="T69" s="49"/>
      <c r="U69" s="49"/>
      <c r="V69" s="40"/>
      <c r="W69" s="50"/>
      <c r="X69" s="49"/>
      <c r="Y69" s="49"/>
      <c r="Z69" s="49"/>
      <c r="AA69" s="49"/>
      <c r="AB69" s="49"/>
      <c r="AC69" s="40"/>
      <c r="AD69" s="48"/>
      <c r="AE69" s="48"/>
      <c r="AF69" s="48"/>
      <c r="AG69" s="48"/>
      <c r="AH69" s="48"/>
      <c r="AI69" s="48"/>
      <c r="AJ69" s="40"/>
      <c r="AK69" s="31"/>
      <c r="AL69" s="31"/>
      <c r="AM69" s="31"/>
      <c r="AN69" s="31"/>
      <c r="AO69" s="31"/>
      <c r="AP69" s="31"/>
      <c r="AQ69" s="40"/>
      <c r="AR69" s="48"/>
      <c r="AS69" s="48"/>
      <c r="AT69" s="48"/>
      <c r="AU69" s="48"/>
      <c r="AV69" s="48"/>
      <c r="AW69" s="48"/>
      <c r="AX69" s="40"/>
      <c r="AY69" s="48"/>
      <c r="AZ69" s="48"/>
      <c r="BA69" s="48"/>
      <c r="BB69" s="48"/>
      <c r="BC69" s="48"/>
      <c r="BD69" s="48"/>
      <c r="BE69" s="40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51"/>
      <c r="CB69" s="25"/>
      <c r="CC69" s="31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</row>
    <row r="70" spans="1:93" ht="14.25">
      <c r="A70" s="25"/>
      <c r="B70" s="48"/>
      <c r="C70" s="48"/>
      <c r="D70" s="48"/>
      <c r="E70" s="48"/>
      <c r="F70" s="48"/>
      <c r="G70" s="48"/>
      <c r="H70" s="40"/>
      <c r="I70" s="48"/>
      <c r="J70" s="48"/>
      <c r="K70" s="48"/>
      <c r="L70" s="48"/>
      <c r="M70" s="48"/>
      <c r="N70" s="48"/>
      <c r="O70" s="40"/>
      <c r="P70" s="49"/>
      <c r="Q70" s="49"/>
      <c r="R70" s="49"/>
      <c r="S70" s="49"/>
      <c r="T70" s="49"/>
      <c r="U70" s="49"/>
      <c r="V70" s="40"/>
      <c r="W70" s="50"/>
      <c r="X70" s="49"/>
      <c r="Y70" s="49"/>
      <c r="Z70" s="49"/>
      <c r="AA70" s="49"/>
      <c r="AB70" s="49"/>
      <c r="AC70" s="40"/>
      <c r="AD70" s="48"/>
      <c r="AE70" s="48"/>
      <c r="AF70" s="48"/>
      <c r="AG70" s="48"/>
      <c r="AH70" s="48"/>
      <c r="AI70" s="48"/>
      <c r="AJ70" s="40"/>
      <c r="AK70" s="31"/>
      <c r="AL70" s="31"/>
      <c r="AM70" s="31"/>
      <c r="AN70" s="31"/>
      <c r="AO70" s="31"/>
      <c r="AP70" s="31"/>
      <c r="AQ70" s="40"/>
      <c r="AR70" s="48"/>
      <c r="AS70" s="48"/>
      <c r="AT70" s="48"/>
      <c r="AU70" s="48"/>
      <c r="AV70" s="48"/>
      <c r="AW70" s="48"/>
      <c r="AX70" s="40"/>
      <c r="AY70" s="48"/>
      <c r="AZ70" s="48"/>
      <c r="BA70" s="48"/>
      <c r="BB70" s="48"/>
      <c r="BC70" s="48"/>
      <c r="BD70" s="48"/>
      <c r="BE70" s="40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51"/>
      <c r="CB70" s="25"/>
      <c r="CC70" s="31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</row>
    <row r="71" spans="1:93" ht="17.25">
      <c r="A71" s="21"/>
      <c r="B71" s="52" t="s">
        <v>44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3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</row>
    <row r="72" spans="1:93" ht="17.25">
      <c r="A72" s="21"/>
      <c r="B72" s="25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56"/>
      <c r="AS72" s="57"/>
      <c r="AT72" s="57"/>
      <c r="AU72" s="57"/>
      <c r="AV72" s="57"/>
      <c r="AW72" s="58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3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</row>
    <row r="73" spans="1:93" ht="17.25">
      <c r="A73" s="21"/>
      <c r="B73" s="25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56"/>
      <c r="AS73" s="57"/>
      <c r="AT73" s="57"/>
      <c r="AU73" s="57"/>
      <c r="AV73" s="57"/>
      <c r="AW73" s="58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3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</row>
    <row r="74" spans="1:93" ht="17.25">
      <c r="A74" s="21"/>
      <c r="B74" s="25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3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</row>
    <row r="75" spans="1:93" ht="24.95" customHeight="1">
      <c r="A75" s="25"/>
      <c r="B75" s="53"/>
      <c r="C75" s="59" t="s">
        <v>48</v>
      </c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 t="s">
        <v>49</v>
      </c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 t="s">
        <v>50</v>
      </c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</row>
    <row r="76" spans="1:93" ht="24.95" customHeight="1">
      <c r="A76" s="25"/>
      <c r="B76" s="28">
        <v>1</v>
      </c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</row>
    <row r="77" spans="1:93" ht="24.95" customHeight="1">
      <c r="A77" s="25"/>
      <c r="B77" s="28">
        <v>2</v>
      </c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9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1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</row>
    <row r="78" spans="1:93" ht="24.95" customHeight="1">
      <c r="A78" s="25"/>
      <c r="B78" s="28">
        <v>3</v>
      </c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</row>
    <row r="79" spans="1:93" ht="24.95" customHeight="1">
      <c r="A79" s="25"/>
      <c r="B79" s="28">
        <v>4</v>
      </c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</row>
    <row r="80" spans="1:93" ht="24.95" customHeight="1">
      <c r="A80" s="25"/>
      <c r="B80" s="28">
        <v>5</v>
      </c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</row>
    <row r="81" spans="1:93" ht="14.25">
      <c r="A81" s="25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</row>
    <row r="82" spans="1:9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42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</row>
    <row r="83" spans="1:9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 t="s">
        <v>51</v>
      </c>
      <c r="AX83" s="36"/>
      <c r="AY83" s="36"/>
      <c r="AZ83" s="36"/>
      <c r="BA83" s="68">
        <f>SUM(AC18,AK29,AK38,AG51,AG60)</f>
        <v>0</v>
      </c>
      <c r="BB83" s="68"/>
      <c r="BC83" s="68"/>
      <c r="BD83" s="68"/>
      <c r="BE83" s="54"/>
      <c r="BF83" s="54"/>
      <c r="BG83" s="36"/>
      <c r="BH83" s="36"/>
      <c r="BI83" s="36"/>
      <c r="BJ83" s="36"/>
      <c r="BK83" s="36"/>
      <c r="BL83" s="36"/>
      <c r="BM83" s="36"/>
      <c r="BN83" s="42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</row>
    <row r="84" spans="1:93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 t="s">
        <v>52</v>
      </c>
      <c r="AX84" s="36"/>
      <c r="AY84" s="36"/>
      <c r="AZ84" s="36"/>
      <c r="BA84" s="68">
        <f>SUM(AJ18,AR29,AR38,AN51,AN60)</f>
        <v>0</v>
      </c>
      <c r="BB84" s="68"/>
      <c r="BC84" s="68"/>
      <c r="BD84" s="68"/>
      <c r="BE84" s="36"/>
      <c r="BF84" s="36"/>
      <c r="BG84" s="36"/>
      <c r="BH84" s="36"/>
      <c r="BI84" s="36"/>
      <c r="BJ84" s="36"/>
      <c r="BK84" s="36"/>
      <c r="BL84" s="36"/>
      <c r="BM84" s="36"/>
      <c r="BN84" s="42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</row>
  </sheetData>
  <sheetProtection algorithmName="SHA-512" hashValue="NEniOTS/RF0dJXDVPWdSfZ/5sCX10EjoOL2UI7XKJv5sG0eqqnKNY7ZLrSxjoT09LW+hU8HU5/y/gJOpEWBCtg==" saltValue="8KuwYEgXdSaZlg2iswO8Xw==" spinCount="100000" sheet="1" objects="1" scenarios="1"/>
  <mergeCells count="400">
    <mergeCell ref="Z5:AH5"/>
    <mergeCell ref="AI5:AZ5"/>
    <mergeCell ref="BB5:BD5"/>
    <mergeCell ref="BE5:BG5"/>
    <mergeCell ref="BP5:BW6"/>
    <mergeCell ref="BX5:CH6"/>
    <mergeCell ref="CG13:CM13"/>
    <mergeCell ref="B14:H14"/>
    <mergeCell ref="I14:P14"/>
    <mergeCell ref="U14:X14"/>
    <mergeCell ref="Y14:AA14"/>
    <mergeCell ref="AC14:AH14"/>
    <mergeCell ref="AJ14:AO14"/>
    <mergeCell ref="AQ14:AV14"/>
    <mergeCell ref="AX14:BC14"/>
    <mergeCell ref="BE14:BJ14"/>
    <mergeCell ref="AQ13:AW13"/>
    <mergeCell ref="AX13:BD13"/>
    <mergeCell ref="BE13:BK13"/>
    <mergeCell ref="BL13:BR13"/>
    <mergeCell ref="BS13:BY13"/>
    <mergeCell ref="BZ13:CF13"/>
    <mergeCell ref="B13:H13"/>
    <mergeCell ref="I13:P13"/>
    <mergeCell ref="U13:X13"/>
    <mergeCell ref="Y13:AB13"/>
    <mergeCell ref="AC13:AI13"/>
    <mergeCell ref="AJ13:AP13"/>
    <mergeCell ref="BL14:BQ14"/>
    <mergeCell ref="BS14:BX14"/>
    <mergeCell ref="BZ14:CE14"/>
    <mergeCell ref="CG14:CL14"/>
    <mergeCell ref="B15:H15"/>
    <mergeCell ref="I15:P15"/>
    <mergeCell ref="U15:X15"/>
    <mergeCell ref="Y15:AA15"/>
    <mergeCell ref="AC15:AH15"/>
    <mergeCell ref="AJ15:AO15"/>
    <mergeCell ref="CG15:CL15"/>
    <mergeCell ref="AQ15:AV15"/>
    <mergeCell ref="AX15:BC15"/>
    <mergeCell ref="BE15:BJ15"/>
    <mergeCell ref="BL15:BQ15"/>
    <mergeCell ref="BS15:BX15"/>
    <mergeCell ref="BZ15:CE15"/>
    <mergeCell ref="Q13:T13"/>
    <mergeCell ref="Q14:T14"/>
    <mergeCell ref="Q15:T15"/>
    <mergeCell ref="BL16:BQ16"/>
    <mergeCell ref="BS16:BX16"/>
    <mergeCell ref="BZ16:CE16"/>
    <mergeCell ref="CG16:CL16"/>
    <mergeCell ref="B17:H17"/>
    <mergeCell ref="I17:P17"/>
    <mergeCell ref="U17:X17"/>
    <mergeCell ref="Y17:AA17"/>
    <mergeCell ref="AC17:AH17"/>
    <mergeCell ref="AJ17:AO17"/>
    <mergeCell ref="B16:H16"/>
    <mergeCell ref="I16:P16"/>
    <mergeCell ref="U16:X16"/>
    <mergeCell ref="Y16:AA16"/>
    <mergeCell ref="AC16:AH16"/>
    <mergeCell ref="AJ16:AO16"/>
    <mergeCell ref="AQ16:AV16"/>
    <mergeCell ref="AX16:BC16"/>
    <mergeCell ref="BE16:BJ16"/>
    <mergeCell ref="Q16:T16"/>
    <mergeCell ref="BL18:BR18"/>
    <mergeCell ref="BS18:BY18"/>
    <mergeCell ref="BZ18:CF18"/>
    <mergeCell ref="CG18:CL18"/>
    <mergeCell ref="N19:T19"/>
    <mergeCell ref="U19:X19"/>
    <mergeCell ref="CG17:CL17"/>
    <mergeCell ref="B18:H18"/>
    <mergeCell ref="I18:P18"/>
    <mergeCell ref="U18:X18"/>
    <mergeCell ref="Y18:AA18"/>
    <mergeCell ref="AC18:AH18"/>
    <mergeCell ref="AJ18:AO18"/>
    <mergeCell ref="AQ18:AV18"/>
    <mergeCell ref="AX18:BC18"/>
    <mergeCell ref="BE18:BK18"/>
    <mergeCell ref="AQ17:AV17"/>
    <mergeCell ref="AX17:BC17"/>
    <mergeCell ref="BE17:BJ17"/>
    <mergeCell ref="BL17:BQ17"/>
    <mergeCell ref="BS17:BX17"/>
    <mergeCell ref="BZ17:CE17"/>
    <mergeCell ref="Q18:T18"/>
    <mergeCell ref="Q17:T17"/>
    <mergeCell ref="CH24:CN25"/>
    <mergeCell ref="B26:H26"/>
    <mergeCell ref="I26:P26"/>
    <mergeCell ref="Q26:S26"/>
    <mergeCell ref="Y26:AD26"/>
    <mergeCell ref="AE26:AJ26"/>
    <mergeCell ref="AK26:AP26"/>
    <mergeCell ref="AR26:AW26"/>
    <mergeCell ref="AY26:BD26"/>
    <mergeCell ref="BF26:BK26"/>
    <mergeCell ref="AR24:AX25"/>
    <mergeCell ref="AY24:BE25"/>
    <mergeCell ref="BF24:BL25"/>
    <mergeCell ref="BM24:BS25"/>
    <mergeCell ref="BT24:BZ25"/>
    <mergeCell ref="CA24:CG25"/>
    <mergeCell ref="B24:H25"/>
    <mergeCell ref="I24:P25"/>
    <mergeCell ref="Q24:T25"/>
    <mergeCell ref="Y24:AD25"/>
    <mergeCell ref="AE24:AJ25"/>
    <mergeCell ref="AK24:AQ25"/>
    <mergeCell ref="BM26:BR26"/>
    <mergeCell ref="BT26:BY26"/>
    <mergeCell ref="CA26:CF26"/>
    <mergeCell ref="CH26:CM26"/>
    <mergeCell ref="B27:H27"/>
    <mergeCell ref="I27:P27"/>
    <mergeCell ref="Q27:S27"/>
    <mergeCell ref="Y27:AD27"/>
    <mergeCell ref="AE27:AJ27"/>
    <mergeCell ref="AK27:AP27"/>
    <mergeCell ref="CH27:CM27"/>
    <mergeCell ref="AR27:AW27"/>
    <mergeCell ref="AY27:BD27"/>
    <mergeCell ref="BF27:BK27"/>
    <mergeCell ref="BM27:BR27"/>
    <mergeCell ref="BT27:BY27"/>
    <mergeCell ref="CA27:CF27"/>
    <mergeCell ref="CH28:CM28"/>
    <mergeCell ref="B29:H29"/>
    <mergeCell ref="I29:P29"/>
    <mergeCell ref="Q29:T29"/>
    <mergeCell ref="Y29:AD29"/>
    <mergeCell ref="AE29:AJ29"/>
    <mergeCell ref="AK29:AP29"/>
    <mergeCell ref="CH29:CM29"/>
    <mergeCell ref="AR29:AW29"/>
    <mergeCell ref="AY29:BD29"/>
    <mergeCell ref="BF29:BK29"/>
    <mergeCell ref="BM29:BS29"/>
    <mergeCell ref="BT29:BZ29"/>
    <mergeCell ref="CA29:CG29"/>
    <mergeCell ref="B28:H28"/>
    <mergeCell ref="I28:P28"/>
    <mergeCell ref="Q28:S28"/>
    <mergeCell ref="Y28:AD28"/>
    <mergeCell ref="AE28:AJ28"/>
    <mergeCell ref="AK28:AP28"/>
    <mergeCell ref="AR28:AW28"/>
    <mergeCell ref="AY28:BD28"/>
    <mergeCell ref="BF28:BK28"/>
    <mergeCell ref="Y33:AD34"/>
    <mergeCell ref="AE33:AJ34"/>
    <mergeCell ref="AK33:AQ34"/>
    <mergeCell ref="AR33:AX34"/>
    <mergeCell ref="AY33:BE34"/>
    <mergeCell ref="BF33:BL34"/>
    <mergeCell ref="BM28:BR28"/>
    <mergeCell ref="BT28:BY28"/>
    <mergeCell ref="CA28:CF28"/>
    <mergeCell ref="AK36:AP36"/>
    <mergeCell ref="AR36:AW36"/>
    <mergeCell ref="AY36:BD36"/>
    <mergeCell ref="BF36:BK36"/>
    <mergeCell ref="BM33:BS34"/>
    <mergeCell ref="BT33:BZ34"/>
    <mergeCell ref="CA33:CG34"/>
    <mergeCell ref="CH33:CN34"/>
    <mergeCell ref="B35:H35"/>
    <mergeCell ref="I35:P35"/>
    <mergeCell ref="Q35:S35"/>
    <mergeCell ref="Y35:AD35"/>
    <mergeCell ref="AE35:AJ35"/>
    <mergeCell ref="AK35:AP35"/>
    <mergeCell ref="CH35:CM35"/>
    <mergeCell ref="AR35:AW35"/>
    <mergeCell ref="AY35:BD35"/>
    <mergeCell ref="BF35:BK35"/>
    <mergeCell ref="BM35:BR35"/>
    <mergeCell ref="BT35:BY35"/>
    <mergeCell ref="CA35:CF35"/>
    <mergeCell ref="B33:H34"/>
    <mergeCell ref="I33:P34"/>
    <mergeCell ref="Q33:T34"/>
    <mergeCell ref="AY38:BD38"/>
    <mergeCell ref="BF38:BK38"/>
    <mergeCell ref="BM36:BR36"/>
    <mergeCell ref="BT36:BY36"/>
    <mergeCell ref="CA36:CF36"/>
    <mergeCell ref="CH36:CM36"/>
    <mergeCell ref="B37:H37"/>
    <mergeCell ref="I37:P37"/>
    <mergeCell ref="Q37:S37"/>
    <mergeCell ref="Y37:AD37"/>
    <mergeCell ref="AE37:AJ37"/>
    <mergeCell ref="AK37:AP37"/>
    <mergeCell ref="CH37:CM37"/>
    <mergeCell ref="AR37:AW37"/>
    <mergeCell ref="AY37:BD37"/>
    <mergeCell ref="BF37:BK37"/>
    <mergeCell ref="BM37:BR37"/>
    <mergeCell ref="BT37:BY37"/>
    <mergeCell ref="CA37:CF37"/>
    <mergeCell ref="B36:H36"/>
    <mergeCell ref="I36:P36"/>
    <mergeCell ref="Q36:S36"/>
    <mergeCell ref="Y36:AD36"/>
    <mergeCell ref="AE36:AJ36"/>
    <mergeCell ref="BM38:BS38"/>
    <mergeCell ref="BT38:BY38"/>
    <mergeCell ref="CA38:CF38"/>
    <mergeCell ref="CH38:CM38"/>
    <mergeCell ref="B46:H47"/>
    <mergeCell ref="I46:P47"/>
    <mergeCell ref="Q46:T47"/>
    <mergeCell ref="U46:Z47"/>
    <mergeCell ref="AA46:AF47"/>
    <mergeCell ref="AG46:AM47"/>
    <mergeCell ref="CD46:CJ47"/>
    <mergeCell ref="AN46:AT47"/>
    <mergeCell ref="AU46:BA47"/>
    <mergeCell ref="BB46:BH47"/>
    <mergeCell ref="BI46:BO47"/>
    <mergeCell ref="BP46:BV47"/>
    <mergeCell ref="BW46:CC47"/>
    <mergeCell ref="B38:H38"/>
    <mergeCell ref="I38:P38"/>
    <mergeCell ref="Q38:T38"/>
    <mergeCell ref="Y38:AD38"/>
    <mergeCell ref="AE38:AJ38"/>
    <mergeCell ref="AK38:AP38"/>
    <mergeCell ref="AR38:AW38"/>
    <mergeCell ref="CD48:CI48"/>
    <mergeCell ref="B49:H49"/>
    <mergeCell ref="I49:P49"/>
    <mergeCell ref="Q49:S49"/>
    <mergeCell ref="U49:Z49"/>
    <mergeCell ref="AA49:AF49"/>
    <mergeCell ref="AG49:AL49"/>
    <mergeCell ref="CD49:CI49"/>
    <mergeCell ref="AN49:AS49"/>
    <mergeCell ref="AU49:AZ49"/>
    <mergeCell ref="BB49:BG49"/>
    <mergeCell ref="BI49:BN49"/>
    <mergeCell ref="BP49:BU49"/>
    <mergeCell ref="BW49:CB49"/>
    <mergeCell ref="B48:H48"/>
    <mergeCell ref="I48:P48"/>
    <mergeCell ref="Q48:S48"/>
    <mergeCell ref="U48:Z48"/>
    <mergeCell ref="AA48:AF48"/>
    <mergeCell ref="AG48:AL48"/>
    <mergeCell ref="AN48:AS48"/>
    <mergeCell ref="AU48:AZ48"/>
    <mergeCell ref="BB48:BG48"/>
    <mergeCell ref="U50:Z50"/>
    <mergeCell ref="AA50:AF50"/>
    <mergeCell ref="AG50:AL50"/>
    <mergeCell ref="AN50:AS50"/>
    <mergeCell ref="AU50:AZ50"/>
    <mergeCell ref="BB50:BG50"/>
    <mergeCell ref="BI48:BN48"/>
    <mergeCell ref="BP48:BU48"/>
    <mergeCell ref="BW48:CB48"/>
    <mergeCell ref="AG55:AM56"/>
    <mergeCell ref="AN55:AT56"/>
    <mergeCell ref="AU55:BA56"/>
    <mergeCell ref="BB55:BH56"/>
    <mergeCell ref="BI50:BN50"/>
    <mergeCell ref="BP50:BU50"/>
    <mergeCell ref="BW50:CB50"/>
    <mergeCell ref="CD50:CI50"/>
    <mergeCell ref="B51:H51"/>
    <mergeCell ref="I51:P51"/>
    <mergeCell ref="Q51:T51"/>
    <mergeCell ref="U51:Z51"/>
    <mergeCell ref="AA51:AF51"/>
    <mergeCell ref="AG51:AL51"/>
    <mergeCell ref="CD51:CI51"/>
    <mergeCell ref="AN51:AS51"/>
    <mergeCell ref="AU51:AZ51"/>
    <mergeCell ref="BB51:BG51"/>
    <mergeCell ref="BI51:BO51"/>
    <mergeCell ref="BP51:BU51"/>
    <mergeCell ref="BW51:CB51"/>
    <mergeCell ref="B50:H50"/>
    <mergeCell ref="I50:P50"/>
    <mergeCell ref="Q50:S50"/>
    <mergeCell ref="AU58:AZ58"/>
    <mergeCell ref="BB58:BG58"/>
    <mergeCell ref="BI55:BO56"/>
    <mergeCell ref="BP55:BV56"/>
    <mergeCell ref="BW55:CC56"/>
    <mergeCell ref="CD55:CJ56"/>
    <mergeCell ref="B57:H57"/>
    <mergeCell ref="I57:P57"/>
    <mergeCell ref="Q57:S57"/>
    <mergeCell ref="U57:Z57"/>
    <mergeCell ref="AA57:AF57"/>
    <mergeCell ref="AG57:AL57"/>
    <mergeCell ref="CD57:CI57"/>
    <mergeCell ref="AN57:AS57"/>
    <mergeCell ref="AU57:AZ57"/>
    <mergeCell ref="BB57:BG57"/>
    <mergeCell ref="BI57:BN57"/>
    <mergeCell ref="BP57:BU57"/>
    <mergeCell ref="BW57:CB57"/>
    <mergeCell ref="B55:H56"/>
    <mergeCell ref="I55:P56"/>
    <mergeCell ref="Q55:T56"/>
    <mergeCell ref="U55:Z56"/>
    <mergeCell ref="AA55:AF56"/>
    <mergeCell ref="BI58:BN58"/>
    <mergeCell ref="BP58:BU58"/>
    <mergeCell ref="BW58:CB58"/>
    <mergeCell ref="CD58:CI58"/>
    <mergeCell ref="B59:H59"/>
    <mergeCell ref="I59:P59"/>
    <mergeCell ref="Q59:S59"/>
    <mergeCell ref="U59:Z59"/>
    <mergeCell ref="AA59:AF59"/>
    <mergeCell ref="AG59:AL59"/>
    <mergeCell ref="CD59:CI59"/>
    <mergeCell ref="AN59:AS59"/>
    <mergeCell ref="AU59:AZ59"/>
    <mergeCell ref="BB59:BG59"/>
    <mergeCell ref="BI59:BN59"/>
    <mergeCell ref="BP59:BU59"/>
    <mergeCell ref="BW59:CB59"/>
    <mergeCell ref="B58:H58"/>
    <mergeCell ref="I58:P58"/>
    <mergeCell ref="Q58:S58"/>
    <mergeCell ref="U58:Z58"/>
    <mergeCell ref="AA58:AF58"/>
    <mergeCell ref="AG58:AL58"/>
    <mergeCell ref="AN58:AS58"/>
    <mergeCell ref="BI60:BO60"/>
    <mergeCell ref="BP60:BU60"/>
    <mergeCell ref="BW60:CB60"/>
    <mergeCell ref="CD60:CI60"/>
    <mergeCell ref="B66:H67"/>
    <mergeCell ref="I66:O67"/>
    <mergeCell ref="P66:V67"/>
    <mergeCell ref="W66:AC67"/>
    <mergeCell ref="AD66:AJ67"/>
    <mergeCell ref="AK66:AQ67"/>
    <mergeCell ref="B60:H60"/>
    <mergeCell ref="I60:P60"/>
    <mergeCell ref="Q60:T60"/>
    <mergeCell ref="U60:Z60"/>
    <mergeCell ref="AA60:AF60"/>
    <mergeCell ref="AG60:AL60"/>
    <mergeCell ref="AN60:AS60"/>
    <mergeCell ref="AU60:AZ60"/>
    <mergeCell ref="BB60:BG60"/>
    <mergeCell ref="AY66:BE67"/>
    <mergeCell ref="U24:X25"/>
    <mergeCell ref="U33:X34"/>
    <mergeCell ref="U35:X35"/>
    <mergeCell ref="U36:X36"/>
    <mergeCell ref="U37:X37"/>
    <mergeCell ref="U38:X38"/>
    <mergeCell ref="U26:X26"/>
    <mergeCell ref="U27:X27"/>
    <mergeCell ref="U28:X28"/>
    <mergeCell ref="U29:X29"/>
    <mergeCell ref="BA83:BD83"/>
    <mergeCell ref="BA84:BD84"/>
    <mergeCell ref="C79:AI79"/>
    <mergeCell ref="AJ79:AW79"/>
    <mergeCell ref="AX79:BK79"/>
    <mergeCell ref="C80:AI80"/>
    <mergeCell ref="AJ80:AW80"/>
    <mergeCell ref="AX80:BK80"/>
    <mergeCell ref="C77:AI77"/>
    <mergeCell ref="AJ77:AW77"/>
    <mergeCell ref="AX77:BK77"/>
    <mergeCell ref="C78:AI78"/>
    <mergeCell ref="AJ78:AW78"/>
    <mergeCell ref="AX78:BK78"/>
    <mergeCell ref="AR72:AW72"/>
    <mergeCell ref="AR73:AW73"/>
    <mergeCell ref="C75:AI75"/>
    <mergeCell ref="AJ75:AW75"/>
    <mergeCell ref="AX75:BK75"/>
    <mergeCell ref="C76:AI76"/>
    <mergeCell ref="AJ76:AW76"/>
    <mergeCell ref="AX76:BK76"/>
    <mergeCell ref="AR66:AX67"/>
    <mergeCell ref="B68:G68"/>
    <mergeCell ref="I68:N68"/>
    <mergeCell ref="P68:U68"/>
    <mergeCell ref="W68:AB68"/>
    <mergeCell ref="AD68:AI68"/>
    <mergeCell ref="AK68:AP68"/>
    <mergeCell ref="AR68:AW68"/>
    <mergeCell ref="AY68:BD68"/>
  </mergeCells>
  <phoneticPr fontId="3"/>
  <conditionalFormatting sqref="U19:X19">
    <cfRule type="cellIs" dxfId="0" priority="1" operator="equal">
      <formula>"オーバー"</formula>
    </cfRule>
  </conditionalFormatting>
  <dataValidations count="8">
    <dataValidation type="list" allowBlank="1" showInputMessage="1" showErrorMessage="1" sqref="B14:H17" xr:uid="{7E002E42-31DC-42D8-BBAF-1944832B79BB}">
      <formula1>"移乗支援,移動支援,排泄支援,入浴支援,見守り,コミュニケーション,介護業務支援（インカム）,介護業務支援（介護ソフト及びインカム以外）,機能訓練支援,食事・栄養管理支援,認知症生活支援・認知症ケア支援,その他（バックオフィスソフト以外）"</formula1>
    </dataValidation>
    <dataValidation type="list" allowBlank="1" showInputMessage="1" showErrorMessage="1" sqref="U14:X17" xr:uid="{E1F36817-96CA-42A5-94D4-E7DBDC68198D}">
      <formula1>"情報端末,通信環境,情報端末及び通信環境"</formula1>
    </dataValidation>
    <dataValidation type="list" allowBlank="1" showInputMessage="1" showErrorMessage="1" sqref="AR72:AW73" xr:uid="{4907BB27-9EC9-42B5-8510-DF4B6A8EB785}">
      <formula1>"はい"</formula1>
    </dataValidation>
    <dataValidation type="list" allowBlank="1" showInputMessage="1" showErrorMessage="1" sqref="B26:H28 B35:H37" xr:uid="{3AD97ECA-222A-4809-B9F7-20E829A915AD}">
      <formula1>"介護業務支援（介護ソフト）"</formula1>
    </dataValidation>
    <dataValidation type="list" allowBlank="1" showInputMessage="1" showErrorMessage="1" sqref="B48:H50 B57:H59" xr:uid="{1E0DF347-E68A-4559-AFBB-02F9F1366BEF}">
      <formula1>"その他（バックオフィスソフト）"</formula1>
    </dataValidation>
    <dataValidation type="list" allowBlank="1" showInputMessage="1" showErrorMessage="1" sqref="AE26:AJ28 AE35:AJ37 AA48:AF50 AA57:AF59" xr:uid="{BE54601D-F291-4710-AFFB-1F831C7463BB}">
      <formula1>"連携する,－"</formula1>
    </dataValidation>
    <dataValidation type="list" allowBlank="1" showInputMessage="1" showErrorMessage="1" sqref="Y26:Y28 Y35:Y37" xr:uid="{2693C579-E396-4845-A02F-47F1770C9163}">
      <formula1>"実施する,－"</formula1>
    </dataValidation>
    <dataValidation type="list" allowBlank="1" showInputMessage="1" showErrorMessage="1" sqref="Q14:T17 U26:X28 U35:X37" xr:uid="{81DB6D2D-70F7-4192-B960-E857D755C06E}">
      <formula1>"〇,－"</formula1>
    </dataValidation>
  </dataValidations>
  <pageMargins left="0.7" right="0.7" top="0.75" bottom="0.75" header="0.3" footer="0.3"/>
  <pageSetup paperSize="8" scale="4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所要額調書（計画用）</vt:lpstr>
      <vt:lpstr>'所要額調書（計画用）'!Print_Area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前村 智子</dc:creator>
  <cp:lastModifiedBy>前村 智子</cp:lastModifiedBy>
  <dcterms:created xsi:type="dcterms:W3CDTF">2015-06-05T18:19:34Z</dcterms:created>
  <dcterms:modified xsi:type="dcterms:W3CDTF">2026-09-18T05:37:55Z</dcterms:modified>
</cp:coreProperties>
</file>