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８　離島・中山間地域における介護人材確保支援事業\Ｒ６\文書管理システム\HP\"/>
    </mc:Choice>
  </mc:AlternateContent>
  <xr:revisionPtr revIDLastSave="0" documentId="13_ncr:1_{88868205-EAD9-491B-8508-FFCB790F3426}" xr6:coauthVersionLast="36" xr6:coauthVersionMax="36" xr10:uidLastSave="{00000000-0000-0000-0000-000000000000}"/>
  <bookViews>
    <workbookView xWindow="32780" yWindow="32780" windowWidth="16200" windowHeight="24990" firstSheet="1" activeTab="1" xr2:uid="{00000000-000D-0000-FFFF-FFFF00000000}"/>
  </bookViews>
  <sheets>
    <sheet name="社会保険料計算表" sheetId="38" state="hidden" r:id="rId1"/>
    <sheet name="人材育成計画・実績" sheetId="43" r:id="rId2"/>
    <sheet name="人材育成計画・実績（記入例）" sheetId="41" r:id="rId3"/>
    <sheet name="在職証明書" sheetId="42" state="hidden" r:id="rId4"/>
  </sheets>
  <definedNames>
    <definedName name="_xlnm.Print_Area" localSheetId="3">在職証明書!$A$1:$C$14</definedName>
    <definedName name="_xlnm.Print_Area" localSheetId="0">社会保険料計算表!$A$1:$O$17</definedName>
    <definedName name="_xlnm.Print_Area" localSheetId="1">人材育成計画・実績!$A$1:$H$15</definedName>
    <definedName name="_xlnm.Print_Area" localSheetId="2">'人材育成計画・実績（記入例）'!$A$1:$H$15</definedName>
  </definedNames>
  <calcPr calcId="191029"/>
</workbook>
</file>

<file path=xl/calcChain.xml><?xml version="1.0" encoding="utf-8"?>
<calcChain xmlns="http://schemas.openxmlformats.org/spreadsheetml/2006/main">
  <c r="F4" i="41" l="1"/>
  <c r="G12" i="38" l="1"/>
  <c r="G13" i="38"/>
  <c r="G11" i="38"/>
  <c r="G14" i="38" s="1"/>
  <c r="B6" i="42"/>
  <c r="B5" i="42"/>
  <c r="B8" i="42"/>
  <c r="I13" i="38"/>
  <c r="I12" i="38"/>
  <c r="I11" i="38"/>
  <c r="I14" i="38" s="1"/>
  <c r="E11" i="38"/>
  <c r="K11" i="38" s="1"/>
  <c r="J11" i="38"/>
  <c r="J14" i="38" s="1"/>
  <c r="B13" i="42"/>
  <c r="E12" i="38"/>
  <c r="K12" i="38" s="1"/>
  <c r="J12" i="38"/>
  <c r="H12" i="38"/>
  <c r="H14" i="38" s="1"/>
  <c r="H13" i="38"/>
  <c r="H11" i="38"/>
  <c r="L11" i="38"/>
  <c r="L14" i="38"/>
  <c r="L12" i="38"/>
  <c r="L13" i="38"/>
  <c r="E13" i="38"/>
  <c r="J13" i="38"/>
  <c r="C5" i="41"/>
  <c r="C4" i="41"/>
  <c r="B4" i="42"/>
  <c r="M24" i="38"/>
  <c r="L24" i="38"/>
  <c r="M23" i="38"/>
  <c r="L23" i="38"/>
  <c r="M22" i="38"/>
  <c r="L22" i="38"/>
  <c r="K13" i="38"/>
  <c r="O13" i="38"/>
  <c r="K14" i="38" l="1"/>
  <c r="O12" i="38"/>
  <c r="O11" i="38"/>
  <c r="O14" i="38" s="1"/>
  <c r="E14" i="38"/>
</calcChain>
</file>

<file path=xl/sharedStrings.xml><?xml version="1.0" encoding="utf-8"?>
<sst xmlns="http://schemas.openxmlformats.org/spreadsheetml/2006/main" count="90" uniqueCount="73">
  <si>
    <t>雇用保険</t>
    <rPh sb="0" eb="2">
      <t>コヨウ</t>
    </rPh>
    <rPh sb="2" eb="4">
      <t>ホケン</t>
    </rPh>
    <phoneticPr fontId="2"/>
  </si>
  <si>
    <t>計</t>
    <rPh sb="0" eb="1">
      <t>ケイ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</si>
  <si>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</si>
  <si>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</si>
  <si>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本人負担</t>
    <rPh sb="0" eb="2">
      <t>ホンニン</t>
    </rPh>
    <rPh sb="2" eb="4">
      <t>フタン</t>
    </rPh>
    <phoneticPr fontId="2"/>
  </si>
  <si>
    <t>生年月日</t>
    <rPh sb="0" eb="2">
      <t>セイネン</t>
    </rPh>
    <rPh sb="2" eb="4">
      <t>ガッピ</t>
    </rPh>
    <phoneticPr fontId="2"/>
  </si>
  <si>
    <t>年月</t>
    <phoneticPr fontId="2"/>
  </si>
  <si>
    <t>法人名</t>
    <rPh sb="0" eb="2">
      <t>ホウジン</t>
    </rPh>
    <rPh sb="2" eb="3">
      <t>メイ</t>
    </rPh>
    <phoneticPr fontId="2"/>
  </si>
  <si>
    <t>新規雇用者氏名</t>
    <rPh sb="0" eb="2">
      <t>シンキ</t>
    </rPh>
    <rPh sb="2" eb="5">
      <t>コヨウシャ</t>
    </rPh>
    <rPh sb="5" eb="7">
      <t>シメイ</t>
    </rPh>
    <phoneticPr fontId="2"/>
  </si>
  <si>
    <t>氏名</t>
    <rPh sb="0" eb="2">
      <t>シメイ</t>
    </rPh>
    <phoneticPr fontId="2"/>
  </si>
  <si>
    <t>雇用期間</t>
    <rPh sb="0" eb="2">
      <t>コヨウ</t>
    </rPh>
    <rPh sb="2" eb="4">
      <t>キカン</t>
    </rPh>
    <phoneticPr fontId="2"/>
  </si>
  <si>
    <t xml:space="preserve">人材育成(OJT)の成果
</t>
    <rPh sb="0" eb="2">
      <t>ジンザイ</t>
    </rPh>
    <rPh sb="2" eb="4">
      <t>イクセイ</t>
    </rPh>
    <rPh sb="10" eb="12">
      <t>セイカ</t>
    </rPh>
    <phoneticPr fontId="2"/>
  </si>
  <si>
    <t>指導者</t>
    <rPh sb="0" eb="3">
      <t>シドウシャ</t>
    </rPh>
    <phoneticPr fontId="2"/>
  </si>
  <si>
    <t>研修実施日・時間等</t>
    <rPh sb="0" eb="2">
      <t>ケンシュウ</t>
    </rPh>
    <rPh sb="2" eb="5">
      <t>ジッシビ</t>
    </rPh>
    <rPh sb="6" eb="8">
      <t>ジカン</t>
    </rPh>
    <rPh sb="8" eb="9">
      <t>トウ</t>
    </rPh>
    <phoneticPr fontId="2"/>
  </si>
  <si>
    <t>○月○日( ○時間)</t>
    <rPh sb="1" eb="2">
      <t>ガツ</t>
    </rPh>
    <rPh sb="3" eb="4">
      <t>ニチ</t>
    </rPh>
    <rPh sb="7" eb="9">
      <t>ジカン</t>
    </rPh>
    <phoneticPr fontId="2"/>
  </si>
  <si>
    <t>　※記入欄が不足する場合は，適宜行を追加またはセルを広げてください。</t>
    <rPh sb="2" eb="5">
      <t>キニュウラン</t>
    </rPh>
    <rPh sb="6" eb="8">
      <t>フソク</t>
    </rPh>
    <rPh sb="10" eb="12">
      <t>バアイ</t>
    </rPh>
    <rPh sb="14" eb="16">
      <t>テキギ</t>
    </rPh>
    <rPh sb="16" eb="17">
      <t>ギョウ</t>
    </rPh>
    <rPh sb="18" eb="20">
      <t>ツイカ</t>
    </rPh>
    <rPh sb="26" eb="27">
      <t>ヒロ</t>
    </rPh>
    <phoneticPr fontId="2"/>
  </si>
  <si>
    <t>事業所名</t>
    <rPh sb="0" eb="3">
      <t>ジギョウショ</t>
    </rPh>
    <rPh sb="3" eb="4">
      <t>ナ</t>
    </rPh>
    <phoneticPr fontId="2"/>
  </si>
  <si>
    <t>計　　画</t>
    <rPh sb="0" eb="1">
      <t>ケイ</t>
    </rPh>
    <rPh sb="3" eb="4">
      <t>エガ</t>
    </rPh>
    <phoneticPr fontId="2"/>
  </si>
  <si>
    <t>人材育成計画・実績（職場内研修）</t>
    <rPh sb="0" eb="2">
      <t>ジンザイ</t>
    </rPh>
    <rPh sb="2" eb="4">
      <t>イクセイ</t>
    </rPh>
    <rPh sb="4" eb="6">
      <t>ケイカク</t>
    </rPh>
    <rPh sb="7" eb="9">
      <t>ジッセキ</t>
    </rPh>
    <rPh sb="10" eb="13">
      <t>ショクバナイ</t>
    </rPh>
    <rPh sb="13" eb="15">
      <t>ケンシュウ</t>
    </rPh>
    <phoneticPr fontId="2"/>
  </si>
  <si>
    <t>実　　績（成果等）</t>
    <rPh sb="0" eb="1">
      <t>ジツ</t>
    </rPh>
    <rPh sb="3" eb="4">
      <t>イサオ</t>
    </rPh>
    <rPh sb="5" eb="7">
      <t>セイカ</t>
    </rPh>
    <rPh sb="7" eb="8">
      <t>トウ</t>
    </rPh>
    <phoneticPr fontId="2"/>
  </si>
  <si>
    <t>実施予定時期</t>
    <rPh sb="0" eb="2">
      <t>ジッシ</t>
    </rPh>
    <rPh sb="2" eb="4">
      <t>ヨテイ</t>
    </rPh>
    <rPh sb="4" eb="6">
      <t>ジキ</t>
    </rPh>
    <phoneticPr fontId="2"/>
  </si>
  <si>
    <t>※人材育成計画書の内容を具体的に記載してください。</t>
    <rPh sb="1" eb="3">
      <t>ジンザイ</t>
    </rPh>
    <rPh sb="3" eb="5">
      <t>イクセイ</t>
    </rPh>
    <rPh sb="5" eb="8">
      <t>ケイカクショ</t>
    </rPh>
    <rPh sb="9" eb="11">
      <t>ナイヨウ</t>
    </rPh>
    <rPh sb="12" eb="15">
      <t>グタイテキ</t>
    </rPh>
    <rPh sb="16" eb="18">
      <t>キサイ</t>
    </rPh>
    <phoneticPr fontId="2"/>
  </si>
  <si>
    <t>※習得した知識や技能等具体的に記載してください。
例）○○の技術を習得した。
　　○○の作業を○○することができるようになった。</t>
    <rPh sb="1" eb="3">
      <t>シュウトク</t>
    </rPh>
    <rPh sb="5" eb="7">
      <t>チシキ</t>
    </rPh>
    <rPh sb="8" eb="10">
      <t>ギノウ</t>
    </rPh>
    <rPh sb="10" eb="11">
      <t>トウ</t>
    </rPh>
    <rPh sb="11" eb="14">
      <t>グタイテキ</t>
    </rPh>
    <rPh sb="15" eb="17">
      <t>キサイ</t>
    </rPh>
    <phoneticPr fontId="2"/>
  </si>
  <si>
    <t>○月( ○時間)</t>
    <phoneticPr fontId="2"/>
  </si>
  <si>
    <t>○○</t>
    <phoneticPr fontId="2"/>
  </si>
  <si>
    <t>④
雇用保険</t>
    <rPh sb="2" eb="4">
      <t>コヨウ</t>
    </rPh>
    <rPh sb="4" eb="6">
      <t>ホケン</t>
    </rPh>
    <phoneticPr fontId="2"/>
  </si>
  <si>
    <t>⑤
労災保険</t>
    <rPh sb="2" eb="4">
      <t>ロウサイ</t>
    </rPh>
    <rPh sb="4" eb="6">
      <t>ホケン</t>
    </rPh>
    <phoneticPr fontId="2"/>
  </si>
  <si>
    <t>計
（①～⑤の計）</t>
    <rPh sb="0" eb="1">
      <t>ケイ</t>
    </rPh>
    <rPh sb="8" eb="9">
      <t>ケイ</t>
    </rPh>
    <phoneticPr fontId="2"/>
  </si>
  <si>
    <t>補助対象外</t>
    <phoneticPr fontId="2"/>
  </si>
  <si>
    <t>研修機関</t>
    <rPh sb="0" eb="2">
      <t>ケンシュウ</t>
    </rPh>
    <rPh sb="2" eb="4">
      <t>キカン</t>
    </rPh>
    <phoneticPr fontId="2"/>
  </si>
  <si>
    <t>研修期間</t>
    <rPh sb="0" eb="2">
      <t>ケンシュウ</t>
    </rPh>
    <rPh sb="2" eb="4">
      <t>キカン</t>
    </rPh>
    <phoneticPr fontId="2"/>
  </si>
  <si>
    <t>法人名</t>
    <rPh sb="0" eb="2">
      <t>ホウジン</t>
    </rPh>
    <rPh sb="2" eb="3">
      <t>ナ</t>
    </rPh>
    <phoneticPr fontId="2"/>
  </si>
  <si>
    <t>所属事業所</t>
    <rPh sb="0" eb="2">
      <t>ショゾク</t>
    </rPh>
    <rPh sb="2" eb="5">
      <t>ジギョウショ</t>
    </rPh>
    <phoneticPr fontId="2"/>
  </si>
  <si>
    <t>雇用開始日</t>
    <rPh sb="0" eb="2">
      <t>コヨウ</t>
    </rPh>
    <rPh sb="2" eb="5">
      <t>カイシビ</t>
    </rPh>
    <phoneticPr fontId="2"/>
  </si>
  <si>
    <t>賃金締切日</t>
    <rPh sb="0" eb="2">
      <t>チンギン</t>
    </rPh>
    <rPh sb="2" eb="4">
      <t>シメキリ</t>
    </rPh>
    <rPh sb="4" eb="5">
      <t>ヒ</t>
    </rPh>
    <phoneticPr fontId="2"/>
  </si>
  <si>
    <t>介護職員人材確保対策事業実績報告書（補助金計算書）</t>
    <rPh sb="0" eb="2">
      <t>カイゴ</t>
    </rPh>
    <rPh sb="2" eb="4">
      <t>ショクイン</t>
    </rPh>
    <rPh sb="4" eb="6">
      <t>ジンザイ</t>
    </rPh>
    <rPh sb="6" eb="8">
      <t>カクホ</t>
    </rPh>
    <rPh sb="8" eb="10">
      <t>タイサク</t>
    </rPh>
    <rPh sb="10" eb="12">
      <t>ジギョウ</t>
    </rPh>
    <rPh sb="12" eb="14">
      <t>ジッセキ</t>
    </rPh>
    <rPh sb="14" eb="17">
      <t>ホウコクショ</t>
    </rPh>
    <rPh sb="18" eb="21">
      <t>ホジョキン</t>
    </rPh>
    <rPh sb="21" eb="24">
      <t>ケイサンショ</t>
    </rPh>
    <phoneticPr fontId="2"/>
  </si>
  <si>
    <t>在職証明書</t>
    <rPh sb="0" eb="2">
      <t>ザイショク</t>
    </rPh>
    <rPh sb="2" eb="5">
      <t>ショウメイショ</t>
    </rPh>
    <phoneticPr fontId="2"/>
  </si>
  <si>
    <t>氏　名</t>
  </si>
  <si>
    <t>男 ・ 女</t>
  </si>
  <si>
    <t>生年月日</t>
  </si>
  <si>
    <t>所属する施設・事業所名</t>
    <phoneticPr fontId="2"/>
  </si>
  <si>
    <t>事業所の
所在市町村</t>
    <rPh sb="7" eb="10">
      <t>シチョウソン</t>
    </rPh>
    <phoneticPr fontId="2"/>
  </si>
  <si>
    <t>上記の者は、証明日時点において当事業所に在職し、また継続して在職予定であることを証明します。</t>
    <phoneticPr fontId="2"/>
  </si>
  <si>
    <t>住所</t>
    <phoneticPr fontId="2"/>
  </si>
  <si>
    <t>法人名</t>
    <phoneticPr fontId="2"/>
  </si>
  <si>
    <t>印</t>
    <rPh sb="0" eb="1">
      <t>イン</t>
    </rPh>
    <phoneticPr fontId="2"/>
  </si>
  <si>
    <t>代表者職・氏名　</t>
    <phoneticPr fontId="2"/>
  </si>
  <si>
    <t>事業主負担分のみ</t>
    <rPh sb="0" eb="3">
      <t>ジギョウヌシ</t>
    </rPh>
    <rPh sb="3" eb="5">
      <t>フタン</t>
    </rPh>
    <rPh sb="5" eb="6">
      <t>ブン</t>
    </rPh>
    <phoneticPr fontId="2"/>
  </si>
  <si>
    <t>Ｒ○年○月</t>
    <rPh sb="2" eb="3">
      <t>ネン</t>
    </rPh>
    <rPh sb="4" eb="5">
      <t>ガツ</t>
    </rPh>
    <phoneticPr fontId="2"/>
  </si>
  <si>
    <t>②
厚生年金保険</t>
    <rPh sb="2" eb="4">
      <t>コウセイ</t>
    </rPh>
    <rPh sb="4" eb="6">
      <t>ネンキン</t>
    </rPh>
    <rPh sb="6" eb="8">
      <t>ホケン</t>
    </rPh>
    <phoneticPr fontId="2"/>
  </si>
  <si>
    <t>①
健康保険</t>
    <rPh sb="2" eb="4">
      <t>ケンコウ</t>
    </rPh>
    <rPh sb="4" eb="6">
      <t>ホケン</t>
    </rPh>
    <phoneticPr fontId="2"/>
  </si>
  <si>
    <t>③子ども・子育て
拠出金</t>
    <rPh sb="1" eb="2">
      <t>コ</t>
    </rPh>
    <rPh sb="5" eb="7">
      <t>コソダ</t>
    </rPh>
    <rPh sb="9" eb="12">
      <t>キョシュツキン</t>
    </rPh>
    <phoneticPr fontId="2"/>
  </si>
  <si>
    <t>鹿児島　一郎</t>
    <rPh sb="0" eb="3">
      <t>カゴシマ</t>
    </rPh>
    <rPh sb="4" eb="6">
      <t>イチロウ</t>
    </rPh>
    <phoneticPr fontId="2"/>
  </si>
  <si>
    <t>○○○会</t>
    <rPh sb="3" eb="4">
      <t>カイ</t>
    </rPh>
    <phoneticPr fontId="2"/>
  </si>
  <si>
    <t>○○○園</t>
    <rPh sb="3" eb="4">
      <t>エン</t>
    </rPh>
    <phoneticPr fontId="2"/>
  </si>
  <si>
    <t>鹿児島県庁セミナー</t>
    <rPh sb="0" eb="3">
      <t>カゴシマ</t>
    </rPh>
    <rPh sb="3" eb="5">
      <t>ケンチョウ</t>
    </rPh>
    <phoneticPr fontId="2"/>
  </si>
  <si>
    <t>鹿児島市鴨池新町１０-１</t>
    <rPh sb="0" eb="3">
      <t>カゴシマ</t>
    </rPh>
    <rPh sb="3" eb="4">
      <t>シ</t>
    </rPh>
    <rPh sb="4" eb="6">
      <t>カモイケ</t>
    </rPh>
    <rPh sb="6" eb="8">
      <t>シンマチ</t>
    </rPh>
    <phoneticPr fontId="2"/>
  </si>
  <si>
    <t>　理事長　鹿児島　太郎</t>
    <rPh sb="1" eb="4">
      <t>リジチョウ</t>
    </rPh>
    <rPh sb="5" eb="8">
      <t>カゴシマ</t>
    </rPh>
    <rPh sb="9" eb="11">
      <t>タロウ</t>
    </rPh>
    <phoneticPr fontId="2"/>
  </si>
  <si>
    <t>平成6年４月１日　　（　28　）歳　</t>
    <rPh sb="0" eb="2">
      <t>ヘイセイ</t>
    </rPh>
    <rPh sb="3" eb="4">
      <t>ネン</t>
    </rPh>
    <rPh sb="5" eb="6">
      <t>ガツ</t>
    </rPh>
    <rPh sb="7" eb="8">
      <t>ニチ</t>
    </rPh>
    <rPh sb="16" eb="17">
      <t>サイ</t>
    </rPh>
    <phoneticPr fontId="2"/>
  </si>
  <si>
    <t>毎月　15日</t>
    <rPh sb="0" eb="2">
      <t>マイツキ</t>
    </rPh>
    <rPh sb="5" eb="6">
      <t>ヒ</t>
    </rPh>
    <phoneticPr fontId="2"/>
  </si>
  <si>
    <t>鹿児島県知事　塩田　康一　殿</t>
    <rPh sb="0" eb="4">
      <t>カゴシマケン</t>
    </rPh>
    <rPh sb="4" eb="6">
      <t>チジ</t>
    </rPh>
    <rPh sb="7" eb="9">
      <t>シオタ</t>
    </rPh>
    <rPh sb="10" eb="12">
      <t>コウイチ</t>
    </rPh>
    <rPh sb="13" eb="14">
      <t>トノ</t>
    </rPh>
    <phoneticPr fontId="2"/>
  </si>
  <si>
    <t>(1) 人件費（賃金）</t>
    <rPh sb="4" eb="7">
      <t>ジンケンヒ</t>
    </rPh>
    <rPh sb="8" eb="10">
      <t>チンギン</t>
    </rPh>
    <phoneticPr fontId="2"/>
  </si>
  <si>
    <t>総支給額
（Ａ）</t>
    <rPh sb="0" eb="1">
      <t>ソウ</t>
    </rPh>
    <rPh sb="1" eb="4">
      <t>シキュウガク</t>
    </rPh>
    <phoneticPr fontId="2"/>
  </si>
  <si>
    <t>処遇改善加算
（B）</t>
    <rPh sb="0" eb="2">
      <t>ショグウ</t>
    </rPh>
    <rPh sb="2" eb="4">
      <t>カイゼン</t>
    </rPh>
    <rPh sb="4" eb="6">
      <t>カサン</t>
    </rPh>
    <phoneticPr fontId="2"/>
  </si>
  <si>
    <t>時間外勤務手当
（Ｃ）</t>
    <rPh sb="0" eb="3">
      <t>ジカンガイ</t>
    </rPh>
    <rPh sb="3" eb="5">
      <t>キンム</t>
    </rPh>
    <rPh sb="5" eb="7">
      <t>テアテ</t>
    </rPh>
    <phoneticPr fontId="2"/>
  </si>
  <si>
    <t xml:space="preserve">人件費
（対象額）
（Ｄ）
</t>
    <rPh sb="0" eb="3">
      <t>ジンケンヒ</t>
    </rPh>
    <rPh sb="5" eb="7">
      <t>タイショウ</t>
    </rPh>
    <rPh sb="7" eb="8">
      <t>ガク</t>
    </rPh>
    <phoneticPr fontId="2"/>
  </si>
  <si>
    <t>標準報酬月額
（対象額（Ｄ）を基礎として算出）</t>
    <rPh sb="8" eb="11">
      <t>タイショウガク</t>
    </rPh>
    <rPh sb="15" eb="17">
      <t>キソ</t>
    </rPh>
    <rPh sb="20" eb="22">
      <t>サンシュツ</t>
    </rPh>
    <phoneticPr fontId="2"/>
  </si>
  <si>
    <t>⑵社会保険料</t>
    <rPh sb="1" eb="3">
      <t>シャカイ</t>
    </rPh>
    <rPh sb="3" eb="6">
      <t>ホケンリョウ</t>
    </rPh>
    <phoneticPr fontId="2"/>
  </si>
  <si>
    <t>対象経費に係る分のみ</t>
    <rPh sb="0" eb="2">
      <t>タイショウ</t>
    </rPh>
    <rPh sb="2" eb="4">
      <t>ケイヒ</t>
    </rPh>
    <rPh sb="5" eb="6">
      <t>カカ</t>
    </rPh>
    <rPh sb="7" eb="8">
      <t>ブン</t>
    </rPh>
    <phoneticPr fontId="2"/>
  </si>
  <si>
    <t>①＋②＋③＋④＋⑤</t>
    <phoneticPr fontId="2"/>
  </si>
  <si>
    <t>（Ａ）－
｛(Ｂ)＋(Ｃ)｝</t>
    <phoneticPr fontId="2"/>
  </si>
  <si>
    <t>令和6年10月１日～令和6年10月31日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</si>
  <si>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令和６年９月１日～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</si>
</sst>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F800]dddd\,\ mmmm\ dd\,\ yyyy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b/>
      <sz val="2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b/>
      <sz val="16"/>
      <color theme="1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>
      <alignment vertical="center"/>
      <protection locked="0"/>
    </xf>
    <xf numFmtId="0" fontId="4" fillId="3" borderId="1" applyNumberFormat="0" applyBorder="0">
      <alignment horizontal="center" vertical="center"/>
      <protection locked="0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/>
  </cellStyleXfs>
  <cellXfs count="150">
    <xf numFmtId="0" fontId="0" fillId="0" borderId="0" xfId="0"/>
    <xf numFmtId="0" fontId="16" fillId="0" borderId="0" xfId="7" applyFont="1">
      <alignment vertical="center"/>
    </xf>
    <xf numFmtId="0" fontId="3" fillId="0" borderId="2" xfId="8" applyBorder="1" applyAlignment="1">
      <alignment vertical="center"/>
    </xf>
    <xf numFmtId="0" fontId="16" fillId="0" borderId="3" xfId="7" applyFont="1" applyBorder="1" applyAlignment="1">
      <alignment horizontal="left" vertical="center"/>
    </xf>
    <xf numFmtId="0" fontId="16" fillId="0" borderId="4" xfId="7" applyFont="1" applyFill="1" applyBorder="1" applyAlignment="1">
      <alignment horizontal="center" vertical="center" wrapText="1"/>
    </xf>
    <xf numFmtId="0" fontId="16" fillId="0" borderId="4" xfId="7" applyFont="1" applyFill="1" applyBorder="1" applyAlignment="1">
      <alignment vertical="center" wrapText="1"/>
    </xf>
    <xf numFmtId="0" fontId="16" fillId="0" borderId="4" xfId="7" applyFont="1" applyFill="1" applyBorder="1" applyAlignment="1">
      <alignment horizontal="left" vertical="center" wrapText="1"/>
    </xf>
    <xf numFmtId="0" fontId="16" fillId="0" borderId="2" xfId="7" applyFont="1" applyBorder="1" applyAlignment="1">
      <alignment horizontal="left" vertical="center" wrapText="1"/>
    </xf>
    <xf numFmtId="0" fontId="16" fillId="0" borderId="2" xfId="7" applyFont="1" applyBorder="1" applyAlignment="1">
      <alignment vertical="center"/>
    </xf>
    <xf numFmtId="0" fontId="16" fillId="0" borderId="3" xfId="7" applyFont="1" applyBorder="1" applyAlignment="1">
      <alignment vertical="center"/>
    </xf>
    <xf numFmtId="0" fontId="16" fillId="4" borderId="3" xfId="7" applyFont="1" applyFill="1" applyBorder="1" applyAlignment="1">
      <alignment horizontal="center" vertical="center"/>
    </xf>
    <xf numFmtId="0" fontId="16" fillId="4" borderId="4" xfId="7" applyFont="1" applyFill="1" applyBorder="1" applyAlignment="1">
      <alignment horizontal="center" vertical="center"/>
    </xf>
    <xf numFmtId="0" fontId="16" fillId="4" borderId="4" xfId="7" applyFont="1" applyFill="1" applyBorder="1" applyAlignment="1">
      <alignment horizontal="center" vertical="center" wrapText="1"/>
    </xf>
    <xf numFmtId="0" fontId="16" fillId="4" borderId="5" xfId="7" applyFont="1" applyFill="1" applyBorder="1" applyAlignment="1">
      <alignment horizontal="center" vertical="center" wrapText="1"/>
    </xf>
    <xf numFmtId="0" fontId="15" fillId="0" borderId="0" xfId="9"/>
    <xf numFmtId="0" fontId="17" fillId="0" borderId="0" xfId="9" applyFont="1" applyAlignment="1">
      <alignment horizontal="left" vertical="center"/>
    </xf>
    <xf numFmtId="0" fontId="18" fillId="0" borderId="0" xfId="9" applyFont="1"/>
    <xf numFmtId="0" fontId="19" fillId="0" borderId="4" xfId="9" applyFont="1" applyBorder="1" applyAlignment="1">
      <alignment horizontal="center" vertical="center" wrapText="1"/>
    </xf>
    <xf numFmtId="0" fontId="19" fillId="0" borderId="4" xfId="9" applyFont="1" applyBorder="1" applyAlignment="1">
      <alignment horizontal="justify" vertical="center" wrapText="1"/>
    </xf>
    <xf numFmtId="0" fontId="17" fillId="0" borderId="0" xfId="9" applyFont="1" applyAlignment="1">
      <alignment vertical="center"/>
    </xf>
    <xf numFmtId="0" fontId="17" fillId="0" borderId="0" xfId="9" applyFont="1" applyAlignment="1">
      <alignment horizontal="right" vertical="center"/>
    </xf>
    <xf numFmtId="0" fontId="15" fillId="0" borderId="0" xfId="9" applyAlignment="1">
      <alignment vertical="center"/>
    </xf>
    <xf numFmtId="0" fontId="17" fillId="5" borderId="0" xfId="9" applyFont="1" applyFill="1" applyAlignment="1">
      <alignment vertical="center"/>
    </xf>
    <xf numFmtId="0" fontId="17" fillId="5" borderId="0" xfId="9" applyFont="1" applyFill="1" applyAlignment="1">
      <alignment horizontal="center" vertical="center"/>
    </xf>
    <xf numFmtId="0" fontId="19" fillId="5" borderId="6" xfId="9" applyFont="1" applyFill="1" applyBorder="1" applyAlignment="1">
      <alignment horizontal="center" vertical="center" wrapText="1"/>
    </xf>
    <xf numFmtId="0" fontId="16" fillId="5" borderId="4" xfId="7" applyFont="1" applyFill="1" applyBorder="1" applyAlignment="1">
      <alignment vertical="center" wrapText="1"/>
    </xf>
    <xf numFmtId="0" fontId="16" fillId="5" borderId="4" xfId="7" applyFont="1" applyFill="1" applyBorder="1" applyAlignment="1">
      <alignment horizontal="center" vertical="center" wrapText="1"/>
    </xf>
    <xf numFmtId="0" fontId="16" fillId="5" borderId="4" xfId="7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0" fillId="6" borderId="0" xfId="0" applyFont="1" applyFill="1" applyAlignment="1">
      <alignment vertical="center"/>
    </xf>
    <xf numFmtId="3" fontId="8" fillId="6" borderId="0" xfId="0" applyNumberFormat="1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2" applyFont="1" applyBorder="1" applyAlignment="1">
      <alignment horizontal="center" vertical="center" shrinkToFit="1"/>
    </xf>
    <xf numFmtId="38" fontId="6" fillId="0" borderId="0" xfId="2" applyFont="1" applyAlignment="1">
      <alignment vertical="center" shrinkToFit="1"/>
    </xf>
    <xf numFmtId="10" fontId="6" fillId="0" borderId="0" xfId="0" applyNumberFormat="1" applyFont="1" applyBorder="1" applyAlignment="1">
      <alignment horizontal="center" vertical="center" shrinkToFit="1"/>
    </xf>
    <xf numFmtId="176" fontId="6" fillId="0" borderId="0" xfId="2" applyNumberFormat="1" applyFont="1" applyBorder="1" applyAlignment="1">
      <alignment vertical="center" shrinkToFit="1"/>
    </xf>
    <xf numFmtId="176" fontId="8" fillId="0" borderId="3" xfId="2" applyNumberFormat="1" applyFont="1" applyBorder="1" applyAlignment="1">
      <alignment vertical="center" shrinkToFit="1"/>
    </xf>
    <xf numFmtId="176" fontId="8" fillId="0" borderId="7" xfId="2" applyNumberFormat="1" applyFont="1" applyBorder="1" applyAlignment="1">
      <alignment vertical="center" shrinkToFit="1"/>
    </xf>
    <xf numFmtId="176" fontId="8" fillId="6" borderId="8" xfId="0" applyNumberFormat="1" applyFont="1" applyFill="1" applyBorder="1" applyAlignment="1">
      <alignment vertical="center" shrinkToFit="1"/>
    </xf>
    <xf numFmtId="0" fontId="8" fillId="6" borderId="9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 shrinkToFit="1"/>
    </xf>
    <xf numFmtId="0" fontId="8" fillId="6" borderId="11" xfId="0" applyFont="1" applyFill="1" applyBorder="1" applyAlignment="1">
      <alignment vertical="center" shrinkToFit="1"/>
    </xf>
    <xf numFmtId="176" fontId="8" fillId="5" borderId="12" xfId="2" applyNumberFormat="1" applyFont="1" applyFill="1" applyBorder="1" applyAlignment="1">
      <alignment vertical="center" shrinkToFit="1"/>
    </xf>
    <xf numFmtId="176" fontId="8" fillId="5" borderId="13" xfId="0" applyNumberFormat="1" applyFont="1" applyFill="1" applyBorder="1" applyAlignment="1">
      <alignment vertical="center" shrinkToFit="1"/>
    </xf>
    <xf numFmtId="176" fontId="8" fillId="6" borderId="14" xfId="0" applyNumberFormat="1" applyFont="1" applyFill="1" applyBorder="1" applyAlignment="1">
      <alignment vertical="center" shrinkToFit="1"/>
    </xf>
    <xf numFmtId="176" fontId="8" fillId="5" borderId="15" xfId="0" applyNumberFormat="1" applyFont="1" applyFill="1" applyBorder="1" applyAlignment="1">
      <alignment vertical="center" shrinkToFit="1"/>
    </xf>
    <xf numFmtId="176" fontId="8" fillId="5" borderId="16" xfId="0" applyNumberFormat="1" applyFont="1" applyFill="1" applyBorder="1" applyAlignment="1">
      <alignment vertical="center" shrinkToFit="1"/>
    </xf>
    <xf numFmtId="176" fontId="8" fillId="5" borderId="17" xfId="0" applyNumberFormat="1" applyFont="1" applyFill="1" applyBorder="1" applyAlignment="1">
      <alignment vertical="center" shrinkToFit="1"/>
    </xf>
    <xf numFmtId="0" fontId="8" fillId="6" borderId="18" xfId="0" applyFont="1" applyFill="1" applyBorder="1" applyAlignment="1">
      <alignment vertical="center"/>
    </xf>
    <xf numFmtId="176" fontId="8" fillId="5" borderId="19" xfId="2" applyNumberFormat="1" applyFont="1" applyFill="1" applyBorder="1" applyAlignment="1">
      <alignment vertical="center" shrinkToFit="1"/>
    </xf>
    <xf numFmtId="176" fontId="8" fillId="5" borderId="18" xfId="2" applyNumberFormat="1" applyFont="1" applyFill="1" applyBorder="1" applyAlignment="1">
      <alignment vertical="center" shrinkToFit="1"/>
    </xf>
    <xf numFmtId="176" fontId="8" fillId="5" borderId="20" xfId="2" applyNumberFormat="1" applyFont="1" applyFill="1" applyBorder="1" applyAlignment="1">
      <alignment vertical="center" shrinkToFit="1"/>
    </xf>
    <xf numFmtId="38" fontId="8" fillId="6" borderId="20" xfId="2" applyFont="1" applyFill="1" applyBorder="1" applyAlignment="1">
      <alignment horizontal="center" vertical="center" shrinkToFit="1"/>
    </xf>
    <xf numFmtId="0" fontId="13" fillId="5" borderId="21" xfId="0" applyFont="1" applyFill="1" applyBorder="1" applyAlignment="1">
      <alignment horizontal="center" vertical="center" wrapText="1" shrinkToFit="1"/>
    </xf>
    <xf numFmtId="0" fontId="13" fillId="5" borderId="22" xfId="0" applyFont="1" applyFill="1" applyBorder="1" applyAlignment="1">
      <alignment horizontal="center" vertical="center" wrapText="1" shrinkToFit="1"/>
    </xf>
    <xf numFmtId="0" fontId="13" fillId="5" borderId="23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vertical="center"/>
    </xf>
    <xf numFmtId="10" fontId="14" fillId="5" borderId="15" xfId="0" applyNumberFormat="1" applyFont="1" applyFill="1" applyBorder="1" applyAlignment="1">
      <alignment horizontal="center" vertical="center" shrinkToFit="1"/>
    </xf>
    <xf numFmtId="10" fontId="13" fillId="5" borderId="16" xfId="0" applyNumberFormat="1" applyFont="1" applyFill="1" applyBorder="1" applyAlignment="1">
      <alignment horizontal="center" vertical="center" shrinkToFit="1"/>
    </xf>
    <xf numFmtId="10" fontId="13" fillId="5" borderId="17" xfId="0" applyNumberFormat="1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1" fontId="8" fillId="5" borderId="18" xfId="2" applyNumberFormat="1" applyFont="1" applyFill="1" applyBorder="1" applyAlignment="1">
      <alignment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8" fillId="6" borderId="13" xfId="0" applyFont="1" applyFill="1" applyBorder="1" applyAlignment="1">
      <alignment vertical="center" shrinkToFit="1"/>
    </xf>
    <xf numFmtId="0" fontId="13" fillId="5" borderId="23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3" fontId="8" fillId="6" borderId="28" xfId="0" applyNumberFormat="1" applyFont="1" applyFill="1" applyBorder="1" applyAlignment="1">
      <alignment vertical="center"/>
    </xf>
    <xf numFmtId="3" fontId="8" fillId="6" borderId="3" xfId="0" applyNumberFormat="1" applyFont="1" applyFill="1" applyBorder="1" applyAlignment="1">
      <alignment vertical="center"/>
    </xf>
    <xf numFmtId="3" fontId="8" fillId="6" borderId="19" xfId="0" applyNumberFormat="1" applyFont="1" applyFill="1" applyBorder="1" applyAlignment="1">
      <alignment vertical="center"/>
    </xf>
    <xf numFmtId="38" fontId="8" fillId="5" borderId="29" xfId="2" applyFont="1" applyFill="1" applyBorder="1" applyAlignment="1">
      <alignment horizontal="right" vertical="center" shrinkToFit="1"/>
    </xf>
    <xf numFmtId="58" fontId="17" fillId="5" borderId="0" xfId="9" applyNumberFormat="1" applyFont="1" applyFill="1" applyAlignment="1">
      <alignment vertical="center"/>
    </xf>
    <xf numFmtId="0" fontId="3" fillId="5" borderId="5" xfId="8" applyFont="1" applyFill="1" applyBorder="1" applyAlignment="1">
      <alignment horizontal="left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vertical="center" wrapText="1"/>
    </xf>
    <xf numFmtId="0" fontId="16" fillId="4" borderId="5" xfId="7" applyFont="1" applyFill="1" applyBorder="1" applyAlignment="1">
      <alignment horizontal="center" vertical="center" wrapText="1"/>
    </xf>
    <xf numFmtId="0" fontId="16" fillId="4" borderId="3" xfId="7" applyFont="1" applyFill="1" applyBorder="1" applyAlignment="1">
      <alignment horizontal="center" vertical="center"/>
    </xf>
    <xf numFmtId="0" fontId="0" fillId="5" borderId="5" xfId="8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8" fontId="13" fillId="0" borderId="7" xfId="2" applyFont="1" applyBorder="1" applyAlignment="1">
      <alignment horizontal="center" vertical="center" wrapText="1" shrinkToFit="1"/>
    </xf>
    <xf numFmtId="38" fontId="13" fillId="0" borderId="28" xfId="2" applyFont="1" applyBorder="1" applyAlignment="1">
      <alignment horizontal="center" vertical="center" wrapText="1" shrinkToFit="1"/>
    </xf>
    <xf numFmtId="0" fontId="12" fillId="0" borderId="3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right" vertical="center"/>
    </xf>
    <xf numFmtId="0" fontId="7" fillId="5" borderId="35" xfId="0" applyFont="1" applyFill="1" applyBorder="1" applyAlignment="1">
      <alignment horizontal="right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44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13" fillId="6" borderId="39" xfId="0" applyFont="1" applyFill="1" applyBorder="1" applyAlignment="1">
      <alignment horizontal="center" vertical="center" wrapText="1" shrinkToFit="1"/>
    </xf>
    <xf numFmtId="0" fontId="13" fillId="6" borderId="40" xfId="0" applyFont="1" applyFill="1" applyBorder="1" applyAlignment="1">
      <alignment horizontal="center" vertical="center" shrinkToFit="1"/>
    </xf>
    <xf numFmtId="0" fontId="13" fillId="6" borderId="23" xfId="0" applyFont="1" applyFill="1" applyBorder="1" applyAlignment="1">
      <alignment horizontal="center" vertical="center" wrapText="1" shrinkToFit="1"/>
    </xf>
    <xf numFmtId="0" fontId="13" fillId="6" borderId="16" xfId="0" applyFont="1" applyFill="1" applyBorder="1" applyAlignment="1">
      <alignment horizontal="center" vertical="center" shrinkToFit="1"/>
    </xf>
    <xf numFmtId="0" fontId="7" fillId="5" borderId="4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58" fontId="7" fillId="5" borderId="15" xfId="0" applyNumberFormat="1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 wrapText="1" shrinkToFit="1"/>
    </xf>
    <xf numFmtId="0" fontId="13" fillId="6" borderId="17" xfId="0" applyFont="1" applyFill="1" applyBorder="1" applyAlignment="1">
      <alignment horizontal="center" vertical="center" shrinkToFit="1"/>
    </xf>
    <xf numFmtId="0" fontId="16" fillId="4" borderId="36" xfId="7" applyFont="1" applyFill="1" applyBorder="1" applyAlignment="1">
      <alignment horizontal="center" vertical="center" wrapText="1"/>
    </xf>
    <xf numFmtId="0" fontId="3" fillId="4" borderId="7" xfId="8" applyFill="1" applyBorder="1" applyAlignment="1">
      <alignment horizontal="center" vertical="center"/>
    </xf>
    <xf numFmtId="0" fontId="16" fillId="4" borderId="42" xfId="7" applyFont="1" applyFill="1" applyBorder="1" applyAlignment="1">
      <alignment horizontal="center" vertical="center"/>
    </xf>
    <xf numFmtId="0" fontId="3" fillId="4" borderId="43" xfId="8" applyFill="1" applyBorder="1" applyAlignment="1">
      <alignment horizontal="center" vertical="center"/>
    </xf>
    <xf numFmtId="0" fontId="16" fillId="4" borderId="44" xfId="7" applyFont="1" applyFill="1" applyBorder="1" applyAlignment="1">
      <alignment horizontal="center" vertical="center"/>
    </xf>
    <xf numFmtId="0" fontId="3" fillId="4" borderId="28" xfId="8" applyFill="1" applyBorder="1" applyAlignment="1">
      <alignment horizontal="center" vertical="center"/>
    </xf>
    <xf numFmtId="0" fontId="16" fillId="4" borderId="5" xfId="7" applyFont="1" applyFill="1" applyBorder="1" applyAlignment="1">
      <alignment horizontal="center" vertical="center"/>
    </xf>
    <xf numFmtId="0" fontId="16" fillId="4" borderId="3" xfId="7" applyFont="1" applyFill="1" applyBorder="1" applyAlignment="1">
      <alignment horizontal="center" vertical="center"/>
    </xf>
    <xf numFmtId="0" fontId="16" fillId="0" borderId="5" xfId="7" applyFont="1" applyFill="1" applyBorder="1" applyAlignment="1">
      <alignment vertical="center" wrapText="1"/>
    </xf>
    <xf numFmtId="0" fontId="16" fillId="0" borderId="3" xfId="7" applyFont="1" applyFill="1" applyBorder="1" applyAlignment="1">
      <alignment vertical="center" wrapText="1"/>
    </xf>
    <xf numFmtId="0" fontId="16" fillId="5" borderId="5" xfId="7" applyFont="1" applyFill="1" applyBorder="1" applyAlignment="1">
      <alignment vertical="center" wrapText="1"/>
    </xf>
    <xf numFmtId="0" fontId="16" fillId="5" borderId="3" xfId="7" applyFont="1" applyFill="1" applyBorder="1" applyAlignment="1">
      <alignment vertical="center" wrapText="1"/>
    </xf>
    <xf numFmtId="0" fontId="21" fillId="0" borderId="0" xfId="7" applyFont="1" applyAlignment="1">
      <alignment horizontal="center" vertical="center" wrapText="1"/>
    </xf>
    <xf numFmtId="0" fontId="21" fillId="0" borderId="0" xfId="7" applyFont="1" applyAlignment="1">
      <alignment horizontal="center" vertical="center"/>
    </xf>
    <xf numFmtId="0" fontId="16" fillId="4" borderId="5" xfId="7" applyFont="1" applyFill="1" applyBorder="1" applyAlignment="1">
      <alignment horizontal="center" vertical="center" wrapText="1"/>
    </xf>
    <xf numFmtId="0" fontId="3" fillId="4" borderId="3" xfId="8" applyFill="1" applyBorder="1" applyAlignment="1">
      <alignment horizontal="center" vertical="center" wrapText="1"/>
    </xf>
    <xf numFmtId="0" fontId="16" fillId="0" borderId="5" xfId="7" applyFont="1" applyBorder="1" applyAlignment="1">
      <alignment horizontal="left" vertical="center" wrapText="1"/>
    </xf>
    <xf numFmtId="0" fontId="16" fillId="0" borderId="3" xfId="7" applyFont="1" applyBorder="1" applyAlignment="1">
      <alignment horizontal="left" vertical="center" wrapText="1"/>
    </xf>
    <xf numFmtId="0" fontId="19" fillId="0" borderId="0" xfId="9" applyFont="1" applyFill="1" applyBorder="1" applyAlignment="1">
      <alignment horizontal="left" vertical="center" wrapText="1"/>
    </xf>
    <xf numFmtId="0" fontId="18" fillId="0" borderId="0" xfId="9" applyFont="1" applyAlignment="1">
      <alignment horizontal="center" vertical="center"/>
    </xf>
    <xf numFmtId="0" fontId="19" fillId="0" borderId="5" xfId="9" applyFont="1" applyBorder="1" applyAlignment="1">
      <alignment horizontal="justify" vertical="center" wrapText="1"/>
    </xf>
    <xf numFmtId="0" fontId="19" fillId="0" borderId="3" xfId="9" applyFont="1" applyBorder="1" applyAlignment="1">
      <alignment horizontal="justify" vertical="center" wrapText="1"/>
    </xf>
    <xf numFmtId="0" fontId="19" fillId="0" borderId="36" xfId="9" applyFont="1" applyBorder="1" applyAlignment="1">
      <alignment horizontal="left" vertical="center" wrapText="1"/>
    </xf>
    <xf numFmtId="0" fontId="19" fillId="0" borderId="7" xfId="9" applyFont="1" applyBorder="1" applyAlignment="1">
      <alignment horizontal="left" vertical="center" wrapText="1"/>
    </xf>
    <xf numFmtId="0" fontId="19" fillId="5" borderId="5" xfId="9" applyFont="1" applyFill="1" applyBorder="1" applyAlignment="1">
      <alignment horizontal="justify" vertical="center" wrapText="1"/>
    </xf>
    <xf numFmtId="0" fontId="19" fillId="5" borderId="3" xfId="9" applyFont="1" applyFill="1" applyBorder="1" applyAlignment="1">
      <alignment horizontal="justify" vertical="center" wrapText="1"/>
    </xf>
    <xf numFmtId="177" fontId="19" fillId="0" borderId="4" xfId="9" applyNumberFormat="1" applyFont="1" applyBorder="1" applyAlignment="1">
      <alignment horizontal="center" vertical="center" wrapText="1"/>
    </xf>
  </cellXfs>
  <cellStyles count="10">
    <cellStyle name="こめんと" xfId="1" xr:uid="{00000000-0005-0000-0000-000000000000}"/>
    <cellStyle name="桁区切り" xfId="2" builtinId="6"/>
    <cellStyle name="桁区切り 2" xfId="3" xr:uid="{00000000-0005-0000-0000-000002000000}"/>
    <cellStyle name="入力欄" xfId="4" xr:uid="{00000000-0005-0000-0000-000003000000}"/>
    <cellStyle name="入力欄（変更）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456269</xdr:colOff>
      <xdr:row>14</xdr:row>
      <xdr:rowOff>8662</xdr:rowOff>
    </xdr:from>
    <xdr:to>
      <xdr:col>3</xdr:col>
      <xdr:colOff>456269</xdr:colOff>
      <xdr:row>15</xdr:row>
      <xdr:rowOff>45512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9DEDB42-596E-41C4-AA63-E6961C309AD9}"/>
            </a:ext>
          </a:extLst>
        </xdr:cNvPr>
        <xdr:cNvCxnSpPr/>
      </xdr:nvCxnSpPr>
      <xdr:spPr>
        <a:xfrm flipV="1">
          <a:off x="3572791" y="6399071"/>
          <a:ext cx="0" cy="35502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425046</xdr:colOff>
      <xdr:row>14</xdr:row>
      <xdr:rowOff>271489</xdr:rowOff>
    </xdr:from>
    <xdr:to>
      <xdr:col>3</xdr:col>
      <xdr:colOff>454814</xdr:colOff>
      <xdr:row>14</xdr:row>
      <xdr:rowOff>271489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66080A-6C9D-49FA-AE83-B76BF0EFA96A}"/>
            </a:ext>
          </a:extLst>
        </xdr:cNvPr>
        <xdr:cNvCxnSpPr/>
      </xdr:nvCxnSpPr>
      <xdr:spPr>
        <a:xfrm flipH="1">
          <a:off x="2563091" y="6661898"/>
          <a:ext cx="100190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426950</xdr:colOff>
      <xdr:row>14</xdr:row>
      <xdr:rowOff>9700</xdr:rowOff>
    </xdr:from>
    <xdr:to>
      <xdr:col>2</xdr:col>
      <xdr:colOff>426950</xdr:colOff>
      <xdr:row>14</xdr:row>
      <xdr:rowOff>260812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427F9BD-0312-4E7D-9F97-6096ECD8BFB3}"/>
            </a:ext>
          </a:extLst>
        </xdr:cNvPr>
        <xdr:cNvCxnSpPr/>
      </xdr:nvCxnSpPr>
      <xdr:spPr>
        <a:xfrm flipV="1">
          <a:off x="2572615" y="6407729"/>
          <a:ext cx="0" cy="251112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364191</xdr:colOff>
      <xdr:row>14</xdr:row>
      <xdr:rowOff>9701</xdr:rowOff>
    </xdr:from>
    <xdr:to>
      <xdr:col>4</xdr:col>
      <xdr:colOff>364191</xdr:colOff>
      <xdr:row>15</xdr:row>
      <xdr:rowOff>52994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7F784FC4-4548-4299-92CC-E18986259443}"/>
            </a:ext>
          </a:extLst>
        </xdr:cNvPr>
        <xdr:cNvCxnSpPr/>
      </xdr:nvCxnSpPr>
      <xdr:spPr>
        <a:xfrm flipV="1">
          <a:off x="4456016" y="5498526"/>
          <a:ext cx="0" cy="355020"/>
        </a:xfrm>
        <a:prstGeom prst="straightConnector1">
          <a:avLst/>
        </a:prstGeom>
        <a:ln w="19050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556423</xdr:colOff>
      <xdr:row>13</xdr:row>
      <xdr:rowOff>456337</xdr:rowOff>
    </xdr:from>
    <xdr:to>
      <xdr:col>14</xdr:col>
      <xdr:colOff>556423</xdr:colOff>
      <xdr:row>14</xdr:row>
      <xdr:rowOff>309130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54D81C8-4FCC-452B-AED1-157CDD5AE0BB}"/>
            </a:ext>
          </a:extLst>
        </xdr:cNvPr>
        <xdr:cNvCxnSpPr/>
      </xdr:nvCxnSpPr>
      <xdr:spPr>
        <a:xfrm flipV="1">
          <a:off x="11513348" y="6380887"/>
          <a:ext cx="0" cy="357618"/>
        </a:xfrm>
        <a:prstGeom prst="straightConnector1">
          <a:avLst/>
        </a:prstGeom>
        <a:ln w="19050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279400</xdr:colOff>
      <xdr:row>3</xdr:row>
      <xdr:rowOff>152400</xdr:rowOff>
    </xdr:from>
    <xdr:to>
      <xdr:col>2</xdr:col>
      <xdr:colOff>660400</xdr:colOff>
      <xdr:row>3</xdr:row>
      <xdr:rowOff>523875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E5C4EB6-F286-441A-8317-390FA879E1AA}"/>
            </a:ext>
          </a:extLst>
        </xdr:cNvPr>
        <xdr:cNvSpPr/>
      </xdr:nvSpPr>
      <xdr:spPr>
        <a:xfrm>
          <a:off x="4156075" y="1628775"/>
          <a:ext cx="381000" cy="371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5"/>
  <sheetViews>
    <sheetView view="pageBreakPreview" topLeftCell="A13" zoomScaleNormal="100" zoomScaleSheetLayoutView="100" workbookViewId="0">
      <selection activeCell="O2" sqref="O2"/>
    </sheetView>
  </sheetViews>
  <sheetFormatPr defaultColWidth="9" defaultRowHeight="20.149999999999999" customHeight="1" x14ac:dyDescent="0.2"/>
  <cols>
    <col min="1" max="5" width="12.6328125" style="28" customWidth="1"/>
    <col min="6" max="6" width="13.6328125" style="28" customWidth="1"/>
    <col min="7" max="8" width="12.6328125" style="28" customWidth="1"/>
    <col min="9" max="9" width="15.90625" style="28" customWidth="1"/>
    <col min="10" max="11" width="12.6328125" style="28" customWidth="1"/>
    <col min="12" max="14" width="8.6328125" style="28" hidden="1" customWidth="1"/>
    <col min="15" max="15" width="13.36328125" style="28" customWidth="1"/>
    <col min="16" max="16384" width="9" style="28"/>
  </cols>
  <sheetData>
    <row r="1" spans="1:16" ht="33" customHeight="1" x14ac:dyDescent="0.2">
      <c r="A1" s="90" t="s">
        <v>35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6" ht="20.149999999999999" customHeight="1" thickBot="1" x14ac:dyDescent="0.25"/>
    <row r="3" spans="1:16" ht="45" customHeight="1" x14ac:dyDescent="0.2">
      <c r="A3" s="73" t="s">
        <v>31</v>
      </c>
      <c r="B3" s="95" t="s">
        <v>53</v>
      </c>
      <c r="C3" s="96"/>
      <c r="D3" s="118"/>
      <c r="E3" s="74" t="s">
        <v>32</v>
      </c>
      <c r="F3" s="95" t="s">
        <v>54</v>
      </c>
      <c r="G3" s="96"/>
      <c r="H3" s="97"/>
    </row>
    <row r="4" spans="1:16" ht="45" customHeight="1" x14ac:dyDescent="0.2">
      <c r="A4" s="75" t="s">
        <v>8</v>
      </c>
      <c r="B4" s="101" t="s">
        <v>52</v>
      </c>
      <c r="C4" s="102"/>
      <c r="D4" s="119"/>
      <c r="E4" s="66" t="s">
        <v>5</v>
      </c>
      <c r="F4" s="98" t="s">
        <v>58</v>
      </c>
      <c r="G4" s="99"/>
      <c r="H4" s="100"/>
    </row>
    <row r="5" spans="1:16" ht="45" customHeight="1" x14ac:dyDescent="0.2">
      <c r="A5" s="75" t="s">
        <v>29</v>
      </c>
      <c r="B5" s="101" t="s">
        <v>55</v>
      </c>
      <c r="C5" s="102"/>
      <c r="D5" s="119"/>
      <c r="E5" s="66" t="s">
        <v>30</v>
      </c>
      <c r="F5" s="101" t="s">
        <v>71</v>
      </c>
      <c r="G5" s="102"/>
      <c r="H5" s="103"/>
    </row>
    <row r="6" spans="1:16" ht="45" customHeight="1" thickBot="1" x14ac:dyDescent="0.25">
      <c r="A6" s="76" t="s">
        <v>33</v>
      </c>
      <c r="B6" s="120">
        <v>45383</v>
      </c>
      <c r="C6" s="104"/>
      <c r="D6" s="104"/>
      <c r="E6" s="77" t="s">
        <v>34</v>
      </c>
      <c r="F6" s="104" t="s">
        <v>59</v>
      </c>
      <c r="G6" s="104"/>
      <c r="H6" s="105"/>
    </row>
    <row r="7" spans="1:16" ht="12.75" customHeight="1" x14ac:dyDescent="0.2">
      <c r="A7" s="29"/>
      <c r="B7" s="30"/>
      <c r="C7" s="31"/>
      <c r="D7" s="31"/>
      <c r="E7" s="32"/>
      <c r="F7" s="32"/>
      <c r="G7" s="32"/>
      <c r="H7" s="32"/>
      <c r="L7" s="28" t="s">
        <v>4</v>
      </c>
    </row>
    <row r="8" spans="1:16" ht="20.149999999999999" customHeight="1" thickBot="1" x14ac:dyDescent="0.25"/>
    <row r="9" spans="1:16" s="62" customFormat="1" ht="40" customHeight="1" x14ac:dyDescent="0.2">
      <c r="A9" s="93" t="s">
        <v>6</v>
      </c>
      <c r="B9" s="106" t="s">
        <v>62</v>
      </c>
      <c r="C9" s="114" t="s">
        <v>63</v>
      </c>
      <c r="D9" s="116" t="s">
        <v>64</v>
      </c>
      <c r="E9" s="84" t="s">
        <v>65</v>
      </c>
      <c r="F9" s="121" t="s">
        <v>66</v>
      </c>
      <c r="G9" s="59" t="s">
        <v>50</v>
      </c>
      <c r="H9" s="59" t="s">
        <v>49</v>
      </c>
      <c r="I9" s="72" t="s">
        <v>51</v>
      </c>
      <c r="J9" s="60" t="s">
        <v>25</v>
      </c>
      <c r="K9" s="61" t="s">
        <v>26</v>
      </c>
      <c r="L9" s="91" t="s">
        <v>27</v>
      </c>
      <c r="O9" s="85" t="s">
        <v>1</v>
      </c>
    </row>
    <row r="10" spans="1:16" s="62" customFormat="1" ht="42.75" customHeight="1" thickBot="1" x14ac:dyDescent="0.25">
      <c r="A10" s="94"/>
      <c r="B10" s="107"/>
      <c r="C10" s="115"/>
      <c r="D10" s="117"/>
      <c r="E10" s="86" t="s">
        <v>70</v>
      </c>
      <c r="F10" s="122"/>
      <c r="G10" s="63" t="s">
        <v>47</v>
      </c>
      <c r="H10" s="63" t="s">
        <v>47</v>
      </c>
      <c r="I10" s="64">
        <v>3.5999999999999999E-3</v>
      </c>
      <c r="J10" s="65">
        <v>6.4999999999999997E-3</v>
      </c>
      <c r="K10" s="64">
        <v>3.0000000000000001E-3</v>
      </c>
      <c r="L10" s="92"/>
      <c r="O10" s="86" t="s">
        <v>69</v>
      </c>
    </row>
    <row r="11" spans="1:16" ht="40" customHeight="1" x14ac:dyDescent="0.2">
      <c r="A11" s="69" t="s">
        <v>48</v>
      </c>
      <c r="B11" s="80">
        <v>208000</v>
      </c>
      <c r="C11" s="78">
        <v>10000</v>
      </c>
      <c r="D11" s="54">
        <v>0</v>
      </c>
      <c r="E11" s="48">
        <f>B11-C11-D11</f>
        <v>198000</v>
      </c>
      <c r="F11" s="58">
        <v>200000</v>
      </c>
      <c r="G11" s="81">
        <f>F11*0.1065/2</f>
        <v>10650</v>
      </c>
      <c r="H11" s="81">
        <f>F11*0.183/2</f>
        <v>18300</v>
      </c>
      <c r="I11" s="67">
        <f>F11*0.0036</f>
        <v>720</v>
      </c>
      <c r="J11" s="57">
        <f>E11*0.0065</f>
        <v>1287</v>
      </c>
      <c r="K11" s="56">
        <f>E11*0.003</f>
        <v>594</v>
      </c>
      <c r="L11" s="42" t="e">
        <f>SUM(C21,#REF!,D21,#REF!,E21,J11,K11)</f>
        <v>#REF!</v>
      </c>
      <c r="O11" s="55">
        <f>SUM(G11:K11)</f>
        <v>31551</v>
      </c>
    </row>
    <row r="12" spans="1:16" ht="40" customHeight="1" x14ac:dyDescent="0.2">
      <c r="A12" s="68" t="s">
        <v>48</v>
      </c>
      <c r="B12" s="80">
        <v>208000</v>
      </c>
      <c r="C12" s="79">
        <v>10000</v>
      </c>
      <c r="D12" s="45">
        <v>0</v>
      </c>
      <c r="E12" s="48">
        <f>B12-C12-D12</f>
        <v>198000</v>
      </c>
      <c r="F12" s="58">
        <v>200000</v>
      </c>
      <c r="G12" s="81">
        <f>F12*0.1065/2</f>
        <v>10650</v>
      </c>
      <c r="H12" s="81">
        <f>F12*0.183/2</f>
        <v>18300</v>
      </c>
      <c r="I12" s="67">
        <f>F12*0.0036</f>
        <v>720</v>
      </c>
      <c r="J12" s="57">
        <f>E12*0.0065</f>
        <v>1287</v>
      </c>
      <c r="K12" s="56">
        <f>E12*0.003</f>
        <v>594</v>
      </c>
      <c r="L12" s="42" t="e">
        <f>SUM(C22,#REF!,D22,#REF!,E22,J12,K12)</f>
        <v>#REF!</v>
      </c>
      <c r="O12" s="55">
        <f>SUM(G12:K12)</f>
        <v>31551</v>
      </c>
    </row>
    <row r="13" spans="1:16" ht="40" customHeight="1" thickBot="1" x14ac:dyDescent="0.25">
      <c r="A13" s="68" t="s">
        <v>48</v>
      </c>
      <c r="B13" s="80">
        <v>208000</v>
      </c>
      <c r="C13" s="79">
        <v>10000</v>
      </c>
      <c r="D13" s="45">
        <v>0</v>
      </c>
      <c r="E13" s="48">
        <f>B13-C13-D13</f>
        <v>198000</v>
      </c>
      <c r="F13" s="58">
        <v>200000</v>
      </c>
      <c r="G13" s="81">
        <f>F13*0.1065/2</f>
        <v>10650</v>
      </c>
      <c r="H13" s="81">
        <f>F13*0.183/2</f>
        <v>18300</v>
      </c>
      <c r="I13" s="67">
        <f>F13*0.0036</f>
        <v>720</v>
      </c>
      <c r="J13" s="57">
        <f>E13*0.0065</f>
        <v>1287</v>
      </c>
      <c r="K13" s="56">
        <f>E13*0.003</f>
        <v>594</v>
      </c>
      <c r="L13" s="43" t="e">
        <f>SUM(C23,#REF!,D23,#REF!,E23,J13,K13)</f>
        <v>#REF!</v>
      </c>
      <c r="O13" s="55">
        <f>SUM(G13:K13)</f>
        <v>31551</v>
      </c>
    </row>
    <row r="14" spans="1:16" ht="40" customHeight="1" thickBot="1" x14ac:dyDescent="0.25">
      <c r="A14" s="70" t="s">
        <v>1</v>
      </c>
      <c r="B14" s="71"/>
      <c r="C14" s="47"/>
      <c r="D14" s="46"/>
      <c r="E14" s="49">
        <f>SUM(E11:E13)</f>
        <v>594000</v>
      </c>
      <c r="F14" s="50"/>
      <c r="G14" s="51">
        <f t="shared" ref="G14:L14" si="0">SUM(G11:G13)</f>
        <v>31950</v>
      </c>
      <c r="H14" s="51">
        <f t="shared" si="0"/>
        <v>54900</v>
      </c>
      <c r="I14" s="52">
        <f t="shared" si="0"/>
        <v>2160</v>
      </c>
      <c r="J14" s="53">
        <f t="shared" si="0"/>
        <v>3861</v>
      </c>
      <c r="K14" s="52">
        <f t="shared" si="0"/>
        <v>1782</v>
      </c>
      <c r="L14" s="44" t="e">
        <f t="shared" si="0"/>
        <v>#REF!</v>
      </c>
      <c r="M14" s="33"/>
      <c r="N14" s="33"/>
      <c r="O14" s="49">
        <f>SUM(O11:O13)</f>
        <v>94653</v>
      </c>
      <c r="P14" s="33"/>
    </row>
    <row r="15" spans="1:16" s="33" customFormat="1" ht="25" customHeight="1" x14ac:dyDescent="0.2">
      <c r="A15" s="34"/>
      <c r="B15" s="28"/>
      <c r="C15" s="28"/>
      <c r="D15" s="28"/>
      <c r="E15" s="28"/>
      <c r="F15" s="28"/>
    </row>
    <row r="16" spans="1:16" s="33" customFormat="1" ht="25" customHeight="1" x14ac:dyDescent="0.2">
      <c r="B16" s="28"/>
      <c r="C16" s="28"/>
      <c r="D16" s="34" t="s">
        <v>28</v>
      </c>
      <c r="E16" s="32" t="s">
        <v>61</v>
      </c>
      <c r="F16" s="32"/>
      <c r="G16" s="35"/>
      <c r="K16" s="108" t="s">
        <v>67</v>
      </c>
      <c r="L16" s="109"/>
      <c r="M16" s="109"/>
      <c r="N16" s="109"/>
      <c r="O16" s="110"/>
    </row>
    <row r="17" spans="1:15" s="33" customFormat="1" ht="24.75" customHeight="1" x14ac:dyDescent="0.2">
      <c r="B17" s="28"/>
      <c r="C17" s="28"/>
      <c r="D17" s="36"/>
      <c r="E17" s="28"/>
      <c r="F17" s="28"/>
      <c r="K17" s="111" t="s">
        <v>68</v>
      </c>
      <c r="L17" s="112"/>
      <c r="M17" s="112"/>
      <c r="N17" s="112"/>
      <c r="O17" s="113"/>
    </row>
    <row r="18" spans="1:15" s="33" customFormat="1" ht="25" customHeight="1" x14ac:dyDescent="0.2">
      <c r="B18" s="28"/>
      <c r="C18" s="28"/>
      <c r="D18" s="28"/>
      <c r="E18" s="28"/>
      <c r="F18" s="28"/>
    </row>
    <row r="19" spans="1:15" ht="42.75" customHeight="1" x14ac:dyDescent="0.2">
      <c r="A19" s="32"/>
      <c r="B19" s="32"/>
      <c r="C19" s="32"/>
      <c r="D19" s="32"/>
      <c r="E19" s="32"/>
      <c r="F19" s="32"/>
      <c r="G19" s="32"/>
      <c r="H19" s="32"/>
      <c r="J19" s="37"/>
      <c r="L19" s="28" t="s">
        <v>0</v>
      </c>
    </row>
    <row r="20" spans="1:15" s="33" customFormat="1" ht="29.25" customHeight="1" x14ac:dyDescent="0.2">
      <c r="A20" s="35"/>
      <c r="B20" s="35"/>
      <c r="C20" s="35"/>
      <c r="D20" s="35"/>
      <c r="E20" s="35"/>
      <c r="F20" s="35"/>
      <c r="G20" s="35"/>
      <c r="H20" s="35"/>
      <c r="J20" s="38"/>
      <c r="K20" s="39"/>
      <c r="L20" s="40"/>
      <c r="M20" s="28"/>
    </row>
    <row r="21" spans="1:15" s="33" customFormat="1" ht="26.25" customHeight="1" x14ac:dyDescent="0.2">
      <c r="A21" s="35"/>
      <c r="B21" s="35"/>
      <c r="C21" s="35"/>
      <c r="D21" s="35"/>
      <c r="E21" s="35"/>
      <c r="F21" s="35"/>
      <c r="G21" s="35"/>
      <c r="H21" s="35"/>
      <c r="J21" s="38"/>
      <c r="K21" s="39"/>
      <c r="L21" s="39" t="s">
        <v>2</v>
      </c>
      <c r="M21" s="33" t="s">
        <v>3</v>
      </c>
    </row>
    <row r="22" spans="1:15" s="33" customFormat="1" ht="26.25" customHeight="1" x14ac:dyDescent="0.2">
      <c r="A22" s="35"/>
      <c r="B22" s="35"/>
      <c r="C22" s="35"/>
      <c r="D22" s="35"/>
      <c r="E22" s="35"/>
      <c r="F22" s="35"/>
      <c r="G22" s="35"/>
      <c r="H22" s="35"/>
      <c r="J22" s="41"/>
      <c r="L22" s="33" t="e">
        <f>#REF!*$J$10</f>
        <v>#REF!</v>
      </c>
      <c r="M22" s="33" t="e">
        <f>#REF!*$K$10</f>
        <v>#REF!</v>
      </c>
    </row>
    <row r="23" spans="1:15" s="33" customFormat="1" ht="26.25" customHeight="1" x14ac:dyDescent="0.2">
      <c r="A23" s="35"/>
      <c r="B23" s="35"/>
      <c r="C23" s="35"/>
      <c r="D23" s="35"/>
      <c r="E23" s="35"/>
      <c r="F23" s="35"/>
      <c r="G23" s="35"/>
      <c r="H23" s="35"/>
      <c r="J23" s="41"/>
      <c r="L23" s="33" t="e">
        <f>#REF!*$J$10</f>
        <v>#REF!</v>
      </c>
      <c r="M23" s="33" t="e">
        <f>#REF!*$K$10</f>
        <v>#REF!</v>
      </c>
    </row>
    <row r="24" spans="1:15" s="33" customFormat="1" ht="25" customHeight="1" x14ac:dyDescent="0.2">
      <c r="A24" s="35"/>
      <c r="B24" s="35"/>
      <c r="C24" s="35"/>
      <c r="D24" s="35"/>
      <c r="E24" s="35"/>
      <c r="F24" s="35"/>
      <c r="G24" s="35"/>
      <c r="H24" s="35"/>
      <c r="J24" s="41"/>
      <c r="L24" s="33" t="e">
        <f>#REF!*$J$10</f>
        <v>#REF!</v>
      </c>
      <c r="M24" s="33" t="e">
        <f>#REF!*$K$10</f>
        <v>#REF!</v>
      </c>
    </row>
    <row r="25" spans="1:15" s="33" customFormat="1" ht="25" customHeight="1" x14ac:dyDescent="0.2"/>
    <row r="26" spans="1:15" s="33" customFormat="1" ht="25" customHeight="1" x14ac:dyDescent="0.2"/>
    <row r="27" spans="1:15" s="33" customFormat="1" ht="25" customHeight="1" x14ac:dyDescent="0.2"/>
    <row r="28" spans="1:15" s="33" customFormat="1" ht="25" customHeight="1" x14ac:dyDescent="0.2"/>
    <row r="29" spans="1:15" s="33" customFormat="1" ht="25" customHeight="1" x14ac:dyDescent="0.2"/>
    <row r="30" spans="1:15" s="33" customFormat="1" ht="24" customHeight="1" x14ac:dyDescent="0.2">
      <c r="A30" s="28"/>
      <c r="G30" s="28"/>
      <c r="H30" s="28"/>
      <c r="I30" s="28"/>
      <c r="J30" s="28"/>
    </row>
    <row r="31" spans="1:15" ht="20.149999999999999" customHeight="1" x14ac:dyDescent="0.2">
      <c r="B31" s="33"/>
      <c r="C31" s="33"/>
      <c r="D31" s="33"/>
      <c r="E31" s="33"/>
      <c r="F31" s="33"/>
    </row>
    <row r="32" spans="1:15" ht="20.149999999999999" customHeight="1" x14ac:dyDescent="0.2">
      <c r="B32" s="33"/>
      <c r="C32" s="33"/>
      <c r="D32" s="33"/>
      <c r="E32" s="33"/>
      <c r="F32" s="33"/>
    </row>
    <row r="33" spans="2:6" ht="20.149999999999999" customHeight="1" x14ac:dyDescent="0.2">
      <c r="B33" s="33"/>
      <c r="C33" s="33"/>
      <c r="D33" s="33"/>
      <c r="E33" s="33"/>
      <c r="F33" s="33"/>
    </row>
    <row r="34" spans="2:6" ht="20.149999999999999" customHeight="1" x14ac:dyDescent="0.2">
      <c r="B34" s="33"/>
      <c r="C34" s="33"/>
      <c r="D34" s="33"/>
      <c r="E34" s="33"/>
      <c r="F34" s="33"/>
    </row>
    <row r="35" spans="2:6" ht="20.149999999999999" customHeight="1" x14ac:dyDescent="0.2">
      <c r="B35" s="33"/>
      <c r="C35" s="33"/>
      <c r="D35" s="33"/>
      <c r="E35" s="33"/>
      <c r="F35" s="33"/>
    </row>
  </sheetData>
  <mergeCells count="17">
    <mergeCell ref="K16:O16"/>
    <mergeCell ref="K17:O17"/>
    <mergeCell ref="C9:C10"/>
    <mergeCell ref="D9:D10"/>
    <mergeCell ref="B3:D3"/>
    <mergeCell ref="B4:D4"/>
    <mergeCell ref="B5:D5"/>
    <mergeCell ref="B6:D6"/>
    <mergeCell ref="F9:F10"/>
    <mergeCell ref="A1:O1"/>
    <mergeCell ref="L9:L10"/>
    <mergeCell ref="A9:A10"/>
    <mergeCell ref="F3:H3"/>
    <mergeCell ref="F4:H4"/>
    <mergeCell ref="F5:H5"/>
    <mergeCell ref="F6:H6"/>
    <mergeCell ref="B9:B10"/>
  </mergeCells>
  <phoneticPr fontId="2"/>
  <pageMargins left="0.39370078740157483" right="0.19685039370078741" top="0.78740157480314965" bottom="0.59055118110236227" header="0.51181102362204722" footer="0.51181102362204722"/>
  <pageSetup paperSize="9" scale="92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H15"/>
  <sheetViews>
    <sheetView showZeros="0" tabSelected="1" view="pageBreakPreview" zoomScale="82" zoomScaleNormal="100" zoomScaleSheetLayoutView="82" workbookViewId="0">
      <selection activeCell="H7" sqref="H7"/>
    </sheetView>
  </sheetViews>
  <sheetFormatPr defaultColWidth="9" defaultRowHeight="13" x14ac:dyDescent="0.2"/>
  <cols>
    <col min="1" max="1" width="4.36328125" style="1" customWidth="1"/>
    <col min="2" max="2" width="7.36328125" style="1" customWidth="1"/>
    <col min="3" max="3" width="37.453125" style="1" customWidth="1"/>
    <col min="4" max="4" width="10.36328125" style="1" customWidth="1"/>
    <col min="5" max="5" width="12.6328125" style="1" customWidth="1"/>
    <col min="6" max="6" width="51.6328125" style="1" customWidth="1"/>
    <col min="7" max="7" width="8.7265625" style="1" customWidth="1"/>
    <col min="8" max="8" width="22.453125" style="1" customWidth="1"/>
    <col min="9" max="16384" width="9" style="1"/>
  </cols>
  <sheetData>
    <row r="2" spans="1:8" ht="42" customHeight="1" x14ac:dyDescent="0.2">
      <c r="A2" s="135" t="s">
        <v>18</v>
      </c>
      <c r="B2" s="135"/>
      <c r="C2" s="136"/>
      <c r="D2" s="136"/>
      <c r="E2" s="136"/>
      <c r="F2" s="136"/>
      <c r="G2" s="136"/>
      <c r="H2" s="136"/>
    </row>
    <row r="3" spans="1:8" ht="15" customHeight="1" x14ac:dyDescent="0.2"/>
    <row r="4" spans="1:8" ht="24.75" customHeight="1" x14ac:dyDescent="0.2">
      <c r="A4" s="137" t="s">
        <v>7</v>
      </c>
      <c r="B4" s="138"/>
      <c r="C4" s="139"/>
      <c r="D4" s="140"/>
      <c r="E4" s="12" t="s">
        <v>16</v>
      </c>
      <c r="F4" s="7"/>
      <c r="G4" s="8"/>
      <c r="H4" s="9"/>
    </row>
    <row r="5" spans="1:8" ht="24.75" customHeight="1" x14ac:dyDescent="0.2">
      <c r="A5" s="137" t="s">
        <v>9</v>
      </c>
      <c r="B5" s="138"/>
      <c r="C5" s="139"/>
      <c r="D5" s="140"/>
      <c r="E5" s="87" t="s">
        <v>10</v>
      </c>
      <c r="F5" s="83"/>
      <c r="G5" s="2"/>
      <c r="H5" s="3"/>
    </row>
    <row r="6" spans="1:8" ht="33.75" customHeight="1" x14ac:dyDescent="0.2">
      <c r="A6" s="123" t="s">
        <v>11</v>
      </c>
      <c r="B6" s="124"/>
      <c r="C6" s="129" t="s">
        <v>17</v>
      </c>
      <c r="D6" s="130"/>
      <c r="E6" s="11" t="s">
        <v>20</v>
      </c>
      <c r="F6" s="11" t="s">
        <v>19</v>
      </c>
      <c r="G6" s="88" t="s">
        <v>12</v>
      </c>
      <c r="H6" s="12" t="s">
        <v>13</v>
      </c>
    </row>
    <row r="7" spans="1:8" ht="60" customHeight="1" x14ac:dyDescent="0.2">
      <c r="A7" s="125"/>
      <c r="B7" s="126"/>
      <c r="C7" s="131"/>
      <c r="D7" s="132"/>
      <c r="E7" s="5"/>
      <c r="F7" s="5"/>
      <c r="G7" s="4"/>
      <c r="H7" s="6"/>
    </row>
    <row r="8" spans="1:8" ht="40.5" customHeight="1" x14ac:dyDescent="0.2">
      <c r="A8" s="125"/>
      <c r="B8" s="126"/>
      <c r="C8" s="133"/>
      <c r="D8" s="134"/>
      <c r="E8" s="25"/>
      <c r="F8" s="25"/>
      <c r="G8" s="26"/>
      <c r="H8" s="27"/>
    </row>
    <row r="9" spans="1:8" ht="40.5" customHeight="1" x14ac:dyDescent="0.2">
      <c r="A9" s="125"/>
      <c r="B9" s="126"/>
      <c r="C9" s="133"/>
      <c r="D9" s="134"/>
      <c r="E9" s="25"/>
      <c r="F9" s="25"/>
      <c r="G9" s="26"/>
      <c r="H9" s="27"/>
    </row>
    <row r="10" spans="1:8" ht="40.5" customHeight="1" x14ac:dyDescent="0.2">
      <c r="A10" s="125"/>
      <c r="B10" s="126"/>
      <c r="C10" s="133"/>
      <c r="D10" s="134"/>
      <c r="E10" s="25"/>
      <c r="F10" s="25"/>
      <c r="G10" s="26"/>
      <c r="H10" s="27"/>
    </row>
    <row r="11" spans="1:8" ht="40.5" customHeight="1" x14ac:dyDescent="0.2">
      <c r="A11" s="125"/>
      <c r="B11" s="126"/>
      <c r="C11" s="133"/>
      <c r="D11" s="134"/>
      <c r="E11" s="25"/>
      <c r="F11" s="25"/>
      <c r="G11" s="26"/>
      <c r="H11" s="27"/>
    </row>
    <row r="12" spans="1:8" ht="40.5" customHeight="1" x14ac:dyDescent="0.2">
      <c r="A12" s="125"/>
      <c r="B12" s="126"/>
      <c r="C12" s="133"/>
      <c r="D12" s="134"/>
      <c r="E12" s="25"/>
      <c r="F12" s="25"/>
      <c r="G12" s="26"/>
      <c r="H12" s="27"/>
    </row>
    <row r="13" spans="1:8" ht="40.5" customHeight="1" x14ac:dyDescent="0.2">
      <c r="A13" s="125"/>
      <c r="B13" s="126"/>
      <c r="C13" s="133"/>
      <c r="D13" s="134"/>
      <c r="E13" s="25"/>
      <c r="F13" s="25"/>
      <c r="G13" s="26"/>
      <c r="H13" s="27"/>
    </row>
    <row r="14" spans="1:8" ht="40.5" customHeight="1" x14ac:dyDescent="0.2">
      <c r="A14" s="127"/>
      <c r="B14" s="128"/>
      <c r="C14" s="133"/>
      <c r="D14" s="134"/>
      <c r="E14" s="25"/>
      <c r="F14" s="25"/>
      <c r="G14" s="26"/>
      <c r="H14" s="27"/>
    </row>
    <row r="15" spans="1:8" x14ac:dyDescent="0.2">
      <c r="A15" s="1" t="s">
        <v>15</v>
      </c>
    </row>
  </sheetData>
  <mergeCells count="15">
    <mergeCell ref="A2:H2"/>
    <mergeCell ref="A4:B4"/>
    <mergeCell ref="C4:D4"/>
    <mergeCell ref="A5:B5"/>
    <mergeCell ref="C5:D5"/>
    <mergeCell ref="A6:B14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2"/>
  <pageMargins left="0.34" right="0.3" top="0.59055118110236227" bottom="0.59055118110236227" header="0.31496062992125984" footer="0.31496062992125984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15"/>
  <sheetViews>
    <sheetView showZeros="0" view="pageBreakPreview" zoomScale="82" zoomScaleNormal="100" zoomScaleSheetLayoutView="82" workbookViewId="0">
      <selection activeCell="F10" sqref="F10"/>
    </sheetView>
  </sheetViews>
  <sheetFormatPr defaultColWidth="9" defaultRowHeight="13" x14ac:dyDescent="0.2"/>
  <cols>
    <col min="1" max="1" width="4.36328125" style="1" customWidth="1"/>
    <col min="2" max="2" width="7.36328125" style="1" customWidth="1"/>
    <col min="3" max="3" width="37.453125" style="1" customWidth="1"/>
    <col min="4" max="4" width="10.36328125" style="1" customWidth="1"/>
    <col min="5" max="5" width="12.6328125" style="1" customWidth="1"/>
    <col min="6" max="6" width="51.6328125" style="1" customWidth="1"/>
    <col min="7" max="7" width="8.7265625" style="1" customWidth="1"/>
    <col min="8" max="8" width="22.453125" style="1" customWidth="1"/>
    <col min="9" max="16384" width="9" style="1"/>
  </cols>
  <sheetData>
    <row r="2" spans="1:8" ht="42" customHeight="1" x14ac:dyDescent="0.2">
      <c r="A2" s="135" t="s">
        <v>18</v>
      </c>
      <c r="B2" s="135"/>
      <c r="C2" s="136"/>
      <c r="D2" s="136"/>
      <c r="E2" s="136"/>
      <c r="F2" s="136"/>
      <c r="G2" s="136"/>
      <c r="H2" s="136"/>
    </row>
    <row r="3" spans="1:8" ht="15" customHeight="1" x14ac:dyDescent="0.2"/>
    <row r="4" spans="1:8" ht="24.75" customHeight="1" x14ac:dyDescent="0.2">
      <c r="A4" s="137" t="s">
        <v>7</v>
      </c>
      <c r="B4" s="138"/>
      <c r="C4" s="139" t="str">
        <f>社会保険料計算表!B3</f>
        <v>○○○会</v>
      </c>
      <c r="D4" s="140"/>
      <c r="E4" s="12" t="s">
        <v>16</v>
      </c>
      <c r="F4" s="7" t="str">
        <f>社会保険料計算表!F3</f>
        <v>○○○園</v>
      </c>
      <c r="G4" s="8"/>
      <c r="H4" s="9"/>
    </row>
    <row r="5" spans="1:8" ht="24.75" customHeight="1" x14ac:dyDescent="0.2">
      <c r="A5" s="137" t="s">
        <v>9</v>
      </c>
      <c r="B5" s="138"/>
      <c r="C5" s="139" t="str">
        <f>社会保険料計算表!B4</f>
        <v>鹿児島　一郎</v>
      </c>
      <c r="D5" s="140"/>
      <c r="E5" s="13" t="s">
        <v>10</v>
      </c>
      <c r="F5" s="89" t="s">
        <v>72</v>
      </c>
      <c r="G5" s="2"/>
      <c r="H5" s="3"/>
    </row>
    <row r="6" spans="1:8" ht="33.75" customHeight="1" x14ac:dyDescent="0.2">
      <c r="A6" s="123" t="s">
        <v>11</v>
      </c>
      <c r="B6" s="124"/>
      <c r="C6" s="129" t="s">
        <v>17</v>
      </c>
      <c r="D6" s="130"/>
      <c r="E6" s="11" t="s">
        <v>20</v>
      </c>
      <c r="F6" s="11" t="s">
        <v>19</v>
      </c>
      <c r="G6" s="10" t="s">
        <v>12</v>
      </c>
      <c r="H6" s="12" t="s">
        <v>13</v>
      </c>
    </row>
    <row r="7" spans="1:8" ht="60" customHeight="1" x14ac:dyDescent="0.2">
      <c r="A7" s="125"/>
      <c r="B7" s="126"/>
      <c r="C7" s="131" t="s">
        <v>21</v>
      </c>
      <c r="D7" s="132"/>
      <c r="E7" s="5" t="s">
        <v>23</v>
      </c>
      <c r="F7" s="5" t="s">
        <v>22</v>
      </c>
      <c r="G7" s="4" t="s">
        <v>24</v>
      </c>
      <c r="H7" s="6" t="s">
        <v>14</v>
      </c>
    </row>
    <row r="8" spans="1:8" ht="40.5" customHeight="1" x14ac:dyDescent="0.2">
      <c r="A8" s="125"/>
      <c r="B8" s="126"/>
      <c r="C8" s="133"/>
      <c r="D8" s="134"/>
      <c r="E8" s="25"/>
      <c r="F8" s="25"/>
      <c r="G8" s="26"/>
      <c r="H8" s="27"/>
    </row>
    <row r="9" spans="1:8" ht="40.5" customHeight="1" x14ac:dyDescent="0.2">
      <c r="A9" s="125"/>
      <c r="B9" s="126"/>
      <c r="C9" s="133"/>
      <c r="D9" s="134"/>
      <c r="E9" s="25"/>
      <c r="F9" s="25"/>
      <c r="G9" s="26"/>
      <c r="H9" s="27"/>
    </row>
    <row r="10" spans="1:8" ht="40.5" customHeight="1" x14ac:dyDescent="0.2">
      <c r="A10" s="125"/>
      <c r="B10" s="126"/>
      <c r="C10" s="133"/>
      <c r="D10" s="134"/>
      <c r="E10" s="25"/>
      <c r="F10" s="25"/>
      <c r="G10" s="26"/>
      <c r="H10" s="27"/>
    </row>
    <row r="11" spans="1:8" ht="40.5" customHeight="1" x14ac:dyDescent="0.2">
      <c r="A11" s="125"/>
      <c r="B11" s="126"/>
      <c r="C11" s="133"/>
      <c r="D11" s="134"/>
      <c r="E11" s="25"/>
      <c r="F11" s="25"/>
      <c r="G11" s="26"/>
      <c r="H11" s="27"/>
    </row>
    <row r="12" spans="1:8" ht="40.5" customHeight="1" x14ac:dyDescent="0.2">
      <c r="A12" s="125"/>
      <c r="B12" s="126"/>
      <c r="C12" s="133"/>
      <c r="D12" s="134"/>
      <c r="E12" s="25"/>
      <c r="F12" s="25"/>
      <c r="G12" s="26"/>
      <c r="H12" s="27"/>
    </row>
    <row r="13" spans="1:8" ht="40.5" customHeight="1" x14ac:dyDescent="0.2">
      <c r="A13" s="125"/>
      <c r="B13" s="126"/>
      <c r="C13" s="133"/>
      <c r="D13" s="134"/>
      <c r="E13" s="25"/>
      <c r="F13" s="25"/>
      <c r="G13" s="26"/>
      <c r="H13" s="27"/>
    </row>
    <row r="14" spans="1:8" ht="40.5" customHeight="1" x14ac:dyDescent="0.2">
      <c r="A14" s="127"/>
      <c r="B14" s="128"/>
      <c r="C14" s="133"/>
      <c r="D14" s="134"/>
      <c r="E14" s="25"/>
      <c r="F14" s="25"/>
      <c r="G14" s="26"/>
      <c r="H14" s="27"/>
    </row>
    <row r="15" spans="1:8" x14ac:dyDescent="0.2">
      <c r="A15" s="1" t="s">
        <v>15</v>
      </c>
    </row>
  </sheetData>
  <mergeCells count="15">
    <mergeCell ref="A2:H2"/>
    <mergeCell ref="A4:B4"/>
    <mergeCell ref="A5:B5"/>
    <mergeCell ref="C13:D13"/>
    <mergeCell ref="C14:D14"/>
    <mergeCell ref="C4:D4"/>
    <mergeCell ref="C5:D5"/>
    <mergeCell ref="A6:B14"/>
    <mergeCell ref="C6:D6"/>
    <mergeCell ref="C7:D7"/>
    <mergeCell ref="C8:D8"/>
    <mergeCell ref="C9:D9"/>
    <mergeCell ref="C10:D10"/>
    <mergeCell ref="C11:D11"/>
    <mergeCell ref="C12:D12"/>
  </mergeCells>
  <phoneticPr fontId="2"/>
  <pageMargins left="0.34" right="0.3" top="0.59055118110236227" bottom="0.59055118110236227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showZeros="0" view="pageBreakPreview" topLeftCell="A7" zoomScaleNormal="100" zoomScaleSheetLayoutView="100" workbookViewId="0">
      <selection activeCell="B8" sqref="B8:C8"/>
    </sheetView>
  </sheetViews>
  <sheetFormatPr defaultColWidth="9" defaultRowHeight="13" x14ac:dyDescent="0.2"/>
  <cols>
    <col min="1" max="1" width="15.453125" style="14" customWidth="1"/>
    <col min="2" max="2" width="35.36328125" style="14" customWidth="1"/>
    <col min="3" max="3" width="18.7265625" style="14" customWidth="1"/>
    <col min="4" max="16384" width="9" style="14"/>
  </cols>
  <sheetData>
    <row r="1" spans="1:3" ht="58.5" customHeight="1" x14ac:dyDescent="0.2">
      <c r="A1" s="142" t="s">
        <v>36</v>
      </c>
      <c r="B1" s="142"/>
      <c r="C1" s="142"/>
    </row>
    <row r="2" spans="1:3" ht="42.75" customHeight="1" x14ac:dyDescent="0.25">
      <c r="A2" s="15" t="s">
        <v>60</v>
      </c>
      <c r="B2" s="16"/>
      <c r="C2" s="16"/>
    </row>
    <row r="3" spans="1:3" ht="15" customHeight="1" x14ac:dyDescent="0.25">
      <c r="A3" s="16"/>
      <c r="B3" s="16"/>
      <c r="C3" s="16"/>
    </row>
    <row r="4" spans="1:3" ht="54" customHeight="1" x14ac:dyDescent="0.2">
      <c r="A4" s="17" t="s">
        <v>37</v>
      </c>
      <c r="B4" s="18" t="str">
        <f>社会保険料計算表!B4</f>
        <v>鹿児島　一郎</v>
      </c>
      <c r="C4" s="24" t="s">
        <v>38</v>
      </c>
    </row>
    <row r="5" spans="1:3" ht="42.75" customHeight="1" x14ac:dyDescent="0.2">
      <c r="A5" s="17" t="s">
        <v>39</v>
      </c>
      <c r="B5" s="143" t="str">
        <f>社会保険料計算表!F4</f>
        <v>平成6年４月１日　　（　28　）歳　</v>
      </c>
      <c r="C5" s="144"/>
    </row>
    <row r="6" spans="1:3" ht="47.25" customHeight="1" x14ac:dyDescent="0.2">
      <c r="A6" s="17" t="s">
        <v>40</v>
      </c>
      <c r="B6" s="145" t="str">
        <f>社会保険料計算表!F3</f>
        <v>○○○園</v>
      </c>
      <c r="C6" s="146"/>
    </row>
    <row r="7" spans="1:3" ht="41.25" customHeight="1" x14ac:dyDescent="0.2">
      <c r="A7" s="17" t="s">
        <v>41</v>
      </c>
      <c r="B7" s="147"/>
      <c r="C7" s="148"/>
    </row>
    <row r="8" spans="1:3" ht="35.25" customHeight="1" x14ac:dyDescent="0.2">
      <c r="A8" s="17" t="s">
        <v>33</v>
      </c>
      <c r="B8" s="149">
        <f>社会保険料計算表!B6</f>
        <v>45383</v>
      </c>
      <c r="C8" s="149"/>
    </row>
    <row r="10" spans="1:3" ht="43.5" customHeight="1" x14ac:dyDescent="0.2">
      <c r="A10" s="141" t="s">
        <v>42</v>
      </c>
      <c r="B10" s="141"/>
      <c r="C10" s="141"/>
    </row>
    <row r="11" spans="1:3" ht="40" customHeight="1" x14ac:dyDescent="0.2">
      <c r="A11" s="82">
        <v>44774</v>
      </c>
      <c r="B11" s="22"/>
      <c r="C11" s="19"/>
    </row>
    <row r="12" spans="1:3" ht="40" customHeight="1" x14ac:dyDescent="0.2">
      <c r="A12" s="20" t="s">
        <v>43</v>
      </c>
      <c r="B12" s="22" t="s">
        <v>56</v>
      </c>
      <c r="C12" s="19"/>
    </row>
    <row r="13" spans="1:3" ht="40" customHeight="1" x14ac:dyDescent="0.2">
      <c r="A13" s="20" t="s">
        <v>44</v>
      </c>
      <c r="B13" s="19" t="str">
        <f>社会保険料計算表!B3</f>
        <v>○○○会</v>
      </c>
      <c r="C13" s="23" t="s">
        <v>45</v>
      </c>
    </row>
    <row r="14" spans="1:3" ht="40" customHeight="1" x14ac:dyDescent="0.2">
      <c r="A14" s="19" t="s">
        <v>46</v>
      </c>
      <c r="B14" s="22" t="s">
        <v>57</v>
      </c>
      <c r="C14" s="19"/>
    </row>
    <row r="15" spans="1:3" x14ac:dyDescent="0.2">
      <c r="A15" s="21"/>
      <c r="B15" s="21"/>
      <c r="C15" s="21"/>
    </row>
  </sheetData>
  <mergeCells count="6">
    <mergeCell ref="A10:C10"/>
    <mergeCell ref="A1:C1"/>
    <mergeCell ref="B5:C5"/>
    <mergeCell ref="B6:C6"/>
    <mergeCell ref="B7:C7"/>
    <mergeCell ref="B8:C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社会保険料計算表</vt:lpstr>
      <vt:lpstr>人材育成計画・実績</vt:lpstr>
      <vt:lpstr>人材育成計画・実績（記入例）</vt:lpstr>
      <vt:lpstr>在職証明書</vt:lpstr>
      <vt:lpstr>在職証明書!Print_Area</vt:lpstr>
      <vt:lpstr>社会保険料計算表!Print_Area</vt:lpstr>
      <vt:lpstr>人材育成計画・実績!Print_Area</vt:lpstr>
      <vt:lpstr>'人材育成計画・実績（記入例）'!Print_Area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相楽さん</dc:creator>
  <cp:lastModifiedBy>堀ノ内 治</cp:lastModifiedBy>
  <cp:lastPrinted>2022-06-13T04:04:48Z</cp:lastPrinted>
  <dcterms:created xsi:type="dcterms:W3CDTF">1997-01-08T22:48:59Z</dcterms:created>
  <dcterms:modified xsi:type="dcterms:W3CDTF">2024-09-20T02:16:36Z</dcterms:modified>
</cp:coreProperties>
</file>