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filterPrivacy="1" updateLinks="always"/>
  <xr:revisionPtr revIDLastSave="0" documentId="13_ncr:1_{F50EA8CE-2613-4FF9-B705-61F01A429E4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令和８年３月鹿児島県施設整備促進支援事業　活用希望調査票" sheetId="32" r:id="rId1"/>
    <sheet name="管理用（このシートは削除しないでください）" sheetId="16" r:id="rId2"/>
  </sheets>
  <definedNames>
    <definedName name="_１_へき地診療所施設整備事業">'管理用（このシートは削除しないでください）'!$L$34:$L$36</definedName>
    <definedName name="_１_休日夜間急患センター施設整備事業">'管理用（このシートは削除しないでください）'!$L$27:$L$29</definedName>
    <definedName name="_10_周産期医療施設施設整備事業">'管理用（このシートは削除しないでください）'!$S$27:$S$29</definedName>
    <definedName name="_10_分娩取扱施設施設整備事業">'管理用（このシートは削除しないでください）'!$U$34:$U$36</definedName>
    <definedName name="_11_解剖・死亡時画像診断等施設整備事業">'管理用（このシートは削除しないでください）'!$V$34:$V$35</definedName>
    <definedName name="_11_地域療育支援施設施設整備事業">'管理用（このシートは削除しないでください）'!$T$27:$T$28</definedName>
    <definedName name="_12_共同利用施設施設整備事業">'管理用（このシートは削除しないでください）'!$U$27:$U$28</definedName>
    <definedName name="_13_１__医療施設近代化施設整備事業_精神病棟改修等整備事業">'管理用（このシートは削除しないでください）'!$V$27:$V$28</definedName>
    <definedName name="_13_２__医療施設近代化施設整備事業_結核病棟改修等整備事業">'管理用（このシートは削除しないでください）'!$W$27:$W$29</definedName>
    <definedName name="_13_３__医療施設近代化施設整備事業_診療所">'管理用（このシートは削除しないでください）'!$X$27:$X$29</definedName>
    <definedName name="_13_４__医療施設近代化施設整備事業_療養病床療養環境改善事業">'管理用（このシートは削除しないでください）'!$Y$27:$Y$28</definedName>
    <definedName name="_13_５__医療施設近代化施設整備事業_介護老人保健施設等整備事業">'管理用（このシートは削除しないでください）'!$Z$27:$Z$29</definedName>
    <definedName name="_14_院内感染対策施設整備事業">'管理用（このシートは削除しないでください）'!$W$34</definedName>
    <definedName name="_14_基幹災害拠点病院施設整備事業">'管理用（このシートは削除しないでください）'!$AA$27:$AA$30</definedName>
    <definedName name="_15_地域災害拠点病院施設整備事業">'管理用（このシートは削除しないでください）'!$AB$27:$AB$30</definedName>
    <definedName name="_16_災害拠点精神科病院施設整備事業">'管理用（このシートは削除しないでください）'!$AC$27:$AC$30</definedName>
    <definedName name="_16_新興感染症対応力強化事業_協定締結医療機関施設整備事業">'管理用（このシートは削除しないでください）'!$X$34:$X$36</definedName>
    <definedName name="_17_重点医師偏在対策支援区域における診療所の承継・開業支援事業">'管理用（このシートは削除しないでください）'!$Y$34:$Y$36</definedName>
    <definedName name="_２_過疎地域等特定診療所施設整備事業">'管理用（このシートは削除しないでください）'!$M$34:$M$36</definedName>
    <definedName name="_２_病院群輪番制病院及び共同利用型病院施設整備事業">'管理用（このシートは削除しないでください）'!$M$27</definedName>
    <definedName name="_20_治験施設施設整備事業">'管理用（このシートは削除しないでください）'!$AD$27:$AD$28</definedName>
    <definedName name="_21_特定地域病院施設整備事業">'管理用（このシートは削除しないでください）'!$AE$27:$AE$29</definedName>
    <definedName name="_22_医療施設土砂災害防止施設整備事業">'管理用（このシートは削除しないでください）'!$AF$27</definedName>
    <definedName name="_23_医療施設耐震整備事業">'管理用（このシートは削除しないでください）'!$AG$27:$AG$33</definedName>
    <definedName name="_26_医療機器管理室施設整備事業">'管理用（このシートは削除しないでください）'!$AH$27</definedName>
    <definedName name="_28_看護師の特定行為に係る指定研修機関等施設整備事業">'管理用（このシートは削除しないでください）'!$AI$27:$AI$29</definedName>
    <definedName name="_29_地域拠点病院・地域拠点歯科診療所施設整備事業">'管理用（このシートは削除しないでください）'!$AJ$27:$AJ$29</definedName>
    <definedName name="_３_へき地保健指導所施設整備事業">'管理用（このシートは削除しないでください）'!$N$34:$N$36</definedName>
    <definedName name="_４_研修医のための研修施設整備事業">'管理用（このシートは削除しないでください）'!$O$34:$O$36</definedName>
    <definedName name="_５_救命救急センター施設整備事業">'管理用（このシートは削除しないでください）'!$N$27:$N$28</definedName>
    <definedName name="_５_臨床研修病院施設整備事業">'管理用（このシートは削除しないでください）'!$P$34:$P$35</definedName>
    <definedName name="_６_へき地医療拠点病院施設整備事業">'管理用（このシートは削除しないでください）'!$Q$34:$Q$36</definedName>
    <definedName name="_６_小児救急医療拠点病院施設整備事業">'管理用（このシートは削除しないでください）'!$O$27</definedName>
    <definedName name="_７_医師臨床研修病院研修医環境整備事業">'管理用（このシートは削除しないでください）'!$R$34:$R$36</definedName>
    <definedName name="_７_小児初期救急センター施設整備事業">'管理用（このシートは削除しないでください）'!$P$27:$P$29</definedName>
    <definedName name="_８_小児集中治療室施設整備事業">'管理用（このシートは削除しないでください）'!$Q$27</definedName>
    <definedName name="_８_離島等患者宿泊施設施設整備事業">'管理用（このシートは削除しないでください）'!$S$34</definedName>
    <definedName name="_９_産科医療機関施設整備事業">'管理用（このシートは削除しないでください）'!$T$34:$T$36</definedName>
    <definedName name="_９_小児医療施設施設整備事業">'管理用（このシートは削除しないでください）'!$R$27:$R$28</definedName>
    <definedName name="_xlnm._FilterDatabase" localSheetId="1" hidden="1">'管理用（このシートは削除しないでください）'!$L$43:$L$68</definedName>
    <definedName name="_Key1" hidden="1">#REF!</definedName>
    <definedName name="_Key2" hidden="1">#REF!</definedName>
    <definedName name="_Order1" hidden="1">255</definedName>
    <definedName name="_Order2" hidden="1">255</definedName>
    <definedName name="_Sort" hidden="1">#REF!</definedName>
    <definedName name="aaa" hidden="1">#REF!</definedName>
    <definedName name="aaaaaaaaaaaaaaaaaa" hidden="1">#REF!</definedName>
    <definedName name="E" hidden="1">#REF!</definedName>
    <definedName name="ff" hidden="1">#REF!</definedName>
    <definedName name="ｌ" hidden="1">#REF!</definedName>
    <definedName name="_xlnm.Print_Area" localSheetId="0">'令和８年３月鹿児島県施設整備促進支援事業　活用希望調査票'!$A$1:$T$21</definedName>
    <definedName name="ｗ" hidden="1">#REF!</definedName>
    <definedName name="あ" hidden="1">#REF!</definedName>
    <definedName name="ああ" hidden="1">#REF!</definedName>
    <definedName name="い" hidden="1">#REF!</definedName>
    <definedName name="き" hidden="1">#REF!</definedName>
    <definedName name="こ" hidden="1">#REF!</definedName>
    <definedName name="こ」" hidden="1">#REF!</definedName>
    <definedName name="さいとう" hidden="1">#REF!</definedName>
    <definedName name="医療施設等施設整備費補助金">'管理用（このシートは削除しないでください）'!$I$3:$I$16</definedName>
    <definedName name="医療提供体制施設整備交付金">'管理用（このシートは削除しないでください）'!$H$3:$H$27</definedName>
    <definedName name="事業区分Ⅰの１標準事業例５">'管理用（このシートは削除しないでください）'!$L$22</definedName>
    <definedName name="組織" hidden="1">#REF!</definedName>
    <definedName name="地域医療介護総合確保基金">'管理用（このシートは削除しないでください）'!$G$3</definedName>
    <definedName name="特定" hidden="1">#REF!</definedName>
    <definedName name="別紙１７" hidden="1">#REF!</definedName>
    <definedName name="別紙３１" hidden="1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5" i="32" l="1" a="1"/>
  <c r="F15" i="32" s="1"/>
  <c r="H15" i="32" s="1"/>
  <c r="I15" i="32" a="1"/>
  <c r="I15" i="32" s="1"/>
  <c r="M15" i="32"/>
  <c r="F16" i="32" a="1"/>
  <c r="F16" i="32" s="1"/>
  <c r="H16" i="32" s="1"/>
  <c r="I16" i="32" a="1"/>
  <c r="I16" i="32" s="1"/>
  <c r="M16" i="32"/>
  <c r="F17" i="32" a="1"/>
  <c r="F17" i="32" s="1"/>
  <c r="H17" i="32" s="1"/>
  <c r="P17" i="32" s="1"/>
  <c r="I17" i="32" a="1"/>
  <c r="I17" i="32" s="1"/>
  <c r="M17" i="32"/>
  <c r="F18" i="32" a="1"/>
  <c r="F18" i="32" s="1"/>
  <c r="H18" i="32" s="1"/>
  <c r="I18" i="32" a="1"/>
  <c r="I18" i="32" s="1"/>
  <c r="M18" i="32"/>
  <c r="F19" i="32" a="1"/>
  <c r="F19" i="32" s="1"/>
  <c r="H19" i="32" s="1"/>
  <c r="P19" i="32" s="1"/>
  <c r="I19" i="32" a="1"/>
  <c r="I19" i="32" s="1"/>
  <c r="M19" i="32"/>
  <c r="F20" i="32" a="1"/>
  <c r="F20" i="32" s="1"/>
  <c r="H20" i="32" s="1"/>
  <c r="I20" i="32" a="1"/>
  <c r="I20" i="32" s="1"/>
  <c r="M20" i="32"/>
  <c r="F11" i="32" a="1"/>
  <c r="F11" i="32" s="1"/>
  <c r="L8" i="32"/>
  <c r="J8" i="32"/>
  <c r="P20" i="32" l="1"/>
  <c r="P15" i="32"/>
  <c r="P16" i="32"/>
  <c r="P18" i="32"/>
  <c r="M10" i="32"/>
  <c r="I13" i="32" a="1"/>
  <c r="I13" i="32" s="1"/>
  <c r="I14" i="32" a="1"/>
  <c r="I14" i="32" s="1"/>
  <c r="I12" i="32" a="1"/>
  <c r="I12" i="32" s="1"/>
  <c r="I8" i="32" a="1"/>
  <c r="I8" i="32" s="1"/>
  <c r="I9" i="32" a="1"/>
  <c r="I9" i="32" s="1"/>
  <c r="I10" i="32" a="1"/>
  <c r="I10" i="32" s="1"/>
  <c r="F8" i="32" a="1"/>
  <c r="F8" i="32" s="1"/>
  <c r="F9" i="32" a="1"/>
  <c r="F9" i="32" s="1"/>
  <c r="F10" i="32" a="1"/>
  <c r="F10" i="32" s="1"/>
  <c r="F12" i="32" a="1"/>
  <c r="F12" i="32" s="1"/>
  <c r="F13" i="32" a="1"/>
  <c r="F13" i="32" s="1"/>
  <c r="F14" i="32" a="1"/>
  <c r="F14" i="32" s="1"/>
  <c r="I11" i="32" a="1"/>
  <c r="I11" i="32" s="1"/>
  <c r="H11" i="32" l="1"/>
  <c r="M9" i="32" l="1"/>
  <c r="H9" i="32"/>
  <c r="P9" i="32" s="1"/>
  <c r="H13" i="32"/>
  <c r="H14" i="32"/>
  <c r="H12" i="32"/>
  <c r="H10" i="32"/>
  <c r="M11" i="32"/>
  <c r="P11" i="32" l="1"/>
  <c r="M13" i="32"/>
  <c r="P13" i="32" s="1"/>
  <c r="M14" i="32"/>
  <c r="P14" i="32" s="1"/>
  <c r="M12" i="32"/>
  <c r="P12" i="32" s="1"/>
  <c r="P21" i="32" l="1" a="1"/>
  <c r="P21" i="32" s="1"/>
  <c r="P10" i="32" l="1"/>
  <c r="M8" i="32" l="1"/>
  <c r="H8" i="32"/>
  <c r="O5" i="16"/>
  <c r="O4" i="16"/>
  <c r="O3" i="16"/>
  <c r="P8" i="3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<sst xmlns="http://schemas.openxmlformats.org/spreadsheetml/2006/main" count="495" uniqueCount="201">
  <si>
    <t>合計</t>
    <rPh sb="0" eb="2">
      <t>ゴウケイ</t>
    </rPh>
    <phoneticPr fontId="34"/>
  </si>
  <si>
    <t>No</t>
    <phoneticPr fontId="34"/>
  </si>
  <si>
    <t>医療機関名</t>
    <rPh sb="0" eb="2">
      <t>イリョウ</t>
    </rPh>
    <rPh sb="2" eb="4">
      <t>キカン</t>
    </rPh>
    <rPh sb="4" eb="5">
      <t>メイ</t>
    </rPh>
    <phoneticPr fontId="34"/>
  </si>
  <si>
    <t>交付対象国庫補助</t>
    <rPh sb="0" eb="2">
      <t>コウフ</t>
    </rPh>
    <rPh sb="2" eb="4">
      <t>タイショウ</t>
    </rPh>
    <rPh sb="4" eb="6">
      <t>コッコ</t>
    </rPh>
    <rPh sb="6" eb="8">
      <t>ホジョ</t>
    </rPh>
    <phoneticPr fontId="34"/>
  </si>
  <si>
    <t>事業名</t>
    <rPh sb="0" eb="2">
      <t>ジギョウ</t>
    </rPh>
    <rPh sb="2" eb="3">
      <t>メイ</t>
    </rPh>
    <phoneticPr fontId="34"/>
  </si>
  <si>
    <t>構造</t>
    <rPh sb="0" eb="2">
      <t>コウゾウ</t>
    </rPh>
    <phoneticPr fontId="34"/>
  </si>
  <si>
    <t>物価高騰を反映
した単価（Ａ）</t>
    <rPh sb="0" eb="2">
      <t>ブッカ</t>
    </rPh>
    <rPh sb="2" eb="4">
      <t>コウトウ</t>
    </rPh>
    <rPh sb="5" eb="7">
      <t>ハンエイ</t>
    </rPh>
    <rPh sb="10" eb="12">
      <t>タンカ</t>
    </rPh>
    <phoneticPr fontId="34"/>
  </si>
  <si>
    <t>実契約工事単価（Ｂ）
（直接入力）</t>
    <rPh sb="0" eb="1">
      <t>ジツ</t>
    </rPh>
    <rPh sb="1" eb="3">
      <t>ケイヤク</t>
    </rPh>
    <rPh sb="3" eb="5">
      <t>コウジ</t>
    </rPh>
    <rPh sb="5" eb="7">
      <t>タンカ</t>
    </rPh>
    <rPh sb="12" eb="14">
      <t>チョクセツ</t>
    </rPh>
    <rPh sb="14" eb="16">
      <t>ニュウリョク</t>
    </rPh>
    <phoneticPr fontId="34"/>
  </si>
  <si>
    <t>選定単価（Ｃ）
（Ａ）と（Ｂ）
を比較して小さい方</t>
    <rPh sb="0" eb="2">
      <t>センテイ</t>
    </rPh>
    <rPh sb="2" eb="4">
      <t>タンカ</t>
    </rPh>
    <rPh sb="18" eb="20">
      <t>ヒカク</t>
    </rPh>
    <rPh sb="22" eb="23">
      <t>チイ</t>
    </rPh>
    <rPh sb="25" eb="26">
      <t>ホウ</t>
    </rPh>
    <phoneticPr fontId="33"/>
  </si>
  <si>
    <t>現行の交付要綱上の
国庫補助単価（D）</t>
    <rPh sb="0" eb="2">
      <t>ゲンコウ</t>
    </rPh>
    <rPh sb="3" eb="5">
      <t>コウフ</t>
    </rPh>
    <rPh sb="5" eb="8">
      <t>ヨウコウジョウ</t>
    </rPh>
    <rPh sb="10" eb="12">
      <t>コッコ</t>
    </rPh>
    <rPh sb="12" eb="14">
      <t>ホジョ</t>
    </rPh>
    <rPh sb="14" eb="16">
      <t>タンカ</t>
    </rPh>
    <phoneticPr fontId="34"/>
  </si>
  <si>
    <t>現行の交付要綱上
の国庫補助
基準面積㎡数（F)</t>
    <rPh sb="0" eb="2">
      <t>ゲンコウ</t>
    </rPh>
    <rPh sb="3" eb="5">
      <t>コウフ</t>
    </rPh>
    <rPh sb="5" eb="7">
      <t>ヨウコウ</t>
    </rPh>
    <rPh sb="7" eb="8">
      <t>ジョウ</t>
    </rPh>
    <rPh sb="10" eb="12">
      <t>コッコ</t>
    </rPh>
    <rPh sb="12" eb="14">
      <t>ホジョ</t>
    </rPh>
    <rPh sb="15" eb="17">
      <t>キジュン</t>
    </rPh>
    <rPh sb="17" eb="19">
      <t>メンセキ</t>
    </rPh>
    <rPh sb="20" eb="21">
      <t>スウ</t>
    </rPh>
    <phoneticPr fontId="33"/>
  </si>
  <si>
    <t>選定整備面積（G）
（E）と（F）
を比較して小さい方</t>
    <rPh sb="0" eb="2">
      <t>センテイ</t>
    </rPh>
    <rPh sb="2" eb="4">
      <t>セイビ</t>
    </rPh>
    <rPh sb="4" eb="6">
      <t>メンセキ</t>
    </rPh>
    <rPh sb="20" eb="22">
      <t>ヒカク</t>
    </rPh>
    <rPh sb="24" eb="25">
      <t>チイ</t>
    </rPh>
    <rPh sb="27" eb="28">
      <t>ホウ</t>
    </rPh>
    <phoneticPr fontId="33"/>
  </si>
  <si>
    <t>事業ごとの国庫補助率（H）</t>
    <rPh sb="0" eb="2">
      <t>ジギョウ</t>
    </rPh>
    <rPh sb="5" eb="7">
      <t>コッコ</t>
    </rPh>
    <rPh sb="7" eb="10">
      <t>ホジョリツ</t>
    </rPh>
    <phoneticPr fontId="34"/>
  </si>
  <si>
    <t>施設整備に係る
本体工事の契約日</t>
    <rPh sb="0" eb="2">
      <t>シセツ</t>
    </rPh>
    <rPh sb="2" eb="4">
      <t>セイビ</t>
    </rPh>
    <rPh sb="5" eb="6">
      <t>カカ</t>
    </rPh>
    <rPh sb="8" eb="10">
      <t>ホンタイ</t>
    </rPh>
    <rPh sb="10" eb="12">
      <t>コウジ</t>
    </rPh>
    <rPh sb="13" eb="16">
      <t>ケイヤクビ</t>
    </rPh>
    <phoneticPr fontId="34"/>
  </si>
  <si>
    <t>●●病院</t>
    <rPh sb="2" eb="4">
      <t>ビョウイン</t>
    </rPh>
    <phoneticPr fontId="33"/>
  </si>
  <si>
    <t>例1</t>
    <rPh sb="0" eb="1">
      <t>レイ</t>
    </rPh>
    <phoneticPr fontId="33"/>
  </si>
  <si>
    <t>医療提供体制施設整備交付金</t>
    <rPh sb="0" eb="2">
      <t>イリョウ</t>
    </rPh>
    <rPh sb="2" eb="4">
      <t>テイキョウ</t>
    </rPh>
    <rPh sb="4" eb="6">
      <t>タイセイ</t>
    </rPh>
    <rPh sb="6" eb="8">
      <t>シセツ</t>
    </rPh>
    <rPh sb="8" eb="10">
      <t>セイビ</t>
    </rPh>
    <rPh sb="10" eb="13">
      <t>コウフキン</t>
    </rPh>
    <phoneticPr fontId="14"/>
  </si>
  <si>
    <t>５　救命救急センター施設整備事業</t>
  </si>
  <si>
    <t>鉄筋コンクリート造</t>
    <rPh sb="0" eb="2">
      <t>テッキン</t>
    </rPh>
    <rPh sb="8" eb="9">
      <t>ヅク</t>
    </rPh>
    <phoneticPr fontId="13"/>
  </si>
  <si>
    <t>有</t>
    <rPh sb="0" eb="1">
      <t>ア</t>
    </rPh>
    <phoneticPr fontId="13"/>
  </si>
  <si>
    <t>▲▲医療センター</t>
    <rPh sb="2" eb="4">
      <t>イリョウ</t>
    </rPh>
    <phoneticPr fontId="33"/>
  </si>
  <si>
    <t>地域医療介護総合確保基金</t>
  </si>
  <si>
    <t>事業区分Ⅰの１標準事業例５</t>
    <rPh sb="0" eb="4">
      <t>ジギョウクブン</t>
    </rPh>
    <rPh sb="7" eb="9">
      <t>ヒョウジュン</t>
    </rPh>
    <rPh sb="9" eb="11">
      <t>ジギョウ</t>
    </rPh>
    <rPh sb="11" eb="12">
      <t>レイ</t>
    </rPh>
    <phoneticPr fontId="13"/>
  </si>
  <si>
    <t>事業区分</t>
    <rPh sb="0" eb="2">
      <t>ジギョウ</t>
    </rPh>
    <rPh sb="2" eb="4">
      <t>クブン</t>
    </rPh>
    <phoneticPr fontId="14"/>
  </si>
  <si>
    <t>所要額計算</t>
    <rPh sb="0" eb="3">
      <t>ショヨウガク</t>
    </rPh>
    <rPh sb="3" eb="5">
      <t>ケイサン</t>
    </rPh>
    <phoneticPr fontId="14"/>
  </si>
  <si>
    <t>国庫補助ラインナップ</t>
    <rPh sb="0" eb="2">
      <t>コッコ</t>
    </rPh>
    <rPh sb="2" eb="4">
      <t>ホジョ</t>
    </rPh>
    <phoneticPr fontId="14"/>
  </si>
  <si>
    <t>構造</t>
    <rPh sb="0" eb="2">
      <t>コウゾウ</t>
    </rPh>
    <phoneticPr fontId="13"/>
  </si>
  <si>
    <t>地域医療介護総合確保基金</t>
    <rPh sb="0" eb="2">
      <t>チイキ</t>
    </rPh>
    <rPh sb="2" eb="4">
      <t>イリョウ</t>
    </rPh>
    <rPh sb="4" eb="6">
      <t>カイゴ</t>
    </rPh>
    <rPh sb="6" eb="8">
      <t>ソウゴウ</t>
    </rPh>
    <rPh sb="8" eb="10">
      <t>カクホ</t>
    </rPh>
    <rPh sb="10" eb="12">
      <t>キキン</t>
    </rPh>
    <phoneticPr fontId="14"/>
  </si>
  <si>
    <t>地域医療介護総合確保基金</t>
    <phoneticPr fontId="14"/>
  </si>
  <si>
    <t>医療施設等施設整備費補助金</t>
    <rPh sb="0" eb="4">
      <t>イリョウシセツ</t>
    </rPh>
    <rPh sb="4" eb="5">
      <t>トウ</t>
    </rPh>
    <rPh sb="5" eb="7">
      <t>シセツ</t>
    </rPh>
    <rPh sb="7" eb="9">
      <t>セイビ</t>
    </rPh>
    <rPh sb="9" eb="10">
      <t>ヒ</t>
    </rPh>
    <rPh sb="10" eb="13">
      <t>ホジョキン</t>
    </rPh>
    <phoneticPr fontId="13"/>
  </si>
  <si>
    <t>-</t>
    <phoneticPr fontId="13"/>
  </si>
  <si>
    <t>(1) へき地診療所施設整備事業</t>
    <phoneticPr fontId="14"/>
  </si>
  <si>
    <t>生産性向上・職場環境整備等支援事業</t>
    <phoneticPr fontId="14"/>
  </si>
  <si>
    <t>１　休日夜間急患センター施設整備事業</t>
    <phoneticPr fontId="13"/>
  </si>
  <si>
    <t>１　へき地診療所施設整備事業</t>
    <phoneticPr fontId="13"/>
  </si>
  <si>
    <t>(2) 過疎地域等特定診療所施設整備事業</t>
    <phoneticPr fontId="14"/>
  </si>
  <si>
    <t>病床数適正化支援事業</t>
    <rPh sb="2" eb="3">
      <t>カズ</t>
    </rPh>
    <rPh sb="3" eb="6">
      <t>テキセイカ</t>
    </rPh>
    <phoneticPr fontId="14"/>
  </si>
  <si>
    <t>２　病院群輪番制病院及び共同利用型病院施設整備事業</t>
  </si>
  <si>
    <t>２　過疎地域等特定診療所施設整備事業</t>
    <phoneticPr fontId="13"/>
  </si>
  <si>
    <t>ブロック造</t>
    <rPh sb="4" eb="5">
      <t>ヅク</t>
    </rPh>
    <phoneticPr fontId="15"/>
  </si>
  <si>
    <t>(3) へき地保健指導所施設整備事業</t>
    <phoneticPr fontId="14"/>
  </si>
  <si>
    <t>施設整備促進支援事業</t>
    <phoneticPr fontId="14"/>
  </si>
  <si>
    <t>３　へき地保健指導所施設整備事業</t>
    <phoneticPr fontId="13"/>
  </si>
  <si>
    <t>木造</t>
    <rPh sb="0" eb="2">
      <t>モクゾウ</t>
    </rPh>
    <phoneticPr fontId="15"/>
  </si>
  <si>
    <t>(4) 研修医のための研修施設整備事業</t>
    <phoneticPr fontId="14"/>
  </si>
  <si>
    <t>分娩取扱施設支援事業</t>
    <phoneticPr fontId="14"/>
  </si>
  <si>
    <t>６　小児救急医療拠点病院施設整備事業</t>
  </si>
  <si>
    <t>４　研修医のための研修施設整備事業</t>
    <phoneticPr fontId="13"/>
  </si>
  <si>
    <t>(5) 臨床研修病院施設整備事業</t>
    <phoneticPr fontId="14"/>
  </si>
  <si>
    <t>小児医療施設支援事業</t>
    <phoneticPr fontId="14"/>
  </si>
  <si>
    <t>７　小児初期救急センター施設整備事業</t>
  </si>
  <si>
    <t>５　臨床研修病院施設整備事業</t>
    <phoneticPr fontId="13"/>
  </si>
  <si>
    <t>(6) へき地医療拠点病院施設整備事業</t>
    <phoneticPr fontId="14"/>
  </si>
  <si>
    <t>地域連携周産期支援事業（分娩取扱施設）</t>
    <phoneticPr fontId="14"/>
  </si>
  <si>
    <t>８　小児集中治療室施設整備事業</t>
  </si>
  <si>
    <t>６　へき地医療拠点病院施設整備事業</t>
    <phoneticPr fontId="13"/>
  </si>
  <si>
    <t>(7) 医師臨床研修病院研修医環境整備事業</t>
    <phoneticPr fontId="14"/>
  </si>
  <si>
    <t>医療施設等経営強化緊急支援執行事業</t>
    <phoneticPr fontId="14"/>
  </si>
  <si>
    <t>９　小児医療施設施設整備事業</t>
  </si>
  <si>
    <t>７　医師臨床研修病院研修医環境整備事業</t>
    <phoneticPr fontId="13"/>
  </si>
  <si>
    <t>(8) 離島等患者宿泊施設施設整備事業</t>
    <phoneticPr fontId="14"/>
  </si>
  <si>
    <t>10　周産期医療施設施設整備事業</t>
  </si>
  <si>
    <t>８　離島等患者宿泊施設施設整備事業</t>
    <phoneticPr fontId="13"/>
  </si>
  <si>
    <t>(9) 産科医療機関施設整備事業</t>
    <phoneticPr fontId="14"/>
  </si>
  <si>
    <t>11　地域療育支援施設施設整備事業</t>
  </si>
  <si>
    <t>９　産科医療機関施設整備事業</t>
    <phoneticPr fontId="13"/>
  </si>
  <si>
    <t>(10) 分娩取扱施設施設整備事業</t>
    <phoneticPr fontId="14"/>
  </si>
  <si>
    <t>12　共同利用施設施設整備事業</t>
  </si>
  <si>
    <t>10　分娩取扱施設施設整備事業</t>
    <phoneticPr fontId="13"/>
  </si>
  <si>
    <t>(11) 死亡時画像診断システム施設整備事業</t>
    <phoneticPr fontId="14"/>
  </si>
  <si>
    <t>13（１）　医療施設近代化施設整備事業（精神病棟改修等整備事業）</t>
    <rPh sb="20" eb="22">
      <t>セイシン</t>
    </rPh>
    <rPh sb="22" eb="24">
      <t>ビョウトウ</t>
    </rPh>
    <rPh sb="24" eb="26">
      <t>カイシュウ</t>
    </rPh>
    <rPh sb="26" eb="27">
      <t>トウ</t>
    </rPh>
    <rPh sb="27" eb="31">
      <t>セイビジギョウ</t>
    </rPh>
    <phoneticPr fontId="13"/>
  </si>
  <si>
    <t>(12) 有床診療所等スプリンクラー等施設整備事業</t>
    <phoneticPr fontId="14"/>
  </si>
  <si>
    <t>13（２）　医療施設近代化施設整備事業（結核病棟改修等整備事業）</t>
    <phoneticPr fontId="13"/>
  </si>
  <si>
    <t>14　院内感染対策施設整備事業</t>
    <phoneticPr fontId="13"/>
  </si>
  <si>
    <t>(13) 南海トラフ地震に係る津波避難対策緊急事業</t>
    <phoneticPr fontId="14"/>
  </si>
  <si>
    <t>13（３）　医療施設近代化施設整備事業（診療所）</t>
    <rPh sb="20" eb="23">
      <t>シンリョウジョ</t>
    </rPh>
    <phoneticPr fontId="7"/>
  </si>
  <si>
    <t>(14)院内感染対策施設整備事業</t>
    <phoneticPr fontId="14"/>
  </si>
  <si>
    <t>13（４）　医療施設近代化施設整備事業（療養病床療養環境改善事業）</t>
    <phoneticPr fontId="13"/>
  </si>
  <si>
    <t>13（５）　医療施設近代化施設整備事業（介護老人保健施設等整備事業）</t>
    <rPh sb="28" eb="29">
      <t>トウ</t>
    </rPh>
    <rPh sb="29" eb="33">
      <t>セイビジギョウ</t>
    </rPh>
    <phoneticPr fontId="13"/>
  </si>
  <si>
    <t>14　基幹災害拠点病院施設整備事業</t>
  </si>
  <si>
    <t>事業区分（様式２，４，５用）</t>
    <rPh sb="0" eb="2">
      <t>ジギョウ</t>
    </rPh>
    <rPh sb="2" eb="4">
      <t>クブン</t>
    </rPh>
    <rPh sb="5" eb="7">
      <t>ヨウシキ</t>
    </rPh>
    <rPh sb="12" eb="13">
      <t>ヨウ</t>
    </rPh>
    <phoneticPr fontId="14"/>
  </si>
  <si>
    <t>15　地域災害拠点病院施設整備事業</t>
    <phoneticPr fontId="33"/>
  </si>
  <si>
    <t>16　災害拠点精神科病院施設整備事業</t>
    <phoneticPr fontId="33"/>
  </si>
  <si>
    <t>へき地診療所施設整備事業</t>
    <phoneticPr fontId="14"/>
  </si>
  <si>
    <t>過疎地域等特定診療所施設整備事業</t>
    <phoneticPr fontId="14"/>
  </si>
  <si>
    <t>へき地保健指導所施設整備事業</t>
    <phoneticPr fontId="14"/>
  </si>
  <si>
    <t>研修医のための研修施設整備事業</t>
    <phoneticPr fontId="14"/>
  </si>
  <si>
    <t>20　治験施設施設整備事業</t>
  </si>
  <si>
    <t>臨床研修病院施設整備事業</t>
    <phoneticPr fontId="14"/>
  </si>
  <si>
    <t>21　特定地域病院施設整備事業</t>
  </si>
  <si>
    <t>へき地医療拠点病院施設整備事業</t>
    <phoneticPr fontId="14"/>
  </si>
  <si>
    <t>22　医療施設土砂災害防止施設整備事業</t>
    <rPh sb="3" eb="5">
      <t>イリョウ</t>
    </rPh>
    <rPh sb="5" eb="7">
      <t>シセツ</t>
    </rPh>
    <rPh sb="7" eb="9">
      <t>ドシャ</t>
    </rPh>
    <rPh sb="9" eb="11">
      <t>サイガイ</t>
    </rPh>
    <rPh sb="11" eb="13">
      <t>ボウシ</t>
    </rPh>
    <rPh sb="13" eb="15">
      <t>シセツ</t>
    </rPh>
    <rPh sb="15" eb="17">
      <t>セイビ</t>
    </rPh>
    <rPh sb="17" eb="19">
      <t>ジギョウ</t>
    </rPh>
    <phoneticPr fontId="7"/>
  </si>
  <si>
    <t>医師臨床研修病院研修医環境整備事業</t>
    <phoneticPr fontId="14"/>
  </si>
  <si>
    <t>23　医療施設耐震整備事業</t>
  </si>
  <si>
    <t>離島等患者宿泊施設施設整備事業</t>
    <phoneticPr fontId="14"/>
  </si>
  <si>
    <t>26　医療機器管理室施設整備事業</t>
  </si>
  <si>
    <t>産科医療機関施設整備事業</t>
    <phoneticPr fontId="14"/>
  </si>
  <si>
    <t>28　看護師の特定行為に係る指定研修機関等施設整備事業</t>
  </si>
  <si>
    <t>分娩取扱施設施設整備事業</t>
    <phoneticPr fontId="14"/>
  </si>
  <si>
    <t>29　地域拠点病院・地域拠点歯科診療所施設整備事業</t>
  </si>
  <si>
    <t>死亡時画像診断システム施設整備事業</t>
    <phoneticPr fontId="14"/>
  </si>
  <si>
    <t>有床診療所等スプリンクラー等施設整備事業</t>
    <phoneticPr fontId="14"/>
  </si>
  <si>
    <t>南海トラフ地震に係る津波避難対策緊急事業</t>
    <phoneticPr fontId="14"/>
  </si>
  <si>
    <t>院内感染対策施設整備事業</t>
    <phoneticPr fontId="14"/>
  </si>
  <si>
    <t>地域連携周産期支援事業（産科施設のうち設備）</t>
    <rPh sb="12" eb="14">
      <t>サンカ</t>
    </rPh>
    <rPh sb="14" eb="16">
      <t>シセツ</t>
    </rPh>
    <rPh sb="19" eb="21">
      <t>セツビ</t>
    </rPh>
    <phoneticPr fontId="14"/>
  </si>
  <si>
    <t>地域連携周産期支援事業（産科施設のうち施設）</t>
    <rPh sb="12" eb="14">
      <t>サンカ</t>
    </rPh>
    <rPh sb="14" eb="16">
      <t>シセツ</t>
    </rPh>
    <rPh sb="19" eb="21">
      <t>シセツ</t>
    </rPh>
    <phoneticPr fontId="14"/>
  </si>
  <si>
    <t>医療提供体制施設整備交付金</t>
  </si>
  <si>
    <t>16　新興感染症対応力強化事業（協定締結医療機関施設整備事業）</t>
    <phoneticPr fontId="13"/>
  </si>
  <si>
    <t>17　重点医師偏在対策支援区域における診療所の承継・開業支援事業</t>
    <phoneticPr fontId="14"/>
  </si>
  <si>
    <t>医療施設等施設整備費補助金</t>
  </si>
  <si>
    <t>11　解剖・死亡時画像診断等施設整備事業</t>
    <rPh sb="3" eb="5">
      <t>カイボウ</t>
    </rPh>
    <rPh sb="6" eb="9">
      <t>シボウジ</t>
    </rPh>
    <rPh sb="9" eb="11">
      <t>ガゾウ</t>
    </rPh>
    <rPh sb="11" eb="13">
      <t>シンダン</t>
    </rPh>
    <phoneticPr fontId="13"/>
  </si>
  <si>
    <t>例3</t>
    <rPh sb="0" eb="1">
      <t>レイ</t>
    </rPh>
    <phoneticPr fontId="33"/>
  </si>
  <si>
    <t>例2</t>
    <rPh sb="0" eb="1">
      <t>レイ</t>
    </rPh>
    <phoneticPr fontId="13"/>
  </si>
  <si>
    <t>■■病院</t>
    <rPh sb="2" eb="4">
      <t>ビョウイン</t>
    </rPh>
    <phoneticPr fontId="33"/>
  </si>
  <si>
    <t>施設整備に係る
本体工事の着工（予定）日</t>
    <rPh sb="0" eb="2">
      <t>シセツ</t>
    </rPh>
    <rPh sb="2" eb="4">
      <t>セイビ</t>
    </rPh>
    <rPh sb="5" eb="6">
      <t>カカ</t>
    </rPh>
    <rPh sb="8" eb="10">
      <t>ホンタイ</t>
    </rPh>
    <rPh sb="10" eb="12">
      <t>コウジ</t>
    </rPh>
    <rPh sb="13" eb="15">
      <t>チャッコウ</t>
    </rPh>
    <rPh sb="16" eb="18">
      <t>ヨテイ</t>
    </rPh>
    <rPh sb="19" eb="20">
      <t>ヒ</t>
    </rPh>
    <phoneticPr fontId="34"/>
  </si>
  <si>
    <t>事業区分Ⅰの１標準事業例５</t>
    <phoneticPr fontId="14"/>
  </si>
  <si>
    <t>－</t>
    <phoneticPr fontId="14"/>
  </si>
  <si>
    <t>医療提供体制施設整備交付金</t>
    <phoneticPr fontId="14"/>
  </si>
  <si>
    <t>医療施設等施設整備費補助金</t>
    <phoneticPr fontId="13"/>
  </si>
  <si>
    <t>該当なし</t>
    <rPh sb="0" eb="2">
      <t>ガイトウ</t>
    </rPh>
    <phoneticPr fontId="13"/>
  </si>
  <si>
    <t>地域医療介護総合確保基金</t>
    <phoneticPr fontId="13"/>
  </si>
  <si>
    <t>新</t>
    <rPh sb="0" eb="1">
      <t>シン</t>
    </rPh>
    <phoneticPr fontId="13"/>
  </si>
  <si>
    <t>旧</t>
    <rPh sb="0" eb="1">
      <t>キュウ</t>
    </rPh>
    <phoneticPr fontId="13"/>
  </si>
  <si>
    <t>事業区分Ⅰの１標準事業例５</t>
    <phoneticPr fontId="13"/>
  </si>
  <si>
    <t>_１_休日夜間急患センター施設整備事業</t>
  </si>
  <si>
    <t>_２_病院群輪番制病院及び共同利用型病院施設整備事業</t>
  </si>
  <si>
    <t>_５_救命救急センター施設整備事業</t>
  </si>
  <si>
    <t>_６_小児救急医療拠点病院施設整備事業</t>
  </si>
  <si>
    <t>_７_小児初期救急センター施設整備事業</t>
  </si>
  <si>
    <t>_８_小児集中治療室施設整備事業</t>
  </si>
  <si>
    <t>_９_小児医療施設施設整備事業</t>
  </si>
  <si>
    <t>_10_周産期医療施設施設整備事業</t>
  </si>
  <si>
    <t>_11_地域療育支援施設施設整備事業</t>
  </si>
  <si>
    <t>_12_共同利用施設施設整備事業</t>
  </si>
  <si>
    <t>_14_基幹災害拠点病院施設整備事業</t>
  </si>
  <si>
    <t>_15_地域災害拠点病院施設整備事業</t>
  </si>
  <si>
    <t>_16_災害拠点精神科病院施設整備事業</t>
  </si>
  <si>
    <t>_20_治験施設施設整備事業</t>
  </si>
  <si>
    <t>_21_特定地域病院施設整備事業</t>
  </si>
  <si>
    <t>_22_医療施設土砂災害防止施設整備事業</t>
  </si>
  <si>
    <t>_23_医療施設耐震整備事業</t>
  </si>
  <si>
    <t>_26_医療機器管理室施設整備事業</t>
  </si>
  <si>
    <t>_28_看護師の特定行為に係る指定研修機関等施設整備事業</t>
  </si>
  <si>
    <t>_29_地域拠点病院・地域拠点歯科診療所施設整備事業</t>
  </si>
  <si>
    <t>_１_へき地診療所施設整備事業</t>
  </si>
  <si>
    <t>_２_過疎地域等特定診療所施設整備事業</t>
  </si>
  <si>
    <t>_３_へき地保健指導所施設整備事業</t>
  </si>
  <si>
    <t>_４_研修医のための研修施設整備事業</t>
  </si>
  <si>
    <t>_５_臨床研修病院施設整備事業</t>
  </si>
  <si>
    <t>_６_へき地医療拠点病院施設整備事業</t>
  </si>
  <si>
    <t>_７_医師臨床研修病院研修医環境整備事業</t>
  </si>
  <si>
    <t>_８_離島等患者宿泊施設施設整備事業</t>
  </si>
  <si>
    <t>_９_産科医療機関施設整備事業</t>
  </si>
  <si>
    <t>_10_分娩取扱施設施設整備事業</t>
  </si>
  <si>
    <t>_11_解剖・死亡時画像診断等施設整備事業</t>
  </si>
  <si>
    <t>_14_院内感染対策施設整備事業</t>
  </si>
  <si>
    <t>_17_重点医師偏在対策支援区域における診療所の承継・開業支援事業</t>
  </si>
  <si>
    <t>木造</t>
  </si>
  <si>
    <t>木造</t>
    <rPh sb="0" eb="2">
      <t>モクゾウ</t>
    </rPh>
    <phoneticPr fontId="2"/>
  </si>
  <si>
    <t>鉄筋コンクリート造</t>
  </si>
  <si>
    <t>ブロック造</t>
  </si>
  <si>
    <t>該当なし（厚労大臣が認める場合）</t>
  </si>
  <si>
    <t>該当なし（厚労大臣が認める場合）</t>
    <rPh sb="0" eb="2">
      <t>ガイトウ</t>
    </rPh>
    <rPh sb="5" eb="7">
      <t>コウロウ</t>
    </rPh>
    <rPh sb="7" eb="9">
      <t>ダイジン</t>
    </rPh>
    <rPh sb="10" eb="11">
      <t>ミト</t>
    </rPh>
    <rPh sb="13" eb="15">
      <t>バアイ</t>
    </rPh>
    <phoneticPr fontId="13"/>
  </si>
  <si>
    <t>該当なし（新築）</t>
    <rPh sb="0" eb="2">
      <t>ガイトウ</t>
    </rPh>
    <rPh sb="5" eb="7">
      <t>シンチク</t>
    </rPh>
    <phoneticPr fontId="13"/>
  </si>
  <si>
    <t>該当なし（改築）</t>
    <rPh sb="0" eb="2">
      <t>ガイトウ</t>
    </rPh>
    <rPh sb="5" eb="7">
      <t>カイチク</t>
    </rPh>
    <phoneticPr fontId="13"/>
  </si>
  <si>
    <t>該当なし（改修）</t>
    <rPh sb="0" eb="2">
      <t>ガイトウ</t>
    </rPh>
    <rPh sb="5" eb="7">
      <t>カイシュウ</t>
    </rPh>
    <phoneticPr fontId="13"/>
  </si>
  <si>
    <t>該当なし（補強が必要）</t>
    <rPh sb="0" eb="2">
      <t>ガイトウ</t>
    </rPh>
    <rPh sb="5" eb="7">
      <t>ホキョウ</t>
    </rPh>
    <rPh sb="8" eb="10">
      <t>ヒツヨウ</t>
    </rPh>
    <phoneticPr fontId="13"/>
  </si>
  <si>
    <t>該当なし（免震工法）</t>
    <rPh sb="0" eb="2">
      <t>ガイトウ</t>
    </rPh>
    <rPh sb="5" eb="7">
      <t>メンシン</t>
    </rPh>
    <rPh sb="7" eb="9">
      <t>コウホウ</t>
    </rPh>
    <phoneticPr fontId="13"/>
  </si>
  <si>
    <t>該当なし（0.4未満）</t>
    <rPh sb="0" eb="2">
      <t>ガイトウ</t>
    </rPh>
    <rPh sb="8" eb="10">
      <t>ミマン</t>
    </rPh>
    <phoneticPr fontId="13"/>
  </si>
  <si>
    <t>該当なし（0.4未満かつ免震工法）</t>
    <rPh sb="0" eb="2">
      <t>ガイトウ</t>
    </rPh>
    <rPh sb="8" eb="10">
      <t>ミマン</t>
    </rPh>
    <rPh sb="12" eb="14">
      <t>メンシン</t>
    </rPh>
    <rPh sb="14" eb="16">
      <t>コウホウ</t>
    </rPh>
    <phoneticPr fontId="13"/>
  </si>
  <si>
    <t>該当なし（補強の場合）</t>
    <rPh sb="0" eb="2">
      <t>ガイトウ</t>
    </rPh>
    <rPh sb="5" eb="7">
      <t>ホキョウ</t>
    </rPh>
    <rPh sb="8" eb="10">
      <t>バアイ</t>
    </rPh>
    <phoneticPr fontId="13"/>
  </si>
  <si>
    <t>該当なし</t>
    <phoneticPr fontId="13"/>
  </si>
  <si>
    <t>該当なし（0.4未満等かつ免震工法）</t>
    <rPh sb="0" eb="2">
      <t>ガイトウ</t>
    </rPh>
    <rPh sb="8" eb="10">
      <t>ミマン</t>
    </rPh>
    <rPh sb="10" eb="11">
      <t>トウ</t>
    </rPh>
    <rPh sb="13" eb="15">
      <t>メンシン</t>
    </rPh>
    <rPh sb="15" eb="17">
      <t>コウホウ</t>
    </rPh>
    <phoneticPr fontId="13"/>
  </si>
  <si>
    <t>該当なし（0.4未満等）</t>
    <rPh sb="0" eb="2">
      <t>ガイトウ</t>
    </rPh>
    <rPh sb="8" eb="10">
      <t>ミマン</t>
    </rPh>
    <rPh sb="10" eb="11">
      <t>トウ</t>
    </rPh>
    <phoneticPr fontId="13"/>
  </si>
  <si>
    <t>該当なし（補強が必要_看護宿舎）</t>
    <rPh sb="0" eb="2">
      <t>ガイトウ</t>
    </rPh>
    <rPh sb="5" eb="7">
      <t>ホキョウ</t>
    </rPh>
    <rPh sb="8" eb="10">
      <t>ヒツヨウ</t>
    </rPh>
    <rPh sb="11" eb="13">
      <t>カンゴ</t>
    </rPh>
    <rPh sb="13" eb="15">
      <t>シュクシャ</t>
    </rPh>
    <phoneticPr fontId="13"/>
  </si>
  <si>
    <t>該当なし（免震工法_看護宿舎）</t>
    <rPh sb="0" eb="2">
      <t>ガイトウ</t>
    </rPh>
    <rPh sb="5" eb="7">
      <t>メンシン</t>
    </rPh>
    <rPh sb="7" eb="9">
      <t>コウホウ</t>
    </rPh>
    <rPh sb="10" eb="12">
      <t>カンゴ</t>
    </rPh>
    <rPh sb="12" eb="14">
      <t>シュクシャ</t>
    </rPh>
    <phoneticPr fontId="13"/>
  </si>
  <si>
    <t>該当なし（0.3未満等_看護宿舎）</t>
    <rPh sb="0" eb="2">
      <t>ガイトウ</t>
    </rPh>
    <rPh sb="8" eb="10">
      <t>ミマン</t>
    </rPh>
    <rPh sb="10" eb="11">
      <t>トウ</t>
    </rPh>
    <rPh sb="12" eb="14">
      <t>カンゴ</t>
    </rPh>
    <rPh sb="14" eb="16">
      <t>シュクシャ</t>
    </rPh>
    <phoneticPr fontId="13"/>
  </si>
  <si>
    <t>医療提供体制施設整備交付金</t>
    <phoneticPr fontId="13"/>
  </si>
  <si>
    <t>該当なし（死亡時画像診断室）</t>
    <rPh sb="0" eb="2">
      <t>ガイトウ</t>
    </rPh>
    <rPh sb="5" eb="8">
      <t>シボウジ</t>
    </rPh>
    <rPh sb="8" eb="10">
      <t>ガゾウ</t>
    </rPh>
    <rPh sb="10" eb="12">
      <t>シンダン</t>
    </rPh>
    <rPh sb="12" eb="13">
      <t>シツ</t>
    </rPh>
    <phoneticPr fontId="13"/>
  </si>
  <si>
    <t>該当なし（解剖室）</t>
    <rPh sb="0" eb="2">
      <t>ガイトウ</t>
    </rPh>
    <rPh sb="5" eb="7">
      <t>カイボウ</t>
    </rPh>
    <rPh sb="7" eb="8">
      <t>シツ</t>
    </rPh>
    <phoneticPr fontId="13"/>
  </si>
  <si>
    <t>該当なし（病室）</t>
    <rPh sb="0" eb="2">
      <t>ガイトウ</t>
    </rPh>
    <rPh sb="5" eb="7">
      <t>ビョウシツ</t>
    </rPh>
    <phoneticPr fontId="13"/>
  </si>
  <si>
    <t>該当なし（病棟）</t>
    <rPh sb="0" eb="2">
      <t>ガイトウ</t>
    </rPh>
    <rPh sb="5" eb="7">
      <t>ビョウトウ</t>
    </rPh>
    <phoneticPr fontId="13"/>
  </si>
  <si>
    <t>該当なし（個人防護具）</t>
    <rPh sb="0" eb="2">
      <t>ガイトウ</t>
    </rPh>
    <rPh sb="5" eb="7">
      <t>コジン</t>
    </rPh>
    <rPh sb="7" eb="9">
      <t>ボウゴ</t>
    </rPh>
    <rPh sb="9" eb="10">
      <t>グ</t>
    </rPh>
    <phoneticPr fontId="13"/>
  </si>
  <si>
    <t>_16_新興感染症対応力強化事業_協定締結医療機関施設整備事業</t>
    <phoneticPr fontId="13"/>
  </si>
  <si>
    <t>_13_１__医療施設近代化施設整備事業_精神病棟改修等整備事業</t>
    <phoneticPr fontId="13"/>
  </si>
  <si>
    <t>_13_２__医療施設近代化施設整備事業_結核病棟改修等整備事業</t>
    <phoneticPr fontId="13"/>
  </si>
  <si>
    <t>_13_３__医療施設近代化施設整備事業_診療所</t>
    <phoneticPr fontId="13"/>
  </si>
  <si>
    <t>_13_４__医療施設近代化施設整備事業_療養病床療養環境改善事業</t>
    <phoneticPr fontId="13"/>
  </si>
  <si>
    <t>_13_５__医療施設近代化施設整備事業_介護老人保健施設等整備事業</t>
    <phoneticPr fontId="13"/>
  </si>
  <si>
    <t>鉄筋コンクリート造</t>
    <phoneticPr fontId="2"/>
  </si>
  <si>
    <t>㎡</t>
  </si>
  <si>
    <t>室</t>
  </si>
  <si>
    <t>該当なし（病棟感染対策）</t>
    <rPh sb="0" eb="2">
      <t>ガイトウ</t>
    </rPh>
    <rPh sb="5" eb="7">
      <t>ビョウトウ</t>
    </rPh>
    <rPh sb="7" eb="9">
      <t>カンセン</t>
    </rPh>
    <rPh sb="9" eb="11">
      <t>タイサク</t>
    </rPh>
    <phoneticPr fontId="13"/>
  </si>
  <si>
    <t>鉄筋コンクリート造</t>
    <phoneticPr fontId="13"/>
  </si>
  <si>
    <t>ブロック造</t>
    <phoneticPr fontId="15"/>
  </si>
  <si>
    <t>_12_共同利用施設施設整備事業</t>
    <rPh sb="4" eb="6">
      <t>キョウドウ</t>
    </rPh>
    <rPh sb="6" eb="16">
      <t>リヨウシセツシセツセイビジギョウ</t>
    </rPh>
    <phoneticPr fontId="13"/>
  </si>
  <si>
    <t>支給申請額
（I)＝（（C）－（D））×（G）×（H）</t>
    <rPh sb="2" eb="4">
      <t>シンセイ</t>
    </rPh>
    <phoneticPr fontId="13"/>
  </si>
  <si>
    <t>室</t>
    <phoneticPr fontId="13"/>
  </si>
  <si>
    <r>
      <t xml:space="preserve">実契約工事
整備面積㎡数（E)
（直接入力）
</t>
    </r>
    <r>
      <rPr>
        <sz val="14"/>
        <color rgb="FFFF0000"/>
        <rFont val="ＭＳ Ｐゴシック"/>
        <family val="3"/>
        <charset val="128"/>
        <scheme val="minor"/>
      </rPr>
      <t>対象工事期間は，令和７年４月から令和９年３月までであるため，同期間の整備面積を記入すること）</t>
    </r>
    <rPh sb="0" eb="1">
      <t>ジツ</t>
    </rPh>
    <rPh sb="1" eb="3">
      <t>ケイヤク</t>
    </rPh>
    <rPh sb="3" eb="5">
      <t>コウジ</t>
    </rPh>
    <rPh sb="6" eb="8">
      <t>セイビ</t>
    </rPh>
    <rPh sb="8" eb="10">
      <t>メンセキ</t>
    </rPh>
    <rPh sb="11" eb="12">
      <t>スウ</t>
    </rPh>
    <rPh sb="17" eb="19">
      <t>チョクセツ</t>
    </rPh>
    <rPh sb="19" eb="21">
      <t>ニュウリョク</t>
    </rPh>
    <rPh sb="24" eb="26">
      <t>タイショウ</t>
    </rPh>
    <rPh sb="26" eb="28">
      <t>コウジ</t>
    </rPh>
    <rPh sb="28" eb="30">
      <t>キカン</t>
    </rPh>
    <rPh sb="32" eb="34">
      <t>レイワ</t>
    </rPh>
    <rPh sb="35" eb="36">
      <t>ネン</t>
    </rPh>
    <rPh sb="37" eb="38">
      <t>ガツ</t>
    </rPh>
    <rPh sb="40" eb="42">
      <t>レイワ</t>
    </rPh>
    <rPh sb="43" eb="44">
      <t>ネン</t>
    </rPh>
    <rPh sb="45" eb="46">
      <t>ガツ</t>
    </rPh>
    <rPh sb="54" eb="57">
      <t>ドウキカン</t>
    </rPh>
    <rPh sb="58" eb="60">
      <t>セイビ</t>
    </rPh>
    <rPh sb="60" eb="62">
      <t>メンセキ</t>
    </rPh>
    <rPh sb="63" eb="65">
      <t>キニュウ</t>
    </rPh>
    <phoneticPr fontId="33"/>
  </si>
  <si>
    <t>令和７年度中に要綱別表１から３の補助事業の申請の有無</t>
    <rPh sb="0" eb="2">
      <t>レイワ</t>
    </rPh>
    <rPh sb="3" eb="5">
      <t>ネンド</t>
    </rPh>
    <rPh sb="5" eb="6">
      <t>チュウ</t>
    </rPh>
    <rPh sb="7" eb="9">
      <t>ヨウコウ</t>
    </rPh>
    <rPh sb="9" eb="11">
      <t>ベッピョウ</t>
    </rPh>
    <rPh sb="16" eb="18">
      <t>ホジョ</t>
    </rPh>
    <rPh sb="18" eb="20">
      <t>ジギョウ</t>
    </rPh>
    <rPh sb="21" eb="23">
      <t>シンセイ</t>
    </rPh>
    <rPh sb="24" eb="26">
      <t>ウム</t>
    </rPh>
    <phoneticPr fontId="33"/>
  </si>
  <si>
    <t>令和８年度中に要綱別表１から３の補助事業の活用希望提出の有無</t>
    <rPh sb="0" eb="2">
      <t>レイワ</t>
    </rPh>
    <rPh sb="3" eb="5">
      <t>ネンド</t>
    </rPh>
    <rPh sb="5" eb="6">
      <t>チュウ</t>
    </rPh>
    <rPh sb="7" eb="9">
      <t>ヨウコウ</t>
    </rPh>
    <rPh sb="9" eb="11">
      <t>ベッピョウ</t>
    </rPh>
    <rPh sb="16" eb="18">
      <t>ホジョ</t>
    </rPh>
    <rPh sb="18" eb="20">
      <t>ジギョウ</t>
    </rPh>
    <rPh sb="21" eb="25">
      <t>カツヨウキボウ</t>
    </rPh>
    <rPh sb="25" eb="27">
      <t>テイシュツ</t>
    </rPh>
    <rPh sb="28" eb="30">
      <t>ウム</t>
    </rPh>
    <phoneticPr fontId="3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</si>
</sst>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%"/>
    <numFmt numFmtId="177" formatCode="#,##0;&quot;▲ &quot;#,##0"/>
    <numFmt numFmtId="178" formatCode="#,##0&quot;㎡&quot;"/>
  </numFmts>
  <fonts count="51">
    <font>
      <sz val="11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1"/>
      <color theme="0"/>
      <name val="ＭＳ Ｐゴシック"/>
      <family val="3"/>
      <charset val="128"/>
      <scheme val="minor"/>
    </font>
    <font>
      <b/>
      <sz val="18"/>
      <color theme="3"/>
      <name val="ＭＳ Ｐゴシック"/>
      <family val="3"/>
      <charset val="128"/>
      <scheme val="major"/>
    </font>
    <font>
      <b/>
      <sz val="11"/>
      <color theme="0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6"/>
      <name val="ＭＳ Ｐゴシック"/>
      <family val="2"/>
      <charset val="128"/>
      <scheme val="minor"/>
    </font>
    <font>
      <b/>
      <sz val="16"/>
      <color theme="1"/>
      <name val="ＭＳ Ｐゴシック"/>
      <family val="3"/>
      <charset val="128"/>
      <scheme val="minor"/>
    </font>
    <font>
      <b/>
      <sz val="10"/>
      <color theme="1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b/>
      <sz val="12"/>
      <color theme="1"/>
      <name val="ＭＳ Ｐゴシック"/>
      <family val="3"/>
      <charset val="128"/>
      <scheme val="minor"/>
    </font>
    <font>
      <sz val="11"/>
      <color theme="1" tint="0.499984740745262"/>
      <name val="ＭＳ Ｐゴシック"/>
      <family val="3"/>
      <charset val="128"/>
      <scheme val="minor"/>
    </font>
    <font>
      <sz val="11"/>
      <color theme="1"/>
      <name val="ＭＳ Ｐゴシック"/>
      <family val="2"/>
      <scheme val="minor"/>
    </font>
    <font>
      <sz val="12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11"/>
      <color theme="1"/>
      <name val="ＭＳ 明朝"/>
      <family val="1"/>
      <charset val="128"/>
    </font>
    <font>
      <sz val="14"/>
      <color theme="1"/>
      <name val="ＭＳ Ｐゴシック"/>
      <family val="3"/>
      <charset val="128"/>
      <scheme val="minor"/>
    </font>
    <font>
      <sz val="11"/>
      <name val="ＭＳ Ｐ明朝"/>
      <family val="1"/>
      <charset val="128"/>
    </font>
    <font>
      <sz val="14"/>
      <color rgb="FFFF0000"/>
      <name val="ＭＳ Ｐゴシック"/>
      <family val="3"/>
      <charset val="128"/>
      <scheme val="minor"/>
    </font>
    <font>
      <sz val="14"/>
      <name val="ＭＳ Ｐゴシック"/>
      <family val="3"/>
      <charset val="128"/>
      <scheme val="minor"/>
    </font>
  </fonts>
  <fills count="46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FFCC99"/>
      </patternFill>
    </fill>
    <fill>
      <patternFill patternType="solid">
        <fgColor rgb="FFC6EFCE"/>
      </patternFill>
    </fill>
    <fill>
      <patternFill patternType="solid">
        <fgColor rgb="FFFFFFCC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</fills>
  <borders count="59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 diagonalUp="1">
      <left style="medium">
        <color auto="1"/>
      </left>
      <right style="medium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 diagonalUp="1">
      <left style="thin">
        <color auto="1"/>
      </left>
      <right style="thin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 diagonalUp="1">
      <left style="thin">
        <color auto="1"/>
      </left>
      <right style="medium">
        <color auto="1"/>
      </right>
      <top style="double">
        <color auto="1"/>
      </top>
      <bottom style="medium">
        <color auto="1"/>
      </bottom>
      <diagonal style="thin">
        <color auto="1"/>
      </diagonal>
    </border>
    <border>
      <left style="thin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 diagonalUp="1">
      <left style="thin">
        <color auto="1"/>
      </left>
      <right/>
      <top style="double">
        <color auto="1"/>
      </top>
      <bottom style="medium">
        <color auto="1"/>
      </bottom>
      <diagonal style="thin">
        <color auto="1"/>
      </diagonal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 diagonalUp="1">
      <left/>
      <right style="thin">
        <color indexed="64"/>
      </right>
      <top style="double">
        <color indexed="64"/>
      </top>
      <bottom style="medium">
        <color indexed="64"/>
      </bottom>
      <diagonal style="thin">
        <color indexed="64"/>
      </diagonal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71">
    <xf numFmtId="0" fontId="0" fillId="0" borderId="0">
      <alignment vertical="center"/>
    </xf>
    <xf numFmtId="0" fontId="16" fillId="2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26" borderId="23" applyNumberFormat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6" fillId="28" borderId="24" applyNumberFormat="0" applyFont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26" applyNumberForma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27" applyNumberFormat="0" applyFill="0" applyAlignment="0" applyProtection="0">
      <alignment vertical="center"/>
    </xf>
    <xf numFmtId="0" fontId="26" fillId="0" borderId="28" applyNumberFormat="0" applyFill="0" applyAlignment="0" applyProtection="0">
      <alignment vertical="center"/>
    </xf>
    <xf numFmtId="0" fontId="27" fillId="0" borderId="2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9" fillId="30" borderId="31" applyNumberForma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31" borderId="26" applyNumberFormat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38" fillId="0" borderId="0"/>
    <xf numFmtId="38" fontId="38" fillId="0" borderId="0" applyFont="0" applyFill="0" applyBorder="0" applyAlignment="0" applyProtection="0"/>
    <xf numFmtId="38" fontId="16" fillId="0" borderId="0" applyFont="0" applyFill="0" applyBorder="0" applyAlignment="0" applyProtection="0">
      <alignment vertical="center"/>
    </xf>
    <xf numFmtId="0" fontId="43" fillId="0" borderId="0"/>
    <xf numFmtId="38" fontId="43" fillId="0" borderId="0" applyFon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40" fillId="0" borderId="0">
      <alignment vertical="center"/>
    </xf>
    <xf numFmtId="38" fontId="16" fillId="0" borderId="0" applyFont="0" applyFill="0" applyBorder="0" applyAlignment="0" applyProtection="0">
      <alignment vertical="center"/>
    </xf>
    <xf numFmtId="0" fontId="45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0" fontId="45" fillId="0" borderId="0"/>
    <xf numFmtId="0" fontId="9" fillId="0" borderId="0">
      <alignment vertical="center"/>
    </xf>
    <xf numFmtId="0" fontId="8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38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  <xf numFmtId="0" fontId="48" fillId="0" borderId="0"/>
    <xf numFmtId="38" fontId="48" fillId="0" borderId="0" applyFont="0" applyFill="0" applyBorder="0" applyAlignment="0" applyProtection="0"/>
  </cellStyleXfs>
  <cellXfs count="149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35" fillId="0" borderId="0" xfId="42" applyFont="1">
      <alignment vertical="center"/>
    </xf>
    <xf numFmtId="0" fontId="36" fillId="0" borderId="0" xfId="42" applyFont="1">
      <alignment vertical="center"/>
    </xf>
    <xf numFmtId="0" fontId="37" fillId="0" borderId="0" xfId="42" applyFont="1">
      <alignment vertical="center"/>
    </xf>
    <xf numFmtId="0" fontId="0" fillId="0" borderId="0" xfId="0" applyAlignment="1">
      <alignment horizontal="center" vertical="center"/>
    </xf>
    <xf numFmtId="0" fontId="41" fillId="0" borderId="0" xfId="42" applyFont="1">
      <alignment vertical="center"/>
    </xf>
    <xf numFmtId="0" fontId="16" fillId="0" borderId="0" xfId="42" applyFont="1">
      <alignment vertical="center"/>
    </xf>
    <xf numFmtId="0" fontId="16" fillId="0" borderId="0" xfId="0" applyFont="1">
      <alignment vertical="center"/>
    </xf>
    <xf numFmtId="0" fontId="42" fillId="34" borderId="12" xfId="0" applyFont="1" applyFill="1" applyBorder="1" applyAlignment="1">
      <alignment horizontal="center" vertical="center"/>
    </xf>
    <xf numFmtId="0" fontId="42" fillId="34" borderId="7" xfId="0" applyFont="1" applyFill="1" applyBorder="1" applyAlignment="1">
      <alignment horizontal="center" vertical="center"/>
    </xf>
    <xf numFmtId="176" fontId="16" fillId="0" borderId="0" xfId="0" applyNumberFormat="1" applyFont="1">
      <alignment vertical="center"/>
    </xf>
    <xf numFmtId="0" fontId="16" fillId="0" borderId="34" xfId="0" applyFont="1" applyBorder="1" applyAlignment="1">
      <alignment horizontal="center" vertical="center"/>
    </xf>
    <xf numFmtId="0" fontId="16" fillId="33" borderId="20" xfId="0" applyFont="1" applyFill="1" applyBorder="1" applyAlignment="1" applyProtection="1">
      <alignment horizontal="center" vertical="center" wrapText="1"/>
      <protection locked="0"/>
    </xf>
    <xf numFmtId="0" fontId="16" fillId="0" borderId="40" xfId="0" applyFont="1" applyBorder="1" applyAlignment="1">
      <alignment horizontal="center" vertical="center"/>
    </xf>
    <xf numFmtId="12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42" fillId="34" borderId="14" xfId="0" applyFont="1" applyFill="1" applyBorder="1" applyAlignment="1">
      <alignment horizontal="center" vertical="center"/>
    </xf>
    <xf numFmtId="38" fontId="16" fillId="33" borderId="16" xfId="46" applyFont="1" applyFill="1" applyBorder="1" applyAlignment="1" applyProtection="1">
      <alignment horizontal="center" vertical="center" wrapText="1"/>
      <protection locked="0"/>
    </xf>
    <xf numFmtId="38" fontId="0" fillId="0" borderId="0" xfId="46" applyFont="1">
      <alignment vertical="center"/>
    </xf>
    <xf numFmtId="0" fontId="44" fillId="0" borderId="0" xfId="42" applyFont="1">
      <alignment vertical="center"/>
    </xf>
    <xf numFmtId="38" fontId="0" fillId="0" borderId="0" xfId="46" applyFont="1" applyAlignment="1">
      <alignment horizontal="left" vertical="center"/>
    </xf>
    <xf numFmtId="38" fontId="0" fillId="0" borderId="0" xfId="46" applyFont="1" applyAlignment="1">
      <alignment vertical="center"/>
    </xf>
    <xf numFmtId="0" fontId="46" fillId="0" borderId="0" xfId="0" applyFont="1">
      <alignment vertical="center"/>
    </xf>
    <xf numFmtId="57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35" xfId="0" applyFont="1" applyFill="1" applyBorder="1" applyAlignment="1">
      <alignment horizontal="center" vertical="center"/>
    </xf>
    <xf numFmtId="177" fontId="16" fillId="0" borderId="42" xfId="0" applyNumberFormat="1" applyFont="1" applyBorder="1">
      <alignment vertical="center"/>
    </xf>
    <xf numFmtId="177" fontId="16" fillId="0" borderId="50" xfId="0" applyNumberFormat="1" applyFont="1" applyBorder="1">
      <alignment vertical="center"/>
    </xf>
    <xf numFmtId="12" fontId="0" fillId="36" borderId="0" xfId="0" applyNumberFormat="1" applyFill="1" applyAlignment="1">
      <alignment horizontal="left" vertical="center"/>
    </xf>
    <xf numFmtId="0" fontId="16" fillId="36" borderId="0" xfId="0" applyFont="1" applyFill="1" applyAlignment="1">
      <alignment horizontal="left" vertical="center"/>
    </xf>
    <xf numFmtId="0" fontId="0" fillId="36" borderId="0" xfId="0" applyFill="1" applyAlignment="1">
      <alignment horizontal="left" vertical="center"/>
    </xf>
    <xf numFmtId="0" fontId="16" fillId="36" borderId="0" xfId="42" applyFont="1" applyFill="1" applyAlignment="1">
      <alignment horizontal="left" vertical="center"/>
    </xf>
    <xf numFmtId="0" fontId="0" fillId="36" borderId="0" xfId="0" applyFill="1" applyAlignment="1">
      <alignment horizontal="center" vertical="center"/>
    </xf>
    <xf numFmtId="12" fontId="0" fillId="0" borderId="0" xfId="0" applyNumberFormat="1">
      <alignment vertical="center"/>
    </xf>
    <xf numFmtId="57" fontId="16" fillId="33" borderId="33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49" xfId="0" applyFont="1" applyFill="1" applyBorder="1" applyAlignment="1">
      <alignment horizontal="center" vertical="center"/>
    </xf>
    <xf numFmtId="178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178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47" xfId="0" applyFont="1" applyFill="1" applyBorder="1" applyAlignment="1">
      <alignment horizontal="center" vertical="center"/>
    </xf>
    <xf numFmtId="0" fontId="16" fillId="0" borderId="0" xfId="42" applyFont="1" applyAlignment="1">
      <alignment horizontal="right" vertical="center"/>
    </xf>
    <xf numFmtId="0" fontId="0" fillId="0" borderId="52" xfId="0" applyBorder="1" applyAlignment="1">
      <alignment horizontal="center" vertical="center"/>
    </xf>
    <xf numFmtId="38" fontId="16" fillId="33" borderId="53" xfId="46" applyFont="1" applyFill="1" applyBorder="1" applyAlignment="1" applyProtection="1">
      <alignment horizontal="center" vertical="center" wrapText="1"/>
      <protection locked="0"/>
    </xf>
    <xf numFmtId="57" fontId="16" fillId="33" borderId="21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54" xfId="0" applyFont="1" applyFill="1" applyBorder="1" applyAlignment="1">
      <alignment horizontal="center" vertical="center"/>
    </xf>
    <xf numFmtId="0" fontId="16" fillId="0" borderId="55" xfId="0" applyFont="1" applyBorder="1" applyAlignment="1">
      <alignment horizontal="center" vertical="center"/>
    </xf>
    <xf numFmtId="177" fontId="16" fillId="0" borderId="39" xfId="0" applyNumberFormat="1" applyFont="1" applyBorder="1" applyAlignment="1">
      <alignment horizontal="center" vertical="center"/>
    </xf>
    <xf numFmtId="177" fontId="16" fillId="0" borderId="48" xfId="0" applyNumberFormat="1" applyFont="1" applyBorder="1">
      <alignment vertical="center"/>
    </xf>
    <xf numFmtId="177" fontId="16" fillId="0" borderId="43" xfId="0" applyNumberFormat="1" applyFont="1" applyBorder="1">
      <alignment vertical="center"/>
    </xf>
    <xf numFmtId="0" fontId="4" fillId="36" borderId="0" xfId="42" applyFont="1" applyFill="1" applyAlignment="1">
      <alignment horizontal="left" vertical="center"/>
    </xf>
    <xf numFmtId="38" fontId="16" fillId="33" borderId="19" xfId="46" applyFont="1" applyFill="1" applyBorder="1" applyAlignment="1" applyProtection="1">
      <alignment horizontal="center" vertical="center" wrapText="1"/>
      <protection locked="0"/>
    </xf>
    <xf numFmtId="38" fontId="16" fillId="33" borderId="20" xfId="46" applyFont="1" applyFill="1" applyBorder="1" applyAlignment="1" applyProtection="1">
      <alignment horizontal="center" vertical="center" wrapText="1"/>
      <protection locked="0"/>
    </xf>
    <xf numFmtId="12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38" fontId="16" fillId="33" borderId="7" xfId="46" applyFont="1" applyFill="1" applyBorder="1" applyAlignment="1" applyProtection="1">
      <alignment horizontal="center" vertical="center" wrapText="1"/>
      <protection locked="0"/>
    </xf>
    <xf numFmtId="0" fontId="4" fillId="0" borderId="0" xfId="42" applyFont="1" applyAlignment="1">
      <alignment horizontal="left" vertical="center"/>
    </xf>
    <xf numFmtId="0" fontId="16" fillId="0" borderId="0" xfId="42" applyFont="1" applyAlignment="1">
      <alignment horizontal="left" vertical="center"/>
    </xf>
    <xf numFmtId="57" fontId="16" fillId="33" borderId="15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8" xfId="46" applyNumberFormat="1" applyFont="1" applyFill="1" applyBorder="1" applyAlignment="1" applyProtection="1">
      <alignment horizontal="center" vertical="center" wrapText="1"/>
      <protection locked="0"/>
    </xf>
    <xf numFmtId="0" fontId="0" fillId="0" borderId="12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33" borderId="20" xfId="0" applyFill="1" applyBorder="1" applyAlignment="1" applyProtection="1">
      <alignment horizontal="left" vertical="center" wrapText="1"/>
      <protection locked="0"/>
    </xf>
    <xf numFmtId="57" fontId="16" fillId="33" borderId="41" xfId="46" applyNumberFormat="1" applyFont="1" applyFill="1" applyBorder="1" applyAlignment="1" applyProtection="1">
      <alignment horizontal="center" vertical="center" wrapText="1"/>
      <protection locked="0"/>
    </xf>
    <xf numFmtId="57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0" fontId="0" fillId="37" borderId="0" xfId="0" applyFill="1">
      <alignment vertical="center"/>
    </xf>
    <xf numFmtId="0" fontId="0" fillId="38" borderId="0" xfId="0" applyFill="1">
      <alignment vertical="center"/>
    </xf>
    <xf numFmtId="0" fontId="0" fillId="39" borderId="0" xfId="0" applyFill="1">
      <alignment vertical="center"/>
    </xf>
    <xf numFmtId="0" fontId="16" fillId="40" borderId="0" xfId="0" applyFont="1" applyFill="1" applyAlignment="1">
      <alignment horizontal="left" vertical="center"/>
    </xf>
    <xf numFmtId="0" fontId="0" fillId="40" borderId="0" xfId="0" applyFill="1" applyAlignment="1">
      <alignment horizontal="left" vertical="center"/>
    </xf>
    <xf numFmtId="0" fontId="4" fillId="40" borderId="0" xfId="42" applyFont="1" applyFill="1" applyAlignment="1">
      <alignment horizontal="left" vertical="center"/>
    </xf>
    <xf numFmtId="0" fontId="16" fillId="40" borderId="0" xfId="42" applyFont="1" applyFill="1" applyAlignment="1">
      <alignment horizontal="left" vertical="center"/>
    </xf>
    <xf numFmtId="0" fontId="0" fillId="41" borderId="0" xfId="0" applyFill="1">
      <alignment vertical="center"/>
    </xf>
    <xf numFmtId="0" fontId="0" fillId="42" borderId="0" xfId="0" applyFill="1">
      <alignment vertical="center"/>
    </xf>
    <xf numFmtId="0" fontId="0" fillId="43" borderId="0" xfId="0" applyFill="1" applyAlignment="1">
      <alignment horizontal="left" vertical="center"/>
    </xf>
    <xf numFmtId="0" fontId="0" fillId="35" borderId="0" xfId="0" applyFill="1">
      <alignment vertical="center"/>
    </xf>
    <xf numFmtId="0" fontId="0" fillId="44" borderId="0" xfId="0" applyFill="1">
      <alignment vertical="center"/>
    </xf>
    <xf numFmtId="3" fontId="0" fillId="0" borderId="0" xfId="0" applyNumberFormat="1">
      <alignment vertical="center"/>
    </xf>
    <xf numFmtId="0" fontId="0" fillId="33" borderId="20" xfId="0" applyFill="1" applyBorder="1" applyAlignment="1" applyProtection="1">
      <alignment horizontal="center" vertical="center" wrapText="1"/>
      <protection locked="0"/>
    </xf>
    <xf numFmtId="0" fontId="16" fillId="33" borderId="17" xfId="0" applyFont="1" applyFill="1" applyBorder="1" applyAlignment="1" applyProtection="1">
      <alignment horizontal="center" vertical="center" wrapText="1"/>
      <protection locked="0"/>
    </xf>
    <xf numFmtId="0" fontId="0" fillId="33" borderId="17" xfId="0" applyFill="1" applyBorder="1" applyAlignment="1" applyProtection="1">
      <alignment horizontal="left" vertical="center" wrapText="1"/>
      <protection locked="0"/>
    </xf>
    <xf numFmtId="0" fontId="0" fillId="33" borderId="17" xfId="0" applyFill="1" applyBorder="1" applyAlignment="1" applyProtection="1">
      <alignment horizontal="center" vertical="center" wrapText="1"/>
      <protection locked="0"/>
    </xf>
    <xf numFmtId="38" fontId="16" fillId="33" borderId="17" xfId="46" applyFont="1" applyFill="1" applyBorder="1" applyAlignment="1" applyProtection="1">
      <alignment horizontal="center" vertical="center" wrapText="1"/>
      <protection locked="0"/>
    </xf>
    <xf numFmtId="12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178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178" fontId="0" fillId="33" borderId="20" xfId="46" applyNumberFormat="1" applyFont="1" applyFill="1" applyBorder="1" applyAlignment="1" applyProtection="1">
      <alignment horizontal="center" vertical="center" wrapText="1"/>
      <protection locked="0"/>
    </xf>
    <xf numFmtId="0" fontId="16" fillId="0" borderId="46" xfId="0" applyFont="1" applyBorder="1" applyAlignment="1">
      <alignment horizontal="center" vertical="center"/>
    </xf>
    <xf numFmtId="178" fontId="16" fillId="33" borderId="53" xfId="46" applyNumberFormat="1" applyFont="1" applyFill="1" applyBorder="1" applyAlignment="1" applyProtection="1">
      <alignment horizontal="center" vertical="center" wrapText="1"/>
      <protection locked="0"/>
    </xf>
    <xf numFmtId="0" fontId="16" fillId="0" borderId="45" xfId="0" applyFont="1" applyBorder="1">
      <alignment vertical="center"/>
    </xf>
    <xf numFmtId="0" fontId="0" fillId="0" borderId="45" xfId="0" applyBorder="1">
      <alignment vertical="center"/>
    </xf>
    <xf numFmtId="0" fontId="37" fillId="0" borderId="3" xfId="42" applyFont="1" applyBorder="1">
      <alignment vertical="center"/>
    </xf>
    <xf numFmtId="0" fontId="37" fillId="0" borderId="1" xfId="42" applyFont="1" applyBorder="1">
      <alignment vertical="center"/>
    </xf>
    <xf numFmtId="0" fontId="37" fillId="0" borderId="2" xfId="42" applyFont="1" applyBorder="1">
      <alignment vertical="center"/>
    </xf>
    <xf numFmtId="0" fontId="37" fillId="0" borderId="45" xfId="42" applyFont="1" applyBorder="1">
      <alignment vertical="center"/>
    </xf>
    <xf numFmtId="0" fontId="16" fillId="0" borderId="4" xfId="0" applyFont="1" applyBorder="1">
      <alignment vertical="center"/>
    </xf>
    <xf numFmtId="0" fontId="0" fillId="0" borderId="4" xfId="0" applyBorder="1">
      <alignment vertical="center"/>
    </xf>
    <xf numFmtId="0" fontId="37" fillId="0" borderId="4" xfId="42" applyFont="1" applyBorder="1">
      <alignment vertical="center"/>
    </xf>
    <xf numFmtId="0" fontId="16" fillId="0" borderId="57" xfId="0" applyFont="1" applyBorder="1">
      <alignment vertical="center"/>
    </xf>
    <xf numFmtId="0" fontId="16" fillId="0" borderId="58" xfId="0" applyFont="1" applyBorder="1">
      <alignment vertical="center"/>
    </xf>
    <xf numFmtId="0" fontId="16" fillId="0" borderId="22" xfId="0" applyFont="1" applyBorder="1">
      <alignment vertical="center"/>
    </xf>
    <xf numFmtId="0" fontId="0" fillId="0" borderId="57" xfId="0" applyBorder="1">
      <alignment vertical="center"/>
    </xf>
    <xf numFmtId="0" fontId="0" fillId="0" borderId="58" xfId="0" applyBorder="1">
      <alignment vertical="center"/>
    </xf>
    <xf numFmtId="0" fontId="0" fillId="0" borderId="22" xfId="0" applyBorder="1">
      <alignment vertical="center"/>
    </xf>
    <xf numFmtId="0" fontId="37" fillId="0" borderId="57" xfId="42" applyFont="1" applyBorder="1">
      <alignment vertical="center"/>
    </xf>
    <xf numFmtId="0" fontId="37" fillId="0" borderId="58" xfId="42" applyFont="1" applyBorder="1">
      <alignment vertical="center"/>
    </xf>
    <xf numFmtId="0" fontId="37" fillId="0" borderId="22" xfId="42" applyFont="1" applyBorder="1">
      <alignment vertical="center"/>
    </xf>
    <xf numFmtId="38" fontId="16" fillId="0" borderId="45" xfId="46" applyFont="1" applyBorder="1">
      <alignment vertical="center"/>
    </xf>
    <xf numFmtId="38" fontId="37" fillId="0" borderId="45" xfId="46" applyFont="1" applyBorder="1">
      <alignment vertical="center"/>
    </xf>
    <xf numFmtId="20" fontId="0" fillId="33" borderId="17" xfId="0" applyNumberFormat="1" applyFill="1" applyBorder="1" applyAlignment="1" applyProtection="1">
      <alignment horizontal="center" vertical="center" wrapText="1"/>
      <protection locked="0"/>
    </xf>
    <xf numFmtId="0" fontId="39" fillId="45" borderId="4" xfId="0" applyFont="1" applyFill="1" applyBorder="1">
      <alignment vertical="center"/>
    </xf>
    <xf numFmtId="0" fontId="39" fillId="45" borderId="58" xfId="0" applyFont="1" applyFill="1" applyBorder="1">
      <alignment vertical="center"/>
    </xf>
    <xf numFmtId="3" fontId="16" fillId="33" borderId="20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53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16" xfId="46" applyNumberFormat="1" applyFont="1" applyFill="1" applyBorder="1" applyAlignment="1" applyProtection="1">
      <alignment horizontal="center" vertical="center" wrapText="1"/>
      <protection locked="0"/>
    </xf>
    <xf numFmtId="3" fontId="16" fillId="33" borderId="17" xfId="46" applyNumberFormat="1" applyFont="1" applyFill="1" applyBorder="1" applyAlignment="1" applyProtection="1">
      <alignment horizontal="center" vertical="center" wrapText="1"/>
      <protection locked="0"/>
    </xf>
    <xf numFmtId="0" fontId="39" fillId="33" borderId="20" xfId="0" applyFont="1" applyFill="1" applyBorder="1" applyAlignment="1" applyProtection="1">
      <alignment horizontal="center" vertical="center" wrapText="1"/>
      <protection locked="0"/>
    </xf>
    <xf numFmtId="0" fontId="39" fillId="33" borderId="20" xfId="0" applyFont="1" applyFill="1" applyBorder="1" applyAlignment="1" applyProtection="1">
      <alignment horizontal="left" vertical="center" wrapText="1"/>
      <protection locked="0"/>
    </xf>
    <xf numFmtId="0" fontId="39" fillId="33" borderId="53" xfId="0" applyFont="1" applyFill="1" applyBorder="1" applyAlignment="1" applyProtection="1">
      <alignment horizontal="center" vertical="center" wrapText="1"/>
      <protection locked="0"/>
    </xf>
    <xf numFmtId="0" fontId="39" fillId="33" borderId="53" xfId="0" applyFont="1" applyFill="1" applyBorder="1" applyAlignment="1" applyProtection="1">
      <alignment horizontal="left" vertical="center" wrapText="1"/>
      <protection locked="0"/>
    </xf>
    <xf numFmtId="0" fontId="39" fillId="33" borderId="53" xfId="46" applyNumberFormat="1" applyFont="1" applyFill="1" applyBorder="1" applyAlignment="1" applyProtection="1">
      <alignment horizontal="center" vertical="center" wrapText="1"/>
      <protection locked="0"/>
    </xf>
    <xf numFmtId="0" fontId="0" fillId="0" borderId="3" xfId="0" applyBorder="1">
      <alignment vertical="center"/>
    </xf>
    <xf numFmtId="0" fontId="0" fillId="0" borderId="2" xfId="0" applyBorder="1">
      <alignment vertical="center"/>
    </xf>
    <xf numFmtId="0" fontId="0" fillId="33" borderId="54" xfId="0" applyFill="1" applyBorder="1" applyAlignment="1">
      <alignment horizontal="center" vertical="center"/>
    </xf>
    <xf numFmtId="0" fontId="42" fillId="34" borderId="56" xfId="0" applyFont="1" applyFill="1" applyBorder="1" applyAlignment="1">
      <alignment horizontal="center" vertical="center"/>
    </xf>
    <xf numFmtId="0" fontId="42" fillId="34" borderId="41" xfId="0" applyFont="1" applyFill="1" applyBorder="1" applyAlignment="1">
      <alignment horizontal="center" vertical="center"/>
    </xf>
    <xf numFmtId="0" fontId="47" fillId="0" borderId="44" xfId="0" applyFont="1" applyBorder="1" applyAlignment="1">
      <alignment horizontal="center" vertical="center" wrapText="1"/>
    </xf>
    <xf numFmtId="0" fontId="47" fillId="0" borderId="51" xfId="0" applyFont="1" applyBorder="1" applyAlignment="1">
      <alignment horizontal="center" vertical="center" wrapText="1"/>
    </xf>
    <xf numFmtId="0" fontId="47" fillId="0" borderId="5" xfId="0" applyFont="1" applyBorder="1" applyAlignment="1">
      <alignment horizontal="center" vertical="center" wrapText="1"/>
    </xf>
    <xf numFmtId="0" fontId="47" fillId="0" borderId="14" xfId="0" applyFont="1" applyBorder="1" applyAlignment="1">
      <alignment horizontal="center" vertical="center" wrapText="1"/>
    </xf>
    <xf numFmtId="0" fontId="47" fillId="0" borderId="8" xfId="0" applyFont="1" applyBorder="1" applyAlignment="1">
      <alignment horizontal="center" vertical="center" wrapText="1"/>
    </xf>
    <xf numFmtId="0" fontId="47" fillId="0" borderId="9" xfId="0" applyFont="1" applyBorder="1" applyAlignment="1">
      <alignment horizontal="center" vertical="center" wrapText="1"/>
    </xf>
    <xf numFmtId="0" fontId="47" fillId="0" borderId="38" xfId="0" applyFont="1" applyBorder="1" applyAlignment="1">
      <alignment horizontal="center" vertical="center" wrapText="1"/>
    </xf>
    <xf numFmtId="0" fontId="47" fillId="0" borderId="7" xfId="0" applyFont="1" applyBorder="1" applyAlignment="1">
      <alignment horizontal="center" vertical="center" wrapText="1"/>
    </xf>
    <xf numFmtId="0" fontId="47" fillId="0" borderId="6" xfId="0" applyFont="1" applyBorder="1" applyAlignment="1">
      <alignment horizontal="center" vertical="center" wrapText="1"/>
    </xf>
    <xf numFmtId="0" fontId="47" fillId="0" borderId="3" xfId="0" applyFont="1" applyBorder="1" applyAlignment="1">
      <alignment horizontal="center" vertical="center"/>
    </xf>
    <xf numFmtId="0" fontId="47" fillId="0" borderId="1" xfId="0" applyFont="1" applyBorder="1" applyAlignment="1">
      <alignment horizontal="center" vertical="center"/>
    </xf>
    <xf numFmtId="0" fontId="47" fillId="0" borderId="2" xfId="0" applyFont="1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39" fillId="0" borderId="36" xfId="0" applyFont="1" applyBorder="1" applyAlignment="1">
      <alignment horizontal="center" vertical="center" textRotation="255" wrapText="1"/>
    </xf>
    <xf numFmtId="0" fontId="39" fillId="0" borderId="10" xfId="0" applyFont="1" applyBorder="1" applyAlignment="1">
      <alignment horizontal="center" vertical="center" textRotation="255" wrapText="1"/>
    </xf>
    <xf numFmtId="0" fontId="39" fillId="0" borderId="11" xfId="0" applyFont="1" applyBorder="1" applyAlignment="1">
      <alignment horizontal="center" vertical="center" textRotation="255" wrapText="1"/>
    </xf>
    <xf numFmtId="0" fontId="39" fillId="0" borderId="38" xfId="0" applyFont="1" applyBorder="1" applyAlignment="1">
      <alignment horizontal="center" vertical="center" textRotation="255" wrapText="1"/>
    </xf>
    <xf numFmtId="0" fontId="39" fillId="0" borderId="7" xfId="0" applyFont="1" applyBorder="1" applyAlignment="1">
      <alignment horizontal="center" vertical="center" textRotation="255" wrapText="1"/>
    </xf>
    <xf numFmtId="0" fontId="39" fillId="0" borderId="6" xfId="0" applyFont="1" applyBorder="1" applyAlignment="1">
      <alignment horizontal="center" vertical="center" textRotation="255" wrapText="1"/>
    </xf>
    <xf numFmtId="0" fontId="50" fillId="0" borderId="44" xfId="0" applyFont="1" applyBorder="1" applyAlignment="1">
      <alignment horizontal="center" vertical="center" wrapText="1"/>
    </xf>
    <xf numFmtId="0" fontId="50" fillId="0" borderId="5" xfId="0" applyFont="1" applyBorder="1" applyAlignment="1">
      <alignment horizontal="center" vertical="center" wrapText="1"/>
    </xf>
    <xf numFmtId="0" fontId="50" fillId="0" borderId="8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71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46" builtinId="6"/>
    <cellStyle name="桁区切り 2" xfId="45" xr:uid="{CD67EFBF-400C-4B07-BCEB-A0027327DCF5}"/>
    <cellStyle name="桁区切り 3" xfId="48" xr:uid="{AB5505B8-8A62-4FD5-B31F-9DC22426A9F8}"/>
    <cellStyle name="桁区切り 4" xfId="55" xr:uid="{5F309A36-140D-47EB-8105-0C495539606A}"/>
    <cellStyle name="桁区切り 5" xfId="66" xr:uid="{26EC84EE-47B8-4233-9DC2-4CC5B212C87D}"/>
    <cellStyle name="桁区切り 6" xfId="52" xr:uid="{BF22C893-E31D-441E-9A64-2C018E6D3029}"/>
    <cellStyle name="桁区切り 7" xfId="70" xr:uid="{27B972DE-880B-40DE-9064-3AE775F849FA}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 10" xfId="61" xr:uid="{B07A3CCD-FC68-43F9-B328-D95140D277AB}"/>
    <cellStyle name="標準 11" xfId="62" xr:uid="{9B601C58-85E3-4454-8654-D24BB2FD36CE}"/>
    <cellStyle name="標準 12" xfId="65" xr:uid="{38805D8A-BFD2-45FA-82BE-7B2EDE6BE6FF}"/>
    <cellStyle name="標準 13" xfId="69" xr:uid="{39C4BD14-A6ED-47D2-82C9-F61FE7B1FE1B}"/>
    <cellStyle name="標準 2" xfId="42" xr:uid="{00000000-0005-0000-0000-000029000000}"/>
    <cellStyle name="標準 2 2" xfId="43" xr:uid="{00000000-0005-0000-0000-00002A000000}"/>
    <cellStyle name="標準 2 2 2" xfId="49" xr:uid="{2FEA9425-DA98-44E8-A6AB-F838DA123D05}"/>
    <cellStyle name="標準 2 2 2 2" xfId="50" xr:uid="{2B253781-2D09-489B-9B11-55E4BD8027A3}"/>
    <cellStyle name="標準 2 2 2 5" xfId="53" xr:uid="{02B551D9-CF4B-44A2-B6B1-517B14302B58}"/>
    <cellStyle name="標準 2 2_交付金交付申請書（一般）H25配布用 20130122 2" xfId="51" xr:uid="{75264522-0B32-4E2D-BED6-0A3E1A19120D}"/>
    <cellStyle name="標準 2 3" xfId="60" xr:uid="{685918BA-EFA6-48D4-9612-B28B72E5A513}"/>
    <cellStyle name="標準 2 4" xfId="64" xr:uid="{3D0DE8B6-2E69-466B-B9A5-18AB22BE0E39}"/>
    <cellStyle name="標準 2 5" xfId="67" xr:uid="{8FB4EC00-EBC5-4953-B10D-DB8239E561C2}"/>
    <cellStyle name="標準 2 6" xfId="68" xr:uid="{19C130AF-216E-4F52-AF4B-91FD94C222EE}"/>
    <cellStyle name="標準 3" xfId="44" xr:uid="{688EC529-7D23-40FF-88E6-83B164BE8918}"/>
    <cellStyle name="標準 4" xfId="47" xr:uid="{83513287-A120-41F2-8A09-E56F12D5E9F9}"/>
    <cellStyle name="標準 5" xfId="54" xr:uid="{0DE01FB5-51F4-4D14-85B5-6993EE0BDCA9}"/>
    <cellStyle name="標準 6" xfId="56" xr:uid="{62FD77E9-1762-4209-8D87-55F3227D2E07}"/>
    <cellStyle name="標準 7" xfId="57" xr:uid="{76717828-E033-46D3-A01F-C02C470F20DB}"/>
    <cellStyle name="標準 8" xfId="58" xr:uid="{5BA54FC9-DB59-4ACD-9004-CEFFA82D6F3C}"/>
    <cellStyle name="標準 8 2" xfId="63" xr:uid="{749B5BDE-ACE5-4528-89E8-F2CA188B66BB}"/>
    <cellStyle name="標準 9" xfId="59" xr:uid="{8E7B87B0-7D66-4021-AE0D-89B7A646A052}"/>
    <cellStyle name="良い" xfId="41" builtinId="26" customBuiltin="1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249381</xdr:colOff>
      <xdr:row>1</xdr:row>
      <xdr:rowOff>13854</xdr:rowOff>
    </xdr:from>
    <xdr:to>
      <xdr:col>6</xdr:col>
      <xdr:colOff>1066799</xdr:colOff>
      <xdr:row>1</xdr:row>
      <xdr:rowOff>595745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8FB4DAF-C1B6-0AF4-B534-777A1326AC0E}"/>
            </a:ext>
          </a:extLst>
        </xdr:cNvPr>
        <xdr:cNvSpPr txBox="1"/>
      </xdr:nvSpPr>
      <xdr:spPr>
        <a:xfrm>
          <a:off x="249381" y="263236"/>
          <a:ext cx="10196945" cy="581891"/>
        </a:xfrm>
        <a:prstGeom prst="rect">
          <a:avLst/>
        </a:prstGeom>
        <a:solidFill>
          <a:srgbClr val="FFFF00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2800" b="1">
              <a:latin typeface="Meiryo UI" panose="020B0604030504040204" pitchFamily="50" charset="-128"/>
              <a:ea typeface="Meiryo UI" panose="020B0604030504040204" pitchFamily="50" charset="-128"/>
            </a:rPr>
            <a:t>令和８年３月鹿児島県施設整備促進支援事業　活用意向調査票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695325</xdr:colOff>
      <xdr:row>11</xdr:row>
      <xdr:rowOff>114300</xdr:rowOff>
    </xdr:from>
    <xdr:to>
      <xdr:col>4</xdr:col>
      <xdr:colOff>2305050</xdr:colOff>
      <xdr:row>19</xdr:row>
      <xdr:rowOff>145256</xdr:rowOff>
    </xdr:to>
    <xdr:sp macro="" textlink="">
      <xdr:nvSpPr>
        <xdr:cNvPr id="2" name="角丸四角形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SpPr/>
      </xdr:nvSpPr>
      <xdr:spPr>
        <a:xfrm>
          <a:off x="6162675" y="2009775"/>
          <a:ext cx="4286250" cy="1402556"/>
        </a:xfrm>
        <a:prstGeom prst="roundRect">
          <a:avLst/>
        </a:prstGeom>
        <a:solidFill>
          <a:schemeClr val="accent2">
            <a:lumMod val="40000"/>
            <a:lumOff val="60000"/>
          </a:schemeClr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kumimoji="1" lang="ja-JP" altLang="en-US" sz="1800" b="1" u="sng">
              <a:solidFill>
                <a:srgbClr val="FF0000"/>
              </a:solidFill>
            </a:rPr>
            <a:t>このシートは削除しないでください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C000"/>
    <outlinePr summaryRight="0"/>
    <pageSetUpPr fitToPage="1"/>
  </sheetPr>
  <dimension ref="A1:AN119"/>
  <sheetViews>
    <sheetView showGridLines="0" tabSelected="1" view="pageBreakPreview" topLeftCell="B1" zoomScale="55" zoomScaleNormal="70" zoomScaleSheetLayoutView="55" workbookViewId="0">
      <selection activeCell="P3" sqref="P3:P6"/>
    </sheetView>
  </sheetViews>
  <sheetFormatPr defaultColWidth="9" defaultRowHeight="12"/>
  <cols>
    <col min="1" max="1" width="22.33203125" style="4" customWidth="1"/>
    <col min="2" max="2" width="5.33203125" style="4" bestFit="1" customWidth="1"/>
    <col min="3" max="10" width="27.33203125" style="4" customWidth="1"/>
    <col min="11" max="11" width="5.21875" style="4" customWidth="1"/>
    <col min="12" max="13" width="27.33203125" style="4" customWidth="1"/>
    <col min="14" max="14" width="5.21875" style="4" customWidth="1"/>
    <col min="15" max="15" width="13.77734375" style="4" customWidth="1"/>
    <col min="16" max="16" width="27.33203125" style="4" customWidth="1"/>
    <col min="17" max="21" width="9" style="4"/>
    <col min="22" max="22" width="9" style="4" customWidth="1"/>
    <col min="23" max="30" width="9" style="4"/>
    <col min="31" max="31" width="31" style="4" customWidth="1"/>
    <col min="32" max="32" width="11.77734375" style="4" customWidth="1"/>
    <col min="33" max="34" width="10.109375" style="4" bestFit="1" customWidth="1"/>
    <col min="35" max="16384" width="9" style="4"/>
  </cols>
  <sheetData>
    <row r="1" spans="1:34" ht="19.2">
      <c r="A1" s="20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</row>
    <row r="2" spans="1:34" ht="61.8" customHeight="1" thickBot="1">
      <c r="A2" s="6"/>
      <c r="B2" s="3"/>
      <c r="P2" s="7"/>
      <c r="S2" s="40"/>
      <c r="T2" s="40"/>
    </row>
    <row r="3" spans="1:34" s="8" customFormat="1" ht="36.75" customHeight="1">
      <c r="A3" s="133" t="s">
        <v>2</v>
      </c>
      <c r="B3" s="136" t="s">
        <v>1</v>
      </c>
      <c r="C3" s="130" t="s">
        <v>3</v>
      </c>
      <c r="D3" s="130" t="s">
        <v>4</v>
      </c>
      <c r="E3" s="130" t="s">
        <v>5</v>
      </c>
      <c r="F3" s="130" t="s">
        <v>6</v>
      </c>
      <c r="G3" s="130" t="s">
        <v>7</v>
      </c>
      <c r="H3" s="130" t="s">
        <v>8</v>
      </c>
      <c r="I3" s="130" t="s">
        <v>9</v>
      </c>
      <c r="J3" s="124" t="s">
        <v>198</v>
      </c>
      <c r="K3" s="125"/>
      <c r="L3" s="130" t="s">
        <v>10</v>
      </c>
      <c r="M3" s="124" t="s">
        <v>11</v>
      </c>
      <c r="N3" s="125"/>
      <c r="O3" s="130" t="s">
        <v>12</v>
      </c>
      <c r="P3" s="145" t="s">
        <v>196</v>
      </c>
      <c r="Q3" s="142" t="s">
        <v>13</v>
      </c>
      <c r="R3" s="142" t="s">
        <v>114</v>
      </c>
      <c r="S3" s="139" t="s">
        <v>199</v>
      </c>
      <c r="T3" s="139" t="s">
        <v>200</v>
      </c>
    </row>
    <row r="4" spans="1:34" s="8" customFormat="1" ht="18.75" customHeight="1">
      <c r="A4" s="134"/>
      <c r="B4" s="137"/>
      <c r="C4" s="131"/>
      <c r="D4" s="131"/>
      <c r="E4" s="131"/>
      <c r="F4" s="131"/>
      <c r="G4" s="131"/>
      <c r="H4" s="131"/>
      <c r="I4" s="131"/>
      <c r="J4" s="126"/>
      <c r="K4" s="127"/>
      <c r="L4" s="131"/>
      <c r="M4" s="126"/>
      <c r="N4" s="127"/>
      <c r="O4" s="131"/>
      <c r="P4" s="146"/>
      <c r="Q4" s="143"/>
      <c r="R4" s="143"/>
      <c r="S4" s="140"/>
      <c r="T4" s="140"/>
    </row>
    <row r="5" spans="1:34" s="8" customFormat="1" ht="18.75" customHeight="1">
      <c r="A5" s="134"/>
      <c r="B5" s="137"/>
      <c r="C5" s="131"/>
      <c r="D5" s="131"/>
      <c r="E5" s="131"/>
      <c r="F5" s="131"/>
      <c r="G5" s="131"/>
      <c r="H5" s="131"/>
      <c r="I5" s="131"/>
      <c r="J5" s="126"/>
      <c r="K5" s="127"/>
      <c r="L5" s="131"/>
      <c r="M5" s="126"/>
      <c r="N5" s="127"/>
      <c r="O5" s="131"/>
      <c r="P5" s="146"/>
      <c r="Q5" s="143"/>
      <c r="R5" s="143"/>
      <c r="S5" s="140"/>
      <c r="T5" s="140"/>
    </row>
    <row r="6" spans="1:34" s="8" customFormat="1" ht="155.25" customHeight="1" thickBot="1">
      <c r="A6" s="135"/>
      <c r="B6" s="138"/>
      <c r="C6" s="132"/>
      <c r="D6" s="132"/>
      <c r="E6" s="132"/>
      <c r="F6" s="132"/>
      <c r="G6" s="132"/>
      <c r="H6" s="132"/>
      <c r="I6" s="132"/>
      <c r="J6" s="128"/>
      <c r="K6" s="129"/>
      <c r="L6" s="132"/>
      <c r="M6" s="128"/>
      <c r="N6" s="129"/>
      <c r="O6" s="132"/>
      <c r="P6" s="147"/>
      <c r="Q6" s="144"/>
      <c r="R6" s="144"/>
      <c r="S6" s="141"/>
      <c r="T6" s="141"/>
    </row>
    <row r="7" spans="1:34" s="8" customFormat="1" ht="12.75" customHeight="1" thickBot="1">
      <c r="A7" s="9">
        <v>0</v>
      </c>
      <c r="B7" s="9">
        <v>1</v>
      </c>
      <c r="C7" s="10">
        <v>2</v>
      </c>
      <c r="D7" s="10">
        <v>2</v>
      </c>
      <c r="E7" s="17"/>
      <c r="F7" s="17"/>
      <c r="G7" s="17"/>
      <c r="H7" s="17"/>
      <c r="I7" s="17"/>
      <c r="J7" s="122"/>
      <c r="K7" s="123"/>
      <c r="L7" s="17"/>
      <c r="M7" s="122"/>
      <c r="N7" s="123"/>
      <c r="O7" s="17"/>
      <c r="P7" s="17"/>
      <c r="Q7" s="17"/>
      <c r="R7" s="17"/>
      <c r="S7" s="17"/>
      <c r="T7" s="17"/>
    </row>
    <row r="8" spans="1:34" s="8" customFormat="1" ht="39.9" customHeight="1">
      <c r="A8" s="59" t="s">
        <v>14</v>
      </c>
      <c r="B8" s="59" t="s">
        <v>15</v>
      </c>
      <c r="C8" s="13" t="s">
        <v>21</v>
      </c>
      <c r="D8" s="60" t="s">
        <v>22</v>
      </c>
      <c r="E8" s="76" t="s">
        <v>119</v>
      </c>
      <c r="F8" s="51" cm="1">
        <f t="array" ref="F8">_xlfn.XLOOKUP(D8&amp;E8,AE:AE&amp;AF:AF,AG:AG)</f>
        <v>558000</v>
      </c>
      <c r="G8" s="51">
        <v>660000</v>
      </c>
      <c r="H8" s="51">
        <f t="shared" ref="H8:H9" si="0">MIN(F8:G8)</f>
        <v>558000</v>
      </c>
      <c r="I8" s="51" cm="1">
        <f t="array" ref="I8">_xlfn.XLOOKUP(D8&amp;E8,AE:AE&amp;AF:AF,AH:AH)</f>
        <v>484000</v>
      </c>
      <c r="J8" s="110">
        <f>25*24</f>
        <v>600</v>
      </c>
      <c r="K8" s="82" t="s">
        <v>190</v>
      </c>
      <c r="L8" s="82">
        <f>25*12</f>
        <v>300</v>
      </c>
      <c r="M8" s="110">
        <f t="shared" ref="M8:M9" si="1">MIN(J8:L8)</f>
        <v>300</v>
      </c>
      <c r="N8" s="82" t="s">
        <v>190</v>
      </c>
      <c r="O8" s="83">
        <v>0.33</v>
      </c>
      <c r="P8" s="51">
        <f>ROUNDDOWN(((H8-I8)*M8*O8)/1000,0)*1000</f>
        <v>7326000</v>
      </c>
      <c r="Q8" s="34">
        <v>45748</v>
      </c>
      <c r="R8" s="61">
        <v>45839</v>
      </c>
      <c r="S8" s="35" t="s">
        <v>19</v>
      </c>
      <c r="T8" s="35" t="s">
        <v>19</v>
      </c>
      <c r="Y8" s="11"/>
    </row>
    <row r="9" spans="1:34" s="8" customFormat="1" ht="39.9" customHeight="1">
      <c r="A9" s="58" t="s">
        <v>113</v>
      </c>
      <c r="B9" s="58" t="s">
        <v>112</v>
      </c>
      <c r="C9" s="114" t="s">
        <v>109</v>
      </c>
      <c r="D9" s="115" t="s">
        <v>155</v>
      </c>
      <c r="E9" s="114" t="s">
        <v>119</v>
      </c>
      <c r="F9" s="51" cm="1">
        <f t="array" ref="F9">_xlfn.XLOOKUP(D9&amp;E9,AE:AE&amp;AF:AF,AG:AG)</f>
        <v>38109000</v>
      </c>
      <c r="G9" s="51">
        <v>40000000</v>
      </c>
      <c r="H9" s="51">
        <f t="shared" si="0"/>
        <v>38109000</v>
      </c>
      <c r="I9" s="51" cm="1">
        <f t="array" ref="I9">_xlfn.XLOOKUP(D9&amp;E9,AE:AE&amp;AF:AF,AH:AH)</f>
        <v>29420000</v>
      </c>
      <c r="J9" s="110">
        <v>2</v>
      </c>
      <c r="K9" s="82" t="s">
        <v>191</v>
      </c>
      <c r="L9" s="84" t="s">
        <v>30</v>
      </c>
      <c r="M9" s="110">
        <f t="shared" si="1"/>
        <v>2</v>
      </c>
      <c r="N9" s="84" t="s">
        <v>197</v>
      </c>
      <c r="O9" s="52">
        <v>0.33333333333333331</v>
      </c>
      <c r="P9" s="51">
        <f>ROUNDDOWN(((H9-I9)*M9*O9)/1000,0)*1000</f>
        <v>5792000</v>
      </c>
      <c r="Q9" s="62">
        <v>45870</v>
      </c>
      <c r="R9" s="62">
        <v>45870</v>
      </c>
      <c r="S9" s="39" t="s">
        <v>19</v>
      </c>
      <c r="T9" s="39" t="s">
        <v>19</v>
      </c>
      <c r="Y9" s="11"/>
    </row>
    <row r="10" spans="1:34" s="8" customFormat="1" ht="39.9" customHeight="1" thickBot="1">
      <c r="A10" s="41" t="s">
        <v>20</v>
      </c>
      <c r="B10" s="41" t="s">
        <v>111</v>
      </c>
      <c r="C10" s="116" t="s">
        <v>106</v>
      </c>
      <c r="D10" s="117" t="s">
        <v>124</v>
      </c>
      <c r="E10" s="116" t="s">
        <v>39</v>
      </c>
      <c r="F10" s="42" cm="1">
        <f t="array" ref="F10">_xlfn.XLOOKUP(D10&amp;E10,AE:AE&amp;AF:AF,AG:AG)</f>
        <v>444000</v>
      </c>
      <c r="G10" s="42">
        <v>500000</v>
      </c>
      <c r="H10" s="42">
        <f>MIN(F10:G10)</f>
        <v>444000</v>
      </c>
      <c r="I10" s="42" cm="1">
        <f t="array" ref="I10">_xlfn.XLOOKUP(D10&amp;E10,AE:AE&amp;AF:AF,AH:AH)</f>
        <v>214000</v>
      </c>
      <c r="J10" s="111">
        <v>1000</v>
      </c>
      <c r="K10" s="86" t="s">
        <v>190</v>
      </c>
      <c r="L10" s="86">
        <v>150</v>
      </c>
      <c r="M10" s="111">
        <f>MIN(J10:L10)</f>
        <v>150</v>
      </c>
      <c r="N10" s="86" t="s">
        <v>190</v>
      </c>
      <c r="O10" s="118">
        <v>0.33</v>
      </c>
      <c r="P10" s="42">
        <f>ROUNDDOWN(((H10-I10)*M10*O10)/1000,0)*1000</f>
        <v>11385000</v>
      </c>
      <c r="Q10" s="43">
        <v>46112</v>
      </c>
      <c r="R10" s="43">
        <v>46143</v>
      </c>
      <c r="S10" s="44" t="s">
        <v>19</v>
      </c>
      <c r="T10" s="121" t="s">
        <v>19</v>
      </c>
      <c r="Y10" s="11"/>
    </row>
    <row r="11" spans="1:34" s="8" customFormat="1" ht="39.9" customHeight="1">
      <c r="A11" s="85"/>
      <c r="B11" s="85">
        <v>1</v>
      </c>
      <c r="C11" s="77"/>
      <c r="D11" s="78"/>
      <c r="E11" s="107"/>
      <c r="F11" s="50" cm="1">
        <f t="array" ref="F11">_xlfn.XLOOKUP(D11&amp;E11,AE:AE&amp;AF:AF,AG:AG)</f>
        <v>0</v>
      </c>
      <c r="G11" s="18"/>
      <c r="H11" s="80">
        <f>MIN(F11:G11)</f>
        <v>0</v>
      </c>
      <c r="I11" s="18" cm="1">
        <f t="array" ref="I11">_xlfn.XLOOKUP(D11&amp;E11,AE:AE&amp;AF:AF,AH:AH)</f>
        <v>0</v>
      </c>
      <c r="J11" s="113"/>
      <c r="K11" s="36"/>
      <c r="L11" s="37"/>
      <c r="M11" s="112">
        <f>MIN(J11:L11)</f>
        <v>0</v>
      </c>
      <c r="N11" s="36"/>
      <c r="O11" s="81"/>
      <c r="P11" s="80">
        <f>ROUNDDOWN(((H11-I11)*M11*O11)/1000,0)*1000</f>
        <v>0</v>
      </c>
      <c r="Q11" s="38"/>
      <c r="R11" s="56"/>
      <c r="S11" s="39"/>
      <c r="T11" s="39"/>
      <c r="Y11" s="11"/>
      <c r="AF11" t="s">
        <v>120</v>
      </c>
    </row>
    <row r="12" spans="1:34" s="8" customFormat="1" ht="39.9" customHeight="1" thickBot="1">
      <c r="A12" s="12"/>
      <c r="B12" s="12">
        <v>2</v>
      </c>
      <c r="C12" s="13"/>
      <c r="D12" s="60"/>
      <c r="E12" s="79"/>
      <c r="F12" s="50" cm="1">
        <f t="array" ref="F12">_xlfn.XLOOKUP(D12&amp;E12,AE:AE&amp;AF:AF,AG:AG)</f>
        <v>0</v>
      </c>
      <c r="G12" s="18"/>
      <c r="H12" s="18">
        <f>MIN(F12:G12)</f>
        <v>0</v>
      </c>
      <c r="I12" s="18" cm="1">
        <f t="array" ref="I12">_xlfn.XLOOKUP(D12&amp;E12,AE:AE&amp;AF:AF,AH:AH)</f>
        <v>0</v>
      </c>
      <c r="J12" s="113"/>
      <c r="K12" s="82"/>
      <c r="L12" s="37"/>
      <c r="M12" s="112">
        <f>MIN(J12:L12)</f>
        <v>0</v>
      </c>
      <c r="N12" s="82"/>
      <c r="O12" s="52"/>
      <c r="P12" s="53">
        <f t="shared" ref="P12:P20" si="2">ROUNDDOWN(((H12-I12)*M12*O12)/1000,0)*1000</f>
        <v>0</v>
      </c>
      <c r="Q12" s="38"/>
      <c r="R12" s="56"/>
      <c r="S12" s="39"/>
      <c r="T12" s="39"/>
      <c r="AG12" t="s">
        <v>121</v>
      </c>
      <c r="AH12" t="s">
        <v>122</v>
      </c>
    </row>
    <row r="13" spans="1:34" s="8" customFormat="1" ht="39.9" customHeight="1" thickBot="1">
      <c r="A13" s="12"/>
      <c r="B13" s="12">
        <v>3</v>
      </c>
      <c r="C13" s="13"/>
      <c r="D13" s="60"/>
      <c r="E13" s="79"/>
      <c r="F13" s="50" cm="1">
        <f t="array" ref="F13">_xlfn.XLOOKUP(D13&amp;E13,AE:AE&amp;AF:AF,AG:AG)</f>
        <v>0</v>
      </c>
      <c r="G13" s="18"/>
      <c r="H13" s="18">
        <f t="shared" ref="H13:H20" si="3">MIN(F13:G13)</f>
        <v>0</v>
      </c>
      <c r="I13" s="18" cm="1">
        <f t="array" ref="I13">_xlfn.XLOOKUP(D13&amp;E13,AE:AE&amp;AF:AF,AH:AH)</f>
        <v>0</v>
      </c>
      <c r="J13" s="113"/>
      <c r="K13" s="82"/>
      <c r="L13" s="37"/>
      <c r="M13" s="112">
        <f t="shared" ref="M13:M20" si="4">MIN(J13:L13)</f>
        <v>0</v>
      </c>
      <c r="N13" s="82"/>
      <c r="O13" s="52"/>
      <c r="P13" s="50">
        <f t="shared" si="2"/>
        <v>0</v>
      </c>
      <c r="Q13" s="38"/>
      <c r="R13" s="56"/>
      <c r="S13" s="39"/>
      <c r="T13" s="39"/>
      <c r="AE13" s="88" t="s">
        <v>123</v>
      </c>
      <c r="AF13" s="88" t="s">
        <v>119</v>
      </c>
      <c r="AG13" s="105">
        <v>558000</v>
      </c>
      <c r="AH13" s="105">
        <v>484000</v>
      </c>
    </row>
    <row r="14" spans="1:34" s="8" customFormat="1" ht="39.9" customHeight="1">
      <c r="A14" s="12"/>
      <c r="B14" s="12">
        <v>4</v>
      </c>
      <c r="C14" s="13"/>
      <c r="D14" s="60"/>
      <c r="E14" s="79"/>
      <c r="F14" s="50" cm="1">
        <f t="array" ref="F14">_xlfn.XLOOKUP(D14&amp;E14,AE:AE&amp;AF:AF,AG:AG)</f>
        <v>0</v>
      </c>
      <c r="G14" s="18"/>
      <c r="H14" s="18">
        <f t="shared" si="3"/>
        <v>0</v>
      </c>
      <c r="I14" s="18" cm="1">
        <f t="array" ref="I14">_xlfn.XLOOKUP(D14&amp;E14,AE:AE&amp;AF:AF,AH:AH)</f>
        <v>0</v>
      </c>
      <c r="J14" s="113"/>
      <c r="K14" s="82"/>
      <c r="L14" s="37"/>
      <c r="M14" s="112">
        <f t="shared" si="4"/>
        <v>0</v>
      </c>
      <c r="N14" s="82"/>
      <c r="O14" s="52"/>
      <c r="P14" s="50">
        <f t="shared" si="2"/>
        <v>0</v>
      </c>
      <c r="Q14" s="38"/>
      <c r="R14" s="56"/>
      <c r="S14" s="39"/>
      <c r="T14" s="39"/>
      <c r="AF14" t="s">
        <v>177</v>
      </c>
    </row>
    <row r="15" spans="1:34" s="8" customFormat="1" ht="39.9" customHeight="1" thickBot="1">
      <c r="A15" s="12"/>
      <c r="B15" s="12">
        <v>5</v>
      </c>
      <c r="C15" s="13"/>
      <c r="D15" s="60"/>
      <c r="E15" s="79"/>
      <c r="F15" s="50" cm="1">
        <f t="array" ref="F15">_xlfn.XLOOKUP(D15&amp;E15,AE:AE&amp;AF:AF,AG:AG)</f>
        <v>0</v>
      </c>
      <c r="G15" s="18"/>
      <c r="H15" s="18">
        <f t="shared" si="3"/>
        <v>0</v>
      </c>
      <c r="I15" s="18" cm="1">
        <f t="array" ref="I15">_xlfn.XLOOKUP(D15&amp;E15,AE:AE&amp;AF:AF,AH:AH)</f>
        <v>0</v>
      </c>
      <c r="J15" s="113"/>
      <c r="K15" s="82"/>
      <c r="L15" s="37"/>
      <c r="M15" s="112">
        <f t="shared" si="4"/>
        <v>0</v>
      </c>
      <c r="N15" s="82"/>
      <c r="O15" s="52"/>
      <c r="P15" s="50">
        <f t="shared" si="2"/>
        <v>0</v>
      </c>
      <c r="Q15" s="38"/>
      <c r="R15" s="56"/>
      <c r="S15" s="39"/>
      <c r="T15" s="39"/>
      <c r="AG15" t="s">
        <v>121</v>
      </c>
      <c r="AH15" t="s">
        <v>122</v>
      </c>
    </row>
    <row r="16" spans="1:34" s="8" customFormat="1" ht="39.9" customHeight="1" thickBot="1">
      <c r="A16" s="12"/>
      <c r="B16" s="12">
        <v>6</v>
      </c>
      <c r="C16" s="13"/>
      <c r="D16" s="60"/>
      <c r="E16" s="79"/>
      <c r="F16" s="50" cm="1">
        <f t="array" ref="F16">_xlfn.XLOOKUP(D16&amp;E16,AE:AE&amp;AF:AF,AG:AG)</f>
        <v>0</v>
      </c>
      <c r="G16" s="18"/>
      <c r="H16" s="18">
        <f t="shared" si="3"/>
        <v>0</v>
      </c>
      <c r="I16" s="18" cm="1">
        <f t="array" ref="I16">_xlfn.XLOOKUP(D16&amp;E16,AE:AE&amp;AF:AF,AH:AH)</f>
        <v>0</v>
      </c>
      <c r="J16" s="112"/>
      <c r="K16" s="82"/>
      <c r="L16" s="18"/>
      <c r="M16" s="112">
        <f t="shared" si="4"/>
        <v>0</v>
      </c>
      <c r="N16" s="82"/>
      <c r="O16" s="52"/>
      <c r="P16" s="50">
        <f t="shared" si="2"/>
        <v>0</v>
      </c>
      <c r="Q16" s="24"/>
      <c r="R16" s="57"/>
      <c r="S16" s="25"/>
      <c r="T16" s="25"/>
      <c r="AE16" s="96" t="s">
        <v>124</v>
      </c>
      <c r="AF16" s="87" t="s">
        <v>159</v>
      </c>
      <c r="AG16" s="105">
        <v>558000</v>
      </c>
      <c r="AH16" s="105">
        <v>484000</v>
      </c>
    </row>
    <row r="17" spans="1:34" s="8" customFormat="1" ht="39.9" customHeight="1" thickBot="1">
      <c r="A17" s="12"/>
      <c r="B17" s="12">
        <v>7</v>
      </c>
      <c r="C17" s="13"/>
      <c r="D17" s="60"/>
      <c r="E17" s="79"/>
      <c r="F17" s="50" cm="1">
        <f t="array" ref="F17">_xlfn.XLOOKUP(D17&amp;E17,AE:AE&amp;AF:AF,AG:AG)</f>
        <v>0</v>
      </c>
      <c r="G17" s="18"/>
      <c r="H17" s="18">
        <f t="shared" si="3"/>
        <v>0</v>
      </c>
      <c r="I17" s="18" cm="1">
        <f t="array" ref="I17">_xlfn.XLOOKUP(D17&amp;E17,AE:AE&amp;AF:AF,AH:AH)</f>
        <v>0</v>
      </c>
      <c r="J17" s="112"/>
      <c r="K17" s="82"/>
      <c r="L17" s="18"/>
      <c r="M17" s="112">
        <f t="shared" si="4"/>
        <v>0</v>
      </c>
      <c r="N17" s="82"/>
      <c r="O17" s="52"/>
      <c r="P17" s="50">
        <f t="shared" si="2"/>
        <v>0</v>
      </c>
      <c r="Q17" s="24"/>
      <c r="R17" s="57"/>
      <c r="S17" s="25"/>
      <c r="T17" s="25"/>
      <c r="AE17" s="108" t="s">
        <v>124</v>
      </c>
      <c r="AF17" s="87" t="s">
        <v>160</v>
      </c>
      <c r="AG17" s="105">
        <v>444000</v>
      </c>
      <c r="AH17" s="105">
        <v>214000</v>
      </c>
    </row>
    <row r="18" spans="1:34" s="8" customFormat="1" ht="39.9" customHeight="1" thickBot="1">
      <c r="A18" s="12"/>
      <c r="B18" s="12">
        <v>8</v>
      </c>
      <c r="C18" s="13"/>
      <c r="D18" s="60"/>
      <c r="E18" s="79"/>
      <c r="F18" s="50" cm="1">
        <f t="array" ref="F18">_xlfn.XLOOKUP(D18&amp;E18,AE:AE&amp;AF:AF,AG:AG)</f>
        <v>0</v>
      </c>
      <c r="G18" s="18"/>
      <c r="H18" s="18">
        <f t="shared" si="3"/>
        <v>0</v>
      </c>
      <c r="I18" s="18" cm="1">
        <f t="array" ref="I18">_xlfn.XLOOKUP(D18&amp;E18,AE:AE&amp;AF:AF,AH:AH)</f>
        <v>0</v>
      </c>
      <c r="J18" s="112"/>
      <c r="K18" s="82"/>
      <c r="L18" s="18"/>
      <c r="M18" s="112">
        <f t="shared" si="4"/>
        <v>0</v>
      </c>
      <c r="N18" s="82"/>
      <c r="O18" s="52"/>
      <c r="P18" s="50">
        <f t="shared" si="2"/>
        <v>0</v>
      </c>
      <c r="Q18" s="24"/>
      <c r="R18" s="57"/>
      <c r="S18" s="25"/>
      <c r="T18" s="25"/>
      <c r="AE18" s="109" t="s">
        <v>124</v>
      </c>
      <c r="AF18" s="87" t="s">
        <v>157</v>
      </c>
      <c r="AG18" s="105">
        <v>362000</v>
      </c>
      <c r="AH18" s="105">
        <v>355000</v>
      </c>
    </row>
    <row r="19" spans="1:34" s="8" customFormat="1" ht="39.9" customHeight="1" thickBot="1">
      <c r="A19" s="12"/>
      <c r="B19" s="12">
        <v>9</v>
      </c>
      <c r="C19" s="13"/>
      <c r="D19" s="60"/>
      <c r="E19" s="79"/>
      <c r="F19" s="50" cm="1">
        <f t="array" ref="F19">_xlfn.XLOOKUP(D19&amp;E19,AE:AE&amp;AF:AF,AG:AG)</f>
        <v>0</v>
      </c>
      <c r="G19" s="18"/>
      <c r="H19" s="18">
        <f t="shared" si="3"/>
        <v>0</v>
      </c>
      <c r="I19" s="18" cm="1">
        <f t="array" ref="I19">_xlfn.XLOOKUP(D19&amp;E19,AE:AE&amp;AF:AF,AH:AH)</f>
        <v>0</v>
      </c>
      <c r="J19" s="112"/>
      <c r="K19" s="82"/>
      <c r="L19" s="18"/>
      <c r="M19" s="112">
        <f t="shared" si="4"/>
        <v>0</v>
      </c>
      <c r="N19" s="82"/>
      <c r="O19" s="52"/>
      <c r="P19" s="50">
        <f t="shared" si="2"/>
        <v>0</v>
      </c>
      <c r="Q19" s="24"/>
      <c r="R19" s="57"/>
      <c r="S19" s="25"/>
      <c r="T19" s="25"/>
      <c r="AE19" s="98" t="s">
        <v>125</v>
      </c>
      <c r="AF19" s="87" t="s">
        <v>159</v>
      </c>
      <c r="AG19" s="105">
        <v>558000</v>
      </c>
      <c r="AH19" s="105">
        <v>484000</v>
      </c>
    </row>
    <row r="20" spans="1:34" s="8" customFormat="1" ht="39.9" customHeight="1" thickBot="1">
      <c r="A20" s="12"/>
      <c r="B20" s="12">
        <v>10</v>
      </c>
      <c r="C20" s="13"/>
      <c r="D20" s="60"/>
      <c r="E20" s="79"/>
      <c r="F20" s="50" cm="1">
        <f t="array" ref="F20">_xlfn.XLOOKUP(D20&amp;E20,AE:AE&amp;AF:AF,AG:AG)</f>
        <v>0</v>
      </c>
      <c r="G20" s="18"/>
      <c r="H20" s="18">
        <f t="shared" si="3"/>
        <v>0</v>
      </c>
      <c r="I20" s="18" cm="1">
        <f t="array" ref="I20">_xlfn.XLOOKUP(D20&amp;E20,AE:AE&amp;AF:AF,AH:AH)</f>
        <v>0</v>
      </c>
      <c r="J20" s="112"/>
      <c r="K20" s="82"/>
      <c r="L20" s="18"/>
      <c r="M20" s="112">
        <f t="shared" si="4"/>
        <v>0</v>
      </c>
      <c r="N20" s="82"/>
      <c r="O20" s="52"/>
      <c r="P20" s="50">
        <f t="shared" si="2"/>
        <v>0</v>
      </c>
      <c r="Q20" s="24"/>
      <c r="R20" s="57"/>
      <c r="S20" s="25"/>
      <c r="T20" s="25"/>
      <c r="AE20" s="98" t="s">
        <v>126</v>
      </c>
      <c r="AF20" s="87" t="s">
        <v>159</v>
      </c>
      <c r="AG20" s="105">
        <v>558000</v>
      </c>
      <c r="AH20" s="105">
        <v>484000</v>
      </c>
    </row>
    <row r="21" spans="1:34" s="8" customFormat="1" ht="39.9" customHeight="1" thickTop="1" thickBot="1">
      <c r="A21" s="14"/>
      <c r="B21" s="45" t="s">
        <v>0</v>
      </c>
      <c r="C21" s="26"/>
      <c r="D21" s="26"/>
      <c r="E21" s="27"/>
      <c r="F21" s="27"/>
      <c r="G21" s="27"/>
      <c r="H21" s="27"/>
      <c r="I21" s="27"/>
      <c r="J21" s="27"/>
      <c r="K21" s="27"/>
      <c r="L21" s="27"/>
      <c r="M21" s="27"/>
      <c r="N21" s="27"/>
      <c r="O21" s="27"/>
      <c r="P21" s="46" cm="1">
        <f t="array" ref="P21">SUM(IFERROR(P11:P20,0))</f>
        <v>0</v>
      </c>
      <c r="Q21" s="47"/>
      <c r="R21" s="47"/>
      <c r="S21" s="48"/>
      <c r="T21" s="48"/>
      <c r="AE21" s="98" t="s">
        <v>126</v>
      </c>
      <c r="AF21" s="88" t="s">
        <v>119</v>
      </c>
      <c r="AG21" s="105">
        <v>109900</v>
      </c>
      <c r="AH21" s="105">
        <v>84100</v>
      </c>
    </row>
    <row r="22" spans="1:34" s="8" customFormat="1" ht="39.9" customHeight="1" thickBot="1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AE22" s="98" t="s">
        <v>127</v>
      </c>
      <c r="AF22" s="87" t="s">
        <v>159</v>
      </c>
      <c r="AG22" s="105">
        <v>558000</v>
      </c>
      <c r="AH22" s="105">
        <v>484000</v>
      </c>
    </row>
    <row r="23" spans="1:34" s="8" customFormat="1" ht="39.9" customHeight="1" thickBot="1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AE23" s="96" t="s">
        <v>128</v>
      </c>
      <c r="AF23" s="87" t="s">
        <v>159</v>
      </c>
      <c r="AG23" s="105">
        <v>558000</v>
      </c>
      <c r="AH23" s="105">
        <v>484000</v>
      </c>
    </row>
    <row r="24" spans="1:34" s="8" customFormat="1" ht="39.9" customHeight="1" thickBot="1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AE24" s="93" t="s">
        <v>128</v>
      </c>
      <c r="AF24" s="87" t="s">
        <v>160</v>
      </c>
      <c r="AG24" s="105">
        <v>444000</v>
      </c>
      <c r="AH24" s="105">
        <v>214000</v>
      </c>
    </row>
    <row r="25" spans="1:34" s="8" customFormat="1" ht="39.9" customHeight="1" thickBot="1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AE25" s="97" t="s">
        <v>128</v>
      </c>
      <c r="AF25" s="87" t="s">
        <v>157</v>
      </c>
      <c r="AG25" s="105">
        <v>362000</v>
      </c>
      <c r="AH25" s="105">
        <v>355000</v>
      </c>
    </row>
    <row r="26" spans="1:34" s="8" customFormat="1" ht="39.9" customHeight="1" thickBot="1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AE26" s="98" t="s">
        <v>129</v>
      </c>
      <c r="AF26" s="87" t="s">
        <v>159</v>
      </c>
      <c r="AG26" s="105">
        <v>558000</v>
      </c>
      <c r="AH26" s="105">
        <v>484000</v>
      </c>
    </row>
    <row r="27" spans="1:34" s="8" customFormat="1" ht="39.9" customHeight="1" thickBot="1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AE27" s="96" t="s">
        <v>130</v>
      </c>
      <c r="AF27" s="87" t="s">
        <v>189</v>
      </c>
      <c r="AG27" s="105">
        <v>558000</v>
      </c>
      <c r="AH27" s="105">
        <v>484000</v>
      </c>
    </row>
    <row r="28" spans="1:34" s="8" customFormat="1" ht="39.9" customHeight="1" thickBot="1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AE28" s="97" t="s">
        <v>130</v>
      </c>
      <c r="AF28" s="87" t="s">
        <v>160</v>
      </c>
      <c r="AG28" s="105">
        <v>444000</v>
      </c>
      <c r="AH28" s="105">
        <v>214000</v>
      </c>
    </row>
    <row r="29" spans="1:34" s="8" customFormat="1" ht="39.9" customHeight="1" thickBot="1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AE29" s="96" t="s">
        <v>131</v>
      </c>
      <c r="AF29" s="87" t="s">
        <v>189</v>
      </c>
      <c r="AG29" s="105">
        <v>558000</v>
      </c>
      <c r="AH29" s="105">
        <v>484000</v>
      </c>
    </row>
    <row r="30" spans="1:34" s="8" customFormat="1" ht="39.9" customHeight="1" thickBot="1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AE30" s="93" t="s">
        <v>131</v>
      </c>
      <c r="AF30" s="87" t="s">
        <v>160</v>
      </c>
      <c r="AG30" s="105">
        <v>444000</v>
      </c>
      <c r="AH30" s="105">
        <v>214000</v>
      </c>
    </row>
    <row r="31" spans="1:34" s="8" customFormat="1" ht="39.9" customHeight="1" thickBot="1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AE31" s="97" t="s">
        <v>131</v>
      </c>
      <c r="AF31" s="88" t="s">
        <v>192</v>
      </c>
      <c r="AG31" s="105">
        <v>309900</v>
      </c>
      <c r="AH31" s="105">
        <v>239300</v>
      </c>
    </row>
    <row r="32" spans="1:34" s="8" customFormat="1" ht="39.9" customHeight="1" thickBot="1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AE32" s="96" t="s">
        <v>132</v>
      </c>
      <c r="AF32" s="87" t="s">
        <v>189</v>
      </c>
      <c r="AG32" s="105">
        <v>558000</v>
      </c>
      <c r="AH32" s="105">
        <v>484000</v>
      </c>
    </row>
    <row r="33" spans="1:39" s="8" customFormat="1" ht="39.9" customHeight="1" thickBot="1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AE33" s="97" t="s">
        <v>132</v>
      </c>
      <c r="AF33" s="87" t="s">
        <v>160</v>
      </c>
      <c r="AG33" s="105">
        <v>444000</v>
      </c>
      <c r="AH33" s="105">
        <v>214000</v>
      </c>
    </row>
    <row r="34" spans="1:39" s="8" customFormat="1" ht="39.9" customHeight="1" thickBot="1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AE34" s="119" t="s">
        <v>195</v>
      </c>
      <c r="AF34" s="87" t="s">
        <v>189</v>
      </c>
      <c r="AG34" s="105">
        <v>558000</v>
      </c>
      <c r="AH34" s="105">
        <v>484000</v>
      </c>
    </row>
    <row r="35" spans="1:39" s="8" customFormat="1" ht="39.9" customHeight="1" thickBot="1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AE35" s="120" t="s">
        <v>195</v>
      </c>
      <c r="AF35" s="87" t="s">
        <v>160</v>
      </c>
      <c r="AG35" s="105">
        <v>444000</v>
      </c>
      <c r="AH35" s="105">
        <v>214000</v>
      </c>
    </row>
    <row r="36" spans="1:39" ht="39.9" customHeight="1" thickBot="1">
      <c r="Y36" s="30"/>
      <c r="AE36" s="99" t="s">
        <v>184</v>
      </c>
      <c r="AF36" s="87" t="s">
        <v>189</v>
      </c>
      <c r="AG36" s="105">
        <v>558000</v>
      </c>
      <c r="AH36" s="105">
        <v>484000</v>
      </c>
    </row>
    <row r="37" spans="1:39" ht="39.9" customHeight="1" thickBot="1">
      <c r="Y37" s="30"/>
      <c r="AE37" s="94" t="s">
        <v>184</v>
      </c>
      <c r="AF37" s="87" t="s">
        <v>160</v>
      </c>
      <c r="AG37" s="105">
        <v>444000</v>
      </c>
      <c r="AH37" s="105">
        <v>214000</v>
      </c>
    </row>
    <row r="38" spans="1:39" ht="39.9" customHeight="1" thickBot="1">
      <c r="Y38" s="30"/>
      <c r="AE38" s="100" t="s">
        <v>184</v>
      </c>
      <c r="AF38" s="92" t="s">
        <v>158</v>
      </c>
      <c r="AG38" s="106">
        <v>362000</v>
      </c>
      <c r="AH38" s="106">
        <v>355000</v>
      </c>
    </row>
    <row r="39" spans="1:39" ht="39.9" customHeight="1" thickBot="1">
      <c r="Y39" s="30"/>
      <c r="AE39" s="99" t="s">
        <v>185</v>
      </c>
      <c r="AF39" s="92" t="s">
        <v>189</v>
      </c>
      <c r="AG39" s="106">
        <v>558000</v>
      </c>
      <c r="AH39" s="106">
        <v>484000</v>
      </c>
    </row>
    <row r="40" spans="1:39" ht="39.9" customHeight="1" thickBot="1">
      <c r="Y40" s="30"/>
      <c r="AE40" s="94" t="s">
        <v>185</v>
      </c>
      <c r="AF40" s="92" t="s">
        <v>160</v>
      </c>
      <c r="AG40" s="106">
        <v>444000</v>
      </c>
      <c r="AH40" s="106">
        <v>214000</v>
      </c>
    </row>
    <row r="41" spans="1:39" ht="39.9" customHeight="1" thickBot="1">
      <c r="AE41" s="100" t="s">
        <v>185</v>
      </c>
      <c r="AF41" s="92" t="s">
        <v>158</v>
      </c>
      <c r="AG41" s="106">
        <v>362000</v>
      </c>
      <c r="AH41" s="106">
        <v>355000</v>
      </c>
    </row>
    <row r="42" spans="1:39" ht="39.9" customHeight="1" thickBot="1">
      <c r="AE42" s="101" t="s">
        <v>186</v>
      </c>
      <c r="AF42" s="92" t="s">
        <v>119</v>
      </c>
      <c r="AG42" s="106">
        <v>10695000</v>
      </c>
      <c r="AH42" s="106">
        <v>8257000</v>
      </c>
    </row>
    <row r="43" spans="1:39" ht="39.9" customHeight="1" thickBot="1">
      <c r="AE43" s="99" t="s">
        <v>187</v>
      </c>
      <c r="AF43" s="92" t="s">
        <v>119</v>
      </c>
      <c r="AG43" s="106">
        <v>31267000</v>
      </c>
      <c r="AH43" s="106">
        <v>24138000</v>
      </c>
    </row>
    <row r="44" spans="1:39" ht="39.9" customHeight="1" thickBot="1">
      <c r="AE44" s="100" t="s">
        <v>187</v>
      </c>
      <c r="AF44" s="92" t="s">
        <v>161</v>
      </c>
      <c r="AG44" s="106">
        <v>62543000</v>
      </c>
      <c r="AH44" s="106">
        <v>48283000</v>
      </c>
      <c r="AL44" s="70"/>
    </row>
    <row r="45" spans="1:39" ht="39.9" customHeight="1" thickBot="1">
      <c r="AE45" s="99" t="s">
        <v>188</v>
      </c>
      <c r="AF45" s="92" t="s">
        <v>163</v>
      </c>
      <c r="AG45" s="106">
        <v>11046000</v>
      </c>
      <c r="AH45" s="106">
        <v>8528000</v>
      </c>
      <c r="AL45" s="70"/>
    </row>
    <row r="46" spans="1:39" ht="39.9" customHeight="1" thickBot="1">
      <c r="AE46" s="94" t="s">
        <v>188</v>
      </c>
      <c r="AF46" s="92" t="s">
        <v>164</v>
      </c>
      <c r="AG46" s="106">
        <v>13255000</v>
      </c>
      <c r="AH46" s="106">
        <v>10233000</v>
      </c>
      <c r="AL46" s="70"/>
    </row>
    <row r="47" spans="1:39" ht="39.9" customHeight="1" thickBot="1">
      <c r="AE47" s="100" t="s">
        <v>188</v>
      </c>
      <c r="AF47" s="92" t="s">
        <v>165</v>
      </c>
      <c r="AG47" s="106">
        <v>5523000</v>
      </c>
      <c r="AH47" s="106">
        <v>4264000</v>
      </c>
    </row>
    <row r="48" spans="1:39" ht="39.9" customHeight="1" thickBot="1">
      <c r="AE48" s="96" t="s">
        <v>134</v>
      </c>
      <c r="AF48" s="92" t="s">
        <v>166</v>
      </c>
      <c r="AG48" s="106">
        <v>108900</v>
      </c>
      <c r="AH48" s="106">
        <v>84100</v>
      </c>
      <c r="AM48" s="70"/>
    </row>
    <row r="49" spans="31:39" ht="39.9" customHeight="1" thickBot="1">
      <c r="AE49" s="93" t="s">
        <v>134</v>
      </c>
      <c r="AF49" s="92" t="s">
        <v>167</v>
      </c>
      <c r="AG49" s="106">
        <v>119830</v>
      </c>
      <c r="AH49" s="106">
        <v>92510</v>
      </c>
      <c r="AM49" s="70"/>
    </row>
    <row r="50" spans="31:39" ht="39.9" customHeight="1" thickBot="1">
      <c r="AE50" s="93" t="s">
        <v>134</v>
      </c>
      <c r="AF50" s="92" t="s">
        <v>168</v>
      </c>
      <c r="AG50" s="106">
        <v>517800</v>
      </c>
      <c r="AH50" s="106">
        <v>399800</v>
      </c>
      <c r="AM50" s="70"/>
    </row>
    <row r="51" spans="31:39" ht="39.9" customHeight="1" thickBot="1">
      <c r="AE51" s="97" t="s">
        <v>134</v>
      </c>
      <c r="AF51" s="92" t="s">
        <v>169</v>
      </c>
      <c r="AG51" s="106">
        <v>569660</v>
      </c>
      <c r="AH51" s="106">
        <v>439780</v>
      </c>
      <c r="AM51" s="70"/>
    </row>
    <row r="52" spans="31:39" ht="39.9" customHeight="1" thickBot="1">
      <c r="AE52" s="96" t="s">
        <v>135</v>
      </c>
      <c r="AF52" s="92" t="s">
        <v>166</v>
      </c>
      <c r="AG52" s="106">
        <v>108900</v>
      </c>
      <c r="AH52" s="106">
        <v>84100</v>
      </c>
    </row>
    <row r="53" spans="31:39" ht="39.9" customHeight="1" thickBot="1">
      <c r="AE53" s="93" t="s">
        <v>135</v>
      </c>
      <c r="AF53" s="92" t="s">
        <v>167</v>
      </c>
      <c r="AG53" s="106">
        <v>119830</v>
      </c>
      <c r="AH53" s="106">
        <v>92510</v>
      </c>
    </row>
    <row r="54" spans="31:39" ht="39.9" customHeight="1" thickBot="1">
      <c r="AE54" s="93" t="s">
        <v>135</v>
      </c>
      <c r="AF54" s="92" t="s">
        <v>168</v>
      </c>
      <c r="AG54" s="106">
        <v>517800</v>
      </c>
      <c r="AH54" s="106">
        <v>399800</v>
      </c>
    </row>
    <row r="55" spans="31:39" ht="39.9" customHeight="1" thickBot="1">
      <c r="AE55" s="97" t="s">
        <v>135</v>
      </c>
      <c r="AF55" s="92" t="s">
        <v>169</v>
      </c>
      <c r="AG55" s="106">
        <v>569660</v>
      </c>
      <c r="AH55" s="106">
        <v>439780</v>
      </c>
    </row>
    <row r="56" spans="31:39" ht="39.9" customHeight="1" thickBot="1">
      <c r="AE56" s="96" t="s">
        <v>136</v>
      </c>
      <c r="AF56" s="92" t="s">
        <v>166</v>
      </c>
      <c r="AG56" s="106">
        <v>108900</v>
      </c>
      <c r="AH56" s="106">
        <v>84100</v>
      </c>
    </row>
    <row r="57" spans="31:39" ht="39.9" customHeight="1" thickBot="1">
      <c r="AE57" s="93" t="s">
        <v>136</v>
      </c>
      <c r="AF57" s="92" t="s">
        <v>167</v>
      </c>
      <c r="AG57" s="106">
        <v>119830</v>
      </c>
      <c r="AH57" s="106">
        <v>92510</v>
      </c>
    </row>
    <row r="58" spans="31:39" ht="39.9" customHeight="1" thickBot="1">
      <c r="AE58" s="93" t="s">
        <v>136</v>
      </c>
      <c r="AF58" s="92" t="s">
        <v>168</v>
      </c>
      <c r="AG58" s="106">
        <v>517800</v>
      </c>
      <c r="AH58" s="106">
        <v>399800</v>
      </c>
    </row>
    <row r="59" spans="31:39" ht="39.9" customHeight="1" thickBot="1">
      <c r="AE59" s="97" t="s">
        <v>136</v>
      </c>
      <c r="AF59" s="92" t="s">
        <v>169</v>
      </c>
      <c r="AG59" s="106">
        <v>569660</v>
      </c>
      <c r="AH59" s="106">
        <v>439780</v>
      </c>
    </row>
    <row r="60" spans="31:39" ht="39.9" customHeight="1" thickBot="1">
      <c r="AE60" s="96" t="s">
        <v>137</v>
      </c>
      <c r="AF60" s="92" t="s">
        <v>189</v>
      </c>
      <c r="AG60" s="106">
        <v>558000</v>
      </c>
      <c r="AH60" s="106">
        <v>484000</v>
      </c>
    </row>
    <row r="61" spans="31:39" ht="39.9" customHeight="1" thickBot="1">
      <c r="AE61" s="97" t="s">
        <v>137</v>
      </c>
      <c r="AF61" s="92" t="s">
        <v>160</v>
      </c>
      <c r="AG61" s="106">
        <v>444000</v>
      </c>
      <c r="AH61" s="106">
        <v>214000</v>
      </c>
    </row>
    <row r="62" spans="31:39" ht="39.9" customHeight="1" thickBot="1">
      <c r="AE62" s="102" t="s">
        <v>138</v>
      </c>
      <c r="AF62" s="92" t="s">
        <v>170</v>
      </c>
      <c r="AG62" s="106">
        <v>108900</v>
      </c>
      <c r="AH62" s="106">
        <v>84100</v>
      </c>
    </row>
    <row r="63" spans="31:39" ht="39.9" customHeight="1" thickBot="1">
      <c r="AE63" s="95" t="s">
        <v>138</v>
      </c>
      <c r="AF63" s="92" t="s">
        <v>193</v>
      </c>
      <c r="AG63" s="106">
        <v>558000</v>
      </c>
      <c r="AH63" s="106">
        <v>484000</v>
      </c>
    </row>
    <row r="64" spans="31:39" ht="39.9" customHeight="1" thickBot="1">
      <c r="AE64" s="103" t="s">
        <v>138</v>
      </c>
      <c r="AF64" s="92" t="s">
        <v>194</v>
      </c>
      <c r="AG64" s="106">
        <v>444000</v>
      </c>
      <c r="AH64" s="106">
        <v>214000</v>
      </c>
    </row>
    <row r="65" spans="31:34" ht="39.9" customHeight="1" thickBot="1">
      <c r="AE65" s="104" t="s">
        <v>139</v>
      </c>
      <c r="AF65" s="92" t="s">
        <v>171</v>
      </c>
      <c r="AG65" s="106">
        <v>86011000</v>
      </c>
      <c r="AH65" s="106">
        <v>66400000</v>
      </c>
    </row>
    <row r="66" spans="31:34" ht="39.9" customHeight="1" thickBot="1">
      <c r="AE66" s="102" t="s">
        <v>140</v>
      </c>
      <c r="AF66" s="92" t="s">
        <v>166</v>
      </c>
      <c r="AG66" s="106">
        <v>108900</v>
      </c>
      <c r="AH66" s="106">
        <v>84100</v>
      </c>
    </row>
    <row r="67" spans="31:34" ht="39.9" customHeight="1" thickBot="1">
      <c r="AE67" s="95" t="s">
        <v>140</v>
      </c>
      <c r="AF67" s="92" t="s">
        <v>167</v>
      </c>
      <c r="AG67" s="106">
        <v>119830</v>
      </c>
      <c r="AH67" s="106">
        <v>92510</v>
      </c>
    </row>
    <row r="68" spans="31:34" ht="39.9" customHeight="1" thickBot="1">
      <c r="AE68" s="95" t="s">
        <v>140</v>
      </c>
      <c r="AF68" s="92" t="s">
        <v>173</v>
      </c>
      <c r="AG68" s="106">
        <v>517800</v>
      </c>
      <c r="AH68" s="106">
        <v>399800</v>
      </c>
    </row>
    <row r="69" spans="31:34" ht="39.9" customHeight="1" thickBot="1">
      <c r="AE69" s="95" t="s">
        <v>140</v>
      </c>
      <c r="AF69" s="92" t="s">
        <v>172</v>
      </c>
      <c r="AG69" s="106">
        <v>569660</v>
      </c>
      <c r="AH69" s="106">
        <v>439780</v>
      </c>
    </row>
    <row r="70" spans="31:34" ht="39.9" customHeight="1" thickBot="1">
      <c r="AE70" s="95" t="s">
        <v>140</v>
      </c>
      <c r="AF70" s="92" t="s">
        <v>174</v>
      </c>
      <c r="AG70" s="106">
        <v>83100</v>
      </c>
      <c r="AH70" s="106">
        <v>64200</v>
      </c>
    </row>
    <row r="71" spans="31:34" ht="39.9" customHeight="1" thickBot="1">
      <c r="AE71" s="95" t="s">
        <v>140</v>
      </c>
      <c r="AF71" s="92" t="s">
        <v>175</v>
      </c>
      <c r="AG71" s="106">
        <v>91470</v>
      </c>
      <c r="AH71" s="106">
        <v>70620</v>
      </c>
    </row>
    <row r="72" spans="31:34" ht="39.9" customHeight="1" thickBot="1">
      <c r="AE72" s="103" t="s">
        <v>140</v>
      </c>
      <c r="AF72" s="92" t="s">
        <v>176</v>
      </c>
      <c r="AG72" s="106">
        <v>395700</v>
      </c>
      <c r="AH72" s="106">
        <v>305500</v>
      </c>
    </row>
    <row r="73" spans="31:34" ht="39.9" customHeight="1" thickBot="1">
      <c r="AE73" s="104" t="s">
        <v>141</v>
      </c>
      <c r="AF73" s="92" t="s">
        <v>159</v>
      </c>
      <c r="AG73" s="106">
        <v>558000</v>
      </c>
      <c r="AH73" s="106">
        <v>484000</v>
      </c>
    </row>
    <row r="74" spans="31:34" ht="39.9" customHeight="1" thickBot="1">
      <c r="AE74" s="102" t="s">
        <v>142</v>
      </c>
      <c r="AF74" s="92" t="s">
        <v>159</v>
      </c>
      <c r="AG74" s="106">
        <v>558000</v>
      </c>
      <c r="AH74" s="106">
        <v>484000</v>
      </c>
    </row>
    <row r="75" spans="31:34" ht="39.9" customHeight="1" thickBot="1">
      <c r="AE75" s="95" t="s">
        <v>142</v>
      </c>
      <c r="AF75" s="92" t="s">
        <v>160</v>
      </c>
      <c r="AG75" s="106">
        <v>444000</v>
      </c>
      <c r="AH75" s="106">
        <v>214000</v>
      </c>
    </row>
    <row r="76" spans="31:34" ht="39.9" customHeight="1" thickBot="1">
      <c r="AE76" s="103" t="s">
        <v>142</v>
      </c>
      <c r="AF76" s="92" t="s">
        <v>157</v>
      </c>
      <c r="AG76" s="106">
        <v>362000</v>
      </c>
      <c r="AH76" s="106">
        <v>355000</v>
      </c>
    </row>
    <row r="77" spans="31:34" ht="39.9" customHeight="1" thickBot="1">
      <c r="AE77" s="102" t="s">
        <v>143</v>
      </c>
      <c r="AF77" s="92" t="s">
        <v>159</v>
      </c>
      <c r="AG77" s="106">
        <v>558000</v>
      </c>
      <c r="AH77" s="106">
        <v>484000</v>
      </c>
    </row>
    <row r="78" spans="31:34" ht="39.9" customHeight="1" thickBot="1">
      <c r="AE78" s="95" t="s">
        <v>143</v>
      </c>
      <c r="AF78" s="92" t="s">
        <v>160</v>
      </c>
      <c r="AG78" s="106">
        <v>444000</v>
      </c>
      <c r="AH78" s="106">
        <v>214000</v>
      </c>
    </row>
    <row r="79" spans="31:34" ht="39.9" customHeight="1" thickBot="1">
      <c r="AE79" s="103" t="s">
        <v>143</v>
      </c>
      <c r="AF79" s="92" t="s">
        <v>157</v>
      </c>
      <c r="AG79" s="106">
        <v>362000</v>
      </c>
      <c r="AH79" s="106">
        <v>355000</v>
      </c>
    </row>
    <row r="80" spans="31:34" ht="39.9" customHeight="1"/>
    <row r="81" spans="31:34" ht="39.9" customHeight="1"/>
    <row r="82" spans="31:34" ht="39.9" customHeight="1">
      <c r="AF82" s="4" t="s">
        <v>118</v>
      </c>
    </row>
    <row r="83" spans="31:34" ht="39.9" customHeight="1" thickBot="1">
      <c r="AG83" s="4" t="s">
        <v>121</v>
      </c>
      <c r="AH83" s="4" t="s">
        <v>122</v>
      </c>
    </row>
    <row r="84" spans="31:34" ht="39.9" customHeight="1" thickBot="1">
      <c r="AE84" s="89" t="s">
        <v>144</v>
      </c>
      <c r="AF84" s="92" t="s">
        <v>159</v>
      </c>
      <c r="AG84" s="106">
        <v>558000</v>
      </c>
      <c r="AH84" s="106">
        <v>484000</v>
      </c>
    </row>
    <row r="85" spans="31:34" ht="39.9" customHeight="1" thickBot="1">
      <c r="AE85" s="90" t="s">
        <v>144</v>
      </c>
      <c r="AF85" s="92" t="s">
        <v>160</v>
      </c>
      <c r="AG85" s="106">
        <v>444000</v>
      </c>
      <c r="AH85" s="106">
        <v>214000</v>
      </c>
    </row>
    <row r="86" spans="31:34" ht="39.9" customHeight="1" thickBot="1">
      <c r="AE86" s="91" t="s">
        <v>144</v>
      </c>
      <c r="AF86" s="92" t="s">
        <v>157</v>
      </c>
      <c r="AG86" s="106">
        <v>362000</v>
      </c>
      <c r="AH86" s="106">
        <v>355000</v>
      </c>
    </row>
    <row r="87" spans="31:34" ht="39.9" customHeight="1" thickBot="1">
      <c r="AE87" s="89" t="s">
        <v>145</v>
      </c>
      <c r="AF87" s="92" t="s">
        <v>159</v>
      </c>
      <c r="AG87" s="106">
        <v>558000</v>
      </c>
      <c r="AH87" s="106">
        <v>484000</v>
      </c>
    </row>
    <row r="88" spans="31:34" ht="39.9" customHeight="1" thickBot="1">
      <c r="AE88" s="90" t="s">
        <v>145</v>
      </c>
      <c r="AF88" s="92" t="s">
        <v>160</v>
      </c>
      <c r="AG88" s="106">
        <v>444000</v>
      </c>
      <c r="AH88" s="106">
        <v>214000</v>
      </c>
    </row>
    <row r="89" spans="31:34" ht="39.9" customHeight="1" thickBot="1">
      <c r="AE89" s="91" t="s">
        <v>145</v>
      </c>
      <c r="AF89" s="92" t="s">
        <v>157</v>
      </c>
      <c r="AG89" s="106">
        <v>362000</v>
      </c>
      <c r="AH89" s="106">
        <v>355000</v>
      </c>
    </row>
    <row r="90" spans="31:34" ht="39.9" customHeight="1" thickBot="1">
      <c r="AE90" s="89" t="s">
        <v>146</v>
      </c>
      <c r="AF90" s="92" t="s">
        <v>159</v>
      </c>
      <c r="AG90" s="106">
        <v>558000</v>
      </c>
      <c r="AH90" s="106">
        <v>484000</v>
      </c>
    </row>
    <row r="91" spans="31:34" ht="39.9" customHeight="1" thickBot="1">
      <c r="AE91" s="90" t="s">
        <v>146</v>
      </c>
      <c r="AF91" s="92" t="s">
        <v>160</v>
      </c>
      <c r="AG91" s="106">
        <v>444000</v>
      </c>
      <c r="AH91" s="106">
        <v>214000</v>
      </c>
    </row>
    <row r="92" spans="31:34" ht="39.9" customHeight="1" thickBot="1">
      <c r="AE92" s="91" t="s">
        <v>146</v>
      </c>
      <c r="AF92" s="92" t="s">
        <v>157</v>
      </c>
      <c r="AG92" s="106">
        <v>362000</v>
      </c>
      <c r="AH92" s="106">
        <v>355000</v>
      </c>
    </row>
    <row r="93" spans="31:34" ht="39.9" customHeight="1" thickBot="1">
      <c r="AE93" s="89" t="s">
        <v>147</v>
      </c>
      <c r="AF93" s="92" t="s">
        <v>159</v>
      </c>
      <c r="AG93" s="106">
        <v>558000</v>
      </c>
      <c r="AH93" s="106">
        <v>484000</v>
      </c>
    </row>
    <row r="94" spans="31:34" ht="39.9" customHeight="1" thickBot="1">
      <c r="AE94" s="90" t="s">
        <v>147</v>
      </c>
      <c r="AF94" s="92" t="s">
        <v>160</v>
      </c>
      <c r="AG94" s="106">
        <v>444000</v>
      </c>
      <c r="AH94" s="106">
        <v>214000</v>
      </c>
    </row>
    <row r="95" spans="31:34" ht="39.9" customHeight="1" thickBot="1">
      <c r="AE95" s="91" t="s">
        <v>147</v>
      </c>
      <c r="AF95" s="92" t="s">
        <v>157</v>
      </c>
      <c r="AG95" s="106">
        <v>362000</v>
      </c>
      <c r="AH95" s="106">
        <v>355000</v>
      </c>
    </row>
    <row r="96" spans="31:34" ht="39.9" customHeight="1" thickBot="1">
      <c r="AE96" s="89" t="s">
        <v>148</v>
      </c>
      <c r="AF96" s="92" t="s">
        <v>159</v>
      </c>
      <c r="AG96" s="106">
        <v>558000</v>
      </c>
      <c r="AH96" s="106">
        <v>484000</v>
      </c>
    </row>
    <row r="97" spans="31:39" ht="39.9" customHeight="1" thickBot="1">
      <c r="AE97" s="91" t="s">
        <v>148</v>
      </c>
      <c r="AF97" s="92" t="s">
        <v>160</v>
      </c>
      <c r="AG97" s="106">
        <v>444000</v>
      </c>
      <c r="AH97" s="106">
        <v>214000</v>
      </c>
    </row>
    <row r="98" spans="31:39" ht="39.9" customHeight="1" thickBot="1">
      <c r="AE98" s="89" t="s">
        <v>149</v>
      </c>
      <c r="AF98" s="92" t="s">
        <v>159</v>
      </c>
      <c r="AG98" s="106">
        <v>558000</v>
      </c>
      <c r="AH98" s="106">
        <v>484000</v>
      </c>
    </row>
    <row r="99" spans="31:39" ht="39.9" customHeight="1" thickBot="1">
      <c r="AE99" s="90" t="s">
        <v>149</v>
      </c>
      <c r="AF99" s="92" t="s">
        <v>160</v>
      </c>
      <c r="AG99" s="106">
        <v>444000</v>
      </c>
      <c r="AH99" s="106">
        <v>214000</v>
      </c>
    </row>
    <row r="100" spans="31:39" ht="39.9" customHeight="1" thickBot="1">
      <c r="AE100" s="91" t="s">
        <v>149</v>
      </c>
      <c r="AF100" s="92" t="s">
        <v>157</v>
      </c>
      <c r="AG100" s="106">
        <v>362000</v>
      </c>
      <c r="AH100" s="106">
        <v>355000</v>
      </c>
    </row>
    <row r="101" spans="31:39" ht="39.9" customHeight="1" thickBot="1">
      <c r="AE101" s="89" t="s">
        <v>150</v>
      </c>
      <c r="AF101" s="92" t="s">
        <v>159</v>
      </c>
      <c r="AG101" s="106">
        <v>558000</v>
      </c>
      <c r="AH101" s="106">
        <v>484000</v>
      </c>
    </row>
    <row r="102" spans="31:39" ht="39.9" customHeight="1" thickBot="1">
      <c r="AE102" s="90" t="s">
        <v>150</v>
      </c>
      <c r="AF102" s="92" t="s">
        <v>160</v>
      </c>
      <c r="AG102" s="106">
        <v>444000</v>
      </c>
      <c r="AH102" s="106">
        <v>214000</v>
      </c>
    </row>
    <row r="103" spans="31:39" ht="39.9" customHeight="1" thickBot="1">
      <c r="AE103" s="91" t="s">
        <v>150</v>
      </c>
      <c r="AF103" s="92" t="s">
        <v>157</v>
      </c>
      <c r="AG103" s="106">
        <v>362000</v>
      </c>
      <c r="AH103" s="106">
        <v>355000</v>
      </c>
    </row>
    <row r="104" spans="31:39" ht="39.9" customHeight="1" thickBot="1">
      <c r="AE104" s="92" t="s">
        <v>151</v>
      </c>
      <c r="AF104" s="92" t="s">
        <v>119</v>
      </c>
      <c r="AG104" s="106">
        <v>843000</v>
      </c>
      <c r="AH104" s="106">
        <v>651000</v>
      </c>
    </row>
    <row r="105" spans="31:39" ht="39.9" customHeight="1" thickBot="1">
      <c r="AE105" s="89" t="s">
        <v>152</v>
      </c>
      <c r="AF105" s="92" t="s">
        <v>159</v>
      </c>
      <c r="AG105" s="106">
        <v>558000</v>
      </c>
      <c r="AH105" s="106">
        <v>484000</v>
      </c>
    </row>
    <row r="106" spans="31:39" ht="39.9" customHeight="1" thickBot="1">
      <c r="AE106" s="90" t="s">
        <v>152</v>
      </c>
      <c r="AF106" s="92" t="s">
        <v>160</v>
      </c>
      <c r="AG106" s="106">
        <v>444000</v>
      </c>
      <c r="AH106" s="106">
        <v>214000</v>
      </c>
    </row>
    <row r="107" spans="31:39" ht="39.9" customHeight="1" thickBot="1">
      <c r="AE107" s="91" t="s">
        <v>152</v>
      </c>
      <c r="AF107" s="92" t="s">
        <v>157</v>
      </c>
      <c r="AG107" s="106">
        <v>362000</v>
      </c>
      <c r="AH107" s="106">
        <v>355000</v>
      </c>
    </row>
    <row r="108" spans="31:39" ht="39.9" customHeight="1" thickBot="1">
      <c r="AE108" s="89" t="s">
        <v>153</v>
      </c>
      <c r="AF108" s="92" t="s">
        <v>159</v>
      </c>
      <c r="AG108" s="106">
        <v>558000</v>
      </c>
      <c r="AH108" s="106">
        <v>484000</v>
      </c>
    </row>
    <row r="109" spans="31:39" ht="39.9" customHeight="1" thickBot="1">
      <c r="AE109" s="90" t="s">
        <v>153</v>
      </c>
      <c r="AF109" s="92" t="s">
        <v>160</v>
      </c>
      <c r="AG109" s="106">
        <v>444000</v>
      </c>
      <c r="AH109" s="106">
        <v>214000</v>
      </c>
      <c r="AM109" s="73"/>
    </row>
    <row r="110" spans="31:39" ht="39.9" customHeight="1" thickBot="1">
      <c r="AE110" s="91" t="s">
        <v>153</v>
      </c>
      <c r="AF110" s="92" t="s">
        <v>157</v>
      </c>
      <c r="AG110" s="106">
        <v>362000</v>
      </c>
      <c r="AH110" s="106">
        <v>355000</v>
      </c>
      <c r="AM110" s="73"/>
    </row>
    <row r="111" spans="31:39" ht="39.9" customHeight="1" thickBot="1">
      <c r="AE111" s="89" t="s">
        <v>154</v>
      </c>
      <c r="AF111" s="92" t="s">
        <v>178</v>
      </c>
      <c r="AG111" s="106">
        <v>90653000</v>
      </c>
      <c r="AH111" s="106">
        <v>69984000</v>
      </c>
    </row>
    <row r="112" spans="31:39" ht="39.9" customHeight="1" thickBot="1">
      <c r="AE112" s="91" t="s">
        <v>154</v>
      </c>
      <c r="AF112" s="92" t="s">
        <v>179</v>
      </c>
      <c r="AG112" s="106">
        <v>224993000</v>
      </c>
      <c r="AH112" s="106">
        <v>173694000</v>
      </c>
    </row>
    <row r="113" spans="31:40" ht="39.9" customHeight="1" thickBot="1">
      <c r="AE113" s="92" t="s">
        <v>155</v>
      </c>
      <c r="AF113" s="92" t="s">
        <v>119</v>
      </c>
      <c r="AG113" s="106">
        <v>38109000</v>
      </c>
      <c r="AH113" s="106">
        <v>29420000</v>
      </c>
      <c r="AN113" s="73"/>
    </row>
    <row r="114" spans="31:40" ht="39.9" customHeight="1" thickBot="1">
      <c r="AE114" s="89" t="s">
        <v>183</v>
      </c>
      <c r="AF114" s="92" t="s">
        <v>180</v>
      </c>
      <c r="AG114" s="106">
        <v>38109000</v>
      </c>
      <c r="AH114" s="106">
        <v>29420000</v>
      </c>
      <c r="AN114" s="73"/>
    </row>
    <row r="115" spans="31:40" ht="39.9" customHeight="1" thickBot="1">
      <c r="AE115" s="90" t="s">
        <v>183</v>
      </c>
      <c r="AF115" s="92" t="s">
        <v>181</v>
      </c>
      <c r="AG115" s="106">
        <v>558000</v>
      </c>
      <c r="AH115" s="106">
        <v>484000</v>
      </c>
      <c r="AN115" s="73"/>
    </row>
    <row r="116" spans="31:40" ht="39.9" customHeight="1" thickBot="1">
      <c r="AE116" s="91" t="s">
        <v>183</v>
      </c>
      <c r="AF116" s="92" t="s">
        <v>182</v>
      </c>
      <c r="AG116" s="106">
        <v>558000</v>
      </c>
      <c r="AH116" s="106">
        <v>484000</v>
      </c>
    </row>
    <row r="117" spans="31:40" ht="39.9" customHeight="1" thickBot="1">
      <c r="AE117" s="89" t="s">
        <v>156</v>
      </c>
      <c r="AF117" s="92" t="s">
        <v>159</v>
      </c>
      <c r="AG117" s="106">
        <v>558000</v>
      </c>
      <c r="AH117" s="106">
        <v>484000</v>
      </c>
    </row>
    <row r="118" spans="31:40" ht="12.6" thickBot="1">
      <c r="AE118" s="90" t="s">
        <v>156</v>
      </c>
      <c r="AF118" s="92" t="s">
        <v>160</v>
      </c>
      <c r="AG118" s="106">
        <v>444000</v>
      </c>
      <c r="AH118" s="106">
        <v>214000</v>
      </c>
    </row>
    <row r="119" spans="31:40" ht="12.6" thickBot="1">
      <c r="AE119" s="91" t="s">
        <v>156</v>
      </c>
      <c r="AF119" s="92" t="s">
        <v>157</v>
      </c>
      <c r="AG119" s="106">
        <v>362000</v>
      </c>
      <c r="AH119" s="106">
        <v>355000</v>
      </c>
    </row>
  </sheetData>
  <sheetProtection selectLockedCells="1"/>
  <mergeCells count="20">
    <mergeCell ref="T3:T6"/>
    <mergeCell ref="O3:O6"/>
    <mergeCell ref="Q3:Q6"/>
    <mergeCell ref="S3:S6"/>
    <mergeCell ref="P3:P6"/>
    <mergeCell ref="R3:R6"/>
    <mergeCell ref="A3:A6"/>
    <mergeCell ref="B3:B6"/>
    <mergeCell ref="D3:D6"/>
    <mergeCell ref="F3:F6"/>
    <mergeCell ref="C3:C6"/>
    <mergeCell ref="E3:E6"/>
    <mergeCell ref="M7:N7"/>
    <mergeCell ref="J3:K6"/>
    <mergeCell ref="J7:K7"/>
    <mergeCell ref="G3:G6"/>
    <mergeCell ref="H3:H6"/>
    <mergeCell ref="I3:I6"/>
    <mergeCell ref="L3:L6"/>
    <mergeCell ref="M3:N6"/>
  </mergeCells>
  <phoneticPr fontId="13"/>
  <dataValidations count="3">
    <dataValidation type="list" allowBlank="1" showInputMessage="1" showErrorMessage="1" sqref="C8:C20" xr:uid="{25407401-6C4F-434C-80DC-6BBA9674571C}">
      <formula1>"地域医療介護総合確保基金,医療提供体制施設整備交付金,医療施設等施設整備費補助金"</formula1>
    </dataValidation>
    <dataValidation type="list" allowBlank="1" showInputMessage="1" showErrorMessage="1" sqref="N8:N20 K8:K20" xr:uid="{F13CB4B4-D099-4440-A350-C1E9B2EC0338}">
      <formula1>"㎡,室"</formula1>
    </dataValidation>
    <dataValidation type="list" allowBlank="1" showInputMessage="1" showErrorMessage="1" sqref="D8:E20" xr:uid="{76B7BBF1-8FD9-4256-800B-A06215E6F3BE}">
      <formula1>INDIRECT(C8)</formula1>
    </dataValidation>
  </dataValidations>
  <printOptions horizontalCentered="1"/>
  <pageMargins left="0.39370078740157483" right="0.39370078740157483" top="0.74803149606299213" bottom="0.74803149606299213" header="0.31496062992125984" footer="0.31496062992125984"/>
  <pageSetup paperSize="9" scale="35" fitToHeight="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61C1285B-25DE-4158-8180-45A6F0120655}">
          <x14:formula1>
            <xm:f>'管理用（このシートは削除しないでください）'!$O$3:$O$7</xm:f>
          </x14:formula1>
          <xm:sqref>O8:O20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B1:AJ88"/>
  <sheetViews>
    <sheetView zoomScaleNormal="100" workbookViewId="0">
      <selection activeCell="J28" sqref="J28"/>
    </sheetView>
  </sheetViews>
  <sheetFormatPr defaultRowHeight="13.2"/>
  <cols>
    <col min="2" max="2" width="53.6640625" customWidth="1"/>
    <col min="4" max="4" width="35.109375" customWidth="1"/>
    <col min="5" max="5" width="37.33203125" customWidth="1"/>
    <col min="6" max="6" width="3" customWidth="1"/>
    <col min="7" max="7" width="25.33203125" bestFit="1" customWidth="1"/>
    <col min="8" max="8" width="69.33203125" bestFit="1" customWidth="1"/>
    <col min="9" max="9" width="69.33203125" customWidth="1"/>
    <col min="10" max="10" width="73" bestFit="1" customWidth="1"/>
    <col min="11" max="11" width="8.33203125" customWidth="1"/>
    <col min="12" max="12" width="27.109375" customWidth="1"/>
    <col min="13" max="13" width="18.33203125" customWidth="1"/>
    <col min="14" max="14" width="9" customWidth="1"/>
    <col min="16" max="16" width="8" customWidth="1"/>
  </cols>
  <sheetData>
    <row r="1" spans="2:19">
      <c r="B1" t="s">
        <v>23</v>
      </c>
      <c r="E1" t="s">
        <v>24</v>
      </c>
      <c r="G1" s="148" t="s">
        <v>25</v>
      </c>
      <c r="H1" s="148"/>
      <c r="I1" s="148"/>
      <c r="J1" s="148"/>
      <c r="K1" s="5"/>
      <c r="L1" t="s">
        <v>26</v>
      </c>
    </row>
    <row r="2" spans="2:19">
      <c r="D2" t="s">
        <v>27</v>
      </c>
      <c r="G2" s="15" t="s">
        <v>28</v>
      </c>
      <c r="H2" s="5" t="s">
        <v>16</v>
      </c>
      <c r="I2" s="32" t="s">
        <v>29</v>
      </c>
      <c r="K2" s="5"/>
      <c r="L2" t="s">
        <v>116</v>
      </c>
      <c r="M2" s="19">
        <v>430000</v>
      </c>
      <c r="N2" s="19">
        <v>360000</v>
      </c>
      <c r="O2" s="5"/>
      <c r="P2" s="5"/>
      <c r="Q2" s="5"/>
      <c r="R2" s="16"/>
      <c r="S2" s="16"/>
    </row>
    <row r="3" spans="2:19">
      <c r="B3" t="s">
        <v>31</v>
      </c>
      <c r="E3" s="1" t="s">
        <v>32</v>
      </c>
      <c r="F3" s="1"/>
      <c r="G3" s="28" t="s">
        <v>22</v>
      </c>
      <c r="H3" s="30" t="s">
        <v>124</v>
      </c>
      <c r="I3" s="30" t="s">
        <v>144</v>
      </c>
      <c r="J3" s="16"/>
      <c r="K3" t="s">
        <v>18</v>
      </c>
      <c r="L3" s="19">
        <v>558000</v>
      </c>
      <c r="M3" s="19"/>
      <c r="N3" s="22">
        <v>172200</v>
      </c>
      <c r="O3" s="33">
        <f>1/3</f>
        <v>0.33333333333333331</v>
      </c>
      <c r="P3" s="32" t="s">
        <v>19</v>
      </c>
    </row>
    <row r="4" spans="2:19">
      <c r="B4" t="s">
        <v>35</v>
      </c>
      <c r="E4" s="1" t="s">
        <v>36</v>
      </c>
      <c r="F4" s="1"/>
      <c r="G4" s="15"/>
      <c r="H4" s="29" t="s">
        <v>125</v>
      </c>
      <c r="I4" s="30" t="s">
        <v>145</v>
      </c>
      <c r="J4" s="16"/>
      <c r="K4" t="s">
        <v>39</v>
      </c>
      <c r="L4" s="19">
        <v>444000</v>
      </c>
      <c r="M4" s="19"/>
      <c r="N4" s="22">
        <v>180900</v>
      </c>
      <c r="O4" s="33">
        <f>1/2</f>
        <v>0.5</v>
      </c>
    </row>
    <row r="5" spans="2:19">
      <c r="B5" t="s">
        <v>40</v>
      </c>
      <c r="E5" s="1" t="s">
        <v>41</v>
      </c>
      <c r="F5" s="1"/>
      <c r="G5" s="15"/>
      <c r="H5" s="29" t="s">
        <v>126</v>
      </c>
      <c r="I5" s="30" t="s">
        <v>146</v>
      </c>
      <c r="J5" s="16"/>
      <c r="K5" t="s">
        <v>43</v>
      </c>
      <c r="L5" s="19">
        <v>362000</v>
      </c>
      <c r="M5" s="19"/>
      <c r="N5" s="22">
        <v>185000</v>
      </c>
      <c r="O5" s="33">
        <f>2/3</f>
        <v>0.66666666666666663</v>
      </c>
    </row>
    <row r="6" spans="2:19">
      <c r="B6" t="s">
        <v>44</v>
      </c>
      <c r="E6" s="23" t="s">
        <v>45</v>
      </c>
      <c r="G6" s="15"/>
      <c r="H6" s="29" t="s">
        <v>127</v>
      </c>
      <c r="I6" s="30" t="s">
        <v>147</v>
      </c>
      <c r="J6" s="16"/>
      <c r="N6" s="22">
        <v>198000</v>
      </c>
      <c r="O6">
        <v>0.33</v>
      </c>
    </row>
    <row r="7" spans="2:19">
      <c r="B7" t="s">
        <v>48</v>
      </c>
      <c r="E7" s="23" t="s">
        <v>49</v>
      </c>
      <c r="G7" s="15"/>
      <c r="H7" s="29" t="s">
        <v>128</v>
      </c>
      <c r="I7" s="30" t="s">
        <v>148</v>
      </c>
      <c r="J7" s="16"/>
      <c r="N7" s="22">
        <v>208200</v>
      </c>
      <c r="O7">
        <v>0.5</v>
      </c>
    </row>
    <row r="8" spans="2:19">
      <c r="B8" t="s">
        <v>52</v>
      </c>
      <c r="E8" s="1" t="s">
        <v>53</v>
      </c>
      <c r="G8" s="15"/>
      <c r="H8" s="29" t="s">
        <v>129</v>
      </c>
      <c r="I8" s="30" t="s">
        <v>149</v>
      </c>
      <c r="J8" s="16"/>
      <c r="N8" s="22">
        <v>212200</v>
      </c>
    </row>
    <row r="9" spans="2:19">
      <c r="B9" t="s">
        <v>56</v>
      </c>
      <c r="E9" s="1" t="s">
        <v>57</v>
      </c>
      <c r="G9" s="15"/>
      <c r="H9" s="29" t="s">
        <v>130</v>
      </c>
      <c r="I9" s="30" t="s">
        <v>150</v>
      </c>
      <c r="J9" s="16"/>
      <c r="N9" s="22">
        <v>212500</v>
      </c>
    </row>
    <row r="10" spans="2:19" ht="26.4">
      <c r="B10" t="s">
        <v>60</v>
      </c>
      <c r="E10" s="1" t="s">
        <v>105</v>
      </c>
      <c r="G10" s="15"/>
      <c r="H10" s="29" t="s">
        <v>131</v>
      </c>
      <c r="I10" s="30" t="s">
        <v>151</v>
      </c>
      <c r="J10" s="16"/>
      <c r="N10" s="22">
        <v>230500</v>
      </c>
    </row>
    <row r="11" spans="2:19" ht="26.4">
      <c r="B11" t="s">
        <v>63</v>
      </c>
      <c r="E11" s="1" t="s">
        <v>104</v>
      </c>
      <c r="G11" s="15"/>
      <c r="H11" s="29" t="s">
        <v>132</v>
      </c>
      <c r="I11" s="30" t="s">
        <v>152</v>
      </c>
      <c r="J11" s="16"/>
      <c r="N11" s="22">
        <v>243300</v>
      </c>
    </row>
    <row r="12" spans="2:19">
      <c r="B12" t="s">
        <v>66</v>
      </c>
      <c r="G12" s="15"/>
      <c r="H12" s="29" t="s">
        <v>133</v>
      </c>
      <c r="I12" s="30" t="s">
        <v>153</v>
      </c>
      <c r="J12" s="16"/>
      <c r="N12" s="22">
        <v>258000</v>
      </c>
    </row>
    <row r="13" spans="2:19">
      <c r="B13" t="s">
        <v>69</v>
      </c>
      <c r="G13" s="15"/>
      <c r="H13" s="30" t="s">
        <v>184</v>
      </c>
      <c r="I13" s="30" t="s">
        <v>154</v>
      </c>
      <c r="J13" s="16"/>
      <c r="N13" s="22">
        <v>264400</v>
      </c>
    </row>
    <row r="14" spans="2:19">
      <c r="B14" t="s">
        <v>71</v>
      </c>
      <c r="G14" s="15"/>
      <c r="H14" s="30" t="s">
        <v>185</v>
      </c>
      <c r="I14" s="30" t="s">
        <v>155</v>
      </c>
      <c r="J14" s="16"/>
      <c r="N14" s="22">
        <v>295100</v>
      </c>
    </row>
    <row r="15" spans="2:19">
      <c r="B15" t="s">
        <v>74</v>
      </c>
      <c r="G15" s="16"/>
      <c r="H15" s="30" t="s">
        <v>186</v>
      </c>
      <c r="I15" s="30" t="s">
        <v>183</v>
      </c>
      <c r="J15" s="16"/>
      <c r="N15" s="22">
        <v>626700</v>
      </c>
    </row>
    <row r="16" spans="2:19">
      <c r="B16" t="s">
        <v>76</v>
      </c>
      <c r="G16" s="16"/>
      <c r="H16" s="30" t="s">
        <v>187</v>
      </c>
      <c r="I16" s="30" t="s">
        <v>156</v>
      </c>
      <c r="J16" s="16"/>
      <c r="N16" s="21"/>
    </row>
    <row r="17" spans="2:36">
      <c r="G17" s="16"/>
      <c r="H17" s="30" t="s">
        <v>188</v>
      </c>
      <c r="I17" s="16"/>
      <c r="J17" s="16"/>
      <c r="N17" s="21"/>
    </row>
    <row r="18" spans="2:36">
      <c r="G18" s="16"/>
      <c r="H18" s="29" t="s">
        <v>134</v>
      </c>
      <c r="I18" s="16"/>
      <c r="J18" s="16"/>
      <c r="N18" s="21"/>
    </row>
    <row r="19" spans="2:36">
      <c r="B19" t="s">
        <v>80</v>
      </c>
      <c r="G19" s="16"/>
      <c r="H19" s="30" t="s">
        <v>135</v>
      </c>
      <c r="I19" s="16"/>
      <c r="J19" s="16"/>
      <c r="N19" s="21"/>
    </row>
    <row r="20" spans="2:36">
      <c r="G20" s="16"/>
      <c r="H20" s="30" t="s">
        <v>136</v>
      </c>
      <c r="I20" s="16"/>
      <c r="J20" s="16"/>
      <c r="K20" s="16"/>
      <c r="L20" s="63" t="s">
        <v>28</v>
      </c>
      <c r="O20" s="21"/>
    </row>
    <row r="21" spans="2:36">
      <c r="B21" t="s">
        <v>83</v>
      </c>
      <c r="G21" s="16"/>
      <c r="H21" s="29" t="s">
        <v>137</v>
      </c>
      <c r="I21" s="16"/>
      <c r="J21" s="16"/>
      <c r="K21" s="16"/>
      <c r="L21" s="74" t="s">
        <v>115</v>
      </c>
      <c r="O21" s="21"/>
    </row>
    <row r="22" spans="2:36">
      <c r="B22" t="s">
        <v>84</v>
      </c>
      <c r="G22" s="16"/>
      <c r="H22" s="49" t="s">
        <v>138</v>
      </c>
      <c r="I22" s="16"/>
      <c r="J22" s="16"/>
      <c r="K22" s="16"/>
      <c r="L22" s="64" t="s">
        <v>119</v>
      </c>
      <c r="O22" s="21"/>
    </row>
    <row r="23" spans="2:36">
      <c r="B23" t="s">
        <v>85</v>
      </c>
      <c r="G23" s="16"/>
      <c r="H23" s="49" t="s">
        <v>139</v>
      </c>
      <c r="I23" s="16"/>
      <c r="J23" s="16"/>
      <c r="K23" s="16"/>
      <c r="L23" s="19"/>
      <c r="O23" s="21"/>
    </row>
    <row r="24" spans="2:36">
      <c r="B24" t="s">
        <v>86</v>
      </c>
      <c r="G24" s="16"/>
      <c r="H24" s="31" t="s">
        <v>140</v>
      </c>
      <c r="I24" s="16"/>
      <c r="J24" s="16"/>
      <c r="K24" s="16"/>
      <c r="L24" s="19"/>
      <c r="O24" s="21"/>
    </row>
    <row r="25" spans="2:36">
      <c r="B25" t="s">
        <v>88</v>
      </c>
      <c r="G25" s="16"/>
      <c r="H25" s="49" t="s">
        <v>141</v>
      </c>
      <c r="I25" s="16"/>
      <c r="J25" s="16"/>
      <c r="K25" s="16"/>
      <c r="L25" s="65" t="s">
        <v>117</v>
      </c>
      <c r="O25" s="21"/>
    </row>
    <row r="26" spans="2:36">
      <c r="B26" t="s">
        <v>90</v>
      </c>
      <c r="G26" s="16"/>
      <c r="H26" s="49" t="s">
        <v>142</v>
      </c>
      <c r="I26" s="16"/>
      <c r="J26" s="16"/>
      <c r="K26" s="16"/>
      <c r="L26" s="66" t="s">
        <v>33</v>
      </c>
      <c r="M26" s="66" t="s">
        <v>37</v>
      </c>
      <c r="N26" s="66" t="s">
        <v>17</v>
      </c>
      <c r="O26" s="66" t="s">
        <v>46</v>
      </c>
      <c r="P26" s="66" t="s">
        <v>50</v>
      </c>
      <c r="Q26" s="66" t="s">
        <v>54</v>
      </c>
      <c r="R26" s="66" t="s">
        <v>58</v>
      </c>
      <c r="S26" s="66" t="s">
        <v>61</v>
      </c>
      <c r="T26" s="66" t="s">
        <v>64</v>
      </c>
      <c r="U26" s="66" t="s">
        <v>67</v>
      </c>
      <c r="V26" s="66" t="s">
        <v>70</v>
      </c>
      <c r="W26" s="66" t="s">
        <v>72</v>
      </c>
      <c r="X26" s="66" t="s">
        <v>75</v>
      </c>
      <c r="Y26" s="66" t="s">
        <v>77</v>
      </c>
      <c r="Z26" s="66" t="s">
        <v>78</v>
      </c>
      <c r="AA26" s="66" t="s">
        <v>79</v>
      </c>
      <c r="AB26" s="67" t="s">
        <v>81</v>
      </c>
      <c r="AC26" s="67" t="s">
        <v>82</v>
      </c>
      <c r="AD26" s="66" t="s">
        <v>87</v>
      </c>
      <c r="AE26" s="68" t="s">
        <v>89</v>
      </c>
      <c r="AF26" s="68" t="s">
        <v>91</v>
      </c>
      <c r="AG26" s="69" t="s">
        <v>93</v>
      </c>
      <c r="AH26" s="68" t="s">
        <v>95</v>
      </c>
      <c r="AI26" s="68" t="s">
        <v>97</v>
      </c>
      <c r="AJ26" s="69" t="s">
        <v>99</v>
      </c>
    </row>
    <row r="27" spans="2:36">
      <c r="B27" t="s">
        <v>92</v>
      </c>
      <c r="G27" s="16"/>
      <c r="H27" s="31" t="s">
        <v>143</v>
      </c>
      <c r="I27" s="16"/>
      <c r="J27" s="16"/>
      <c r="K27" s="16"/>
      <c r="L27" s="70" t="s">
        <v>18</v>
      </c>
      <c r="M27" s="70" t="s">
        <v>18</v>
      </c>
      <c r="N27" s="70" t="s">
        <v>119</v>
      </c>
      <c r="O27" s="70" t="s">
        <v>18</v>
      </c>
      <c r="P27" s="70" t="s">
        <v>18</v>
      </c>
      <c r="Q27" s="70" t="s">
        <v>18</v>
      </c>
      <c r="R27" s="70" t="s">
        <v>18</v>
      </c>
      <c r="S27" s="70" t="s">
        <v>192</v>
      </c>
      <c r="T27" s="70" t="s">
        <v>18</v>
      </c>
      <c r="U27" s="70" t="s">
        <v>18</v>
      </c>
      <c r="V27" s="70" t="s">
        <v>18</v>
      </c>
      <c r="W27" s="70" t="s">
        <v>18</v>
      </c>
      <c r="X27" s="70" t="s">
        <v>18</v>
      </c>
      <c r="Y27" s="70" t="s">
        <v>119</v>
      </c>
      <c r="Z27" s="70" t="s">
        <v>163</v>
      </c>
      <c r="AA27" s="70" t="s">
        <v>166</v>
      </c>
      <c r="AB27" s="70" t="s">
        <v>166</v>
      </c>
      <c r="AC27" s="70" t="s">
        <v>166</v>
      </c>
      <c r="AD27" s="70" t="s">
        <v>18</v>
      </c>
      <c r="AE27" s="70" t="s">
        <v>170</v>
      </c>
      <c r="AF27" s="70" t="s">
        <v>119</v>
      </c>
      <c r="AG27" s="70" t="s">
        <v>166</v>
      </c>
      <c r="AH27" s="70" t="s">
        <v>18</v>
      </c>
      <c r="AI27" s="70" t="s">
        <v>18</v>
      </c>
      <c r="AJ27" s="70" t="s">
        <v>18</v>
      </c>
    </row>
    <row r="28" spans="2:36">
      <c r="B28" t="s">
        <v>94</v>
      </c>
      <c r="G28" s="16"/>
      <c r="H28" s="54"/>
      <c r="I28" s="54"/>
      <c r="J28" s="16"/>
      <c r="K28" s="16"/>
      <c r="L28" s="70" t="s">
        <v>39</v>
      </c>
      <c r="N28" s="70" t="s">
        <v>18</v>
      </c>
      <c r="P28" s="70" t="s">
        <v>39</v>
      </c>
      <c r="R28" s="70" t="s">
        <v>39</v>
      </c>
      <c r="S28" s="70" t="s">
        <v>18</v>
      </c>
      <c r="T28" s="70" t="s">
        <v>39</v>
      </c>
      <c r="U28" s="70" t="s">
        <v>39</v>
      </c>
      <c r="V28" s="70" t="s">
        <v>39</v>
      </c>
      <c r="W28" s="70" t="s">
        <v>39</v>
      </c>
      <c r="X28" s="70" t="s">
        <v>39</v>
      </c>
      <c r="Y28" s="70" t="s">
        <v>162</v>
      </c>
      <c r="Z28" s="70" t="s">
        <v>164</v>
      </c>
      <c r="AA28" s="70" t="s">
        <v>167</v>
      </c>
      <c r="AB28" s="70" t="s">
        <v>167</v>
      </c>
      <c r="AC28" s="70" t="s">
        <v>167</v>
      </c>
      <c r="AD28" s="70" t="s">
        <v>39</v>
      </c>
      <c r="AE28" s="70" t="s">
        <v>18</v>
      </c>
      <c r="AG28" s="70" t="s">
        <v>167</v>
      </c>
      <c r="AI28" s="70" t="s">
        <v>39</v>
      </c>
      <c r="AJ28" s="70" t="s">
        <v>39</v>
      </c>
    </row>
    <row r="29" spans="2:36">
      <c r="B29" t="s">
        <v>96</v>
      </c>
      <c r="G29" s="16"/>
      <c r="H29" s="54"/>
      <c r="I29" s="54"/>
      <c r="J29" s="16"/>
      <c r="K29" s="16"/>
      <c r="L29" s="70" t="s">
        <v>43</v>
      </c>
      <c r="P29" s="70" t="s">
        <v>43</v>
      </c>
      <c r="S29" s="70" t="s">
        <v>39</v>
      </c>
      <c r="W29" s="70" t="s">
        <v>43</v>
      </c>
      <c r="X29" s="70" t="s">
        <v>43</v>
      </c>
      <c r="Z29" s="70" t="s">
        <v>165</v>
      </c>
      <c r="AA29" s="70" t="s">
        <v>168</v>
      </c>
      <c r="AB29" s="70" t="s">
        <v>168</v>
      </c>
      <c r="AC29" s="70" t="s">
        <v>168</v>
      </c>
      <c r="AE29" s="70" t="s">
        <v>39</v>
      </c>
      <c r="AG29" s="70" t="s">
        <v>173</v>
      </c>
      <c r="AI29" s="70" t="s">
        <v>43</v>
      </c>
      <c r="AJ29" s="70" t="s">
        <v>43</v>
      </c>
    </row>
    <row r="30" spans="2:36">
      <c r="B30" t="s">
        <v>98</v>
      </c>
      <c r="G30" s="16"/>
      <c r="H30" s="55"/>
      <c r="I30" s="55"/>
      <c r="J30" s="16"/>
      <c r="K30" s="16"/>
      <c r="AA30" s="70" t="s">
        <v>169</v>
      </c>
      <c r="AB30" s="70" t="s">
        <v>169</v>
      </c>
      <c r="AC30" s="70" t="s">
        <v>169</v>
      </c>
      <c r="AG30" s="70" t="s">
        <v>172</v>
      </c>
    </row>
    <row r="31" spans="2:36">
      <c r="B31" t="s">
        <v>100</v>
      </c>
      <c r="G31" s="16"/>
      <c r="H31" s="16"/>
      <c r="I31" s="16"/>
      <c r="J31" s="16"/>
      <c r="K31" s="16"/>
      <c r="O31" s="21"/>
      <c r="AG31" s="70" t="s">
        <v>174</v>
      </c>
    </row>
    <row r="32" spans="2:36">
      <c r="G32" s="16"/>
      <c r="H32" s="16"/>
      <c r="I32" s="16"/>
      <c r="J32" s="16"/>
      <c r="K32" s="16"/>
      <c r="L32" s="71" t="s">
        <v>118</v>
      </c>
      <c r="O32" s="21"/>
      <c r="AG32" s="70" t="s">
        <v>175</v>
      </c>
    </row>
    <row r="33" spans="2:33">
      <c r="G33" s="16"/>
      <c r="H33" s="16"/>
      <c r="I33" s="16"/>
      <c r="J33" s="16"/>
      <c r="K33" s="16"/>
      <c r="L33" s="72" t="s">
        <v>34</v>
      </c>
      <c r="M33" s="72" t="s">
        <v>38</v>
      </c>
      <c r="N33" s="72" t="s">
        <v>42</v>
      </c>
      <c r="O33" s="72" t="s">
        <v>47</v>
      </c>
      <c r="P33" s="72" t="s">
        <v>51</v>
      </c>
      <c r="Q33" s="72" t="s">
        <v>55</v>
      </c>
      <c r="R33" s="72" t="s">
        <v>59</v>
      </c>
      <c r="S33" s="72" t="s">
        <v>62</v>
      </c>
      <c r="T33" s="72" t="s">
        <v>65</v>
      </c>
      <c r="U33" s="72" t="s">
        <v>68</v>
      </c>
      <c r="V33" s="72" t="s">
        <v>110</v>
      </c>
      <c r="W33" s="72" t="s">
        <v>73</v>
      </c>
      <c r="X33" s="72" t="s">
        <v>107</v>
      </c>
      <c r="Y33" s="72" t="s">
        <v>108</v>
      </c>
      <c r="AG33" s="70" t="s">
        <v>176</v>
      </c>
    </row>
    <row r="34" spans="2:33">
      <c r="G34" s="16"/>
      <c r="H34" s="16"/>
      <c r="I34" s="16"/>
      <c r="J34" s="16"/>
      <c r="K34" s="16"/>
      <c r="L34" s="73" t="s">
        <v>18</v>
      </c>
      <c r="M34" s="73" t="s">
        <v>18</v>
      </c>
      <c r="N34" s="73" t="s">
        <v>18</v>
      </c>
      <c r="O34" s="73" t="s">
        <v>18</v>
      </c>
      <c r="P34" s="73" t="s">
        <v>18</v>
      </c>
      <c r="Q34" s="73" t="s">
        <v>18</v>
      </c>
      <c r="R34" s="73" t="s">
        <v>18</v>
      </c>
      <c r="S34" s="73" t="s">
        <v>119</v>
      </c>
      <c r="T34" s="73" t="s">
        <v>18</v>
      </c>
      <c r="U34" s="73" t="s">
        <v>18</v>
      </c>
      <c r="V34" s="73" t="s">
        <v>178</v>
      </c>
      <c r="W34" s="73" t="s">
        <v>119</v>
      </c>
      <c r="X34" s="73" t="s">
        <v>180</v>
      </c>
      <c r="Y34" s="73" t="s">
        <v>18</v>
      </c>
    </row>
    <row r="35" spans="2:33">
      <c r="G35" s="16"/>
      <c r="H35" s="16"/>
      <c r="I35" s="16"/>
      <c r="J35" s="16"/>
      <c r="K35" s="16"/>
      <c r="L35" s="73" t="s">
        <v>39</v>
      </c>
      <c r="M35" s="73" t="s">
        <v>39</v>
      </c>
      <c r="N35" s="73" t="s">
        <v>39</v>
      </c>
      <c r="O35" s="73" t="s">
        <v>39</v>
      </c>
      <c r="P35" s="73" t="s">
        <v>39</v>
      </c>
      <c r="Q35" s="73" t="s">
        <v>39</v>
      </c>
      <c r="R35" s="73" t="s">
        <v>39</v>
      </c>
      <c r="T35" s="73" t="s">
        <v>39</v>
      </c>
      <c r="U35" s="73" t="s">
        <v>39</v>
      </c>
      <c r="V35" s="73" t="s">
        <v>179</v>
      </c>
      <c r="X35" s="73" t="s">
        <v>181</v>
      </c>
      <c r="Y35" s="73" t="s">
        <v>39</v>
      </c>
    </row>
    <row r="36" spans="2:33">
      <c r="B36" t="s">
        <v>101</v>
      </c>
      <c r="G36" s="16"/>
      <c r="H36" s="16"/>
      <c r="I36" s="16"/>
      <c r="J36" s="16"/>
      <c r="K36" s="16"/>
      <c r="L36" s="73" t="s">
        <v>43</v>
      </c>
      <c r="M36" s="73" t="s">
        <v>43</v>
      </c>
      <c r="N36" s="73" t="s">
        <v>43</v>
      </c>
      <c r="O36" s="73" t="s">
        <v>43</v>
      </c>
      <c r="Q36" s="73" t="s">
        <v>43</v>
      </c>
      <c r="R36" s="73" t="s">
        <v>43</v>
      </c>
      <c r="T36" s="73" t="s">
        <v>43</v>
      </c>
      <c r="U36" s="73" t="s">
        <v>43</v>
      </c>
      <c r="X36" s="73" t="s">
        <v>182</v>
      </c>
      <c r="Y36" s="73" t="s">
        <v>43</v>
      </c>
    </row>
    <row r="37" spans="2:33">
      <c r="B37" t="s">
        <v>102</v>
      </c>
      <c r="G37" s="16"/>
      <c r="H37" s="16"/>
      <c r="I37" s="16"/>
      <c r="J37" s="16"/>
      <c r="K37" s="16"/>
    </row>
    <row r="38" spans="2:33">
      <c r="B38" t="s">
        <v>103</v>
      </c>
      <c r="G38" s="16"/>
      <c r="H38" s="16"/>
      <c r="I38" s="16"/>
      <c r="J38" s="16"/>
      <c r="K38" s="16"/>
      <c r="O38" s="16"/>
    </row>
    <row r="39" spans="2:33">
      <c r="G39" s="16"/>
      <c r="H39" s="16"/>
      <c r="I39" s="16"/>
      <c r="J39" s="16"/>
      <c r="K39" s="16"/>
      <c r="O39" s="16"/>
    </row>
    <row r="40" spans="2:33">
      <c r="G40" s="16"/>
      <c r="H40" s="16"/>
      <c r="I40" s="16"/>
      <c r="J40" s="16"/>
      <c r="K40" s="16"/>
      <c r="O40" s="16"/>
    </row>
    <row r="41" spans="2:33">
      <c r="G41" s="16"/>
      <c r="H41" s="16"/>
      <c r="I41" s="16"/>
      <c r="J41" s="16"/>
      <c r="K41" s="16"/>
      <c r="O41" s="16"/>
    </row>
    <row r="42" spans="2:33">
      <c r="G42" s="16"/>
      <c r="H42" s="16"/>
      <c r="I42" s="16"/>
      <c r="J42" s="16"/>
      <c r="K42" s="16"/>
      <c r="L42" t="s">
        <v>119</v>
      </c>
      <c r="O42" s="16"/>
    </row>
    <row r="43" spans="2:33">
      <c r="G43" s="16"/>
      <c r="H43" s="16"/>
      <c r="I43" s="16"/>
      <c r="J43" s="16"/>
      <c r="K43" s="16"/>
      <c r="L43" s="75">
        <v>558000</v>
      </c>
      <c r="O43" s="16"/>
    </row>
    <row r="44" spans="2:33">
      <c r="G44" s="16"/>
      <c r="H44" s="16"/>
      <c r="I44" s="16"/>
      <c r="J44" s="16"/>
      <c r="K44" s="16"/>
      <c r="L44" s="75">
        <v>484000</v>
      </c>
      <c r="O44" s="16"/>
    </row>
    <row r="45" spans="2:33">
      <c r="G45" s="16"/>
      <c r="H45" s="16"/>
      <c r="I45" s="16"/>
      <c r="J45" s="16"/>
      <c r="K45" s="16"/>
      <c r="L45" s="75">
        <v>309900</v>
      </c>
      <c r="O45" s="16"/>
    </row>
    <row r="46" spans="2:33">
      <c r="G46" s="16"/>
      <c r="H46" s="16"/>
      <c r="I46" s="16"/>
      <c r="J46" s="16"/>
      <c r="K46" s="16"/>
      <c r="L46" s="75">
        <v>239300</v>
      </c>
      <c r="O46" s="16"/>
    </row>
    <row r="47" spans="2:33">
      <c r="G47" s="16"/>
      <c r="H47" s="16"/>
      <c r="I47" s="16"/>
      <c r="J47" s="16"/>
      <c r="K47" s="16"/>
      <c r="L47" s="75">
        <v>10695000</v>
      </c>
      <c r="O47" s="16"/>
    </row>
    <row r="48" spans="2:33">
      <c r="G48" s="16"/>
      <c r="H48" s="16"/>
      <c r="I48" s="16"/>
      <c r="J48" s="16"/>
      <c r="K48" s="16"/>
      <c r="L48" s="75">
        <v>8257000</v>
      </c>
      <c r="O48" s="16"/>
    </row>
    <row r="49" spans="7:15">
      <c r="G49" s="16"/>
      <c r="H49" s="16"/>
      <c r="I49" s="16"/>
      <c r="J49" s="16"/>
      <c r="K49" s="16"/>
      <c r="L49" s="75">
        <v>31267000</v>
      </c>
      <c r="O49" s="16"/>
    </row>
    <row r="50" spans="7:15">
      <c r="G50" s="16"/>
      <c r="H50" s="16"/>
      <c r="I50" s="16"/>
      <c r="J50" s="16"/>
      <c r="K50" s="16"/>
      <c r="L50" s="75">
        <v>24138000</v>
      </c>
      <c r="O50" s="16"/>
    </row>
    <row r="51" spans="7:15">
      <c r="G51" s="16"/>
      <c r="H51" s="16"/>
      <c r="I51" s="16"/>
      <c r="J51" s="16"/>
      <c r="K51" s="16"/>
      <c r="L51" s="75">
        <v>62543000</v>
      </c>
      <c r="O51" s="16"/>
    </row>
    <row r="52" spans="7:15">
      <c r="G52" s="16"/>
      <c r="H52" s="16"/>
      <c r="I52" s="16"/>
      <c r="J52" s="16"/>
      <c r="K52" s="16"/>
      <c r="L52" s="75">
        <v>48283000</v>
      </c>
      <c r="O52" s="16"/>
    </row>
    <row r="53" spans="7:15">
      <c r="G53" s="16"/>
      <c r="H53" s="16"/>
      <c r="I53" s="16"/>
      <c r="J53" s="16"/>
      <c r="K53" s="16"/>
      <c r="L53" s="75">
        <v>11046000</v>
      </c>
      <c r="O53" s="16"/>
    </row>
    <row r="54" spans="7:15">
      <c r="G54" s="16"/>
      <c r="H54" s="16"/>
      <c r="I54" s="16"/>
      <c r="J54" s="16"/>
      <c r="K54" s="16"/>
      <c r="L54" s="75">
        <v>8528000</v>
      </c>
      <c r="O54" s="16"/>
    </row>
    <row r="55" spans="7:15">
      <c r="G55" s="16"/>
      <c r="H55" s="16"/>
      <c r="I55" s="16"/>
      <c r="J55" s="16"/>
      <c r="K55" s="16"/>
      <c r="L55" s="75">
        <v>13255000</v>
      </c>
      <c r="O55" s="16"/>
    </row>
    <row r="56" spans="7:15">
      <c r="G56" s="16"/>
      <c r="H56" s="16"/>
      <c r="I56" s="16"/>
      <c r="J56" s="16"/>
      <c r="K56" s="16"/>
      <c r="L56" s="75">
        <v>10233000</v>
      </c>
      <c r="O56" s="16"/>
    </row>
    <row r="57" spans="7:15">
      <c r="G57" s="16"/>
      <c r="H57" s="16"/>
      <c r="I57" s="16"/>
      <c r="J57" s="16"/>
      <c r="K57" s="16"/>
      <c r="L57" s="75">
        <v>5523000</v>
      </c>
      <c r="O57" s="16"/>
    </row>
    <row r="58" spans="7:15">
      <c r="G58" s="16"/>
      <c r="H58" s="16"/>
      <c r="I58" s="16"/>
      <c r="J58" s="16"/>
      <c r="K58" s="16"/>
      <c r="L58" s="75">
        <v>4264000</v>
      </c>
      <c r="O58" s="16"/>
    </row>
    <row r="59" spans="7:15">
      <c r="G59" s="16"/>
      <c r="H59" s="16"/>
      <c r="I59" s="16"/>
      <c r="J59" s="16"/>
      <c r="K59" s="16"/>
      <c r="L59" s="75">
        <v>108900</v>
      </c>
      <c r="O59" s="16"/>
    </row>
    <row r="60" spans="7:15">
      <c r="G60" s="16"/>
      <c r="H60" s="16"/>
      <c r="I60" s="16"/>
      <c r="J60" s="16"/>
      <c r="K60" s="16"/>
      <c r="L60" s="75">
        <v>84100</v>
      </c>
      <c r="O60" s="16"/>
    </row>
    <row r="61" spans="7:15">
      <c r="G61" s="16"/>
      <c r="H61" s="16"/>
      <c r="I61" s="16"/>
      <c r="J61" s="16"/>
      <c r="K61" s="16"/>
      <c r="L61" s="75">
        <v>119830</v>
      </c>
      <c r="O61" s="16"/>
    </row>
    <row r="62" spans="7:15">
      <c r="G62" s="16"/>
      <c r="H62" s="16"/>
      <c r="I62" s="16"/>
      <c r="J62" s="16"/>
      <c r="K62" s="16"/>
      <c r="L62" s="75">
        <v>92510</v>
      </c>
      <c r="O62" s="16"/>
    </row>
    <row r="63" spans="7:15">
      <c r="G63" s="16"/>
      <c r="H63" s="16"/>
      <c r="I63" s="16"/>
      <c r="J63" s="16"/>
      <c r="K63" s="16"/>
      <c r="L63" s="75">
        <v>517800</v>
      </c>
      <c r="O63" s="16"/>
    </row>
    <row r="64" spans="7:15">
      <c r="G64" s="16"/>
      <c r="H64" s="16"/>
      <c r="I64" s="16"/>
      <c r="J64" s="16"/>
      <c r="K64" s="16"/>
      <c r="L64" s="75">
        <v>399800</v>
      </c>
      <c r="O64" s="16"/>
    </row>
    <row r="65" spans="7:15">
      <c r="G65" s="16"/>
      <c r="H65" s="16"/>
      <c r="I65" s="16"/>
      <c r="J65" s="16"/>
      <c r="K65" s="16"/>
      <c r="L65" s="75">
        <v>569660</v>
      </c>
      <c r="O65" s="16"/>
    </row>
    <row r="66" spans="7:15">
      <c r="G66" s="16"/>
      <c r="H66" s="16"/>
      <c r="I66" s="16"/>
      <c r="J66" s="16"/>
      <c r="K66" s="16"/>
      <c r="L66" s="75">
        <v>439780</v>
      </c>
      <c r="O66" s="16"/>
    </row>
    <row r="67" spans="7:15">
      <c r="G67" s="16"/>
      <c r="H67" s="16"/>
      <c r="I67" s="16"/>
      <c r="J67" s="16"/>
      <c r="K67" s="16"/>
      <c r="L67" s="75">
        <v>86011000</v>
      </c>
    </row>
    <row r="68" spans="7:15">
      <c r="G68" s="16"/>
      <c r="H68" s="16"/>
      <c r="I68" s="16"/>
      <c r="J68" s="16"/>
      <c r="K68" s="16"/>
      <c r="L68" s="75">
        <v>66400000</v>
      </c>
    </row>
    <row r="69" spans="7:15">
      <c r="G69" s="16"/>
      <c r="H69" s="16"/>
      <c r="I69" s="16"/>
      <c r="J69" s="16"/>
      <c r="K69" s="16"/>
      <c r="L69" s="75">
        <v>83100</v>
      </c>
    </row>
    <row r="70" spans="7:15">
      <c r="G70" s="16"/>
      <c r="H70" s="16"/>
      <c r="I70" s="16"/>
      <c r="J70" s="16"/>
      <c r="K70" s="16"/>
      <c r="L70" s="75">
        <v>64200</v>
      </c>
    </row>
    <row r="71" spans="7:15">
      <c r="G71" s="16"/>
      <c r="H71" s="16"/>
      <c r="I71" s="16"/>
      <c r="J71" s="16"/>
      <c r="K71" s="16"/>
      <c r="L71" s="75">
        <v>91470</v>
      </c>
    </row>
    <row r="72" spans="7:15">
      <c r="G72" s="16"/>
      <c r="H72" s="16"/>
      <c r="I72" s="16"/>
      <c r="J72" s="16"/>
      <c r="K72" s="16"/>
      <c r="L72" s="75">
        <v>70620</v>
      </c>
    </row>
    <row r="73" spans="7:15">
      <c r="G73" s="16"/>
      <c r="H73" s="16"/>
      <c r="I73" s="16"/>
      <c r="J73" s="16"/>
      <c r="K73" s="16"/>
      <c r="L73" s="75">
        <v>395700</v>
      </c>
    </row>
    <row r="74" spans="7:15">
      <c r="G74" s="16"/>
      <c r="H74" s="16"/>
      <c r="I74" s="16"/>
      <c r="J74" s="16"/>
      <c r="K74" s="16"/>
      <c r="L74" s="75">
        <v>305500</v>
      </c>
    </row>
    <row r="75" spans="7:15">
      <c r="G75" s="16"/>
      <c r="H75" s="16"/>
      <c r="I75" s="16"/>
      <c r="J75" s="16"/>
      <c r="K75" s="16"/>
      <c r="L75" s="75">
        <v>90653000</v>
      </c>
    </row>
    <row r="76" spans="7:15">
      <c r="G76" s="16"/>
      <c r="H76" s="16"/>
      <c r="I76" s="16"/>
      <c r="J76" s="16"/>
      <c r="K76" s="16"/>
      <c r="L76" s="75">
        <v>69984000</v>
      </c>
    </row>
    <row r="77" spans="7:15">
      <c r="G77" s="16"/>
      <c r="H77" s="16"/>
      <c r="I77" s="16"/>
      <c r="J77" s="16"/>
      <c r="K77" s="16"/>
      <c r="L77" s="75">
        <v>224993000</v>
      </c>
    </row>
    <row r="78" spans="7:15">
      <c r="G78" s="16"/>
      <c r="H78" s="16"/>
      <c r="I78" s="16"/>
      <c r="J78" s="16"/>
      <c r="K78" s="16"/>
      <c r="L78" s="75">
        <v>173694000</v>
      </c>
    </row>
    <row r="79" spans="7:15">
      <c r="G79" s="16"/>
      <c r="H79" s="16"/>
      <c r="I79" s="16"/>
      <c r="J79" s="16"/>
      <c r="K79" s="16"/>
      <c r="L79" s="75">
        <v>38109000</v>
      </c>
    </row>
    <row r="80" spans="7:15">
      <c r="G80" s="16"/>
      <c r="H80" s="16"/>
      <c r="I80" s="16"/>
      <c r="J80" s="16"/>
      <c r="K80" s="16"/>
      <c r="L80" s="75">
        <v>29420000</v>
      </c>
    </row>
    <row r="81" spans="7:12">
      <c r="G81" s="16"/>
      <c r="H81" s="16"/>
      <c r="I81" s="16"/>
      <c r="J81" s="16"/>
      <c r="K81" s="16"/>
      <c r="L81" s="75"/>
    </row>
    <row r="82" spans="7:12">
      <c r="G82" s="16"/>
      <c r="H82" s="16"/>
      <c r="I82" s="16"/>
      <c r="J82" s="16"/>
      <c r="K82" s="16"/>
      <c r="L82" s="75"/>
    </row>
    <row r="83" spans="7:12">
      <c r="G83" s="16"/>
      <c r="H83" s="16"/>
      <c r="I83" s="16"/>
      <c r="J83" s="16"/>
      <c r="L83" s="75"/>
    </row>
    <row r="84" spans="7:12">
      <c r="G84" s="16"/>
      <c r="H84" s="16"/>
      <c r="I84" s="16"/>
      <c r="J84" s="16"/>
      <c r="L84" s="75"/>
    </row>
    <row r="85" spans="7:12">
      <c r="G85" s="16"/>
      <c r="H85" s="16"/>
      <c r="I85" s="16"/>
      <c r="J85" s="16"/>
    </row>
    <row r="86" spans="7:12">
      <c r="G86" s="16"/>
      <c r="H86" s="16"/>
      <c r="I86" s="16"/>
      <c r="J86" s="16"/>
    </row>
    <row r="87" spans="7:12">
      <c r="G87" s="16"/>
      <c r="H87" s="16"/>
      <c r="I87" s="16"/>
      <c r="J87" s="16"/>
    </row>
    <row r="88" spans="7:12">
      <c r="H88" s="16"/>
      <c r="I88" s="16"/>
      <c r="J88" s="16"/>
    </row>
  </sheetData>
  <sortState xmlns:xlrd2="http://schemas.microsoft.com/office/spreadsheetml/2017/richdata2" ref="O3:O37">
    <sortCondition ref="O3:O37"/>
  </sortState>
  <mergeCells count="1">
    <mergeCell ref="G1:J1"/>
  </mergeCells>
  <phoneticPr fontId="13"/>
  <conditionalFormatting sqref="L43:L84">
    <cfRule type="duplicateValues" dxfId="0" priority="5"/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44</vt:i4>
      </vt:variant>
    </vt:vector>
  </HeadingPairs>
  <TitlesOfParts>
    <vt:vector size="46" baseType="lpstr">
      <vt:lpstr>令和８年３月鹿児島県施設整備促進支援事業　活用希望調査票</vt:lpstr>
      <vt:lpstr>管理用（このシートは削除しないでください）</vt:lpstr>
      <vt:lpstr>_１_へき地診療所施設整備事業</vt:lpstr>
      <vt:lpstr>_１_休日夜間急患センター施設整備事業</vt:lpstr>
      <vt:lpstr>_10_周産期医療施設施設整備事業</vt:lpstr>
      <vt:lpstr>_10_分娩取扱施設施設整備事業</vt:lpstr>
      <vt:lpstr>_11_解剖・死亡時画像診断等施設整備事業</vt:lpstr>
      <vt:lpstr>_11_地域療育支援施設施設整備事業</vt:lpstr>
      <vt:lpstr>_12_共同利用施設施設整備事業</vt:lpstr>
      <vt:lpstr>_13_１__医療施設近代化施設整備事業_精神病棟改修等整備事業</vt:lpstr>
      <vt:lpstr>_13_２__医療施設近代化施設整備事業_結核病棟改修等整備事業</vt:lpstr>
      <vt:lpstr>_13_３__医療施設近代化施設整備事業_診療所</vt:lpstr>
      <vt:lpstr>_13_４__医療施設近代化施設整備事業_療養病床療養環境改善事業</vt:lpstr>
      <vt:lpstr>_13_５__医療施設近代化施設整備事業_介護老人保健施設等整備事業</vt:lpstr>
      <vt:lpstr>_14_院内感染対策施設整備事業</vt:lpstr>
      <vt:lpstr>_14_基幹災害拠点病院施設整備事業</vt:lpstr>
      <vt:lpstr>_15_地域災害拠点病院施設整備事業</vt:lpstr>
      <vt:lpstr>_16_災害拠点精神科病院施設整備事業</vt:lpstr>
      <vt:lpstr>_16_新興感染症対応力強化事業_協定締結医療機関施設整備事業</vt:lpstr>
      <vt:lpstr>_17_重点医師偏在対策支援区域における診療所の承継・開業支援事業</vt:lpstr>
      <vt:lpstr>_２_過疎地域等特定診療所施設整備事業</vt:lpstr>
      <vt:lpstr>_２_病院群輪番制病院及び共同利用型病院施設整備事業</vt:lpstr>
      <vt:lpstr>_20_治験施設施設整備事業</vt:lpstr>
      <vt:lpstr>_21_特定地域病院施設整備事業</vt:lpstr>
      <vt:lpstr>_22_医療施設土砂災害防止施設整備事業</vt:lpstr>
      <vt:lpstr>_23_医療施設耐震整備事業</vt:lpstr>
      <vt:lpstr>_26_医療機器管理室施設整備事業</vt:lpstr>
      <vt:lpstr>_28_看護師の特定行為に係る指定研修機関等施設整備事業</vt:lpstr>
      <vt:lpstr>_29_地域拠点病院・地域拠点歯科診療所施設整備事業</vt:lpstr>
      <vt:lpstr>_３_へき地保健指導所施設整備事業</vt:lpstr>
      <vt:lpstr>_４_研修医のための研修施設整備事業</vt:lpstr>
      <vt:lpstr>_５_救命救急センター施設整備事業</vt:lpstr>
      <vt:lpstr>_５_臨床研修病院施設整備事業</vt:lpstr>
      <vt:lpstr>_６_へき地医療拠点病院施設整備事業</vt:lpstr>
      <vt:lpstr>_６_小児救急医療拠点病院施設整備事業</vt:lpstr>
      <vt:lpstr>_７_医師臨床研修病院研修医環境整備事業</vt:lpstr>
      <vt:lpstr>_７_小児初期救急センター施設整備事業</vt:lpstr>
      <vt:lpstr>_８_小児集中治療室施設整備事業</vt:lpstr>
      <vt:lpstr>_８_離島等患者宿泊施設施設整備事業</vt:lpstr>
      <vt:lpstr>_９_産科医療機関施設整備事業</vt:lpstr>
      <vt:lpstr>_９_小児医療施設施設整備事業</vt:lpstr>
      <vt:lpstr>'令和８年３月鹿児島県施設整備促進支援事業　活用希望調査票'!Print_Area</vt:lpstr>
      <vt:lpstr>医療施設等施設整備費補助金</vt:lpstr>
      <vt:lpstr>医療提供体制施設整備交付金</vt:lpstr>
      <vt:lpstr>事業区分Ⅰの１標準事業例５</vt:lpstr>
      <vt:lpstr>地域医療介護総合確保基金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>1</cp:revision>
  <dcterms:created xsi:type="dcterms:W3CDTF">2026-03-03T10:56:15Z</dcterms:created>
  <dcterms:modified xsi:type="dcterms:W3CDTF">2026-03-05T05:46:33Z</dcterms:modified>
  <cp:category/>
  <cp:contentStatus/>
</cp:coreProperties>
</file>