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0.3.1.20\disk1\○○新NAS：保健医療福祉課(20190528）\07 医務係\R4\個別業務\13 医療施設防災対策事業（スプリンクラー）\R5予算要求\"/>
    </mc:Choice>
  </mc:AlternateContent>
  <xr:revisionPtr revIDLastSave="0" documentId="13_ncr:1_{A38BBF78-0841-473F-A815-EEE938EC95E8}" xr6:coauthVersionLast="36" xr6:coauthVersionMax="36" xr10:uidLastSave="{00000000-0000-0000-0000-000000000000}"/>
  <bookViews>
    <workbookView xWindow="0" yWindow="0" windowWidth="19200" windowHeight="7100" tabRatio="809" firstSheet="14"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<sst xmlns="http://schemas.openxmlformats.org/spreadsheetml/2006/main" count="2091" uniqueCount="915">
  <si>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</si>
  <si>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</si>
  <si>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</si>
  <si>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</si>
  <si>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</si>
  <si>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</si>
  <si>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</si>
  <si>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</si>
  <si>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</si>
  <si>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</si>
  <si>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</si>
  <si>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</si>
  <si>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</si>
  <si>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</si>
  <si>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</si>
  <si>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</si>
  <si>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</si>
  <si>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</si>
  <si>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</si>
  <si>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</si>
  <si>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</si>
  <si>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</si>
  <si>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</si>
  <si>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</si>
  <si>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</si>
  <si>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</si>
  <si>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</si>
  <si>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</si>
  <si>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</si>
  <si>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</si>
  <si>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</si>
  <si>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</si>
  <si>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</si>
  <si>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</si>
  <si>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</si>
  <si>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</si>
  <si>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</si>
  <si>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</si>
  <si>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</si>
  <si>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</si>
  <si>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</si>
  <si>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</si>
  <si>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</si>
  <si>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</si>
  <si>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</si>
  <si>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</si>
  <si>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</si>
  <si>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</si>
  <si>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</si>
  <si>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</si>
  <si>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</si>
  <si>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</si>
  <si>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</si>
  <si>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</si>
  <si>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</si>
  <si>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</si>
  <si>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</si>
  <si>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</si>
  <si>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</si>
  <si>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</si>
  <si>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</si>
  <si>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</si>
  <si>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</si>
  <si>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</si>
  <si>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</si>
  <si>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</si>
  <si>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</si>
  <si>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</si>
  <si>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</si>
  <si>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</si>
  <si>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</si>
  <si>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</si>
  <si>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</si>
  <si>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</si>
  <si>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</si>
  <si>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</si>
  <si>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</si>
  <si>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</si>
  <si>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</si>
  <si>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</si>
  <si>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</si>
  <si>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</si>
  <si>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</si>
  <si>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</si>
  <si>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</si>
  <si>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</si>
  <si>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</si>
  <si>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</si>
  <si>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</si>
  <si>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</si>
  <si>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</si>
  <si>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</si>
  <si>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</si>
  <si>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</si>
  <si>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</si>
  <si>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</si>
  <si>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</si>
  <si>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</si>
  <si>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</si>
  <si>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</si>
  <si>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</si>
  <si>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</si>
  <si>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</si>
  <si>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</si>
  <si>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</si>
  <si>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</si>
  <si>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</si>
  <si>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</si>
  <si>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</si>
  <si>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</si>
  <si>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</si>
  <si>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</si>
  <si>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</si>
  <si>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</si>
  <si>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</si>
  <si>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</si>
  <si>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</si>
  <si>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</si>
  <si>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</si>
  <si>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</si>
  <si>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</si>
  <si>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</si>
  <si>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</si>
  <si>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</si>
  <si>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</si>
  <si>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</si>
  <si>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</si>
  <si>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</si>
  <si>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</si>
  <si>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</si>
  <si>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</si>
  <si>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</si>
  <si>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</si>
  <si>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</si>
  <si>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</si>
  <si>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</si>
  <si>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</si>
  <si>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</si>
  <si>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</si>
  <si>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</si>
  <si>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</si>
  <si>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</si>
  <si>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</si>
  <si>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</si>
  <si>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</si>
  <si>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</si>
  <si>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</si>
  <si>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</si>
  <si>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</si>
  <si>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</si>
  <si>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</si>
  <si>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</si>
  <si>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</si>
  <si>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</si>
  <si>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</si>
  <si>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</si>
  <si>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</si>
  <si>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</si>
  <si>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</si>
  <si>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</si>
  <si>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</si>
  <si>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</si>
  <si>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</si>
  <si>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</si>
  <si>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</si>
  <si>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</si>
  <si>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</si>
  <si>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</si>
  <si>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</si>
  <si>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</si>
  <si>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</si>
  <si>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</si>
  <si>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</si>
  <si>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</si>
  <si>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</si>
  <si>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</si>
  <si>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</si>
  <si>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</si>
  <si>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</si>
  <si>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</si>
  <si>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</si>
  <si>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</si>
  <si>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</si>
  <si>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</si>
  <si>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</si>
  <si>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</si>
  <si>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</si>
  <si>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</si>
  <si>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</si>
  <si>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</si>
  <si>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</si>
  <si>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</si>
  <si>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</si>
  <si>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</si>
  <si>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</si>
  <si>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</si>
  <si>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</si>
  <si>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</si>
  <si>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</si>
  <si>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</si>
  <si>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</si>
  <si>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</si>
  <si>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</si>
  <si>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</si>
  <si>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</si>
  <si>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</si>
  <si>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</si>
  <si>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</si>
  <si>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</si>
  <si>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</si>
  <si>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</si>
  <si>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</si>
  <si>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</si>
  <si>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</si>
  <si>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</si>
  <si>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</si>
  <si>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</si>
  <si>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</si>
  <si>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</si>
  <si>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</si>
  <si>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</si>
  <si>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</si>
  <si>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</si>
  <si>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</si>
  <si>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</si>
  <si>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</si>
  <si>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</si>
  <si>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</si>
  <si>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</si>
  <si>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</si>
  <si>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</si>
  <si>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</si>
  <si>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</si>
  <si>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</si>
  <si>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</si>
  <si>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</si>
  <si>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</si>
  <si>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</si>
  <si>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</si>
  <si>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</si>
  <si>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</si>
  <si>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</si>
  <si>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</si>
  <si>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</si>
  <si>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</si>
  <si>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</si>
  <si>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</si>
  <si>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</si>
  <si>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</si>
  <si>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</si>
  <si>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</si>
  <si>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</si>
  <si>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</si>
  <si>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</si>
  <si>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</si>
  <si>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</si>
  <si>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</si>
  <si>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</si>
  <si>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</si>
  <si>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</si>
  <si>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</si>
  <si>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</si>
  <si>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</si>
  <si>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</si>
  <si>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</si>
  <si>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</si>
  <si>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</si>
  <si>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</si>
  <si>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</si>
  <si>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</si>
  <si>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</si>
  <si>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</si>
  <si>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</si>
  <si>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</si>
  <si>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</si>
  <si>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</si>
  <si>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</si>
  <si>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</si>
  <si>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</si>
  <si>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</si>
  <si>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</si>
  <si>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</si>
  <si>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</si>
  <si>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</si>
  <si>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</si>
  <si>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</si>
  <si>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</si>
  <si>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</si>
  <si>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</si>
  <si>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</si>
  <si>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</si>
  <si>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</si>
  <si>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</si>
  <si>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</si>
  <si>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</si>
  <si>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</si>
  <si>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</si>
  <si>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</si>
  <si>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</si>
  <si>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</si>
  <si>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</si>
  <si>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</si>
  <si>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</si>
  <si>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</si>
  <si>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</si>
  <si>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</si>
  <si>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</si>
  <si>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</si>
  <si>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</si>
  <si>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</si>
  <si>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</si>
  <si>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</si>
  <si>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</si>
  <si>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</si>
  <si>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</si>
  <si>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</si>
  <si>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</si>
  <si>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</si>
  <si>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</si>
  <si>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</si>
  <si>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</si>
  <si>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</si>
  <si>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</si>
  <si>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</si>
  <si>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</si>
  <si>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</si>
  <si>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</si>
  <si>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</si>
  <si>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</si>
  <si>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</si>
  <si>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</si>
  <si>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</si>
  <si>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</si>
  <si>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</si>
  <si>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</si>
  <si>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</si>
  <si>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</si>
  <si>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</si>
  <si>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</si>
  <si>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</si>
  <si>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</si>
  <si>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</si>
  <si>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</si>
  <si>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</si>
  <si>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</si>
  <si>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</si>
  <si>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</si>
  <si>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</si>
  <si>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</si>
  <si>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</si>
  <si>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</si>
  <si>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</si>
  <si>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</si>
  <si>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</si>
  <si>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</si>
  <si>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</si>
  <si>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</si>
  <si>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</si>
  <si>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</si>
  <si>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</si>
  <si>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</si>
  <si>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</si>
  <si>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</si>
  <si>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</si>
  <si>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</si>
  <si>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</si>
  <si>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</si>
  <si>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</si>
  <si>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</si>
  <si>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</si>
  <si>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</si>
  <si>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</si>
  <si>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</si>
  <si>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</si>
  <si>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</si>
  <si>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</si>
  <si>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</si>
  <si>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</si>
  <si>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</si>
  <si>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</si>
  <si>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</si>
  <si>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</si>
  <si>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</si>
  <si>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</si>
  <si>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</si>
  <si>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</si>
  <si>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</si>
  <si>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</si>
  <si>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</si>
  <si>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</si>
  <si>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</si>
  <si>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</si>
  <si>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</si>
  <si>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</si>
  <si>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</si>
  <si>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</si>
  <si>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</si>
  <si>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</si>
  <si>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</si>
  <si>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</si>
  <si>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</si>
  <si>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</si>
  <si>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</si>
  <si>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</si>
  <si>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</si>
  <si>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</si>
  <si>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</si>
  <si>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</si>
  <si>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</si>
  <si>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</si>
  <si>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</si>
  <si>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</si>
  <si>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</si>
  <si>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</si>
  <si>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</si>
  <si>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</si>
  <si>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</si>
  <si>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</si>
  <si>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</si>
  <si>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</si>
  <si>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</si>
  <si>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</si>
  <si>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</si>
  <si>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</si>
  <si>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</si>
  <si>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</si>
  <si>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</si>
  <si>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</si>
  <si>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</si>
  <si>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</si>
  <si>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</si>
  <si>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</si>
  <si>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</si>
  <si>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</si>
  <si>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</si>
  <si>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</si>
  <si>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</si>
  <si>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</si>
  <si>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</si>
  <si>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</si>
  <si>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</si>
  <si>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</si>
  <si>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</si>
  <si>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</si>
  <si>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</si>
  <si>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</si>
  <si>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</si>
  <si>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</si>
  <si>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</si>
  <si>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</si>
  <si>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</si>
  <si>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</si>
  <si>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</si>
  <si>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</si>
  <si>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</si>
  <si>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</si>
  <si>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</si>
  <si>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</si>
  <si>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</si>
  <si>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</si>
  <si>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</si>
  <si>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</si>
  <si>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</si>
  <si>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</si>
  <si>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</si>
  <si>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</si>
  <si>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</si>
  <si>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</si>
  <si>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</si>
  <si>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</si>
  <si>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</si>
  <si>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</si>
  <si>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</si>
  <si>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</si>
  <si>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</si>
  <si>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</si>
  <si>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</si>
  <si>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</si>
  <si>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</si>
  <si>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</si>
  <si>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</si>
  <si>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</si>
  <si>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</si>
  <si>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</si>
  <si>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</si>
  <si>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</si>
  <si>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</si>
  <si>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</si>
  <si>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</si>
  <si>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</si>
  <si>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</si>
  <si>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</si>
  <si>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</si>
  <si>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</si>
  <si>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</si>
  <si>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</si>
  <si>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</si>
  <si>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</si>
  <si>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</si>
  <si>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</si>
  <si>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</si>
  <si>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</si>
  <si>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</si>
  <si>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</si>
  <si>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</si>
  <si>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</si>
  <si>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</si>
  <si>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</si>
  <si>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</si>
  <si>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</si>
  <si>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</si>
  <si>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</si>
  <si>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</si>
  <si>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</si>
  <si>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</si>
  <si>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</si>
  <si>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</si>
  <si>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</si>
  <si>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</si>
  <si>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</si>
  <si>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</si>
  <si>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</si>
  <si>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</si>
  <si>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</si>
  <si>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</si>
  <si>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</si>
  <si>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</si>
  <si>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</si>
  <si>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</si>
  <si>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</si>
  <si>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</si>
  <si>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</si>
  <si>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</si>
  <si>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</si>
  <si>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</si>
  <si>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</si>
  <si>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</si>
  <si>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</si>
  <si>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</si>
  <si>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</si>
  <si>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</si>
  <si>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</si>
  <si>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</si>
  <si>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</si>
  <si>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</si>
  <si>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</si>
  <si>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</si>
  <si>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</si>
  <si>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</si>
  <si>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</si>
  <si>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</si>
  <si>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</si>
  <si>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</si>
  <si>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</si>
  <si>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</si>
  <si>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</si>
  <si>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</si>
  <si>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</si>
  <si>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</si>
  <si>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</si>
  <si>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</si>
  <si>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</si>
  <si>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</si>
  <si>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</si>
  <si>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</si>
  <si>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</si>
  <si>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</si>
  <si>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</si>
  <si>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</si>
  <si>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</si>
  <si>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</si>
  <si>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</si>
  <si>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</si>
  <si>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</si>
  <si>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</si>
  <si>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</si>
  <si>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</si>
  <si>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</si>
  <si>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</si>
  <si>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</si>
  <si>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</si>
  <si>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</si>
  <si>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</si>
  <si>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</si>
  <si>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</si>
  <si>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</si>
  <si>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</si>
  <si>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</si>
  <si>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</si>
  <si>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</si>
  <si>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</si>
  <si>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</si>
  <si>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</si>
  <si>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</si>
  <si>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</si>
  <si>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</si>
  <si>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</si>
  <si>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</si>
  <si>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</si>
  <si>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</si>
  <si>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</si>
  <si>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</si>
  <si>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</si>
  <si>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</si>
  <si>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</si>
  <si>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</si>
  <si>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</si>
  <si>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</si>
  <si>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</si>
  <si>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</si>
  <si>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</si>
  <si>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</si>
  <si>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</si>
  <si>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</si>
  <si>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</si>
  <si>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</si>
  <si>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</si>
  <si>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</si>
  <si>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</si>
  <si>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</si>
  <si>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</si>
  <si>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</si>
  <si>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</si>
  <si>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</si>
  <si>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</si>
  <si>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</si>
  <si>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</si>
  <si>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</si>
  <si>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</si>
  <si>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</si>
  <si>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</si>
  <si>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</si>
  <si>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</si>
  <si>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</si>
  <si>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</si>
  <si>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</si>
  <si>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</si>
  <si>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</si>
  <si>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</si>
  <si>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</si>
  <si>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</si>
  <si>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</si>
  <si>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</si>
  <si>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</si>
  <si>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</si>
  <si>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</si>
  <si>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</si>
  <si>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</si>
  <si>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</si>
  <si>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</si>
  <si>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</si>
  <si>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</si>
  <si>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</si>
  <si>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</si>
  <si>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</si>
  <si>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</si>
  <si>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</si>
  <si>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</si>
  <si>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</si>
  <si>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</si>
  <si>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</si>
  <si>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</si>
  <si>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</si>
  <si>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</si>
  <si>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</si>
  <si>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</si>
  <si>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</si>
  <si>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</si>
  <si>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</si>
  <si>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</si>
  <si>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</si>
  <si>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</si>
  <si>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</si>
  <si>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</si>
  <si>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</si>
  <si>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</si>
  <si>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</si>
  <si>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</si>
  <si>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</si>
  <si>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</si>
  <si>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</si>
  <si>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</si>
  <si>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</si>
  <si>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</si>
  <si>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</si>
  <si>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</si>
  <si>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</si>
  <si>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</si>
  <si>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</si>
  <si>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</si>
  <si>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</si>
  <si>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</si>
  <si>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</si>
  <si>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</si>
  <si>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</si>
  <si>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</si>
  <si>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</si>
  <si>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</si>
  <si>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</si>
  <si>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</si>
  <si>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</si>
  <si>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</si>
  <si>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</si>
  <si>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</si>
  <si>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</si>
  <si>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</si>
  <si>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</si>
  <si>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</si>
  <si>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</si>
  <si>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</si>
  <si>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</si>
  <si>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</si>
  <si>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</si>
  <si>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</si>
  <si>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</si>
  <si>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</si>
  <si>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</si>
  <si>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</si>
  <si>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</si>
  <si>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</si>
  <si>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</si>
  <si>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</si>
  <si>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</si>
  <si>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</si>
  <si>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</si>
  <si>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</si>
  <si>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</si>
  <si>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</si>
  <si>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</si>
  <si>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</si>
  <si>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</si>
  <si>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</si>
  <si>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</si>
  <si>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</si>
  <si>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</si>
  <si>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</si>
  <si>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</si>
  <si>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</si>
  <si>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</si>
  <si>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</si>
  <si>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</si>
  <si>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</si>
  <si>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</si>
  <si>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</si>
  <si>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</si>
  <si>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</si>
  <si>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</si>
  <si>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</si>
  <si>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</si>
  <si>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</si>
  <si>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</si>
  <si>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</si>
  <si>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</si>
  <si>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</si>
  <si>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</si>
  <si>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</si>
  <si>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</si>
  <si>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</si>
  <si>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</si>
  <si>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</si>
  <si>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</si>
  <si>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</si>
  <si>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</si>
  <si>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</si>
  <si>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</si>
  <si>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</si>
  <si>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</si>
  <si>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</si>
  <si>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</si>
  <si>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</si>
  <si>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</si>
  <si>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</si>
  <si>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</si>
  <si>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</si>
  <si>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</si>
  <si>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</si>
  <si>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</si>
  <si>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</si>
  <si>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</si>
  <si>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</si>
  <si>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</si>
  <si>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</si>
  <si>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</si>
  <si>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</si>
  <si>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</si>
  <si>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</si>
  <si>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</si>
  <si>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</si>
  <si>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</si>
  <si>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</si>
  <si>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</si>
  <si>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</si>
  <si>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</si>
  <si>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</si>
  <si>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</si>
  <si>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</si>
  <si>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</si>
  <si>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</si>
  <si>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</si>
  <si>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</si>
  <si>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</si>
  <si>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</si>
  <si>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</si>
  <si>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</si>
  <si>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</si>
  <si>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</si>
  <si>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</si>
  <si>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</si>
  <si>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</si>
  <si>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</si>
  <si>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</si>
  <si>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</si>
  <si>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</si>
  <si>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</si>
  <si>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</si>
  <si>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</si>
  <si>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</si>
  <si>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</si>
  <si>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</si>
  <si>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</si>
  <si>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</si>
  <si>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</si>
  <si>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</si>
  <si>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</si>
  <si>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</si>
  <si>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</si>
  <si>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</si>
  <si>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</si>
  <si>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</si>
  <si>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</si>
  <si>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</si>
  <si>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</si>
  <si>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</si>
  <si>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</si>
  <si>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</si>
  <si>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</si>
  <si>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</si>
  <si>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</si>
  <si>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</si>
  <si>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</si>
  <si>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</si>
  <si>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</si>
  <si>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</si>
  <si>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</si>
  <si>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</si>
  <si>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</si>
  <si>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</si>
  <si>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</si>
  <si>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</si>
  <si>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</si>
  <si>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</si>
  <si>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</si>
  <si>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</si>
  <si>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</si>
  <si>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</si>
  <si>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</si>
  <si>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</si>
  <si>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</si>
  <si>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</si>
  <si>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</si>
  <si>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</si>
  <si>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</si>
  <si>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</si>
  <si>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</si>
  <si>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</si>
  <si>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</si>
  <si>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</si>
  <si>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</si>
  <si>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</si>
  <si>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</si>
  <si>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</si>
  <si>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</si>
  <si>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</si>
  <si>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</si>
  <si>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</si>
  <si>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</si>
  <si>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</si>
  <si>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</si>
  <si>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</si>
  <si>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</si>
  <si>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</si>
  <si>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</si>
  <si>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</si>
  <si>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</si>
  <si>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</si>
  <si>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</si>
  <si>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</si>
  <si>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</si>
  <si>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</si>
  <si>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</si>
  <si>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</si>
  <si>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</si>
  <si>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</si>
  <si>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</si>
  <si>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</si>
  <si>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</si>
  <si>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</si>
  <si>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</si>
  <si>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</si>
  <si>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</si>
  <si>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</si>
  <si>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</si>
  <si>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</si>
  <si>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</si>
  <si>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</si>
  <si>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</si>
  <si>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</si>
  <si>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</si>
  <si>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</si>
  <si>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</si>
  <si>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</si>
  <si>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</si>
  <si>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</si>
  <si>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r>
      <t xml:space="preserve">令和５年度（令和４年度からの繰越分）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</si>
  <si>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有床診療所等スプリンクラー等施設整備事業のQ&amp;A集（令和４年９月版）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</si>
</sst>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49999999999999"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view="pageBreakPreview" zoomScale="75" zoomScaleNormal="75" zoomScaleSheetLayoutView="75" zoomScalePageLayoutView="70" workbookViewId="0">
      <selection activeCell="B2" sqref="B2:T2"/>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15" customHeight="1" thickBot="1">
      <c r="B2" s="922" t="s">
        <v>913</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49999999999999"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49999999999999"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49999999999999"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49999999999999"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49999999999999"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49999999999999"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49999999999999"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49999999999999"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49999999999999"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49999999999999"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49999999999999"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49999999999999"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49999999999999"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49999999999999"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49999999999999"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49999999999999"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49999999999999"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49999999999999"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49999999999999"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49999999999999"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49999999999999"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49999999999999"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49999999999999"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49999999999999"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49999999999999"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49999999999999"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49999999999999"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49999999999999"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49999999999999"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49999999999999"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0"/>
      <c r="N2" s="610"/>
      <c r="O2" s="610"/>
    </row>
    <row r="5" spans="1:15" ht="18.75" customHeight="1">
      <c r="A5" s="290" t="s">
        <v>86</v>
      </c>
      <c r="B5" s="747" t="s">
        <v>593</v>
      </c>
      <c r="C5" s="747"/>
      <c r="D5" s="747"/>
      <c r="E5" s="747"/>
      <c r="F5" s="747"/>
    </row>
    <row r="6" spans="1:15" ht="18.75" customHeight="1">
      <c r="A6" s="290" t="s">
        <v>594</v>
      </c>
      <c r="B6" s="687" t="s">
        <v>901</v>
      </c>
      <c r="C6" s="687"/>
      <c r="D6" s="687"/>
      <c r="E6" s="687"/>
      <c r="F6" s="687"/>
    </row>
    <row r="9" spans="1:15">
      <c r="A9" s="747" t="s">
        <v>271</v>
      </c>
      <c r="B9" s="747"/>
      <c r="C9" s="747"/>
      <c r="D9" s="747" t="s">
        <v>312</v>
      </c>
      <c r="E9" s="747"/>
      <c r="F9" s="747"/>
      <c r="G9" s="747" t="s">
        <v>272</v>
      </c>
      <c r="H9" s="747"/>
      <c r="I9" s="747"/>
      <c r="J9" s="747"/>
      <c r="K9" s="747"/>
    </row>
    <row r="10" spans="1:15" ht="18.75" customHeight="1">
      <c r="A10" s="752" t="s">
        <v>868</v>
      </c>
      <c r="B10" s="752"/>
      <c r="C10" s="752"/>
      <c r="D10" s="752" t="s">
        <v>866</v>
      </c>
      <c r="E10" s="752"/>
      <c r="F10" s="752"/>
      <c r="G10" s="752" t="s">
        <v>902</v>
      </c>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684">
        <v>50</v>
      </c>
      <c r="C17" s="685"/>
      <c r="D17" s="685"/>
      <c r="E17" s="685"/>
      <c r="F17" s="539" t="s">
        <v>746</v>
      </c>
      <c r="G17" s="440" t="s">
        <v>595</v>
      </c>
      <c r="H17" s="684" t="s">
        <v>90</v>
      </c>
      <c r="I17" s="685"/>
      <c r="J17" s="685"/>
      <c r="K17" s="686"/>
    </row>
    <row r="18" spans="1:21" ht="17.25" customHeight="1">
      <c r="A18" s="993" t="s">
        <v>732</v>
      </c>
      <c r="B18" s="993"/>
      <c r="C18" s="993"/>
      <c r="D18" s="993"/>
      <c r="E18" s="993"/>
      <c r="F18" s="993"/>
      <c r="G18" s="724" t="s">
        <v>906</v>
      </c>
      <c r="H18" s="724"/>
      <c r="I18" s="724"/>
      <c r="J18" s="724"/>
      <c r="K18" s="724"/>
    </row>
    <row r="19" spans="1:21" ht="17.25" customHeight="1">
      <c r="A19" s="941" t="s">
        <v>809</v>
      </c>
      <c r="B19" s="941"/>
      <c r="C19" s="941"/>
      <c r="D19" s="941"/>
      <c r="E19" s="941"/>
      <c r="F19" s="941"/>
      <c r="G19" s="724" t="s">
        <v>143</v>
      </c>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4"/>
      <c r="N25" s="614"/>
      <c r="O25" s="614"/>
    </row>
    <row r="26" spans="1:21" ht="15" customHeight="1">
      <c r="A26" s="934"/>
      <c r="B26" s="935"/>
      <c r="C26" s="945" t="s">
        <v>597</v>
      </c>
      <c r="D26" s="947" t="s">
        <v>851</v>
      </c>
      <c r="E26" s="886" t="s">
        <v>814</v>
      </c>
      <c r="F26" s="580"/>
      <c r="G26" s="581"/>
      <c r="H26" s="985" t="s">
        <v>747</v>
      </c>
      <c r="I26" s="950" t="s">
        <v>754</v>
      </c>
      <c r="J26" s="743" t="s">
        <v>609</v>
      </c>
      <c r="K26" s="937"/>
      <c r="L26" s="937"/>
      <c r="M26" s="614"/>
      <c r="N26" s="614"/>
      <c r="O26" s="614"/>
    </row>
    <row r="27" spans="1:21" ht="33">
      <c r="A27" s="887"/>
      <c r="B27" s="885"/>
      <c r="C27" s="946"/>
      <c r="D27" s="948"/>
      <c r="E27" s="834"/>
      <c r="F27" s="579" t="s">
        <v>815</v>
      </c>
      <c r="G27" s="565" t="s">
        <v>816</v>
      </c>
      <c r="H27" s="986"/>
      <c r="I27" s="951"/>
      <c r="J27" s="834"/>
      <c r="K27" s="834"/>
      <c r="L27" s="834"/>
      <c r="M27" s="616"/>
      <c r="N27" s="616"/>
      <c r="O27" s="616"/>
    </row>
    <row r="28" spans="1:21" ht="18.75" customHeight="1">
      <c r="A28" s="875" t="s">
        <v>907</v>
      </c>
      <c r="B28" s="877"/>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75" t="s">
        <v>908</v>
      </c>
      <c r="B29" s="877"/>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75" t="s">
        <v>909</v>
      </c>
      <c r="B30" s="877"/>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10" customHeight="1">
      <c r="A32" s="566"/>
      <c r="B32" s="566"/>
      <c r="C32" s="567"/>
      <c r="D32" s="567"/>
      <c r="E32" s="568"/>
      <c r="F32" s="569"/>
      <c r="G32" s="569"/>
      <c r="H32" s="570"/>
      <c r="I32" s="568"/>
      <c r="J32" s="566"/>
      <c r="K32" s="547"/>
      <c r="N32" s="547"/>
    </row>
    <row r="33" spans="1:16" s="313" customFormat="1" ht="30" customHeight="1">
      <c r="A33" s="931" t="s">
        <v>769</v>
      </c>
      <c r="B33" s="932"/>
      <c r="C33" s="931" t="s">
        <v>770</v>
      </c>
      <c r="D33" s="932"/>
      <c r="E33" s="938" t="s">
        <v>817</v>
      </c>
      <c r="F33" s="938"/>
      <c r="G33" s="571" t="s">
        <v>771</v>
      </c>
      <c r="H33" s="987" t="s">
        <v>818</v>
      </c>
      <c r="I33" s="987"/>
      <c r="J33" s="566"/>
      <c r="K33" s="547"/>
      <c r="N33" s="547"/>
      <c r="P33" s="929" t="s">
        <v>772</v>
      </c>
    </row>
    <row r="34" spans="1:16" s="313" customFormat="1" ht="18.75" customHeight="1">
      <c r="A34" s="836" t="str">
        <f>A28</f>
        <v>A</v>
      </c>
      <c r="B34" s="838"/>
      <c r="C34" s="933"/>
      <c r="D34" s="723"/>
      <c r="E34" s="939" t="s">
        <v>910</v>
      </c>
      <c r="F34" s="940"/>
      <c r="G34" s="577" t="s">
        <v>911</v>
      </c>
      <c r="H34" s="973" t="str">
        <f>IF(OR(G34="(6)項イ(1)",G34="(6)項イ(2)"),"有",IF(OR(AND(G34="(6)項イ(3)",K28&gt;=3000),AND(G34="(6)項イ(4)",K28&gt;=6000)),"有","無"))</f>
        <v>有</v>
      </c>
      <c r="I34" s="973"/>
      <c r="J34" s="578" t="str">
        <f>(IF(E34="有","補助対象外です"," "))</f>
        <v xml:space="preserve"> </v>
      </c>
      <c r="K34" s="578"/>
      <c r="N34" s="547"/>
      <c r="P34" s="930"/>
    </row>
    <row r="35" spans="1:16" s="313" customFormat="1" ht="18.75" customHeight="1">
      <c r="A35" s="836" t="str">
        <f>A29</f>
        <v>B</v>
      </c>
      <c r="B35" s="838"/>
      <c r="C35" s="721"/>
      <c r="D35" s="723"/>
      <c r="E35" s="939" t="s">
        <v>910</v>
      </c>
      <c r="F35" s="940"/>
      <c r="G35" s="353" t="s">
        <v>912</v>
      </c>
      <c r="H35" s="973" t="str">
        <f>IF(OR(G35="(6)項イ(1)",G35="(6)項イ(2)"),"有",IF(OR(AND(G35="(6)項イ(3)",K29&gt;=3000),AND(G35="(6)項イ(4)",K29&gt;=6000)),"有","無"))</f>
        <v>有</v>
      </c>
      <c r="I35" s="973"/>
      <c r="J35" s="578" t="str">
        <f>(IF(E35="有","補助対象外です"," "))</f>
        <v xml:space="preserve"> </v>
      </c>
      <c r="K35" s="547"/>
      <c r="P35" s="930"/>
    </row>
    <row r="36" spans="1:16" s="313" customFormat="1" ht="18.75" customHeight="1">
      <c r="A36" s="836" t="str">
        <f>A30</f>
        <v>C</v>
      </c>
      <c r="B36" s="838"/>
      <c r="C36" s="721"/>
      <c r="D36" s="723"/>
      <c r="E36" s="939" t="s">
        <v>910</v>
      </c>
      <c r="F36" s="940"/>
      <c r="G36" s="353" t="s">
        <v>912</v>
      </c>
      <c r="H36" s="973" t="str">
        <f>IF(OR(G36="(6)項イ(1)",G36="(6)項イ(2)"),"有",IF(OR(AND(G36="(6)項イ(3)",K30&gt;=3000),AND(G36="(6)項イ(4)",K30&gt;=6000)),"有","無"))</f>
        <v>有</v>
      </c>
      <c r="I36" s="973"/>
      <c r="J36" s="578" t="str">
        <f>(IF(E36="有","補助対象外です"," "))</f>
        <v xml:space="preserve"> </v>
      </c>
      <c r="K36" s="547"/>
      <c r="P36" s="930"/>
    </row>
    <row r="37" spans="1:16" s="313" customFormat="1" ht="30.75" customHeight="1">
      <c r="A37" s="936" t="s">
        <v>810</v>
      </c>
      <c r="B37" s="974"/>
      <c r="C37" s="974"/>
      <c r="D37" s="974"/>
      <c r="E37" s="974"/>
      <c r="F37" s="974"/>
      <c r="G37" s="974"/>
      <c r="H37" s="974"/>
      <c r="I37" s="974"/>
      <c r="J37" s="974"/>
      <c r="K37" s="974"/>
      <c r="L37" s="974"/>
      <c r="M37" s="612"/>
      <c r="N37" s="612"/>
      <c r="O37" s="612"/>
      <c r="P37" s="930"/>
    </row>
    <row r="38" spans="1:16" s="535" customFormat="1" ht="24.75" customHeight="1">
      <c r="A38" s="936" t="s">
        <v>819</v>
      </c>
      <c r="B38" s="936"/>
      <c r="C38" s="936"/>
      <c r="D38" s="936"/>
      <c r="E38" s="936"/>
      <c r="F38" s="936"/>
      <c r="G38" s="936"/>
      <c r="H38" s="936"/>
      <c r="I38" s="936"/>
      <c r="J38" s="936"/>
      <c r="K38" s="936"/>
      <c r="L38" s="936"/>
      <c r="M38" s="611"/>
      <c r="N38" s="611"/>
      <c r="O38" s="611"/>
      <c r="P38" s="930"/>
    </row>
    <row r="39" spans="1:16" s="535" customFormat="1" ht="21.75" customHeight="1">
      <c r="A39" s="936"/>
      <c r="B39" s="936"/>
      <c r="C39" s="936"/>
      <c r="D39" s="936"/>
      <c r="E39" s="936"/>
      <c r="F39" s="936"/>
      <c r="G39" s="936"/>
      <c r="H39" s="936"/>
      <c r="I39" s="936"/>
      <c r="J39" s="936"/>
      <c r="K39" s="936"/>
      <c r="L39" s="936"/>
      <c r="M39" s="611"/>
      <c r="N39" s="611"/>
      <c r="O39" s="611"/>
      <c r="P39" s="930"/>
    </row>
    <row r="40" spans="1:16" s="313" customFormat="1" ht="20.149999999999999" customHeight="1">
      <c r="A40" s="936" t="s">
        <v>820</v>
      </c>
      <c r="B40" s="936"/>
      <c r="C40" s="936"/>
      <c r="D40" s="936"/>
      <c r="E40" s="936"/>
      <c r="F40" s="936"/>
      <c r="G40" s="936"/>
      <c r="H40" s="936"/>
      <c r="I40" s="936"/>
      <c r="J40" s="936"/>
      <c r="K40" s="936"/>
      <c r="L40" s="936"/>
      <c r="M40" s="611"/>
      <c r="N40" s="611"/>
      <c r="O40" s="611"/>
      <c r="P40" s="930"/>
    </row>
    <row r="41" spans="1:16" s="535" customFormat="1" ht="20.149999999999999" customHeight="1">
      <c r="A41" s="936" t="s">
        <v>821</v>
      </c>
      <c r="B41" s="936"/>
      <c r="C41" s="936"/>
      <c r="D41" s="936"/>
      <c r="E41" s="936"/>
      <c r="F41" s="936"/>
      <c r="G41" s="936"/>
      <c r="H41" s="936"/>
      <c r="I41" s="936"/>
      <c r="J41" s="936"/>
      <c r="K41" s="936"/>
      <c r="L41" s="936"/>
      <c r="M41" s="611"/>
      <c r="N41" s="611"/>
      <c r="O41" s="611"/>
      <c r="P41" s="930"/>
    </row>
    <row r="42" spans="1:16" ht="30.75" customHeight="1">
      <c r="A42" s="936" t="s">
        <v>822</v>
      </c>
      <c r="B42" s="936"/>
      <c r="C42" s="936"/>
      <c r="D42" s="936"/>
      <c r="E42" s="936"/>
      <c r="F42" s="936"/>
      <c r="G42" s="936"/>
      <c r="H42" s="936"/>
      <c r="I42" s="936"/>
      <c r="J42" s="936"/>
      <c r="K42" s="936"/>
      <c r="L42" s="936"/>
      <c r="M42" s="611"/>
      <c r="N42" s="611"/>
      <c r="O42" s="611"/>
      <c r="P42" s="930"/>
    </row>
    <row r="43" spans="1:16" ht="14.25" customHeight="1">
      <c r="P43" s="930"/>
    </row>
    <row r="44" spans="1:16" ht="15" customHeight="1">
      <c r="A44" s="540"/>
      <c r="B44" s="540"/>
      <c r="C44" s="540"/>
      <c r="D44" s="540"/>
      <c r="E44" s="540"/>
      <c r="F44" s="540"/>
      <c r="G44" s="540"/>
      <c r="H44" s="540"/>
      <c r="I44" s="540"/>
      <c r="J44" s="540"/>
      <c r="K44" s="540"/>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1" t="s">
        <v>765</v>
      </c>
      <c r="D53" s="621" t="s">
        <v>753</v>
      </c>
      <c r="E53" s="626" t="s">
        <v>605</v>
      </c>
      <c r="F53" s="626" t="s">
        <v>856</v>
      </c>
      <c r="G53" s="971" t="s">
        <v>857</v>
      </c>
      <c r="H53" s="972"/>
      <c r="I53" s="345" t="s">
        <v>853</v>
      </c>
      <c r="J53" s="975" t="s">
        <v>854</v>
      </c>
      <c r="K53" s="976"/>
    </row>
    <row r="54" spans="1:16" ht="14.25" customHeight="1">
      <c r="A54" s="868" t="str">
        <f>IF(A28="","",A28)</f>
        <v>A</v>
      </c>
      <c r="B54" s="709"/>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59">
        <f>IF(D54="","",SUM(ROUND(D54,0)*E54,F54))</f>
        <v>14655500</v>
      </c>
      <c r="H54" s="960"/>
      <c r="I54" s="629">
        <v>0.5</v>
      </c>
      <c r="J54" s="969">
        <f>IF(D54="","",ROUNDDOWN(MIN(C54,G54)*I54,-3))</f>
        <v>7327000</v>
      </c>
      <c r="K54" s="970"/>
    </row>
    <row r="55" spans="1:16" ht="14.25" customHeight="1">
      <c r="A55" s="868" t="str">
        <f>IF(A29="","",A29)</f>
        <v>B</v>
      </c>
      <c r="B55" s="709"/>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59">
        <f>IF(D55="","",SUM(ROUND(D55,0)*E55,F55))</f>
        <v>2304000</v>
      </c>
      <c r="H55" s="960"/>
      <c r="I55" s="629">
        <v>0.5</v>
      </c>
      <c r="J55" s="969">
        <f>IF(D55="","",ROUNDDOWN(MIN(C55,G55)*I55,-3))</f>
        <v>1152000</v>
      </c>
      <c r="K55" s="970"/>
      <c r="L55" s="576"/>
    </row>
    <row r="56" spans="1:16" ht="14.25" customHeight="1" thickBot="1">
      <c r="A56" s="868" t="str">
        <f>IF(A30="","",A30)</f>
        <v>C</v>
      </c>
      <c r="B56" s="709"/>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59">
        <f>IF(D56="","",SUM(ROUND(D56,0)*E56,F56))</f>
        <v>2784000</v>
      </c>
      <c r="H56" s="960"/>
      <c r="I56" s="629">
        <v>0.5</v>
      </c>
      <c r="J56" s="967">
        <f>IF(D56="","",ROUNDDOWN(MIN(C56,G56)*I56,-3))</f>
        <v>1392000</v>
      </c>
      <c r="K56" s="968"/>
      <c r="L56" s="576"/>
    </row>
    <row r="57" spans="1:16" ht="27.75" customHeight="1">
      <c r="K57" s="989" t="s">
        <v>636</v>
      </c>
      <c r="L57" s="989"/>
      <c r="N57" s="615"/>
      <c r="O57" s="615"/>
    </row>
    <row r="58" spans="1:16" ht="19.5" customHeight="1" thickBot="1">
      <c r="A58" s="328" t="s">
        <v>741</v>
      </c>
      <c r="M58" s="576"/>
      <c r="N58" s="576"/>
      <c r="O58" s="576"/>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3"/>
      <c r="N62" s="613"/>
      <c r="O62" s="613"/>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topLeftCell="A10"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873</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874</v>
      </c>
      <c r="D9" s="552">
        <v>80</v>
      </c>
      <c r="E9" s="552"/>
      <c r="F9" s="552"/>
      <c r="G9" s="553">
        <f t="shared" si="0"/>
        <v>80</v>
      </c>
    </row>
    <row r="10" spans="2:7" ht="18.75" customHeight="1">
      <c r="B10" s="998"/>
      <c r="C10" s="550" t="s">
        <v>875</v>
      </c>
      <c r="D10" s="552">
        <v>60</v>
      </c>
      <c r="E10" s="552"/>
      <c r="F10" s="552"/>
      <c r="G10" s="553">
        <f t="shared" si="0"/>
        <v>60</v>
      </c>
    </row>
    <row r="11" spans="2:7" ht="18.75" customHeight="1">
      <c r="B11" s="998"/>
      <c r="C11" s="550" t="s">
        <v>876</v>
      </c>
      <c r="D11" s="552">
        <v>15</v>
      </c>
      <c r="E11" s="552"/>
      <c r="F11" s="552"/>
      <c r="G11" s="553">
        <f t="shared" si="0"/>
        <v>15</v>
      </c>
    </row>
    <row r="12" spans="2:7" ht="18.75" customHeight="1">
      <c r="B12" s="998"/>
      <c r="C12" s="550" t="s">
        <v>877</v>
      </c>
      <c r="D12" s="552">
        <v>60</v>
      </c>
      <c r="E12" s="552"/>
      <c r="F12" s="552"/>
      <c r="G12" s="553">
        <f t="shared" si="0"/>
        <v>60</v>
      </c>
    </row>
    <row r="13" spans="2:7" ht="18.75" customHeight="1">
      <c r="B13" s="998"/>
      <c r="C13" s="550" t="s">
        <v>878</v>
      </c>
      <c r="D13" s="552">
        <v>105</v>
      </c>
      <c r="E13" s="552"/>
      <c r="F13" s="552"/>
      <c r="G13" s="553">
        <f t="shared" si="0"/>
        <v>105</v>
      </c>
    </row>
    <row r="14" spans="2:7" ht="18.75" customHeight="1">
      <c r="B14" s="998"/>
      <c r="C14" s="550" t="s">
        <v>879</v>
      </c>
      <c r="D14" s="552">
        <v>140</v>
      </c>
      <c r="E14" s="552"/>
      <c r="F14" s="552"/>
      <c r="G14" s="553">
        <f t="shared" si="0"/>
        <v>140</v>
      </c>
    </row>
    <row r="15" spans="2:7" ht="18.75" customHeight="1">
      <c r="B15" s="998"/>
      <c r="C15" s="550" t="s">
        <v>880</v>
      </c>
      <c r="D15" s="552">
        <v>15</v>
      </c>
      <c r="E15" s="552"/>
      <c r="F15" s="552"/>
      <c r="G15" s="553">
        <f t="shared" si="0"/>
        <v>15</v>
      </c>
    </row>
    <row r="16" spans="2:7" ht="18.75" customHeight="1">
      <c r="B16" s="998"/>
      <c r="C16" s="550" t="s">
        <v>881</v>
      </c>
      <c r="D16" s="552">
        <v>15</v>
      </c>
      <c r="E16" s="552"/>
      <c r="F16" s="552"/>
      <c r="G16" s="553">
        <f t="shared" si="0"/>
        <v>15</v>
      </c>
    </row>
    <row r="17" spans="2:8" ht="18.75" customHeight="1">
      <c r="B17" s="998"/>
      <c r="C17" s="550" t="s">
        <v>882</v>
      </c>
      <c r="D17" s="552"/>
      <c r="E17" s="552"/>
      <c r="F17" s="552">
        <v>10</v>
      </c>
      <c r="G17" s="553">
        <f t="shared" si="0"/>
        <v>10</v>
      </c>
    </row>
    <row r="18" spans="2:8" ht="18.75" customHeight="1">
      <c r="B18" s="998"/>
      <c r="C18" s="550" t="s">
        <v>883</v>
      </c>
      <c r="D18" s="552"/>
      <c r="E18" s="552"/>
      <c r="F18" s="552">
        <v>10</v>
      </c>
      <c r="G18" s="553">
        <f t="shared" si="0"/>
        <v>10</v>
      </c>
    </row>
    <row r="19" spans="2:8" ht="18.75" customHeight="1">
      <c r="B19" s="998"/>
      <c r="C19" s="550" t="s">
        <v>884</v>
      </c>
      <c r="D19" s="552"/>
      <c r="E19" s="552"/>
      <c r="F19" s="552">
        <v>20</v>
      </c>
      <c r="G19" s="553">
        <f t="shared" si="0"/>
        <v>20</v>
      </c>
    </row>
    <row r="20" spans="2:8" ht="18.75" customHeight="1">
      <c r="B20" s="998"/>
      <c r="C20" s="550" t="s">
        <v>885</v>
      </c>
      <c r="D20" s="552"/>
      <c r="E20" s="552"/>
      <c r="F20" s="552">
        <v>10</v>
      </c>
      <c r="G20" s="553">
        <f t="shared" si="0"/>
        <v>10</v>
      </c>
    </row>
    <row r="21" spans="2:8" ht="18.75" customHeight="1">
      <c r="B21" s="998"/>
      <c r="C21" s="550" t="s">
        <v>886</v>
      </c>
      <c r="D21" s="552"/>
      <c r="E21" s="552"/>
      <c r="F21" s="552">
        <v>10</v>
      </c>
      <c r="G21" s="553">
        <f t="shared" si="0"/>
        <v>10</v>
      </c>
    </row>
    <row r="22" spans="2:8" ht="18.75" customHeight="1">
      <c r="B22" s="998"/>
      <c r="C22" s="550" t="s">
        <v>887</v>
      </c>
      <c r="D22" s="552"/>
      <c r="E22" s="552"/>
      <c r="F22" s="552">
        <v>20</v>
      </c>
      <c r="G22" s="553">
        <f t="shared" si="0"/>
        <v>20</v>
      </c>
    </row>
    <row r="23" spans="2:8" ht="18.75" customHeight="1">
      <c r="B23" s="998"/>
      <c r="C23" s="550" t="s">
        <v>888</v>
      </c>
      <c r="D23" s="552"/>
      <c r="E23" s="552"/>
      <c r="F23" s="552">
        <v>15</v>
      </c>
      <c r="G23" s="553">
        <f t="shared" si="0"/>
        <v>15</v>
      </c>
    </row>
    <row r="24" spans="2:8" ht="18.75" customHeight="1">
      <c r="B24" s="998"/>
      <c r="C24" s="550" t="s">
        <v>889</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890</v>
      </c>
      <c r="D26" s="552"/>
      <c r="E26" s="552"/>
      <c r="F26" s="552">
        <v>7.5</v>
      </c>
      <c r="G26" s="553">
        <f t="shared" si="0"/>
        <v>7.5</v>
      </c>
    </row>
    <row r="27" spans="2:8" ht="18.75" customHeight="1">
      <c r="B27" s="998"/>
      <c r="C27" s="550" t="s">
        <v>891</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5"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892</v>
      </c>
      <c r="D32" s="552"/>
      <c r="E32" s="552"/>
      <c r="F32" s="552">
        <v>50</v>
      </c>
      <c r="G32" s="559">
        <f t="shared" si="0"/>
        <v>50</v>
      </c>
    </row>
    <row r="33" spans="2:8" ht="18.75" customHeight="1">
      <c r="B33" s="998"/>
      <c r="C33" s="550" t="s">
        <v>893</v>
      </c>
      <c r="D33" s="552"/>
      <c r="E33" s="552"/>
      <c r="F33" s="552">
        <v>50</v>
      </c>
      <c r="G33" s="559">
        <f t="shared" si="0"/>
        <v>50</v>
      </c>
    </row>
    <row r="34" spans="2:8" ht="18.75" customHeight="1">
      <c r="B34" s="998"/>
      <c r="C34" s="550" t="s">
        <v>894</v>
      </c>
      <c r="D34" s="552"/>
      <c r="E34" s="552"/>
      <c r="F34" s="552">
        <v>20</v>
      </c>
      <c r="G34" s="559">
        <f t="shared" si="0"/>
        <v>20</v>
      </c>
    </row>
    <row r="35" spans="2:8" ht="18.75" customHeight="1" thickBot="1">
      <c r="B35" s="998"/>
      <c r="C35" s="555" t="s">
        <v>895</v>
      </c>
      <c r="D35" s="572"/>
      <c r="E35" s="572"/>
      <c r="F35" s="556">
        <v>20</v>
      </c>
      <c r="G35" s="559">
        <f t="shared" si="0"/>
        <v>20</v>
      </c>
    </row>
    <row r="36" spans="2:8" ht="25"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6.5">
      <c r="A3" s="332"/>
      <c r="B3" s="332"/>
      <c r="C3" s="332"/>
      <c r="D3" s="683"/>
      <c r="E3" s="683"/>
      <c r="F3" s="683"/>
      <c r="G3" s="683"/>
      <c r="H3" s="683"/>
      <c r="I3" s="332"/>
      <c r="J3" s="332"/>
      <c r="K3" s="332"/>
      <c r="L3" s="332"/>
      <c r="M3" s="506"/>
      <c r="N3" s="506"/>
      <c r="O3" s="506"/>
      <c r="P3" s="506"/>
      <c r="Q3" s="506"/>
      <c r="R3" s="506"/>
      <c r="S3" s="506"/>
      <c r="T3" s="506"/>
      <c r="U3" s="506"/>
    </row>
    <row r="4" spans="1:22" ht="13.5"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5"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topLeftCell="A19"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8" t="s">
        <v>773</v>
      </c>
      <c r="C5" s="550" t="s">
        <v>896</v>
      </c>
      <c r="D5" s="552">
        <v>35</v>
      </c>
      <c r="E5" s="552"/>
      <c r="F5" s="552"/>
      <c r="G5" s="553">
        <f t="shared" ref="G5:G29" si="0">SUM(D5:F5)</f>
        <v>35</v>
      </c>
    </row>
    <row r="6" spans="2:7" ht="18.75" customHeight="1">
      <c r="B6" s="998"/>
      <c r="C6" s="550" t="s">
        <v>897</v>
      </c>
      <c r="D6" s="552">
        <v>35</v>
      </c>
      <c r="E6" s="552"/>
      <c r="F6" s="552"/>
      <c r="G6" s="553">
        <f t="shared" si="0"/>
        <v>35</v>
      </c>
    </row>
    <row r="7" spans="2:7" ht="18.75" customHeight="1">
      <c r="B7" s="998"/>
      <c r="C7" s="550" t="s">
        <v>898</v>
      </c>
      <c r="D7" s="552">
        <v>20</v>
      </c>
      <c r="E7" s="552"/>
      <c r="F7" s="552"/>
      <c r="G7" s="553">
        <f t="shared" si="0"/>
        <v>20</v>
      </c>
    </row>
    <row r="8" spans="2:7" ht="18.75" customHeight="1">
      <c r="B8" s="998"/>
      <c r="C8" s="550" t="s">
        <v>877</v>
      </c>
      <c r="D8" s="552">
        <v>30</v>
      </c>
      <c r="E8" s="552"/>
      <c r="F8" s="552"/>
      <c r="G8" s="553">
        <f t="shared" si="0"/>
        <v>30</v>
      </c>
    </row>
    <row r="9" spans="2:7" ht="18.75" customHeight="1">
      <c r="B9" s="998"/>
      <c r="C9" s="550" t="s">
        <v>883</v>
      </c>
      <c r="D9" s="552"/>
      <c r="E9" s="552"/>
      <c r="F9" s="552">
        <v>10</v>
      </c>
      <c r="G9" s="553">
        <f t="shared" si="0"/>
        <v>10</v>
      </c>
    </row>
    <row r="10" spans="2:7" ht="18.75" customHeight="1">
      <c r="B10" s="998"/>
      <c r="C10" s="550" t="s">
        <v>884</v>
      </c>
      <c r="D10" s="552"/>
      <c r="E10" s="552"/>
      <c r="F10" s="552">
        <v>20</v>
      </c>
      <c r="G10" s="553">
        <f t="shared" si="0"/>
        <v>20</v>
      </c>
    </row>
    <row r="11" spans="2:7" ht="18.75" customHeight="1">
      <c r="B11" s="998"/>
      <c r="C11" s="550" t="s">
        <v>885</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899</v>
      </c>
      <c r="D13" s="552"/>
      <c r="E13" s="552"/>
      <c r="F13" s="552">
        <v>7.5</v>
      </c>
      <c r="G13" s="553">
        <f t="shared" si="0"/>
        <v>7.5</v>
      </c>
    </row>
    <row r="14" spans="2:7" ht="18.75" customHeight="1">
      <c r="B14" s="998"/>
      <c r="C14" s="550" t="s">
        <v>900</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topLeftCell="A28"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7" t="s">
        <v>756</v>
      </c>
      <c r="C5" s="550" t="s">
        <v>896</v>
      </c>
      <c r="D5" s="552">
        <v>35</v>
      </c>
      <c r="E5" s="552"/>
      <c r="F5" s="552"/>
      <c r="G5" s="553">
        <f t="shared" ref="G5:G35" si="0">SUM(D5:F5)</f>
        <v>35</v>
      </c>
    </row>
    <row r="6" spans="2:7" ht="18.75" customHeight="1">
      <c r="B6" s="998"/>
      <c r="C6" s="550" t="s">
        <v>897</v>
      </c>
      <c r="D6" s="552">
        <v>35</v>
      </c>
      <c r="E6" s="552"/>
      <c r="F6" s="552"/>
      <c r="G6" s="553">
        <f t="shared" si="0"/>
        <v>35</v>
      </c>
    </row>
    <row r="7" spans="2:7" ht="18.75" customHeight="1">
      <c r="B7" s="998"/>
      <c r="C7" s="550" t="s">
        <v>898</v>
      </c>
      <c r="D7" s="552">
        <v>20</v>
      </c>
      <c r="E7" s="552"/>
      <c r="F7" s="552"/>
      <c r="G7" s="553">
        <f t="shared" si="0"/>
        <v>20</v>
      </c>
    </row>
    <row r="8" spans="2:7" ht="18.75" customHeight="1">
      <c r="B8" s="998"/>
      <c r="C8" s="550" t="s">
        <v>877</v>
      </c>
      <c r="D8" s="552">
        <v>30</v>
      </c>
      <c r="E8" s="552"/>
      <c r="F8" s="552"/>
      <c r="G8" s="553">
        <f t="shared" si="0"/>
        <v>30</v>
      </c>
    </row>
    <row r="9" spans="2:7" ht="18.75" customHeight="1">
      <c r="B9" s="998"/>
      <c r="C9" s="550" t="s">
        <v>883</v>
      </c>
      <c r="D9" s="552"/>
      <c r="E9" s="552"/>
      <c r="F9" s="552">
        <v>10</v>
      </c>
      <c r="G9" s="553">
        <f t="shared" si="0"/>
        <v>10</v>
      </c>
    </row>
    <row r="10" spans="2:7" ht="18.75" customHeight="1">
      <c r="B10" s="998"/>
      <c r="C10" s="550" t="s">
        <v>884</v>
      </c>
      <c r="D10" s="552"/>
      <c r="E10" s="552"/>
      <c r="F10" s="552">
        <v>20</v>
      </c>
      <c r="G10" s="553">
        <f t="shared" si="0"/>
        <v>20</v>
      </c>
    </row>
    <row r="11" spans="2:7" ht="18.75" customHeight="1">
      <c r="B11" s="998"/>
      <c r="C11" s="550" t="s">
        <v>885</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899</v>
      </c>
      <c r="D13" s="552"/>
      <c r="E13" s="552"/>
      <c r="F13" s="552">
        <v>7.5</v>
      </c>
      <c r="G13" s="553">
        <f t="shared" si="0"/>
        <v>7.5</v>
      </c>
    </row>
    <row r="14" spans="2:7" ht="18.75" customHeight="1">
      <c r="B14" s="998"/>
      <c r="C14" s="550" t="s">
        <v>900</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sqref="A1:D1"/>
    </sheetView>
  </sheetViews>
  <sheetFormatPr defaultColWidth="8.90625" defaultRowHeight="13"/>
  <cols>
    <col min="1" max="1" width="9.36328125" style="583" customWidth="1"/>
    <col min="2" max="2" width="8.90625" style="583"/>
    <col min="3" max="3" width="40.7265625" style="583" customWidth="1"/>
    <col min="4" max="4" width="70.08984375" style="583" customWidth="1"/>
    <col min="5" max="16384" width="8.90625" style="583"/>
  </cols>
  <sheetData>
    <row r="1" spans="1:4" ht="29.25" customHeight="1" thickBot="1">
      <c r="A1" s="1128" t="s">
        <v>914</v>
      </c>
      <c r="B1" s="1128"/>
      <c r="C1" s="1128"/>
      <c r="D1" s="1128"/>
    </row>
    <row r="2" spans="1:4" ht="14.5" thickBot="1">
      <c r="A2" s="584" t="s">
        <v>774</v>
      </c>
      <c r="B2" s="585" t="s">
        <v>14</v>
      </c>
      <c r="C2" s="585" t="s">
        <v>775</v>
      </c>
      <c r="D2" s="585" t="s">
        <v>776</v>
      </c>
    </row>
    <row r="3" spans="1:4" ht="70"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70"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5"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5"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70.5" thickBot="1">
      <c r="A17" s="1135"/>
      <c r="B17" s="608">
        <v>15</v>
      </c>
      <c r="C17" s="609" t="s">
        <v>850</v>
      </c>
      <c r="D17" s="609" t="s">
        <v>864</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40" customHeight="1" thickBot="1">
      <c r="A27" s="1129" t="s">
        <v>780</v>
      </c>
      <c r="B27" s="586">
        <v>25</v>
      </c>
      <c r="C27" s="587" t="s">
        <v>806</v>
      </c>
      <c r="D27" s="587" t="s">
        <v>781</v>
      </c>
    </row>
    <row r="28" spans="1:4" ht="84" customHeight="1" thickBot="1">
      <c r="A28" s="1130"/>
      <c r="B28" s="586">
        <v>26</v>
      </c>
      <c r="C28" s="587" t="s">
        <v>807</v>
      </c>
      <c r="D28" s="587" t="s">
        <v>842</v>
      </c>
    </row>
    <row r="29" spans="1:4" ht="70"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topLeftCell="A40"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24">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鹿児島県</cp:lastModifiedBy>
  <cp:lastPrinted>2020-02-12T00:59:29Z</cp:lastPrinted>
  <dcterms:created xsi:type="dcterms:W3CDTF">2000-07-04T04:40:42Z</dcterms:created>
  <dcterms:modified xsi:type="dcterms:W3CDTF">2022-09-13T03:27:55Z</dcterms:modified>
</cp:coreProperties>
</file>