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簡易計算シート(R4提出用）" sheetId="1" r:id="rId1"/>
  </sheets>
  <definedNames>
    <definedName name="_xlnm.Print_Area" localSheetId="0">'簡易計算シート(R4提出用）'!$A$1:$I$70</definedName>
  </definedNames>
  <calcPr fullCalcOnLoad="1"/>
</workbook>
</file>

<file path=xl/sharedStrings.xml><?xml version="1.0" encoding="utf-8"?>
<sst xmlns="http://schemas.openxmlformats.org/spreadsheetml/2006/main" count="123" uniqueCount="103">
  <si>
    <t>エネルギーの種類</t>
  </si>
  <si>
    <t>単位</t>
  </si>
  <si>
    <t>①使用量</t>
  </si>
  <si>
    <t>Ａ重油</t>
  </si>
  <si>
    <t>Ｂ・Ｃ重油</t>
  </si>
  <si>
    <t>その他燃料　</t>
  </si>
  <si>
    <t>産業用蒸気</t>
  </si>
  <si>
    <t>産業以外の蒸気</t>
  </si>
  <si>
    <t>原油換算係数</t>
  </si>
  <si>
    <t>原油換算エネルギー
使用量（ｋｌ）</t>
  </si>
  <si>
    <t>温室効果ガス排出量計算表</t>
  </si>
  <si>
    <t>原油（コンデンセートを除く。）</t>
  </si>
  <si>
    <t>液化石油ガス（ＬＰＧ）</t>
  </si>
  <si>
    <t>液化天然ガス（ＬＮＧ）</t>
  </si>
  <si>
    <t>別表１</t>
  </si>
  <si>
    <t>その他（自家発電）</t>
  </si>
  <si>
    <t>(2)</t>
  </si>
  <si>
    <t>(3)</t>
  </si>
  <si>
    <t>③排出係数</t>
  </si>
  <si>
    <r>
      <t>千k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h</t>
    </r>
  </si>
  <si>
    <t>屋久島電工株式会社</t>
  </si>
  <si>
    <t>(1)</t>
  </si>
  <si>
    <t>(4)</t>
  </si>
  <si>
    <t>熱量
（GJ）</t>
  </si>
  <si>
    <t>燃料及び熱</t>
  </si>
  <si>
    <r>
      <t>k</t>
    </r>
    <r>
      <rPr>
        <sz val="11"/>
        <rFont val="ＭＳ Ｐゴシック"/>
        <family val="3"/>
      </rPr>
      <t>l</t>
    </r>
  </si>
  <si>
    <t>原油のうちコンデンセート（ＮＧＬ）</t>
  </si>
  <si>
    <r>
      <t>k</t>
    </r>
    <r>
      <rPr>
        <sz val="11"/>
        <rFont val="ＭＳ Ｐゴシック"/>
        <family val="3"/>
      </rPr>
      <t>l</t>
    </r>
  </si>
  <si>
    <r>
      <t>k</t>
    </r>
    <r>
      <rPr>
        <sz val="11"/>
        <rFont val="ＭＳ Ｐゴシック"/>
        <family val="3"/>
      </rPr>
      <t>l</t>
    </r>
  </si>
  <si>
    <t>ナ フ サ</t>
  </si>
  <si>
    <t>灯   油</t>
  </si>
  <si>
    <t>軽   油</t>
  </si>
  <si>
    <r>
      <t>（単位：GJ/千ｍ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）</t>
    </r>
  </si>
  <si>
    <t>事業者名</t>
  </si>
  <si>
    <t>供給区域</t>
  </si>
  <si>
    <t>熱量換算係数</t>
  </si>
  <si>
    <t>ｔ</t>
  </si>
  <si>
    <t>日本ガス(株)</t>
  </si>
  <si>
    <t>鹿児島市</t>
  </si>
  <si>
    <t>ｔ</t>
  </si>
  <si>
    <t>阿久根ガス(株)</t>
  </si>
  <si>
    <t>阿久根市</t>
  </si>
  <si>
    <t>都 市 ガ ス</t>
  </si>
  <si>
    <t>⇒⇒⇒</t>
  </si>
  <si>
    <t>南日本ガス(株)</t>
  </si>
  <si>
    <t>薩摩川内市・霧島市</t>
  </si>
  <si>
    <t>加治木瓦斯(株)</t>
  </si>
  <si>
    <t>姶良市</t>
  </si>
  <si>
    <t>ＧJ</t>
  </si>
  <si>
    <t>国分隼人ガス(株)</t>
  </si>
  <si>
    <t>霧島市</t>
  </si>
  <si>
    <t>出水ガス(株)</t>
  </si>
  <si>
    <t>出水市</t>
  </si>
  <si>
    <t>温   水</t>
  </si>
  <si>
    <t>南海ガス(株)</t>
  </si>
  <si>
    <t>奄美市</t>
  </si>
  <si>
    <t>冷   水</t>
  </si>
  <si>
    <t>ＧJ</t>
  </si>
  <si>
    <t>熱量小計（GJ）</t>
  </si>
  <si>
    <t>電気</t>
  </si>
  <si>
    <t>（昼間買電）合計</t>
  </si>
  <si>
    <t>－</t>
  </si>
  <si>
    <t>（夜間買電）合計</t>
  </si>
  <si>
    <t>-</t>
  </si>
  <si>
    <t>熱量小計（GJ）</t>
  </si>
  <si>
    <t>熱量合計（GJ）</t>
  </si>
  <si>
    <r>
      <t>　　　　①（熱の種類ごとに）熱の使用量（ＧＪ）×②熱量換算係数×③排出係数(t-CO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/GJ)</t>
    </r>
  </si>
  <si>
    <r>
      <t>CO</t>
    </r>
    <r>
      <rPr>
        <b/>
        <vertAlign val="subscript"/>
        <sz val="11"/>
        <rFont val="ＭＳ Ｐゴシック"/>
        <family val="3"/>
      </rPr>
      <t>２</t>
    </r>
    <r>
      <rPr>
        <b/>
        <sz val="11"/>
        <rFont val="ＭＳ Ｐゴシック"/>
        <family val="3"/>
      </rPr>
      <t>量小計</t>
    </r>
  </si>
  <si>
    <r>
      <t>CO</t>
    </r>
    <r>
      <rPr>
        <b/>
        <vertAlign val="subscript"/>
        <sz val="11"/>
        <rFont val="ＭＳ Ｐゴシック"/>
        <family val="3"/>
      </rPr>
      <t>２</t>
    </r>
    <r>
      <rPr>
        <b/>
        <sz val="11"/>
        <rFont val="ＭＳ Ｐゴシック"/>
        <family val="3"/>
      </rPr>
      <t>量合計</t>
    </r>
  </si>
  <si>
    <r>
      <t>備考１ 原油換算エネルギー使用量：熱量合計（GJ)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×原油換算係数（0.0258）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</si>
  <si>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2"/>
        <color indexed="8"/>
        <rFont val="ＭＳ Ｐゴシック"/>
        <family val="3"/>
      </rPr>
      <t xml:space="preserve"> </t>
    </r>
    <r>
      <rPr>
        <u val="single"/>
        <sz val="11"/>
        <rFont val="ＭＳ Ｐゴシック"/>
        <family val="3"/>
      </rPr>
      <t xml:space="preserve">九州電力(株) </t>
    </r>
    <r>
      <rPr>
        <sz val="11"/>
        <rFont val="ＭＳ Ｐゴシック"/>
        <family val="3"/>
      </rPr>
      <t>（昼間買電）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</si>
  <si>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color indexed="10"/>
        <rFont val="ＭＳ Ｐゴシック"/>
        <family val="3"/>
      </rPr>
      <t xml:space="preserve"> </t>
    </r>
    <r>
      <rPr>
        <u val="single"/>
        <sz val="11"/>
        <rFont val="ＭＳ Ｐゴシック"/>
        <family val="3"/>
      </rPr>
      <t xml:space="preserve">九州電力(株) </t>
    </r>
    <r>
      <rPr>
        <sz val="11"/>
        <rFont val="ＭＳ Ｐゴシック"/>
        <family val="3"/>
      </rPr>
      <t>（夜間買電）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</si>
  <si>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rFont val="ＭＳ Ｐゴシック"/>
        <family val="3"/>
      </rPr>
      <t>(        　　       )（昼間買電）</t>
    </r>
  </si>
  <si>
    <r>
      <rPr>
        <sz val="10"/>
        <color indexed="8"/>
        <rFont val="ＭＳ Ｐゴシック"/>
        <family val="3"/>
      </rPr>
      <t>電気事業者</t>
    </r>
    <r>
      <rPr>
        <vertAlign val="superscript"/>
        <sz val="11"/>
        <color indexed="10"/>
        <rFont val="ＭＳ Ｐゴシック"/>
        <family val="3"/>
      </rPr>
      <t>*</t>
    </r>
    <r>
      <rPr>
        <sz val="11"/>
        <rFont val="ＭＳ Ｐゴシック"/>
        <family val="3"/>
      </rPr>
      <t>(         　　      )（夜間買電）</t>
    </r>
  </si>
  <si>
    <r>
      <t>CO</t>
    </r>
    <r>
      <rPr>
        <b/>
        <vertAlign val="sub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量小計</t>
    </r>
  </si>
  <si>
    <r>
      <t>千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３</t>
    </r>
  </si>
  <si>
    <r>
      <t>　　　　①（燃料の種類ごとに）燃料の使用量（ｔ，kl，千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３</t>
    </r>
    <r>
      <rPr>
        <sz val="11"/>
        <rFont val="ＭＳ Ｐゴシック"/>
        <family val="3"/>
      </rPr>
      <t>）×②熱量換算係数×③排出係数(t-C/GJ)×44/12</t>
    </r>
  </si>
  <si>
    <t>燃料・熱・電気　合計</t>
  </si>
  <si>
    <t>燃料及び熱　小計</t>
  </si>
  <si>
    <t>電気　小計</t>
  </si>
  <si>
    <t>（参考１　都市ガスの熱量換算係数）</t>
  </si>
  <si>
    <t>（参考３）電気事業者別排出係数</t>
  </si>
  <si>
    <t>②熱量換算
係数</t>
  </si>
  <si>
    <t>※使用した燃料及び他人から供給された熱・電気の熱量合計</t>
  </si>
  <si>
    <t>計算方法</t>
  </si>
  <si>
    <r>
      <t>　　　　①電気の使用量（</t>
    </r>
    <r>
      <rPr>
        <sz val="11"/>
        <color indexed="10"/>
        <rFont val="ＭＳ Ｐゴシック"/>
        <family val="3"/>
      </rPr>
      <t>千kWh</t>
    </r>
    <r>
      <rPr>
        <sz val="11"/>
        <rFont val="ＭＳ Ｐゴシック"/>
        <family val="3"/>
      </rPr>
      <t>）×③排出係数(</t>
    </r>
    <r>
      <rPr>
        <sz val="11"/>
        <color indexed="10"/>
        <rFont val="ＭＳ Ｐゴシック"/>
        <family val="3"/>
      </rPr>
      <t>t-CO</t>
    </r>
    <r>
      <rPr>
        <vertAlign val="subscript"/>
        <sz val="11"/>
        <color indexed="10"/>
        <rFont val="ＭＳ Ｐゴシック"/>
        <family val="3"/>
      </rPr>
      <t>２</t>
    </r>
    <r>
      <rPr>
        <sz val="11"/>
        <color indexed="10"/>
        <rFont val="ＭＳ Ｐゴシック"/>
        <family val="3"/>
      </rPr>
      <t>/千kWh</t>
    </r>
    <r>
      <rPr>
        <sz val="11"/>
        <rFont val="ＭＳ Ｐゴシック"/>
        <family val="3"/>
      </rPr>
      <t>）</t>
    </r>
  </si>
  <si>
    <t>　　（事業所の名称：　　　　　　　         　　）</t>
  </si>
  <si>
    <t>揮 発 油（ガソリン）</t>
  </si>
  <si>
    <r>
      <t>備考２　CO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排出量＝下記ⅰ）～ⅲ）の合計</t>
    </r>
  </si>
  <si>
    <t xml:space="preserve"> 　ⅰ）燃料の使用に伴うCO₂排出量</t>
  </si>
  <si>
    <t xml:space="preserve"> 　ⅱ）他人から供給された熱の使用に伴うCO₂排出量</t>
  </si>
  <si>
    <t xml:space="preserve"> 　ⅲ）他人から供給された電気の使用に伴うCO₂排出量</t>
  </si>
  <si>
    <r>
      <t>「液化石油ガス（ＬＰＧ）」については，供給事業者からの使用量がm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で表示されている場合，ｔ に換算する必要があります。換算係数は，ガス会社により異なるので，ガス会社に確認の上，換算します。不明の場合はプロパン：1m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=1/502t、ブタン：1m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=1/355t、プロパン・ブタン混合：1m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=1/458tとします。</t>
    </r>
  </si>
  <si>
    <r>
      <t>CO₂排出量</t>
    </r>
    <r>
      <rPr>
        <sz val="10"/>
        <color indexed="8"/>
        <rFont val="ＭＳ Ｐゴシック"/>
        <family val="3"/>
      </rPr>
      <t xml:space="preserve">
(</t>
    </r>
    <r>
      <rPr>
        <sz val="10"/>
        <rFont val="ＭＳ Ｐゴシック"/>
        <family val="3"/>
      </rPr>
      <t>t-CO</t>
    </r>
    <r>
      <rPr>
        <vertAlign val="subscript"/>
        <sz val="10"/>
        <rFont val="ＭＳ Ｐゴシック"/>
        <family val="3"/>
      </rPr>
      <t>２</t>
    </r>
    <r>
      <rPr>
        <sz val="10"/>
        <color indexed="8"/>
        <rFont val="ＭＳ Ｐゴシック"/>
        <family val="3"/>
      </rPr>
      <t>)</t>
    </r>
  </si>
  <si>
    <t>参考２「算定・報告・公表制度における算定方法・排出係数一覧」</t>
  </si>
  <si>
    <t>参考３「電気事業者別二酸化炭素排出係数」</t>
  </si>
  <si>
    <t>参考１「都市ガスの熱量換算係数」</t>
  </si>
  <si>
    <t>「都市ガス」については，「③排出係数」として日本ガスの排出係数を入力してあります。日本ガス以外から供給を受けている場合は参考１の排出係数に書き換えて算定を行って下さい。</t>
  </si>
  <si>
    <t>　「①使用量」欄に，事業者が県内設置する事業所（本社，工場，営業所，事務所，出張所，研究所，店舗，倉庫，福利厚生施設等）で使用した燃料，熱，電気ごとの年度（4/1～3/31）の使用量を記入してください。</t>
  </si>
  <si>
    <t>燃料及び熱のCO₂量は，参考２を使用して算定してください。</t>
  </si>
  <si>
    <r>
      <t>「電気」については，「③排出係数」として九州電力の排出係数を入力してあります。九州電力以外から供給を受けている場合は参考３の排出係数に書き換えて算定を行って下さい。</t>
    </r>
    <r>
      <rPr>
        <sz val="10"/>
        <color indexed="10"/>
        <rFont val="ＭＳ Ｐゴシック"/>
        <family val="3"/>
      </rPr>
      <t>（*電気事業者 ：電力の供給を受ける小売電気事業者）</t>
    </r>
  </si>
  <si>
    <t>参考１～３の掲載場所(県HP)　
https://www.pref.kagoshima.jp/ad02/kurashi-kankyo/kankyo/ondanka/jyourei/ontaimanyuaru.html</t>
  </si>
  <si>
    <t>R4年提出用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</si>
</sst>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;&quot;△ &quot;0.0"/>
    <numFmt numFmtId="189" formatCode="0.00;&quot;△ &quot;0.00"/>
    <numFmt numFmtId="190" formatCode="0.000;&quot;△ &quot;0.000"/>
    <numFmt numFmtId="191" formatCode="&quot;+&quot;0.0;&quot;△ &quot;0.0"/>
    <numFmt numFmtId="192" formatCode="&quot;+&quot;0.00;&quot;△ &quot;0.00"/>
    <numFmt numFmtId="193" formatCode="0.0%"/>
    <numFmt numFmtId="194" formatCode="0_ "/>
    <numFmt numFmtId="195" formatCode="#,##0.0;[Red]\-#,##0.0"/>
    <numFmt numFmtId="196" formatCode="#,##0.0_ ;[Red]\-#,##0.0\ "/>
    <numFmt numFmtId="197" formatCode="#,##0.000_ ;[Red]\-#,##0.000\ "/>
    <numFmt numFmtId="198" formatCode="#,##0.00_ "/>
    <numFmt numFmtId="199" formatCode="#,##0_ "/>
    <numFmt numFmtId="200" formatCode="#,##0.0"/>
    <numFmt numFmtId="201" formatCode="0_);[Red]\(0\)"/>
    <numFmt numFmtId="202" formatCode="0.000"/>
    <numFmt numFmtId="203" formatCode="#,##0.000"/>
    <numFmt numFmtId="204" formatCode="0;_㰀"/>
    <numFmt numFmtId="205" formatCode="0;_␀"/>
    <numFmt numFmtId="206" formatCode="0.0;_␀"/>
    <numFmt numFmtId="207" formatCode="0.00;_␀"/>
    <numFmt numFmtId="208" formatCode="0.000_);[Red]\(0.000\)"/>
    <numFmt numFmtId="209" formatCode="#,##0.0000;[Red]\-#,##0.0000"/>
    <numFmt numFmtId="210" formatCode="#,##0.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vertAlign val="subscript"/>
      <sz val="10"/>
      <name val="ＭＳ Ｐゴシック"/>
      <family val="3"/>
    </font>
    <font>
      <b/>
      <vertAlign val="subscript"/>
      <sz val="11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vertAlign val="subscript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name val="Calibri"/>
      <family val="3"/>
    </font>
    <font>
      <sz val="10"/>
      <color theme="1"/>
      <name val="Calibri"/>
      <family val="3"/>
    </font>
    <font>
      <b/>
      <u val="single"/>
      <sz val="11"/>
      <color theme="1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195" fontId="0" fillId="0" borderId="13" xfId="49" applyNumberFormat="1" applyFont="1" applyBorder="1" applyAlignment="1">
      <alignment vertical="center" shrinkToFit="1"/>
    </xf>
    <xf numFmtId="200" fontId="0" fillId="0" borderId="13" xfId="0" applyNumberFormat="1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200" fontId="0" fillId="0" borderId="13" xfId="0" applyNumberFormat="1" applyFont="1" applyFill="1" applyBorder="1" applyAlignment="1">
      <alignment vertical="center" shrinkToFit="1"/>
    </xf>
    <xf numFmtId="203" fontId="0" fillId="0" borderId="13" xfId="0" applyNumberFormat="1" applyFont="1" applyBorder="1" applyAlignment="1">
      <alignment vertical="center" shrinkToFit="1"/>
    </xf>
    <xf numFmtId="195" fontId="2" fillId="0" borderId="13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195" fontId="2" fillId="0" borderId="13" xfId="49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195" fontId="2" fillId="0" borderId="14" xfId="49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200" fontId="0" fillId="0" borderId="13" xfId="0" applyNumberFormat="1" applyFont="1" applyBorder="1" applyAlignment="1">
      <alignment horizontal="center" vertical="center" shrinkToFit="1"/>
    </xf>
    <xf numFmtId="195" fontId="0" fillId="0" borderId="13" xfId="49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95" fontId="0" fillId="34" borderId="13" xfId="49" applyNumberFormat="1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shrinkToFit="1"/>
    </xf>
    <xf numFmtId="195" fontId="0" fillId="0" borderId="13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9" fontId="0" fillId="0" borderId="13" xfId="49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02" fontId="2" fillId="0" borderId="0" xfId="0" applyNumberFormat="1" applyFont="1" applyFill="1" applyBorder="1" applyAlignment="1">
      <alignment horizontal="center" vertical="center" wrapText="1"/>
    </xf>
    <xf numFmtId="195" fontId="2" fillId="35" borderId="23" xfId="49" applyNumberFormat="1" applyFont="1" applyFill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shrinkToFit="1"/>
    </xf>
    <xf numFmtId="0" fontId="63" fillId="0" borderId="13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right" vertical="center"/>
    </xf>
    <xf numFmtId="195" fontId="0" fillId="34" borderId="13" xfId="49" applyNumberFormat="1" applyFont="1" applyFill="1" applyBorder="1" applyAlignment="1">
      <alignment horizontal="right" vertical="center" shrinkToFit="1"/>
    </xf>
    <xf numFmtId="0" fontId="64" fillId="0" borderId="13" xfId="0" applyFont="1" applyFill="1" applyBorder="1" applyAlignment="1">
      <alignment vertical="center" shrinkToFit="1"/>
    </xf>
    <xf numFmtId="200" fontId="0" fillId="0" borderId="27" xfId="0" applyNumberFormat="1" applyFont="1" applyBorder="1" applyAlignment="1">
      <alignment vertical="center" shrinkToFit="1"/>
    </xf>
    <xf numFmtId="0" fontId="64" fillId="34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95" fontId="0" fillId="34" borderId="13" xfId="49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left" vertical="center" indent="1" shrinkToFit="1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95" fontId="2" fillId="0" borderId="15" xfId="49" applyNumberFormat="1" applyFont="1" applyBorder="1" applyAlignment="1">
      <alignment horizontal="center" vertical="center" shrinkToFit="1"/>
    </xf>
    <xf numFmtId="195" fontId="2" fillId="0" borderId="24" xfId="49" applyNumberFormat="1" applyFont="1" applyBorder="1" applyAlignment="1">
      <alignment horizontal="center" vertical="center" shrinkToFit="1"/>
    </xf>
    <xf numFmtId="195" fontId="2" fillId="0" borderId="16" xfId="49" applyNumberFormat="1" applyFont="1" applyBorder="1" applyAlignment="1">
      <alignment horizontal="center" vertical="center" shrinkToFit="1"/>
    </xf>
    <xf numFmtId="195" fontId="2" fillId="0" borderId="0" xfId="49" applyNumberFormat="1" applyFont="1" applyBorder="1" applyAlignment="1">
      <alignment horizontal="center" vertical="center" shrinkToFit="1"/>
    </xf>
    <xf numFmtId="195" fontId="2" fillId="0" borderId="28" xfId="49" applyNumberFormat="1" applyFont="1" applyBorder="1" applyAlignment="1">
      <alignment horizontal="center" vertical="center" shrinkToFit="1"/>
    </xf>
    <xf numFmtId="195" fontId="2" fillId="0" borderId="11" xfId="49" applyNumberFormat="1" applyFont="1" applyBorder="1" applyAlignment="1">
      <alignment horizontal="center" vertical="center" shrinkToFit="1"/>
    </xf>
    <xf numFmtId="195" fontId="2" fillId="0" borderId="13" xfId="49" applyNumberFormat="1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38" fontId="2" fillId="35" borderId="32" xfId="49" applyNumberFormat="1" applyFont="1" applyFill="1" applyBorder="1" applyAlignment="1">
      <alignment vertical="center" shrinkToFit="1"/>
    </xf>
    <xf numFmtId="38" fontId="2" fillId="35" borderId="33" xfId="49" applyNumberFormat="1" applyFont="1" applyFill="1" applyBorder="1" applyAlignment="1">
      <alignment vertical="center" shrinkToFit="1"/>
    </xf>
    <xf numFmtId="38" fontId="2" fillId="35" borderId="34" xfId="49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15" fillId="0" borderId="35" xfId="0" applyFont="1" applyBorder="1" applyAlignment="1">
      <alignment horizontal="left" vertical="center" wrapText="1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38" fontId="2" fillId="35" borderId="32" xfId="49" applyFont="1" applyFill="1" applyBorder="1" applyAlignment="1">
      <alignment vertical="center" shrinkToFit="1"/>
    </xf>
    <xf numFmtId="38" fontId="2" fillId="35" borderId="34" xfId="49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195" fontId="2" fillId="0" borderId="23" xfId="49" applyNumberFormat="1" applyFont="1" applyBorder="1" applyAlignment="1">
      <alignment horizontal="center" vertical="center" shrinkToFit="1"/>
    </xf>
    <xf numFmtId="195" fontId="2" fillId="0" borderId="27" xfId="49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49" fontId="15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7" fillId="0" borderId="16" xfId="43" applyNumberFormat="1" applyFont="1" applyBorder="1" applyAlignment="1">
      <alignment horizontal="left" vertical="center" wrapText="1"/>
    </xf>
    <xf numFmtId="49" fontId="67" fillId="0" borderId="0" xfId="43" applyNumberFormat="1" applyFont="1" applyBorder="1" applyAlignment="1">
      <alignment horizontal="left" vertical="center"/>
    </xf>
    <xf numFmtId="49" fontId="67" fillId="0" borderId="10" xfId="43" applyNumberFormat="1" applyFont="1" applyBorder="1" applyAlignment="1">
      <alignment horizontal="left" vertical="center"/>
    </xf>
    <xf numFmtId="49" fontId="67" fillId="0" borderId="28" xfId="43" applyNumberFormat="1" applyFont="1" applyBorder="1" applyAlignment="1">
      <alignment horizontal="left" vertical="center"/>
    </xf>
    <xf numFmtId="49" fontId="67" fillId="0" borderId="11" xfId="43" applyNumberFormat="1" applyFont="1" applyBorder="1" applyAlignment="1">
      <alignment horizontal="left" vertical="center"/>
    </xf>
    <xf numFmtId="49" fontId="67" fillId="0" borderId="12" xfId="43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42</xdr:row>
      <xdr:rowOff>19050</xdr:rowOff>
    </xdr:from>
    <xdr:to>
      <xdr:col>9</xdr:col>
      <xdr:colOff>485775</xdr:colOff>
      <xdr:row>45</xdr:row>
      <xdr:rowOff>180975</xdr:rowOff>
    </xdr:to>
    <xdr:sp>
      <xdr:nvSpPr>
        <xdr:cNvPr id="1" name="右中かっこ 2"/>
        <xdr:cNvSpPr>
          <a:spLocks/>
        </xdr:cNvSpPr>
      </xdr:nvSpPr>
      <xdr:spPr>
        <a:xfrm>
          <a:off x="7867650" y="8162925"/>
          <a:ext cx="361950" cy="733425"/>
        </a:xfrm>
        <a:prstGeom prst="rightBrac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kagoshima.jp/ad02/kurashi-kankyo/kankyo/ondanka/jyourei/ontaimanyuaru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71"/>
  <sheetViews>
    <sheetView tabSelected="1" view="pageBreakPreview" zoomScale="75" zoomScaleSheetLayoutView="75" zoomScalePageLayoutView="0" workbookViewId="0" topLeftCell="A1">
      <selection activeCell="K8" sqref="K8"/>
    </sheetView>
  </sheetViews>
  <sheetFormatPr defaultColWidth="9.00390625" defaultRowHeight="13.5"/>
  <cols>
    <col min="1" max="1" width="3.125" style="0" customWidth="1"/>
    <col min="2" max="2" width="4.875" style="28" customWidth="1"/>
    <col min="3" max="3" width="32.25390625" style="0" customWidth="1"/>
    <col min="4" max="4" width="6.625" style="0" bestFit="1" customWidth="1"/>
    <col min="5" max="8" width="10.625" style="0" customWidth="1"/>
    <col min="9" max="9" width="12.25390625" style="0" customWidth="1"/>
    <col min="10" max="10" width="7.125" style="28" bestFit="1" customWidth="1"/>
    <col min="11" max="11" width="14.00390625" style="0" bestFit="1" customWidth="1"/>
    <col min="12" max="12" width="16.00390625" style="0" bestFit="1" customWidth="1"/>
    <col min="13" max="13" width="14.625" style="0" bestFit="1" customWidth="1"/>
  </cols>
  <sheetData>
    <row r="1" ht="12.75">
      <c r="I1" t="s">
        <v>102</v>
      </c>
    </row>
    <row r="2" ht="20.25" customHeight="1">
      <c r="I2" s="66" t="s">
        <v>14</v>
      </c>
    </row>
    <row r="3" spans="2:9" ht="21">
      <c r="B3" s="139" t="s">
        <v>10</v>
      </c>
      <c r="C3" s="139"/>
      <c r="D3" s="139"/>
      <c r="E3" s="139"/>
      <c r="F3" s="139"/>
      <c r="G3" s="139"/>
      <c r="H3" s="139"/>
      <c r="I3" s="139"/>
    </row>
    <row r="4" spans="2:9" ht="21">
      <c r="B4" s="65"/>
      <c r="C4" s="144" t="s">
        <v>86</v>
      </c>
      <c r="D4" s="144"/>
      <c r="E4" s="144"/>
      <c r="F4" s="144"/>
      <c r="G4" s="144"/>
      <c r="H4" s="144"/>
      <c r="I4" s="67"/>
    </row>
    <row r="5" spans="2:9" ht="12" customHeight="1">
      <c r="B5" s="140"/>
      <c r="C5" s="140"/>
      <c r="D5" s="21"/>
      <c r="E5" s="21"/>
      <c r="F5" s="21"/>
      <c r="G5" s="21"/>
      <c r="H5" s="21"/>
      <c r="I5" s="59"/>
    </row>
    <row r="6" spans="2:9" ht="15" customHeight="1">
      <c r="B6" s="141" t="s">
        <v>84</v>
      </c>
      <c r="C6" s="142"/>
      <c r="D6" s="142"/>
      <c r="E6" s="142"/>
      <c r="F6" s="142"/>
      <c r="G6" s="142"/>
      <c r="H6" s="142"/>
      <c r="I6" s="143"/>
    </row>
    <row r="7" spans="2:9" ht="15" customHeight="1">
      <c r="B7" s="114" t="s">
        <v>98</v>
      </c>
      <c r="C7" s="115"/>
      <c r="D7" s="115"/>
      <c r="E7" s="115"/>
      <c r="F7" s="115"/>
      <c r="G7" s="115"/>
      <c r="H7" s="115"/>
      <c r="I7" s="116"/>
    </row>
    <row r="8" spans="2:9" ht="15" customHeight="1">
      <c r="B8" s="117"/>
      <c r="C8" s="118"/>
      <c r="D8" s="118"/>
      <c r="E8" s="118"/>
      <c r="F8" s="118"/>
      <c r="G8" s="118"/>
      <c r="H8" s="118"/>
      <c r="I8" s="119"/>
    </row>
    <row r="9" spans="2:9" ht="15" customHeight="1">
      <c r="B9" s="74"/>
      <c r="C9" s="75"/>
      <c r="D9" s="75"/>
      <c r="E9" s="75"/>
      <c r="F9" s="75"/>
      <c r="G9" s="75"/>
      <c r="H9" s="75"/>
      <c r="I9" s="76"/>
    </row>
    <row r="10" spans="2:9" ht="15" customHeight="1">
      <c r="B10" s="22" t="s">
        <v>21</v>
      </c>
      <c r="C10" s="120" t="s">
        <v>92</v>
      </c>
      <c r="D10" s="120"/>
      <c r="E10" s="120"/>
      <c r="F10" s="120"/>
      <c r="G10" s="120"/>
      <c r="H10" s="120"/>
      <c r="I10" s="121"/>
    </row>
    <row r="11" spans="2:9" ht="15" customHeight="1">
      <c r="B11" s="22"/>
      <c r="C11" s="120"/>
      <c r="D11" s="120"/>
      <c r="E11" s="120"/>
      <c r="F11" s="120"/>
      <c r="G11" s="120"/>
      <c r="H11" s="120"/>
      <c r="I11" s="121"/>
    </row>
    <row r="12" spans="2:9" ht="15" customHeight="1">
      <c r="B12" s="22"/>
      <c r="C12" s="120"/>
      <c r="D12" s="120"/>
      <c r="E12" s="120"/>
      <c r="F12" s="120"/>
      <c r="G12" s="120"/>
      <c r="H12" s="120"/>
      <c r="I12" s="121"/>
    </row>
    <row r="13" spans="2:9" ht="14.25" customHeight="1">
      <c r="B13" s="22" t="s">
        <v>16</v>
      </c>
      <c r="C13" s="131" t="s">
        <v>97</v>
      </c>
      <c r="D13" s="131"/>
      <c r="E13" s="131"/>
      <c r="F13" s="131"/>
      <c r="G13" s="131"/>
      <c r="H13" s="131"/>
      <c r="I13" s="132"/>
    </row>
    <row r="14" spans="2:9" ht="15" customHeight="1">
      <c r="B14" s="22"/>
      <c r="C14" s="131"/>
      <c r="D14" s="131"/>
      <c r="E14" s="131"/>
      <c r="F14" s="131"/>
      <c r="G14" s="131"/>
      <c r="H14" s="131"/>
      <c r="I14" s="132"/>
    </row>
    <row r="15" spans="2:9" ht="15" customHeight="1">
      <c r="B15" s="22" t="s">
        <v>17</v>
      </c>
      <c r="C15" s="131" t="s">
        <v>100</v>
      </c>
      <c r="D15" s="131"/>
      <c r="E15" s="131"/>
      <c r="F15" s="131"/>
      <c r="G15" s="131"/>
      <c r="H15" s="131"/>
      <c r="I15" s="132"/>
    </row>
    <row r="16" spans="2:9" ht="15" customHeight="1">
      <c r="B16" s="22"/>
      <c r="C16" s="131"/>
      <c r="D16" s="131"/>
      <c r="E16" s="131"/>
      <c r="F16" s="131"/>
      <c r="G16" s="131"/>
      <c r="H16" s="131"/>
      <c r="I16" s="132"/>
    </row>
    <row r="17" spans="2:9" ht="15" customHeight="1">
      <c r="B17" s="22" t="s">
        <v>22</v>
      </c>
      <c r="C17" s="120" t="s">
        <v>99</v>
      </c>
      <c r="D17" s="120"/>
      <c r="E17" s="120"/>
      <c r="F17" s="120"/>
      <c r="G17" s="120"/>
      <c r="H17" s="120"/>
      <c r="I17" s="121"/>
    </row>
    <row r="18" spans="2:9" ht="15" customHeight="1">
      <c r="B18" s="22"/>
      <c r="C18" s="79"/>
      <c r="D18" s="79"/>
      <c r="E18" s="79"/>
      <c r="F18" s="79"/>
      <c r="G18" s="79"/>
      <c r="H18" s="79"/>
      <c r="I18" s="80"/>
    </row>
    <row r="19" spans="2:9" ht="15" customHeight="1">
      <c r="B19" s="128" t="s">
        <v>96</v>
      </c>
      <c r="C19" s="129"/>
      <c r="D19" s="129"/>
      <c r="E19" s="129"/>
      <c r="F19" s="129"/>
      <c r="G19" s="129"/>
      <c r="H19" s="129"/>
      <c r="I19" s="130"/>
    </row>
    <row r="20" spans="2:9" ht="15" customHeight="1">
      <c r="B20" s="128" t="s">
        <v>94</v>
      </c>
      <c r="C20" s="129"/>
      <c r="D20" s="129"/>
      <c r="E20" s="129"/>
      <c r="F20" s="129"/>
      <c r="G20" s="129"/>
      <c r="H20" s="129"/>
      <c r="I20" s="130"/>
    </row>
    <row r="21" spans="2:9" ht="15" customHeight="1">
      <c r="B21" s="128" t="s">
        <v>95</v>
      </c>
      <c r="C21" s="129"/>
      <c r="D21" s="129"/>
      <c r="E21" s="129"/>
      <c r="F21" s="129"/>
      <c r="G21" s="129"/>
      <c r="H21" s="129"/>
      <c r="I21" s="130"/>
    </row>
    <row r="22" spans="2:9" ht="15" customHeight="1">
      <c r="B22" s="133" t="s">
        <v>101</v>
      </c>
      <c r="C22" s="134"/>
      <c r="D22" s="134"/>
      <c r="E22" s="134"/>
      <c r="F22" s="134"/>
      <c r="G22" s="134"/>
      <c r="H22" s="134"/>
      <c r="I22" s="135"/>
    </row>
    <row r="23" spans="2:9" ht="15" customHeight="1">
      <c r="B23" s="136"/>
      <c r="C23" s="137"/>
      <c r="D23" s="137"/>
      <c r="E23" s="137"/>
      <c r="F23" s="137"/>
      <c r="G23" s="137"/>
      <c r="H23" s="137"/>
      <c r="I23" s="138"/>
    </row>
    <row r="24" spans="2:9" ht="15" customHeight="1">
      <c r="B24" s="122" t="s">
        <v>0</v>
      </c>
      <c r="C24" s="122"/>
      <c r="D24" s="122" t="s">
        <v>1</v>
      </c>
      <c r="E24" s="122" t="s">
        <v>2</v>
      </c>
      <c r="F24" s="123" t="s">
        <v>82</v>
      </c>
      <c r="G24" s="125" t="s">
        <v>23</v>
      </c>
      <c r="H24" s="127" t="s">
        <v>18</v>
      </c>
      <c r="I24" s="125" t="s">
        <v>93</v>
      </c>
    </row>
    <row r="25" spans="2:9" ht="15" customHeight="1">
      <c r="B25" s="122"/>
      <c r="C25" s="122"/>
      <c r="D25" s="122"/>
      <c r="E25" s="122"/>
      <c r="F25" s="124"/>
      <c r="G25" s="126"/>
      <c r="H25" s="122"/>
      <c r="I25" s="126"/>
    </row>
    <row r="26" spans="2:9" ht="15" customHeight="1">
      <c r="B26" s="103" t="s">
        <v>24</v>
      </c>
      <c r="C26" s="71" t="s">
        <v>11</v>
      </c>
      <c r="D26" s="6" t="s">
        <v>25</v>
      </c>
      <c r="E26" s="29"/>
      <c r="F26" s="7">
        <v>38.2</v>
      </c>
      <c r="G26" s="9">
        <f>E26*F26</f>
        <v>0</v>
      </c>
      <c r="H26" s="7">
        <v>0.0187</v>
      </c>
      <c r="I26" s="8">
        <f>G26*H26*44/12</f>
        <v>0</v>
      </c>
    </row>
    <row r="27" spans="2:9" ht="15" customHeight="1">
      <c r="B27" s="104"/>
      <c r="C27" s="72" t="s">
        <v>26</v>
      </c>
      <c r="D27" s="6" t="s">
        <v>27</v>
      </c>
      <c r="E27" s="29"/>
      <c r="F27" s="7">
        <v>35.3</v>
      </c>
      <c r="G27" s="9">
        <f aca="true" t="shared" si="0" ref="G27:G41">E27*F27</f>
        <v>0</v>
      </c>
      <c r="H27" s="7">
        <v>0.0184</v>
      </c>
      <c r="I27" s="8">
        <f aca="true" t="shared" si="1" ref="I27:I35">G27*H27*44/12</f>
        <v>0</v>
      </c>
    </row>
    <row r="28" spans="2:9" ht="15" customHeight="1">
      <c r="B28" s="104"/>
      <c r="C28" s="26" t="s">
        <v>87</v>
      </c>
      <c r="D28" s="6" t="s">
        <v>28</v>
      </c>
      <c r="E28" s="60"/>
      <c r="F28" s="7">
        <v>34.6</v>
      </c>
      <c r="G28" s="9">
        <f t="shared" si="0"/>
        <v>0</v>
      </c>
      <c r="H28" s="7">
        <v>0.0183</v>
      </c>
      <c r="I28" s="8">
        <f t="shared" si="1"/>
        <v>0</v>
      </c>
    </row>
    <row r="29" spans="2:9" ht="15" customHeight="1">
      <c r="B29" s="104"/>
      <c r="C29" s="26" t="s">
        <v>29</v>
      </c>
      <c r="D29" s="6" t="s">
        <v>28</v>
      </c>
      <c r="E29" s="29"/>
      <c r="F29" s="7">
        <v>33.6</v>
      </c>
      <c r="G29" s="9">
        <f t="shared" si="0"/>
        <v>0</v>
      </c>
      <c r="H29" s="7">
        <v>0.0182</v>
      </c>
      <c r="I29" s="8">
        <f t="shared" si="1"/>
        <v>0</v>
      </c>
    </row>
    <row r="30" spans="2:9" ht="15" customHeight="1">
      <c r="B30" s="104"/>
      <c r="C30" s="26" t="s">
        <v>30</v>
      </c>
      <c r="D30" s="6" t="s">
        <v>28</v>
      </c>
      <c r="E30" s="29"/>
      <c r="F30" s="7">
        <v>36.7</v>
      </c>
      <c r="G30" s="9">
        <f t="shared" si="0"/>
        <v>0</v>
      </c>
      <c r="H30" s="7">
        <v>0.0185</v>
      </c>
      <c r="I30" s="8">
        <f>G30*H30*44/12</f>
        <v>0</v>
      </c>
    </row>
    <row r="31" spans="2:11" ht="15" customHeight="1" thickBot="1">
      <c r="B31" s="104"/>
      <c r="C31" s="26" t="s">
        <v>31</v>
      </c>
      <c r="D31" s="6" t="s">
        <v>28</v>
      </c>
      <c r="E31" s="29"/>
      <c r="F31" s="7">
        <v>37.7</v>
      </c>
      <c r="G31" s="9">
        <f t="shared" si="0"/>
        <v>0</v>
      </c>
      <c r="H31" s="7">
        <v>0.0187</v>
      </c>
      <c r="I31" s="8">
        <f t="shared" si="1"/>
        <v>0</v>
      </c>
      <c r="K31" t="s">
        <v>80</v>
      </c>
    </row>
    <row r="32" spans="2:13" ht="15" customHeight="1">
      <c r="B32" s="104"/>
      <c r="C32" s="26" t="s">
        <v>3</v>
      </c>
      <c r="D32" s="6" t="s">
        <v>28</v>
      </c>
      <c r="E32" s="70"/>
      <c r="F32" s="7">
        <v>39.1</v>
      </c>
      <c r="G32" s="9">
        <f t="shared" si="0"/>
        <v>0</v>
      </c>
      <c r="H32" s="7">
        <v>0.0189</v>
      </c>
      <c r="I32" s="8">
        <f>G32*H32*44/12</f>
        <v>0</v>
      </c>
      <c r="K32" s="110" t="s">
        <v>33</v>
      </c>
      <c r="L32" s="112" t="s">
        <v>34</v>
      </c>
      <c r="M32" s="55" t="s">
        <v>35</v>
      </c>
    </row>
    <row r="33" spans="2:13" ht="15" customHeight="1" thickBot="1">
      <c r="B33" s="104"/>
      <c r="C33" s="26" t="s">
        <v>4</v>
      </c>
      <c r="D33" s="6" t="s">
        <v>28</v>
      </c>
      <c r="E33" s="29"/>
      <c r="F33" s="7">
        <v>41.9</v>
      </c>
      <c r="G33" s="9">
        <f t="shared" si="0"/>
        <v>0</v>
      </c>
      <c r="H33" s="7">
        <v>0.0195</v>
      </c>
      <c r="I33" s="8">
        <f t="shared" si="1"/>
        <v>0</v>
      </c>
      <c r="K33" s="111"/>
      <c r="L33" s="113"/>
      <c r="M33" s="56" t="s">
        <v>32</v>
      </c>
    </row>
    <row r="34" spans="2:13" ht="15" customHeight="1">
      <c r="B34" s="104"/>
      <c r="C34" s="26" t="s">
        <v>12</v>
      </c>
      <c r="D34" s="6" t="s">
        <v>36</v>
      </c>
      <c r="E34" s="29"/>
      <c r="F34" s="7">
        <v>50.8</v>
      </c>
      <c r="G34" s="9">
        <f t="shared" si="0"/>
        <v>0</v>
      </c>
      <c r="H34" s="7">
        <v>0.0161</v>
      </c>
      <c r="I34" s="8">
        <f t="shared" si="1"/>
        <v>0</v>
      </c>
      <c r="K34" s="30" t="s">
        <v>37</v>
      </c>
      <c r="L34" s="31" t="s">
        <v>38</v>
      </c>
      <c r="M34" s="32">
        <v>46.04655</v>
      </c>
    </row>
    <row r="35" spans="2:13" ht="15" customHeight="1">
      <c r="B35" s="104"/>
      <c r="C35" s="26" t="s">
        <v>13</v>
      </c>
      <c r="D35" s="6" t="s">
        <v>39</v>
      </c>
      <c r="E35" s="29"/>
      <c r="F35" s="7">
        <v>54.6</v>
      </c>
      <c r="G35" s="9">
        <f t="shared" si="0"/>
        <v>0</v>
      </c>
      <c r="H35" s="7">
        <v>0.0135</v>
      </c>
      <c r="I35" s="8">
        <f t="shared" si="1"/>
        <v>0</v>
      </c>
      <c r="K35" s="30" t="s">
        <v>40</v>
      </c>
      <c r="L35" s="33" t="s">
        <v>41</v>
      </c>
      <c r="M35" s="32">
        <v>46</v>
      </c>
    </row>
    <row r="36" spans="2:13" ht="15" customHeight="1">
      <c r="B36" s="104"/>
      <c r="C36" s="73" t="s">
        <v>42</v>
      </c>
      <c r="D36" s="26" t="s">
        <v>75</v>
      </c>
      <c r="E36" s="29"/>
      <c r="F36" s="63">
        <v>46.04655</v>
      </c>
      <c r="G36" s="62">
        <f t="shared" si="0"/>
        <v>0</v>
      </c>
      <c r="H36" s="10">
        <v>0.0136</v>
      </c>
      <c r="I36" s="8">
        <f>G36*H36*44/12</f>
        <v>0</v>
      </c>
      <c r="J36" s="28" t="s">
        <v>43</v>
      </c>
      <c r="K36" s="30" t="s">
        <v>44</v>
      </c>
      <c r="L36" s="31" t="s">
        <v>45</v>
      </c>
      <c r="M36" s="32">
        <v>62.79075</v>
      </c>
    </row>
    <row r="37" spans="2:13" ht="15" customHeight="1">
      <c r="B37" s="104"/>
      <c r="C37" s="73" t="s">
        <v>5</v>
      </c>
      <c r="D37" s="35"/>
      <c r="E37" s="29"/>
      <c r="F37" s="36"/>
      <c r="G37" s="11">
        <f t="shared" si="0"/>
        <v>0</v>
      </c>
      <c r="H37" s="37"/>
      <c r="I37" s="8">
        <f>G37*H37*44/12</f>
        <v>0</v>
      </c>
      <c r="K37" s="30" t="s">
        <v>46</v>
      </c>
      <c r="L37" s="31" t="s">
        <v>47</v>
      </c>
      <c r="M37" s="32">
        <v>62.79075</v>
      </c>
    </row>
    <row r="38" spans="2:13" ht="15" customHeight="1">
      <c r="B38" s="104"/>
      <c r="C38" s="26" t="s">
        <v>6</v>
      </c>
      <c r="D38" s="6" t="s">
        <v>48</v>
      </c>
      <c r="E38" s="29"/>
      <c r="F38" s="7">
        <v>1.02</v>
      </c>
      <c r="G38" s="9">
        <f t="shared" si="0"/>
        <v>0</v>
      </c>
      <c r="H38" s="12">
        <v>0.06</v>
      </c>
      <c r="I38" s="8">
        <f>E38*H38</f>
        <v>0</v>
      </c>
      <c r="K38" s="30" t="s">
        <v>49</v>
      </c>
      <c r="L38" s="31" t="s">
        <v>50</v>
      </c>
      <c r="M38" s="32">
        <v>46.04655</v>
      </c>
    </row>
    <row r="39" spans="2:13" ht="15" customHeight="1">
      <c r="B39" s="104"/>
      <c r="C39" s="26" t="s">
        <v>7</v>
      </c>
      <c r="D39" s="6" t="s">
        <v>48</v>
      </c>
      <c r="E39" s="29"/>
      <c r="F39" s="7">
        <v>1.36</v>
      </c>
      <c r="G39" s="9">
        <f t="shared" si="0"/>
        <v>0</v>
      </c>
      <c r="H39" s="7">
        <v>0.057</v>
      </c>
      <c r="I39" s="8">
        <f>E39*H39</f>
        <v>0</v>
      </c>
      <c r="K39" s="30" t="s">
        <v>51</v>
      </c>
      <c r="L39" s="31" t="s">
        <v>52</v>
      </c>
      <c r="M39" s="32">
        <v>45</v>
      </c>
    </row>
    <row r="40" spans="2:13" ht="15" customHeight="1" thickBot="1">
      <c r="B40" s="104"/>
      <c r="C40" s="26" t="s">
        <v>53</v>
      </c>
      <c r="D40" s="6" t="s">
        <v>48</v>
      </c>
      <c r="E40" s="29"/>
      <c r="F40" s="7">
        <v>1.36</v>
      </c>
      <c r="G40" s="9">
        <f t="shared" si="0"/>
        <v>0</v>
      </c>
      <c r="H40" s="7">
        <v>0.057</v>
      </c>
      <c r="I40" s="8">
        <f>E40*H40</f>
        <v>0</v>
      </c>
      <c r="K40" s="38" t="s">
        <v>54</v>
      </c>
      <c r="L40" s="39" t="s">
        <v>55</v>
      </c>
      <c r="M40" s="40">
        <v>62.79075</v>
      </c>
    </row>
    <row r="41" spans="2:9" ht="15" customHeight="1">
      <c r="B41" s="104"/>
      <c r="C41" s="26" t="s">
        <v>56</v>
      </c>
      <c r="D41" s="6" t="s">
        <v>57</v>
      </c>
      <c r="E41" s="29"/>
      <c r="F41" s="7">
        <v>1.36</v>
      </c>
      <c r="G41" s="9">
        <f t="shared" si="0"/>
        <v>0</v>
      </c>
      <c r="H41" s="7">
        <v>0.057</v>
      </c>
      <c r="I41" s="8">
        <f>E41*H41</f>
        <v>0</v>
      </c>
    </row>
    <row r="42" spans="2:9" ht="15" customHeight="1">
      <c r="B42" s="105"/>
      <c r="C42" s="106" t="s">
        <v>78</v>
      </c>
      <c r="D42" s="107"/>
      <c r="E42" s="89" t="s">
        <v>58</v>
      </c>
      <c r="F42" s="89"/>
      <c r="G42" s="13">
        <f>SUM(G26:G41)</f>
        <v>0</v>
      </c>
      <c r="H42" s="14" t="s">
        <v>74</v>
      </c>
      <c r="I42" s="13">
        <f>SUM(I26:I41)</f>
        <v>0</v>
      </c>
    </row>
    <row r="43" spans="2:12" ht="15" customHeight="1">
      <c r="B43" s="103" t="s">
        <v>59</v>
      </c>
      <c r="C43" s="57" t="s">
        <v>70</v>
      </c>
      <c r="D43" s="6" t="s">
        <v>19</v>
      </c>
      <c r="E43" s="29"/>
      <c r="F43" s="7">
        <v>9.97</v>
      </c>
      <c r="G43" s="9">
        <f aca="true" t="shared" si="2" ref="G43:G48">E43*F43</f>
        <v>0</v>
      </c>
      <c r="H43" s="61">
        <v>0.365</v>
      </c>
      <c r="I43" s="8">
        <f aca="true" t="shared" si="3" ref="I43:I48">E43*H43</f>
        <v>0</v>
      </c>
      <c r="K43" s="108" t="s">
        <v>81</v>
      </c>
      <c r="L43" s="108"/>
    </row>
    <row r="44" spans="2:12" ht="15" customHeight="1">
      <c r="B44" s="104"/>
      <c r="C44" s="57" t="s">
        <v>71</v>
      </c>
      <c r="D44" s="6" t="s">
        <v>19</v>
      </c>
      <c r="E44" s="29"/>
      <c r="F44" s="7">
        <v>9.28</v>
      </c>
      <c r="G44" s="9">
        <f t="shared" si="2"/>
        <v>0</v>
      </c>
      <c r="H44" s="61">
        <v>0.365</v>
      </c>
      <c r="I44" s="8">
        <f t="shared" si="3"/>
        <v>0</v>
      </c>
      <c r="K44" s="108"/>
      <c r="L44" s="108"/>
    </row>
    <row r="45" spans="2:13" ht="15" customHeight="1">
      <c r="B45" s="104"/>
      <c r="C45" s="58" t="s">
        <v>72</v>
      </c>
      <c r="D45" s="6" t="s">
        <v>19</v>
      </c>
      <c r="E45" s="29"/>
      <c r="F45" s="7">
        <v>9.97</v>
      </c>
      <c r="G45" s="9">
        <f t="shared" si="2"/>
        <v>0</v>
      </c>
      <c r="H45" s="36"/>
      <c r="I45" s="8">
        <f t="shared" si="3"/>
        <v>0</v>
      </c>
      <c r="J45" s="109"/>
      <c r="K45" s="108"/>
      <c r="L45" s="108"/>
      <c r="M45" s="41"/>
    </row>
    <row r="46" spans="2:13" ht="15" customHeight="1">
      <c r="B46" s="104"/>
      <c r="C46" s="58" t="s">
        <v>73</v>
      </c>
      <c r="D46" s="6" t="s">
        <v>19</v>
      </c>
      <c r="E46" s="29"/>
      <c r="F46" s="7">
        <v>9.28</v>
      </c>
      <c r="G46" s="9">
        <f t="shared" si="2"/>
        <v>0</v>
      </c>
      <c r="H46" s="36"/>
      <c r="I46" s="8">
        <f t="shared" si="3"/>
        <v>0</v>
      </c>
      <c r="J46" s="109"/>
      <c r="K46" s="108"/>
      <c r="L46" s="108"/>
      <c r="M46" s="41"/>
    </row>
    <row r="47" spans="2:13" ht="15" customHeight="1">
      <c r="B47" s="104"/>
      <c r="C47" s="58"/>
      <c r="D47" s="6"/>
      <c r="E47" s="60"/>
      <c r="F47" s="7">
        <v>9.97</v>
      </c>
      <c r="G47" s="9">
        <f t="shared" si="2"/>
        <v>0</v>
      </c>
      <c r="H47" s="36"/>
      <c r="I47" s="8">
        <f t="shared" si="3"/>
        <v>0</v>
      </c>
      <c r="J47" s="69"/>
      <c r="K47" s="68"/>
      <c r="L47" s="68"/>
      <c r="M47" s="41"/>
    </row>
    <row r="48" spans="2:13" ht="15" customHeight="1">
      <c r="B48" s="104"/>
      <c r="C48" s="58"/>
      <c r="D48" s="6"/>
      <c r="E48" s="60"/>
      <c r="F48" s="7">
        <v>9.28</v>
      </c>
      <c r="G48" s="9">
        <f t="shared" si="2"/>
        <v>0</v>
      </c>
      <c r="H48" s="36"/>
      <c r="I48" s="8">
        <f t="shared" si="3"/>
        <v>0</v>
      </c>
      <c r="J48" s="69"/>
      <c r="K48" s="68"/>
      <c r="L48" s="68"/>
      <c r="M48" s="41"/>
    </row>
    <row r="49" spans="2:9" ht="15" customHeight="1">
      <c r="B49" s="104"/>
      <c r="C49" s="42" t="s">
        <v>60</v>
      </c>
      <c r="D49" s="6" t="s">
        <v>19</v>
      </c>
      <c r="E49" s="43">
        <f>E43+E45</f>
        <v>0</v>
      </c>
      <c r="F49" s="34" t="s">
        <v>61</v>
      </c>
      <c r="G49" s="43">
        <f>G43+G45+G47</f>
        <v>0</v>
      </c>
      <c r="H49" s="34" t="s">
        <v>61</v>
      </c>
      <c r="I49" s="43">
        <f>I43+I45+I47</f>
        <v>0</v>
      </c>
    </row>
    <row r="50" spans="2:13" ht="15" customHeight="1">
      <c r="B50" s="104"/>
      <c r="C50" s="42" t="s">
        <v>62</v>
      </c>
      <c r="D50" s="6" t="s">
        <v>19</v>
      </c>
      <c r="E50" s="43">
        <f>E44+E46</f>
        <v>0</v>
      </c>
      <c r="F50" s="34" t="s">
        <v>61</v>
      </c>
      <c r="G50" s="43">
        <f>G44+G46+G48</f>
        <v>0</v>
      </c>
      <c r="H50" s="34" t="s">
        <v>61</v>
      </c>
      <c r="I50" s="43">
        <f>I44+I46+I48</f>
        <v>0</v>
      </c>
      <c r="K50" s="44"/>
      <c r="L50" s="45"/>
      <c r="M50" s="45"/>
    </row>
    <row r="51" spans="2:13" ht="15" customHeight="1">
      <c r="B51" s="104"/>
      <c r="C51" s="26" t="s">
        <v>20</v>
      </c>
      <c r="D51" s="6" t="s">
        <v>19</v>
      </c>
      <c r="E51" s="29"/>
      <c r="F51" s="7">
        <v>0.032</v>
      </c>
      <c r="G51" s="9">
        <f>E51*F51</f>
        <v>0</v>
      </c>
      <c r="H51" s="27">
        <v>0.0022</v>
      </c>
      <c r="I51" s="46">
        <f>E51*H51</f>
        <v>0</v>
      </c>
      <c r="K51" s="47"/>
      <c r="L51" s="48"/>
      <c r="M51" s="48"/>
    </row>
    <row r="52" spans="2:13" ht="15" customHeight="1">
      <c r="B52" s="104"/>
      <c r="C52" s="6" t="s">
        <v>15</v>
      </c>
      <c r="D52" s="6" t="s">
        <v>19</v>
      </c>
      <c r="E52" s="29"/>
      <c r="F52" s="23" t="s">
        <v>63</v>
      </c>
      <c r="G52" s="24" t="s">
        <v>63</v>
      </c>
      <c r="H52" s="23" t="s">
        <v>63</v>
      </c>
      <c r="I52" s="25" t="s">
        <v>63</v>
      </c>
      <c r="K52" s="48"/>
      <c r="L52" s="48"/>
      <c r="M52" s="49"/>
    </row>
    <row r="53" spans="2:13" ht="15" customHeight="1" thickBot="1">
      <c r="B53" s="105"/>
      <c r="C53" s="106" t="s">
        <v>79</v>
      </c>
      <c r="D53" s="107"/>
      <c r="E53" s="89" t="s">
        <v>64</v>
      </c>
      <c r="F53" s="89"/>
      <c r="G53" s="15">
        <f>SUM(G49:G52)</f>
        <v>0</v>
      </c>
      <c r="H53" s="16" t="s">
        <v>67</v>
      </c>
      <c r="I53" s="17">
        <f>SUM(I49:I52)</f>
        <v>0</v>
      </c>
      <c r="K53" s="48"/>
      <c r="L53" s="48"/>
      <c r="M53" s="49"/>
    </row>
    <row r="54" spans="2:13" ht="15" customHeight="1">
      <c r="B54" s="83" t="s">
        <v>77</v>
      </c>
      <c r="C54" s="84"/>
      <c r="D54" s="84"/>
      <c r="E54" s="89" t="s">
        <v>65</v>
      </c>
      <c r="F54" s="89"/>
      <c r="G54" s="50">
        <f>SUM(G53,G42)</f>
        <v>0</v>
      </c>
      <c r="H54" s="90" t="s">
        <v>68</v>
      </c>
      <c r="I54" s="93">
        <f>SUM(I53,I42)</f>
        <v>0</v>
      </c>
      <c r="K54" s="48"/>
      <c r="L54" s="48"/>
      <c r="M54" s="49"/>
    </row>
    <row r="55" spans="2:13" ht="15" customHeight="1" thickBot="1">
      <c r="B55" s="85"/>
      <c r="C55" s="86"/>
      <c r="D55" s="86"/>
      <c r="E55" s="96" t="s">
        <v>8</v>
      </c>
      <c r="F55" s="96"/>
      <c r="G55" s="18">
        <v>0.0258</v>
      </c>
      <c r="H55" s="91"/>
      <c r="I55" s="94"/>
      <c r="K55" s="48"/>
      <c r="L55" s="48"/>
      <c r="M55" s="49"/>
    </row>
    <row r="56" spans="2:13" ht="15" customHeight="1">
      <c r="B56" s="85"/>
      <c r="C56" s="86"/>
      <c r="D56" s="86"/>
      <c r="E56" s="97" t="s">
        <v>9</v>
      </c>
      <c r="F56" s="98"/>
      <c r="G56" s="101">
        <f>G54*G55</f>
        <v>0</v>
      </c>
      <c r="H56" s="91"/>
      <c r="I56" s="94"/>
      <c r="K56" s="48"/>
      <c r="L56" s="48"/>
      <c r="M56" s="49"/>
    </row>
    <row r="57" spans="2:13" ht="15" customHeight="1" thickBot="1">
      <c r="B57" s="87"/>
      <c r="C57" s="88"/>
      <c r="D57" s="88"/>
      <c r="E57" s="99"/>
      <c r="F57" s="100"/>
      <c r="G57" s="102"/>
      <c r="H57" s="92"/>
      <c r="I57" s="95"/>
      <c r="K57" s="48"/>
      <c r="L57" s="48"/>
      <c r="M57" s="49"/>
    </row>
    <row r="58" spans="3:13" ht="9" customHeight="1">
      <c r="C58" s="19"/>
      <c r="D58" s="20"/>
      <c r="E58" s="20"/>
      <c r="F58" s="20"/>
      <c r="G58" s="20"/>
      <c r="H58" s="20"/>
      <c r="I58" s="20"/>
      <c r="K58" s="48"/>
      <c r="L58" s="48"/>
      <c r="M58" s="49"/>
    </row>
    <row r="59" spans="2:9" ht="7.5" customHeight="1">
      <c r="B59" s="81"/>
      <c r="C59" s="82"/>
      <c r="D59" s="51"/>
      <c r="E59" s="51"/>
      <c r="F59" s="51"/>
      <c r="G59" s="51"/>
      <c r="H59" s="51"/>
      <c r="I59" s="52"/>
    </row>
    <row r="60" spans="2:9" ht="15" customHeight="1">
      <c r="B60" s="54" t="s">
        <v>69</v>
      </c>
      <c r="C60" s="1"/>
      <c r="D60" s="1"/>
      <c r="E60" s="1"/>
      <c r="F60" s="1"/>
      <c r="G60" s="1"/>
      <c r="H60" s="1"/>
      <c r="I60" s="2"/>
    </row>
    <row r="61" spans="2:9" ht="15" customHeight="1">
      <c r="B61" s="54"/>
      <c r="C61" s="64" t="s">
        <v>83</v>
      </c>
      <c r="D61" s="1"/>
      <c r="E61" s="1"/>
      <c r="F61" s="1"/>
      <c r="G61" s="1"/>
      <c r="H61" s="1"/>
      <c r="I61" s="2"/>
    </row>
    <row r="62" spans="2:9" ht="7.5" customHeight="1">
      <c r="B62" s="54"/>
      <c r="C62" s="3"/>
      <c r="D62" s="1"/>
      <c r="E62" s="1"/>
      <c r="F62" s="1"/>
      <c r="G62" s="1"/>
      <c r="H62" s="1"/>
      <c r="I62" s="2"/>
    </row>
    <row r="63" spans="2:9" ht="15" customHeight="1">
      <c r="B63" s="54" t="s">
        <v>88</v>
      </c>
      <c r="C63" s="1"/>
      <c r="D63" s="1"/>
      <c r="E63" s="1"/>
      <c r="F63" s="1"/>
      <c r="G63" s="1"/>
      <c r="H63" s="1"/>
      <c r="I63" s="2"/>
    </row>
    <row r="64" spans="2:9" ht="15" customHeight="1">
      <c r="B64" s="53" t="s">
        <v>89</v>
      </c>
      <c r="C64" s="1"/>
      <c r="D64" s="1"/>
      <c r="E64" s="1"/>
      <c r="F64" s="1"/>
      <c r="G64" s="1"/>
      <c r="H64" s="1"/>
      <c r="I64" s="2"/>
    </row>
    <row r="65" spans="2:9" ht="15" customHeight="1">
      <c r="B65" s="53" t="s">
        <v>76</v>
      </c>
      <c r="C65" s="1"/>
      <c r="D65" s="1"/>
      <c r="E65" s="1"/>
      <c r="F65" s="1"/>
      <c r="G65" s="1"/>
      <c r="H65" s="1"/>
      <c r="I65" s="2"/>
    </row>
    <row r="66" spans="2:9" ht="15" customHeight="1">
      <c r="B66" s="53" t="s">
        <v>90</v>
      </c>
      <c r="C66" s="1"/>
      <c r="D66" s="1"/>
      <c r="E66" s="1"/>
      <c r="F66" s="1"/>
      <c r="G66" s="1"/>
      <c r="H66" s="1"/>
      <c r="I66" s="2"/>
    </row>
    <row r="67" spans="2:9" ht="15" customHeight="1">
      <c r="B67" s="53" t="s">
        <v>66</v>
      </c>
      <c r="C67" s="1"/>
      <c r="D67" s="1"/>
      <c r="E67" s="1"/>
      <c r="F67" s="1"/>
      <c r="G67" s="1"/>
      <c r="H67" s="1"/>
      <c r="I67" s="2"/>
    </row>
    <row r="68" spans="2:9" ht="15" customHeight="1">
      <c r="B68" s="53" t="s">
        <v>91</v>
      </c>
      <c r="C68" s="1"/>
      <c r="D68" s="1"/>
      <c r="E68" s="1"/>
      <c r="F68" s="1"/>
      <c r="G68" s="1"/>
      <c r="H68" s="1"/>
      <c r="I68" s="2"/>
    </row>
    <row r="69" spans="2:9" ht="15" customHeight="1">
      <c r="B69" s="53" t="s">
        <v>85</v>
      </c>
      <c r="C69" s="1"/>
      <c r="D69" s="1"/>
      <c r="E69" s="1"/>
      <c r="F69" s="1"/>
      <c r="G69" s="1"/>
      <c r="H69" s="1"/>
      <c r="I69" s="2"/>
    </row>
    <row r="70" spans="2:9" ht="15" customHeight="1">
      <c r="B70" s="77"/>
      <c r="C70" s="4"/>
      <c r="D70" s="4"/>
      <c r="E70" s="4"/>
      <c r="F70" s="4"/>
      <c r="G70" s="4"/>
      <c r="H70" s="4"/>
      <c r="I70" s="5"/>
    </row>
    <row r="71" spans="2:9" ht="15" customHeight="1">
      <c r="B71" s="78"/>
      <c r="C71" s="1"/>
      <c r="D71" s="1"/>
      <c r="E71" s="1"/>
      <c r="F71" s="1"/>
      <c r="G71" s="1"/>
      <c r="H71" s="1"/>
      <c r="I71" s="1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37">
    <mergeCell ref="C15:I16"/>
    <mergeCell ref="B19:I19"/>
    <mergeCell ref="B22:I23"/>
    <mergeCell ref="B21:I21"/>
    <mergeCell ref="B3:I3"/>
    <mergeCell ref="B5:C5"/>
    <mergeCell ref="B6:I6"/>
    <mergeCell ref="C13:I14"/>
    <mergeCell ref="C10:I12"/>
    <mergeCell ref="C4:H4"/>
    <mergeCell ref="B7:I8"/>
    <mergeCell ref="C17:I17"/>
    <mergeCell ref="B24:C25"/>
    <mergeCell ref="D24:D25"/>
    <mergeCell ref="E24:E25"/>
    <mergeCell ref="F24:F25"/>
    <mergeCell ref="G24:G25"/>
    <mergeCell ref="H24:H25"/>
    <mergeCell ref="I24:I25"/>
    <mergeCell ref="B20:I20"/>
    <mergeCell ref="B26:B42"/>
    <mergeCell ref="C42:D42"/>
    <mergeCell ref="E42:F42"/>
    <mergeCell ref="B43:B53"/>
    <mergeCell ref="K43:L46"/>
    <mergeCell ref="J45:J46"/>
    <mergeCell ref="C53:D53"/>
    <mergeCell ref="E53:F53"/>
    <mergeCell ref="K32:K33"/>
    <mergeCell ref="L32:L33"/>
    <mergeCell ref="B54:D57"/>
    <mergeCell ref="E54:F54"/>
    <mergeCell ref="H54:H57"/>
    <mergeCell ref="I54:I57"/>
    <mergeCell ref="E55:F55"/>
    <mergeCell ref="E56:F57"/>
    <mergeCell ref="G56:G57"/>
  </mergeCells>
  <hyperlinks>
    <hyperlink ref="B22:I23" r:id="rId1" display="https://www.pref.kagoshima.jp/ad02/kurashi-kankyo/kankyo/ondanka/jyourei/ontaimanyuaru.html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鹿児島県</cp:lastModifiedBy>
  <cp:lastPrinted>2022-06-15T10:41:53Z</cp:lastPrinted>
  <dcterms:created xsi:type="dcterms:W3CDTF">2009-02-04T02:16:45Z</dcterms:created>
  <dcterms:modified xsi:type="dcterms:W3CDTF">2022-06-15T10:41:58Z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