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879" activeTab="0"/>
  </bookViews>
  <sheets>
    <sheet name="表１" sheetId="1" r:id="rId1"/>
    <sheet name="図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１０" sheetId="11" r:id="rId11"/>
    <sheet name="表１１" sheetId="12" r:id="rId12"/>
    <sheet name="表１２" sheetId="13" r:id="rId13"/>
  </sheets>
  <definedNames>
    <definedName name="_xlnm.Print_Area" localSheetId="1">'図１'!$A$1:$M$28</definedName>
    <definedName name="_xlnm.Print_Area" localSheetId="0">'表１'!$A$1:$K$16</definedName>
    <definedName name="_xlnm.Print_Area" localSheetId="11">'表１１'!$A$1:$I$13</definedName>
    <definedName name="_xlnm.Print_Area" localSheetId="12">'表１２'!$A$1:$K$30</definedName>
    <definedName name="_xlnm.Print_Area" localSheetId="2">'表２'!$A$1:$K$37</definedName>
    <definedName name="_xlnm.Print_Area" localSheetId="3">'表３'!$A$1:$J$24</definedName>
    <definedName name="_xlnm.Print_Area" localSheetId="4">'表４'!$A$1:$K$55</definedName>
    <definedName name="_xlnm.Print_Area" localSheetId="5">'表５'!$A$1:$I$19</definedName>
    <definedName name="_xlnm.Print_Area" localSheetId="6">'表６'!$A$1:$H$17</definedName>
    <definedName name="_xlnm.Print_Area" localSheetId="7">'表７'!$A$1:$G$14</definedName>
    <definedName name="_xlnm.Print_Area" localSheetId="8">'表８'!$A$1:$H$6</definedName>
    <definedName name="_xlnm.Print_Area" localSheetId="9">'表９'!$A$1:$M$26</definedName>
  </definedNames>
  <calcPr fullCalcOnLoad="1"/>
</workbook>
</file>

<file path=xl/sharedStrings.xml><?xml version="1.0" encoding="utf-8"?>
<sst xmlns="http://schemas.openxmlformats.org/spreadsheetml/2006/main" count="377" uniqueCount="206">
  <si>
    <t>鹿児島県</t>
  </si>
  <si>
    <t>昭和38年</t>
  </si>
  <si>
    <t>昭和43年</t>
  </si>
  <si>
    <t>昭和48年</t>
  </si>
  <si>
    <t>昭和53年</t>
  </si>
  <si>
    <t>昭和58年</t>
  </si>
  <si>
    <t>昭和63年</t>
  </si>
  <si>
    <t>平成10年</t>
  </si>
  <si>
    <t>平成15年</t>
  </si>
  <si>
    <t>全国</t>
  </si>
  <si>
    <t>平成５年</t>
  </si>
  <si>
    <t>長屋建て</t>
  </si>
  <si>
    <t>共同住宅</t>
  </si>
  <si>
    <t>６階以上</t>
  </si>
  <si>
    <t>その他</t>
  </si>
  <si>
    <t>空き家</t>
  </si>
  <si>
    <t>一時現在者のみ</t>
  </si>
  <si>
    <t>建築中</t>
  </si>
  <si>
    <t>木造総数</t>
  </si>
  <si>
    <t>木造</t>
  </si>
  <si>
    <t>防火木造</t>
  </si>
  <si>
    <t>非木造</t>
  </si>
  <si>
    <t>建築の時期</t>
  </si>
  <si>
    <t>不詳</t>
  </si>
  <si>
    <t>昭和25年以前</t>
  </si>
  <si>
    <t>平成３年～　　７年</t>
  </si>
  <si>
    <t>　　43年</t>
  </si>
  <si>
    <t>　　48年</t>
  </si>
  <si>
    <t>　　53年</t>
  </si>
  <si>
    <t>　　58年</t>
  </si>
  <si>
    <t>　　63年</t>
  </si>
  <si>
    <t>　　10年</t>
  </si>
  <si>
    <t>　　15年</t>
  </si>
  <si>
    <t>持ち家</t>
  </si>
  <si>
    <t>借家</t>
  </si>
  <si>
    <t>１住宅あたり居住室数</t>
  </si>
  <si>
    <t>総数</t>
  </si>
  <si>
    <t>　　８年～　　12年</t>
  </si>
  <si>
    <t>住宅・土地の所有状況</t>
  </si>
  <si>
    <t>専用住宅の規模（掲載表第5表）</t>
  </si>
  <si>
    <t>割合</t>
  </si>
  <si>
    <t>現住居を所有している</t>
  </si>
  <si>
    <t>世帯数</t>
  </si>
  <si>
    <t>自営業主</t>
  </si>
  <si>
    <t>農林・漁業業主</t>
  </si>
  <si>
    <t>商工・その他の業主</t>
  </si>
  <si>
    <t>雇用者</t>
  </si>
  <si>
    <t>会社・団体・公社又は個人に雇われている者</t>
  </si>
  <si>
    <t>官公庁の常用雇用者</t>
  </si>
  <si>
    <t>無職</t>
  </si>
  <si>
    <t>学生</t>
  </si>
  <si>
    <t>1住宅あたりの延べ面積（㎡）</t>
  </si>
  <si>
    <t>合計</t>
  </si>
  <si>
    <t>専用住宅</t>
  </si>
  <si>
    <t>店舗その他の併用住宅</t>
  </si>
  <si>
    <t>二次的住宅</t>
  </si>
  <si>
    <t>賃貸用の住宅</t>
  </si>
  <si>
    <t>売却用の住宅</t>
  </si>
  <si>
    <t>その他の住宅</t>
  </si>
  <si>
    <t>持ち家
比率</t>
  </si>
  <si>
    <t>住宅数
（戸）</t>
  </si>
  <si>
    <t>1住宅あたりの畳数（畳）</t>
  </si>
  <si>
    <t>表６　　住宅の所有の関係別住宅数</t>
  </si>
  <si>
    <t>二重サッシ</t>
  </si>
  <si>
    <t>全て</t>
  </si>
  <si>
    <t>一部</t>
  </si>
  <si>
    <t>太陽光発電機器あり</t>
  </si>
  <si>
    <t>表１２　世帯の家計を主に支える者の従業上の地位別住宅・土地所有状況</t>
  </si>
  <si>
    <t>１世帯
あたりの
住宅数</t>
  </si>
  <si>
    <t>空き家の内訳</t>
  </si>
  <si>
    <t xml:space="preserve"> 割合</t>
  </si>
  <si>
    <t>１～２階建</t>
  </si>
  <si>
    <t>３～５階建</t>
  </si>
  <si>
    <t>一戸建て</t>
  </si>
  <si>
    <t>住宅数</t>
  </si>
  <si>
    <t>増減率</t>
  </si>
  <si>
    <t>増減率</t>
  </si>
  <si>
    <t>住宅</t>
  </si>
  <si>
    <t>増減
（戸）</t>
  </si>
  <si>
    <t>　割合</t>
  </si>
  <si>
    <t>種類</t>
  </si>
  <si>
    <t>建て方</t>
  </si>
  <si>
    <t>※総数には「不詳」を含む。</t>
  </si>
  <si>
    <t>住宅数</t>
  </si>
  <si>
    <t>平成20年</t>
  </si>
  <si>
    <t>平成25年</t>
  </si>
  <si>
    <r>
      <t>平成2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</si>
  <si>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平成３年～　 ７年</t>
  </si>
  <si>
    <r>
      <t>８年～　 12</t>
    </r>
    <r>
      <rPr>
        <sz val="10"/>
        <rFont val="ＭＳ 明朝"/>
        <family val="1"/>
      </rPr>
      <t>年</t>
    </r>
  </si>
  <si>
    <t>46年～ 　55年</t>
  </si>
  <si>
    <t>56年～平成2年</t>
  </si>
  <si>
    <r>
      <t>　　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</si>
  <si>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>　　25</t>
    </r>
    <r>
      <rPr>
        <sz val="10"/>
        <rFont val="ＭＳ 明朝"/>
        <family val="1"/>
      </rPr>
      <t>年</t>
    </r>
  </si>
  <si>
    <r>
      <t>　　2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</si>
  <si>
    <t>借  家</t>
  </si>
  <si>
    <t>一戸建て住宅</t>
  </si>
  <si>
    <t>表８　一戸建て住宅の敷地面積（単位：㎡）</t>
  </si>
  <si>
    <t>表９　住宅の設備（単位：戸）</t>
  </si>
  <si>
    <r>
      <t>平成2</t>
    </r>
    <r>
      <rPr>
        <sz val="10"/>
        <rFont val="ＭＳ 明朝"/>
        <family val="1"/>
      </rPr>
      <t>5年</t>
    </r>
  </si>
  <si>
    <t>住宅の設備</t>
  </si>
  <si>
    <t>増築・間取りの変更</t>
  </si>
  <si>
    <t>台所・トイレ・浴室・洗面所の改修工事</t>
  </si>
  <si>
    <t>天井・壁・床等の内装の改修工事</t>
  </si>
  <si>
    <t>屋根・外壁等の改修工事</t>
  </si>
  <si>
    <t>壁・柱・基礎等の補強工事</t>
  </si>
  <si>
    <t>窓・壁等の断熱・結露防止工事</t>
  </si>
  <si>
    <t>その他の工事</t>
  </si>
  <si>
    <t>住宅の腐朽・破損あり</t>
  </si>
  <si>
    <t>持ち家総数</t>
  </si>
  <si>
    <t>うち耐震性が確保されていた</t>
  </si>
  <si>
    <t>非木造の共同住宅数</t>
  </si>
  <si>
    <t>うちドアの一部がガラス張り</t>
  </si>
  <si>
    <t>うち防犯カメラの設置あり</t>
  </si>
  <si>
    <t>うちオートロック式</t>
  </si>
  <si>
    <t>省エネル
ギー設備</t>
  </si>
  <si>
    <t>うちエレベーターあり</t>
  </si>
  <si>
    <t>　　56年～平成２年</t>
  </si>
  <si>
    <t>　　13年～　　17年</t>
  </si>
  <si>
    <t>　　18年～　　22年</t>
  </si>
  <si>
    <t>手すりが
ある</t>
  </si>
  <si>
    <t>段差の
ない屋内</t>
  </si>
  <si>
    <t>　普通世帯数</t>
  </si>
  <si>
    <t>　住宅を所有している世帯</t>
  </si>
  <si>
    <t>　現住居を所有している世帯</t>
  </si>
  <si>
    <t>　現住居以外の住宅を所有
　している世帯</t>
  </si>
  <si>
    <t>　土地を所有してる世帯</t>
  </si>
  <si>
    <t>　現住居の敷地を所有して
　いる世帯</t>
  </si>
  <si>
    <t>　現住居の敷地以外の宅地
　などを所有している世帯</t>
  </si>
  <si>
    <t>　いずれも所有していない世帯</t>
  </si>
  <si>
    <t>　現住居の敷地以外の土地
　を所有している世帯　</t>
  </si>
  <si>
    <t>労働者派遣</t>
  </si>
  <si>
    <t>パート・アルバイト</t>
  </si>
  <si>
    <t>廊下などが車椅子で通行可能な幅</t>
  </si>
  <si>
    <t>区分</t>
  </si>
  <si>
    <t>区分</t>
  </si>
  <si>
    <t>（単位：戸，％）</t>
  </si>
  <si>
    <r>
      <t>13年～ 　17年</t>
    </r>
  </si>
  <si>
    <t>表７　住宅の規模（専用住宅）</t>
  </si>
  <si>
    <t>耐震診断をした</t>
  </si>
  <si>
    <t>※総数には不詳を含む。</t>
  </si>
  <si>
    <t>総世帯に
対する割合</t>
  </si>
  <si>
    <t>所有世帯に
対する割合</t>
  </si>
  <si>
    <t>　 現住居の敷地を所有
　 している</t>
  </si>
  <si>
    <t>設備等の内訳（複数回答）</t>
  </si>
  <si>
    <r>
      <rPr>
        <sz val="7"/>
        <rFont val="ＭＳ 明朝"/>
        <family val="1"/>
      </rPr>
      <t xml:space="preserve">従業上の地位別
</t>
    </r>
    <r>
      <rPr>
        <sz val="8"/>
        <rFont val="ＭＳ 明朝"/>
        <family val="1"/>
      </rPr>
      <t>所有率</t>
    </r>
  </si>
  <si>
    <t>従業上の地位</t>
  </si>
  <si>
    <t xml:space="preserve">
高齢者等
のための
設備等が
ある住宅</t>
  </si>
  <si>
    <t xml:space="preserve">
高齢者等
のための
設備等は
ない住宅</t>
  </si>
  <si>
    <t>※　総数には家計を主に支える者の従業上の地位「不詳」を含む。</t>
  </si>
  <si>
    <t>太陽熱温水機器あり</t>
  </si>
  <si>
    <t>増改築・改修工事をした（複数回答）</t>
  </si>
  <si>
    <t>居住世帯のある住宅数</t>
  </si>
  <si>
    <t>総世帯数</t>
  </si>
  <si>
    <t>総住宅数
(戸)</t>
  </si>
  <si>
    <t>　　　　表３　住宅の種類と建て方（単位：戸）</t>
  </si>
  <si>
    <t>　　　　表２　居住世帯の有無（単位：戸）</t>
  </si>
  <si>
    <t>　　　表５　建築の時期別住宅数（単位：戸）</t>
  </si>
  <si>
    <t>またぎや
すい高さ
の浴槽</t>
  </si>
  <si>
    <t>　　　　　　　　表１１　住宅・土地の所有状況（単位：世帯）</t>
  </si>
  <si>
    <t>　　表４　住宅の構造別住宅数（単位：戸）</t>
  </si>
  <si>
    <t>道路から
玄関まで
車椅子で
通行可能</t>
  </si>
  <si>
    <t>表１０　高齢者等のための設備のある住宅（単位：戸）</t>
  </si>
  <si>
    <t xml:space="preserve"> 居住世帯有</t>
  </si>
  <si>
    <t xml:space="preserve"> 居住世帯無</t>
  </si>
  <si>
    <t xml:space="preserve"> 総住宅数</t>
  </si>
  <si>
    <t>表１　鹿児島県の総住宅数と総世帯数の推移（昭和38年～平成30年）　</t>
  </si>
  <si>
    <t>平成30年</t>
  </si>
  <si>
    <t>　　　―</t>
  </si>
  <si>
    <r>
      <t xml:space="preserve">増減
(30-25)
</t>
    </r>
    <r>
      <rPr>
        <sz val="7"/>
        <rFont val="ＭＳ 明朝"/>
        <family val="1"/>
      </rPr>
      <t>増減ポイント</t>
    </r>
  </si>
  <si>
    <r>
      <t xml:space="preserve">平成25年
</t>
    </r>
    <r>
      <rPr>
        <sz val="8"/>
        <rFont val="ＭＳ 明朝"/>
        <family val="1"/>
      </rPr>
      <t>割合</t>
    </r>
  </si>
  <si>
    <r>
      <t xml:space="preserve">平成30年
</t>
    </r>
    <r>
      <rPr>
        <sz val="8"/>
        <rFont val="ＭＳ 明朝"/>
        <family val="1"/>
      </rPr>
      <t xml:space="preserve">
割合</t>
    </r>
  </si>
  <si>
    <r>
      <t>平成3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</si>
  <si>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r>
      <t xml:space="preserve">増減
</t>
    </r>
    <r>
      <rPr>
        <sz val="8"/>
        <rFont val="ＭＳ 明朝"/>
        <family val="1"/>
      </rPr>
      <t>(30-25)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増減ポイント</t>
    </r>
  </si>
  <si>
    <r>
      <t>増減</t>
    </r>
    <r>
      <rPr>
        <sz val="8"/>
        <rFont val="ＭＳ 明朝"/>
        <family val="1"/>
      </rPr>
      <t>(30-25)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増減ポイント</t>
    </r>
  </si>
  <si>
    <r>
      <t>平成25</t>
    </r>
    <r>
      <rPr>
        <sz val="10"/>
        <rFont val="ＭＳ 明朝"/>
        <family val="1"/>
      </rPr>
      <t>年</t>
    </r>
  </si>
  <si>
    <t>昭和26年～   45年</t>
  </si>
  <si>
    <r>
      <t>18年～ 　22年</t>
    </r>
  </si>
  <si>
    <r>
      <t>23年～ 　25年</t>
    </r>
  </si>
  <si>
    <r>
      <t>26年</t>
    </r>
  </si>
  <si>
    <r>
      <t>27年</t>
    </r>
  </si>
  <si>
    <r>
      <t>28年</t>
    </r>
  </si>
  <si>
    <r>
      <t>29年</t>
    </r>
  </si>
  <si>
    <t>平成30年1月～ 9月</t>
  </si>
  <si>
    <t>－</t>
  </si>
  <si>
    <r>
      <t>　　30</t>
    </r>
    <r>
      <rPr>
        <sz val="10"/>
        <rFont val="ＭＳ 明朝"/>
        <family val="1"/>
      </rPr>
      <t>年</t>
    </r>
  </si>
  <si>
    <r>
      <t>平成3</t>
    </r>
    <r>
      <rPr>
        <sz val="10"/>
        <rFont val="ＭＳ 明朝"/>
        <family val="1"/>
      </rPr>
      <t>0年</t>
    </r>
  </si>
  <si>
    <t>昭和45年以前</t>
  </si>
  <si>
    <t>　　46年～昭和55年</t>
  </si>
  <si>
    <t>　　23年～    27年</t>
  </si>
  <si>
    <t>　　28年～ 30年9月</t>
  </si>
  <si>
    <t>鹿　児　島　県（　平　成　３０　年　）</t>
  </si>
  <si>
    <t>全　　　　　国（　平　成　３０　年　）</t>
  </si>
  <si>
    <t>▲5.8%</t>
  </si>
  <si>
    <t>▲5.8%</t>
  </si>
  <si>
    <t>▲11.3%</t>
  </si>
  <si>
    <t>▲4.4%</t>
  </si>
  <si>
    <t>▲4.9%</t>
  </si>
  <si>
    <t>▲5.6%</t>
  </si>
  <si>
    <t>　　　―</t>
  </si>
  <si>
    <t>→　セルI7・・・▲0.0を0.0（直接入力）に修正</t>
  </si>
  <si>
    <t>→　セルI15・・・▲0.0を0.0（直接入力）に修正</t>
  </si>
  <si>
    <t>　　　―</t>
  </si>
  <si>
    <t>→　セルF7，J7・・・端数切捨後の数値で引算した結果を直接入力</t>
  </si>
  <si>
    <t>→　セルF9，J9・・・端数切捨後の数値で引算した結果を直接入力</t>
  </si>
  <si>
    <t>→　セルJ23・・・端数切捨後の数値で引算した結果を直接入力</t>
  </si>
  <si>
    <t>→　セルG13・・・端数切捨後の数値で引算した結果を直接入力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</si>
</sst>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#,###,###,###,###,###,##0;&quot; -&quot;###,###,###,###,###,##0"/>
    <numFmt numFmtId="178" formatCode="0.00_ "/>
    <numFmt numFmtId="179" formatCode="0.0%"/>
    <numFmt numFmtId="180" formatCode="#,##0.00_ "/>
    <numFmt numFmtId="181" formatCode="#,##0_ "/>
    <numFmt numFmtId="182" formatCode="##,###,###,###,##0;&quot;-&quot;#,###,###,###,##0"/>
    <numFmt numFmtId="183" formatCode="#,##0;&quot;▲ &quot;#,##0"/>
    <numFmt numFmtId="184" formatCode="0.0;&quot;▲ &quot;0.0"/>
    <numFmt numFmtId="185" formatCode="#,##0.0_ "/>
    <numFmt numFmtId="186" formatCode="#,##0_);[Red]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"/>
    <numFmt numFmtId="191" formatCode="0.0_ "/>
    <numFmt numFmtId="192" formatCode="#,##0.0;&quot;▲ &quot;#,##0.0"/>
    <numFmt numFmtId="193" formatCode="0.00_);[Red]\(0.00\)"/>
  </numFmts>
  <fonts count="62">
    <font>
      <sz val="10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HGｺﾞｼｯｸM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8.7"/>
      <color indexed="8"/>
      <name val="ＭＳ 明朝"/>
      <family val="1"/>
    </font>
    <font>
      <sz val="8.75"/>
      <color indexed="8"/>
      <name val="ＭＳ ゴシック"/>
      <family val="3"/>
    </font>
    <font>
      <sz val="8.75"/>
      <color indexed="8"/>
      <name val="ＭＳ 明朝"/>
      <family val="1"/>
    </font>
    <font>
      <sz val="10.25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.25"/>
      <color indexed="8"/>
      <name val="ＭＳ 明朝"/>
      <family val="1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 style="thin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597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38" fontId="3" fillId="33" borderId="11" xfId="49" applyFont="1" applyFill="1" applyBorder="1" applyAlignment="1">
      <alignment horizontal="center" vertical="center" wrapText="1"/>
    </xf>
    <xf numFmtId="183" fontId="9" fillId="33" borderId="12" xfId="49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38" fontId="5" fillId="33" borderId="13" xfId="49" applyFont="1" applyFill="1" applyBorder="1" applyAlignment="1">
      <alignment vertical="center"/>
    </xf>
    <xf numFmtId="38" fontId="6" fillId="33" borderId="13" xfId="49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/>
    </xf>
    <xf numFmtId="179" fontId="6" fillId="33" borderId="16" xfId="49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38" fontId="6" fillId="33" borderId="17" xfId="49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38" fontId="0" fillId="33" borderId="0" xfId="49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38" fontId="9" fillId="33" borderId="0" xfId="49" applyFont="1" applyFill="1" applyBorder="1" applyAlignment="1">
      <alignment/>
    </xf>
    <xf numFmtId="0" fontId="9" fillId="33" borderId="23" xfId="0" applyFont="1" applyFill="1" applyBorder="1" applyAlignment="1">
      <alignment horizontal="left" vertical="center" indent="1"/>
    </xf>
    <xf numFmtId="38" fontId="11" fillId="33" borderId="23" xfId="49" applyFont="1" applyFill="1" applyBorder="1" applyAlignment="1">
      <alignment/>
    </xf>
    <xf numFmtId="0" fontId="3" fillId="33" borderId="20" xfId="0" applyFont="1" applyFill="1" applyBorder="1" applyAlignment="1">
      <alignment vertical="center" wrapText="1"/>
    </xf>
    <xf numFmtId="38" fontId="5" fillId="33" borderId="21" xfId="49" applyFont="1" applyFill="1" applyBorder="1" applyAlignment="1">
      <alignment vertical="center"/>
    </xf>
    <xf numFmtId="0" fontId="0" fillId="33" borderId="24" xfId="0" applyFill="1" applyBorder="1" applyAlignment="1">
      <alignment vertical="center" textRotation="255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right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38" fontId="5" fillId="33" borderId="20" xfId="49" applyFont="1" applyFill="1" applyBorder="1" applyAlignment="1">
      <alignment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right"/>
    </xf>
    <xf numFmtId="183" fontId="0" fillId="33" borderId="17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83" fontId="0" fillId="33" borderId="13" xfId="0" applyNumberFormat="1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7" xfId="0" applyFill="1" applyBorder="1" applyAlignment="1">
      <alignment vertical="center" textRotation="255"/>
    </xf>
    <xf numFmtId="0" fontId="0" fillId="33" borderId="0" xfId="0" applyFont="1" applyFill="1" applyBorder="1" applyAlignment="1">
      <alignment horizontal="right" vertical="center"/>
    </xf>
    <xf numFmtId="183" fontId="9" fillId="33" borderId="13" xfId="0" applyNumberFormat="1" applyFont="1" applyFill="1" applyBorder="1" applyAlignment="1">
      <alignment horizontal="left" vertical="center" wrapText="1" indent="1"/>
    </xf>
    <xf numFmtId="0" fontId="0" fillId="33" borderId="17" xfId="0" applyFont="1" applyFill="1" applyBorder="1" applyAlignment="1">
      <alignment horizontal="right" vertical="center" wrapText="1"/>
    </xf>
    <xf numFmtId="183" fontId="9" fillId="33" borderId="27" xfId="0" applyNumberFormat="1" applyFont="1" applyFill="1" applyBorder="1" applyAlignment="1">
      <alignment horizontal="left" vertical="center" wrapText="1" indent="1"/>
    </xf>
    <xf numFmtId="0" fontId="0" fillId="33" borderId="28" xfId="0" applyFont="1" applyFill="1" applyBorder="1" applyAlignment="1">
      <alignment horizontal="right" vertical="center" wrapText="1"/>
    </xf>
    <xf numFmtId="183" fontId="9" fillId="33" borderId="17" xfId="0" applyNumberFormat="1" applyFont="1" applyFill="1" applyBorder="1" applyAlignment="1">
      <alignment horizontal="left" vertical="center" wrapText="1" indent="1"/>
    </xf>
    <xf numFmtId="38" fontId="5" fillId="33" borderId="19" xfId="49" applyFont="1" applyFill="1" applyBorder="1" applyAlignment="1">
      <alignment vertical="center"/>
    </xf>
    <xf numFmtId="0" fontId="0" fillId="33" borderId="14" xfId="0" applyFill="1" applyBorder="1" applyAlignment="1">
      <alignment vertical="center" textRotation="255"/>
    </xf>
    <xf numFmtId="0" fontId="0" fillId="33" borderId="14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Continuous" vertical="center"/>
    </xf>
    <xf numFmtId="38" fontId="3" fillId="33" borderId="23" xfId="49" applyFont="1" applyFill="1" applyBorder="1" applyAlignment="1">
      <alignment horizontal="center" vertical="center" wrapText="1"/>
    </xf>
    <xf numFmtId="178" fontId="6" fillId="33" borderId="19" xfId="49" applyNumberFormat="1" applyFont="1" applyFill="1" applyBorder="1" applyAlignment="1">
      <alignment vertical="center"/>
    </xf>
    <xf numFmtId="38" fontId="6" fillId="33" borderId="23" xfId="49" applyFont="1" applyFill="1" applyBorder="1" applyAlignment="1">
      <alignment vertical="center"/>
    </xf>
    <xf numFmtId="179" fontId="6" fillId="33" borderId="23" xfId="49" applyNumberFormat="1" applyFont="1" applyFill="1" applyBorder="1" applyAlignment="1">
      <alignment vertical="center"/>
    </xf>
    <xf numFmtId="38" fontId="5" fillId="33" borderId="29" xfId="49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38" fontId="5" fillId="33" borderId="30" xfId="49" applyFont="1" applyFill="1" applyBorder="1" applyAlignment="1">
      <alignment vertical="center"/>
    </xf>
    <xf numFmtId="0" fontId="0" fillId="33" borderId="23" xfId="0" applyFont="1" applyFill="1" applyBorder="1" applyAlignment="1">
      <alignment horizontal="right" vertical="center"/>
    </xf>
    <xf numFmtId="38" fontId="5" fillId="33" borderId="29" xfId="49" applyFont="1" applyFill="1" applyBorder="1" applyAlignment="1">
      <alignment vertical="center" shrinkToFit="1"/>
    </xf>
    <xf numFmtId="38" fontId="5" fillId="33" borderId="29" xfId="49" applyFont="1" applyFill="1" applyBorder="1" applyAlignment="1">
      <alignment horizontal="right" vertical="center"/>
    </xf>
    <xf numFmtId="38" fontId="5" fillId="33" borderId="31" xfId="49" applyFont="1" applyFill="1" applyBorder="1" applyAlignment="1">
      <alignment vertical="center"/>
    </xf>
    <xf numFmtId="10" fontId="0" fillId="33" borderId="23" xfId="49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179" fontId="5" fillId="33" borderId="21" xfId="49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38" fontId="5" fillId="33" borderId="23" xfId="49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38" fontId="5" fillId="33" borderId="32" xfId="49" applyFont="1" applyFill="1" applyBorder="1" applyAlignment="1">
      <alignment vertical="center"/>
    </xf>
    <xf numFmtId="38" fontId="12" fillId="33" borderId="23" xfId="49" applyFont="1" applyFill="1" applyBorder="1" applyAlignment="1">
      <alignment vertical="center"/>
    </xf>
    <xf numFmtId="179" fontId="12" fillId="33" borderId="23" xfId="49" applyNumberFormat="1" applyFont="1" applyFill="1" applyBorder="1" applyAlignment="1">
      <alignment vertical="center"/>
    </xf>
    <xf numFmtId="38" fontId="6" fillId="33" borderId="33" xfId="49" applyFont="1" applyFill="1" applyBorder="1" applyAlignment="1">
      <alignment vertical="center"/>
    </xf>
    <xf numFmtId="179" fontId="6" fillId="33" borderId="33" xfId="49" applyNumberFormat="1" applyFont="1" applyFill="1" applyBorder="1" applyAlignment="1">
      <alignment vertical="center"/>
    </xf>
    <xf numFmtId="178" fontId="6" fillId="33" borderId="34" xfId="49" applyNumberFormat="1" applyFont="1" applyFill="1" applyBorder="1" applyAlignment="1">
      <alignment vertical="center"/>
    </xf>
    <xf numFmtId="10" fontId="3" fillId="33" borderId="35" xfId="49" applyNumberFormat="1" applyFont="1" applyFill="1" applyBorder="1" applyAlignment="1">
      <alignment horizontal="center" vertical="center" wrapText="1"/>
    </xf>
    <xf numFmtId="38" fontId="6" fillId="33" borderId="36" xfId="49" applyFont="1" applyFill="1" applyBorder="1" applyAlignment="1">
      <alignment vertical="center"/>
    </xf>
    <xf numFmtId="179" fontId="6" fillId="33" borderId="37" xfId="49" applyNumberFormat="1" applyFont="1" applyFill="1" applyBorder="1" applyAlignment="1">
      <alignment vertical="center"/>
    </xf>
    <xf numFmtId="38" fontId="6" fillId="33" borderId="38" xfId="49" applyFont="1" applyFill="1" applyBorder="1" applyAlignment="1">
      <alignment vertical="center"/>
    </xf>
    <xf numFmtId="179" fontId="6" fillId="33" borderId="39" xfId="49" applyNumberFormat="1" applyFont="1" applyFill="1" applyBorder="1" applyAlignment="1">
      <alignment vertical="center"/>
    </xf>
    <xf numFmtId="179" fontId="5" fillId="33" borderId="40" xfId="49" applyNumberFormat="1" applyFont="1" applyFill="1" applyBorder="1" applyAlignment="1">
      <alignment vertical="center"/>
    </xf>
    <xf numFmtId="179" fontId="5" fillId="33" borderId="27" xfId="49" applyNumberFormat="1" applyFont="1" applyFill="1" applyBorder="1" applyAlignment="1">
      <alignment vertical="center"/>
    </xf>
    <xf numFmtId="179" fontId="5" fillId="33" borderId="16" xfId="49" applyNumberFormat="1" applyFont="1" applyFill="1" applyBorder="1" applyAlignment="1">
      <alignment vertical="center"/>
    </xf>
    <xf numFmtId="38" fontId="5" fillId="33" borderId="27" xfId="49" applyFont="1" applyFill="1" applyBorder="1" applyAlignment="1">
      <alignment vertical="center"/>
    </xf>
    <xf numFmtId="179" fontId="5" fillId="33" borderId="41" xfId="49" applyNumberFormat="1" applyFont="1" applyFill="1" applyBorder="1" applyAlignment="1">
      <alignment vertical="center"/>
    </xf>
    <xf numFmtId="38" fontId="5" fillId="33" borderId="38" xfId="49" applyFont="1" applyFill="1" applyBorder="1" applyAlignment="1">
      <alignment vertical="center"/>
    </xf>
    <xf numFmtId="179" fontId="5" fillId="33" borderId="42" xfId="49" applyNumberFormat="1" applyFont="1" applyFill="1" applyBorder="1" applyAlignment="1">
      <alignment vertical="center"/>
    </xf>
    <xf numFmtId="179" fontId="5" fillId="33" borderId="43" xfId="49" applyNumberFormat="1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179" fontId="5" fillId="33" borderId="37" xfId="49" applyNumberFormat="1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179" fontId="5" fillId="33" borderId="44" xfId="49" applyNumberFormat="1" applyFont="1" applyFill="1" applyBorder="1" applyAlignment="1">
      <alignment vertical="center"/>
    </xf>
    <xf numFmtId="179" fontId="5" fillId="33" borderId="39" xfId="49" applyNumberFormat="1" applyFont="1" applyFill="1" applyBorder="1" applyAlignment="1">
      <alignment vertical="center"/>
    </xf>
    <xf numFmtId="179" fontId="5" fillId="33" borderId="45" xfId="49" applyNumberFormat="1" applyFont="1" applyFill="1" applyBorder="1" applyAlignment="1">
      <alignment vertical="center"/>
    </xf>
    <xf numFmtId="179" fontId="5" fillId="33" borderId="46" xfId="49" applyNumberFormat="1" applyFont="1" applyFill="1" applyBorder="1" applyAlignment="1">
      <alignment vertical="center"/>
    </xf>
    <xf numFmtId="38" fontId="5" fillId="33" borderId="45" xfId="49" applyFont="1" applyFill="1" applyBorder="1" applyAlignment="1">
      <alignment horizontal="right" vertical="center"/>
    </xf>
    <xf numFmtId="179" fontId="5" fillId="33" borderId="47" xfId="49" applyNumberFormat="1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179" fontId="5" fillId="33" borderId="49" xfId="49" applyNumberFormat="1" applyFont="1" applyFill="1" applyBorder="1" applyAlignment="1">
      <alignment vertical="center"/>
    </xf>
    <xf numFmtId="38" fontId="5" fillId="33" borderId="50" xfId="49" applyFont="1" applyFill="1" applyBorder="1" applyAlignment="1">
      <alignment vertical="center"/>
    </xf>
    <xf numFmtId="179" fontId="5" fillId="33" borderId="51" xfId="49" applyNumberFormat="1" applyFont="1" applyFill="1" applyBorder="1" applyAlignment="1">
      <alignment vertical="center"/>
    </xf>
    <xf numFmtId="38" fontId="5" fillId="33" borderId="50" xfId="49" applyFont="1" applyFill="1" applyBorder="1" applyAlignment="1">
      <alignment horizontal="right" vertical="center"/>
    </xf>
    <xf numFmtId="179" fontId="5" fillId="33" borderId="51" xfId="49" applyNumberFormat="1" applyFont="1" applyFill="1" applyBorder="1" applyAlignment="1">
      <alignment horizontal="right" vertical="center"/>
    </xf>
    <xf numFmtId="179" fontId="5" fillId="33" borderId="52" xfId="49" applyNumberFormat="1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38" fontId="5" fillId="33" borderId="33" xfId="49" applyFont="1" applyFill="1" applyBorder="1" applyAlignment="1">
      <alignment vertical="center"/>
    </xf>
    <xf numFmtId="179" fontId="5" fillId="33" borderId="33" xfId="49" applyNumberFormat="1" applyFont="1" applyFill="1" applyBorder="1" applyAlignment="1">
      <alignment vertical="center"/>
    </xf>
    <xf numFmtId="179" fontId="5" fillId="33" borderId="54" xfId="49" applyNumberFormat="1" applyFont="1" applyFill="1" applyBorder="1" applyAlignment="1">
      <alignment vertical="center"/>
    </xf>
    <xf numFmtId="179" fontId="5" fillId="33" borderId="11" xfId="0" applyNumberFormat="1" applyFont="1" applyFill="1" applyBorder="1" applyAlignment="1">
      <alignment vertical="center"/>
    </xf>
    <xf numFmtId="38" fontId="5" fillId="33" borderId="55" xfId="49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38" fontId="5" fillId="33" borderId="57" xfId="49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vertical="center"/>
    </xf>
    <xf numFmtId="182" fontId="5" fillId="33" borderId="23" xfId="0" applyNumberFormat="1" applyFont="1" applyFill="1" applyBorder="1" applyAlignment="1" quotePrefix="1">
      <alignment horizontal="right" vertical="center"/>
    </xf>
    <xf numFmtId="0" fontId="9" fillId="33" borderId="23" xfId="0" applyFont="1" applyFill="1" applyBorder="1" applyAlignment="1">
      <alignment horizontal="left" vertical="center" wrapText="1" indent="2"/>
    </xf>
    <xf numFmtId="0" fontId="9" fillId="33" borderId="23" xfId="0" applyFont="1" applyFill="1" applyBorder="1" applyAlignment="1">
      <alignment horizontal="left" vertical="center" wrapText="1" indent="1"/>
    </xf>
    <xf numFmtId="182" fontId="9" fillId="33" borderId="55" xfId="0" applyNumberFormat="1" applyFont="1" applyFill="1" applyBorder="1" applyAlignment="1">
      <alignment horizontal="distributed" vertical="center"/>
    </xf>
    <xf numFmtId="0" fontId="9" fillId="33" borderId="56" xfId="0" applyFont="1" applyFill="1" applyBorder="1" applyAlignment="1">
      <alignment horizontal="distributed" vertical="center"/>
    </xf>
    <xf numFmtId="182" fontId="5" fillId="33" borderId="55" xfId="0" applyNumberFormat="1" applyFont="1" applyFill="1" applyBorder="1" applyAlignment="1" quotePrefix="1">
      <alignment horizontal="right" vertical="center"/>
    </xf>
    <xf numFmtId="0" fontId="9" fillId="33" borderId="20" xfId="0" applyFont="1" applyFill="1" applyBorder="1" applyAlignment="1">
      <alignment horizontal="left" vertical="center" indent="1"/>
    </xf>
    <xf numFmtId="0" fontId="14" fillId="33" borderId="20" xfId="0" applyFont="1" applyFill="1" applyBorder="1" applyAlignment="1">
      <alignment horizontal="left" vertical="center" indent="1"/>
    </xf>
    <xf numFmtId="0" fontId="1" fillId="33" borderId="20" xfId="0" applyFont="1" applyFill="1" applyBorder="1" applyAlignment="1">
      <alignment horizontal="left" vertical="center" wrapText="1" indent="1"/>
    </xf>
    <xf numFmtId="0" fontId="14" fillId="33" borderId="20" xfId="0" applyFont="1" applyFill="1" applyBorder="1" applyAlignment="1">
      <alignment horizontal="left" vertical="center" wrapText="1" indent="1"/>
    </xf>
    <xf numFmtId="0" fontId="9" fillId="33" borderId="22" xfId="0" applyFont="1" applyFill="1" applyBorder="1" applyAlignment="1">
      <alignment horizontal="right" vertical="center"/>
    </xf>
    <xf numFmtId="191" fontId="3" fillId="33" borderId="23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179" fontId="5" fillId="33" borderId="13" xfId="0" applyNumberFormat="1" applyFont="1" applyFill="1" applyBorder="1" applyAlignment="1">
      <alignment vertical="center"/>
    </xf>
    <xf numFmtId="38" fontId="5" fillId="33" borderId="59" xfId="49" applyFont="1" applyFill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38" fontId="5" fillId="33" borderId="61" xfId="49" applyFont="1" applyFill="1" applyBorder="1" applyAlignment="1">
      <alignment vertical="center"/>
    </xf>
    <xf numFmtId="179" fontId="5" fillId="33" borderId="62" xfId="0" applyNumberFormat="1" applyFont="1" applyFill="1" applyBorder="1" applyAlignment="1">
      <alignment vertical="center"/>
    </xf>
    <xf numFmtId="38" fontId="5" fillId="33" borderId="63" xfId="49" applyFont="1" applyFill="1" applyBorder="1" applyAlignment="1">
      <alignment vertical="center"/>
    </xf>
    <xf numFmtId="179" fontId="5" fillId="33" borderId="64" xfId="0" applyNumberFormat="1" applyFont="1" applyFill="1" applyBorder="1" applyAlignment="1">
      <alignment vertical="center"/>
    </xf>
    <xf numFmtId="0" fontId="0" fillId="33" borderId="21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38" fontId="0" fillId="33" borderId="20" xfId="49" applyFont="1" applyFill="1" applyBorder="1" applyAlignment="1">
      <alignment horizontal="center" vertical="center"/>
    </xf>
    <xf numFmtId="38" fontId="0" fillId="33" borderId="59" xfId="49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179" fontId="6" fillId="33" borderId="65" xfId="49" applyNumberFormat="1" applyFont="1" applyFill="1" applyBorder="1" applyAlignment="1">
      <alignment horizontal="center" vertical="center"/>
    </xf>
    <xf numFmtId="179" fontId="5" fillId="33" borderId="66" xfId="49" applyNumberFormat="1" applyFont="1" applyFill="1" applyBorder="1" applyAlignment="1">
      <alignment horizontal="center" vertical="center"/>
    </xf>
    <xf numFmtId="179" fontId="5" fillId="33" borderId="65" xfId="0" applyNumberFormat="1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Continuous" vertical="center"/>
    </xf>
    <xf numFmtId="0" fontId="9" fillId="33" borderId="68" xfId="0" applyFont="1" applyFill="1" applyBorder="1" applyAlignment="1">
      <alignment horizontal="centerContinuous" vertical="center"/>
    </xf>
    <xf numFmtId="10" fontId="9" fillId="33" borderId="68" xfId="49" applyNumberFormat="1" applyFont="1" applyFill="1" applyBorder="1" applyAlignment="1">
      <alignment horizontal="centerContinuous" vertical="center"/>
    </xf>
    <xf numFmtId="38" fontId="3" fillId="33" borderId="17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/>
    </xf>
    <xf numFmtId="183" fontId="6" fillId="33" borderId="19" xfId="49" applyNumberFormat="1" applyFont="1" applyFill="1" applyBorder="1" applyAlignment="1">
      <alignment vertical="center"/>
    </xf>
    <xf numFmtId="183" fontId="6" fillId="33" borderId="18" xfId="49" applyNumberFormat="1" applyFont="1" applyFill="1" applyBorder="1" applyAlignment="1">
      <alignment vertical="center"/>
    </xf>
    <xf numFmtId="192" fontId="6" fillId="33" borderId="65" xfId="49" applyNumberFormat="1" applyFont="1" applyFill="1" applyBorder="1" applyAlignment="1">
      <alignment vertical="center"/>
    </xf>
    <xf numFmtId="183" fontId="5" fillId="33" borderId="19" xfId="49" applyNumberFormat="1" applyFont="1" applyFill="1" applyBorder="1" applyAlignment="1">
      <alignment vertical="center"/>
    </xf>
    <xf numFmtId="183" fontId="5" fillId="33" borderId="18" xfId="49" applyNumberFormat="1" applyFont="1" applyFill="1" applyBorder="1" applyAlignment="1">
      <alignment vertical="center"/>
    </xf>
    <xf numFmtId="184" fontId="5" fillId="33" borderId="69" xfId="49" applyNumberFormat="1" applyFont="1" applyFill="1" applyBorder="1" applyAlignment="1">
      <alignment vertical="center"/>
    </xf>
    <xf numFmtId="192" fontId="5" fillId="33" borderId="69" xfId="49" applyNumberFormat="1" applyFont="1" applyFill="1" applyBorder="1" applyAlignment="1">
      <alignment vertical="center"/>
    </xf>
    <xf numFmtId="192" fontId="5" fillId="33" borderId="65" xfId="49" applyNumberFormat="1" applyFont="1" applyFill="1" applyBorder="1" applyAlignment="1">
      <alignment vertical="center"/>
    </xf>
    <xf numFmtId="183" fontId="5" fillId="33" borderId="18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192" fontId="6" fillId="33" borderId="65" xfId="49" applyNumberFormat="1" applyFont="1" applyFill="1" applyBorder="1" applyAlignment="1">
      <alignment horizontal="right" vertical="center"/>
    </xf>
    <xf numFmtId="183" fontId="6" fillId="33" borderId="19" xfId="49" applyNumberFormat="1" applyFont="1" applyFill="1" applyBorder="1" applyAlignment="1">
      <alignment horizontal="right" vertical="center"/>
    </xf>
    <xf numFmtId="183" fontId="5" fillId="33" borderId="19" xfId="49" applyNumberFormat="1" applyFont="1" applyFill="1" applyBorder="1" applyAlignment="1">
      <alignment horizontal="right" vertical="center"/>
    </xf>
    <xf numFmtId="183" fontId="5" fillId="33" borderId="18" xfId="49" applyNumberFormat="1" applyFont="1" applyFill="1" applyBorder="1" applyAlignment="1">
      <alignment horizontal="right" vertical="center"/>
    </xf>
    <xf numFmtId="184" fontId="5" fillId="33" borderId="66" xfId="49" applyNumberFormat="1" applyFont="1" applyFill="1" applyBorder="1" applyAlignment="1">
      <alignment horizontal="right" vertical="center"/>
    </xf>
    <xf numFmtId="184" fontId="5" fillId="33" borderId="65" xfId="49" applyNumberFormat="1" applyFont="1" applyFill="1" applyBorder="1" applyAlignment="1">
      <alignment horizontal="right" vertical="center"/>
    </xf>
    <xf numFmtId="183" fontId="5" fillId="33" borderId="69" xfId="49" applyNumberFormat="1" applyFont="1" applyFill="1" applyBorder="1" applyAlignment="1">
      <alignment horizontal="right" vertical="center"/>
    </xf>
    <xf numFmtId="192" fontId="5" fillId="33" borderId="70" xfId="49" applyNumberFormat="1" applyFont="1" applyFill="1" applyBorder="1" applyAlignment="1">
      <alignment horizontal="right" vertical="center"/>
    </xf>
    <xf numFmtId="183" fontId="5" fillId="33" borderId="18" xfId="0" applyNumberFormat="1" applyFont="1" applyFill="1" applyBorder="1" applyAlignment="1">
      <alignment horizontal="right" vertical="center"/>
    </xf>
    <xf numFmtId="192" fontId="5" fillId="33" borderId="65" xfId="0" applyNumberFormat="1" applyFont="1" applyFill="1" applyBorder="1" applyAlignment="1">
      <alignment horizontal="right" vertical="center"/>
    </xf>
    <xf numFmtId="183" fontId="5" fillId="33" borderId="19" xfId="0" applyNumberFormat="1" applyFont="1" applyFill="1" applyBorder="1" applyAlignment="1">
      <alignment horizontal="right" vertical="center"/>
    </xf>
    <xf numFmtId="183" fontId="6" fillId="33" borderId="18" xfId="49" applyNumberFormat="1" applyFont="1" applyFill="1" applyBorder="1" applyAlignment="1">
      <alignment horizontal="right" vertical="center"/>
    </xf>
    <xf numFmtId="192" fontId="5" fillId="33" borderId="69" xfId="49" applyNumberFormat="1" applyFont="1" applyFill="1" applyBorder="1" applyAlignment="1">
      <alignment horizontal="right" vertical="center"/>
    </xf>
    <xf numFmtId="192" fontId="5" fillId="33" borderId="65" xfId="49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20" xfId="49" applyFont="1" applyFill="1" applyBorder="1" applyAlignment="1">
      <alignment horizontal="center" vertical="center" wrapText="1"/>
    </xf>
    <xf numFmtId="179" fontId="12" fillId="33" borderId="20" xfId="49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38" fontId="6" fillId="33" borderId="23" xfId="49" applyFont="1" applyFill="1" applyBorder="1" applyAlignment="1">
      <alignment horizontal="right" vertical="center"/>
    </xf>
    <xf numFmtId="178" fontId="6" fillId="33" borderId="23" xfId="49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71" xfId="0" applyFont="1" applyFill="1" applyBorder="1" applyAlignment="1">
      <alignment vertical="center"/>
    </xf>
    <xf numFmtId="178" fontId="6" fillId="33" borderId="72" xfId="49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0" fontId="0" fillId="33" borderId="0" xfId="49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80" fontId="5" fillId="33" borderId="23" xfId="49" applyNumberFormat="1" applyFont="1" applyFill="1" applyBorder="1" applyAlignment="1">
      <alignment vertical="center"/>
    </xf>
    <xf numFmtId="178" fontId="5" fillId="33" borderId="23" xfId="49" applyNumberFormat="1" applyFont="1" applyFill="1" applyBorder="1" applyAlignment="1">
      <alignment vertical="center"/>
    </xf>
    <xf numFmtId="178" fontId="5" fillId="33" borderId="33" xfId="49" applyNumberFormat="1" applyFont="1" applyFill="1" applyBorder="1" applyAlignment="1">
      <alignment vertical="center"/>
    </xf>
    <xf numFmtId="178" fontId="5" fillId="33" borderId="54" xfId="49" applyNumberFormat="1" applyFont="1" applyFill="1" applyBorder="1" applyAlignment="1">
      <alignment vertical="center"/>
    </xf>
    <xf numFmtId="178" fontId="5" fillId="33" borderId="0" xfId="49" applyNumberFormat="1" applyFont="1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 vertical="center" wrapText="1"/>
    </xf>
    <xf numFmtId="0" fontId="5" fillId="33" borderId="38" xfId="0" applyFont="1" applyFill="1" applyBorder="1" applyAlignment="1">
      <alignment vertical="center"/>
    </xf>
    <xf numFmtId="4" fontId="5" fillId="33" borderId="36" xfId="0" applyNumberFormat="1" applyFont="1" applyFill="1" applyBorder="1" applyAlignment="1">
      <alignment vertical="center"/>
    </xf>
    <xf numFmtId="179" fontId="5" fillId="33" borderId="18" xfId="0" applyNumberFormat="1" applyFont="1" applyFill="1" applyBorder="1" applyAlignment="1">
      <alignment horizontal="right" vertical="center"/>
    </xf>
    <xf numFmtId="179" fontId="0" fillId="33" borderId="0" xfId="0" applyNumberFormat="1" applyFill="1" applyAlignment="1">
      <alignment vertical="center"/>
    </xf>
    <xf numFmtId="4" fontId="5" fillId="33" borderId="73" xfId="0" applyNumberFormat="1" applyFont="1" applyFill="1" applyBorder="1" applyAlignment="1">
      <alignment vertical="center"/>
    </xf>
    <xf numFmtId="179" fontId="5" fillId="33" borderId="67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4" fontId="5" fillId="33" borderId="74" xfId="0" applyNumberFormat="1" applyFont="1" applyFill="1" applyBorder="1" applyAlignment="1">
      <alignment vertical="center"/>
    </xf>
    <xf numFmtId="4" fontId="5" fillId="33" borderId="75" xfId="0" applyNumberFormat="1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68" xfId="0" applyFill="1" applyBorder="1" applyAlignment="1">
      <alignment horizontal="distributed" vertical="center"/>
    </xf>
    <xf numFmtId="0" fontId="0" fillId="33" borderId="67" xfId="0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38" fontId="9" fillId="33" borderId="20" xfId="49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38" fontId="12" fillId="33" borderId="22" xfId="49" applyFont="1" applyFill="1" applyBorder="1" applyAlignment="1">
      <alignment vertical="center"/>
    </xf>
    <xf numFmtId="178" fontId="6" fillId="33" borderId="11" xfId="49" applyNumberFormat="1" applyFont="1" applyFill="1" applyBorder="1" applyAlignment="1">
      <alignment vertical="center"/>
    </xf>
    <xf numFmtId="38" fontId="3" fillId="33" borderId="76" xfId="49" applyFont="1" applyFill="1" applyBorder="1" applyAlignment="1">
      <alignment horizontal="center" vertical="center" wrapText="1"/>
    </xf>
    <xf numFmtId="38" fontId="6" fillId="33" borderId="76" xfId="49" applyFont="1" applyFill="1" applyBorder="1" applyAlignment="1">
      <alignment vertical="center"/>
    </xf>
    <xf numFmtId="38" fontId="6" fillId="33" borderId="77" xfId="49" applyFont="1" applyFill="1" applyBorder="1" applyAlignment="1">
      <alignment vertical="center"/>
    </xf>
    <xf numFmtId="183" fontId="9" fillId="33" borderId="15" xfId="49" applyNumberFormat="1" applyFont="1" applyFill="1" applyBorder="1" applyAlignment="1">
      <alignment horizontal="center" vertical="center" wrapText="1"/>
    </xf>
    <xf numFmtId="183" fontId="6" fillId="33" borderId="10" xfId="49" applyNumberFormat="1" applyFont="1" applyFill="1" applyBorder="1" applyAlignment="1">
      <alignment vertical="center"/>
    </xf>
    <xf numFmtId="179" fontId="6" fillId="33" borderId="78" xfId="49" applyNumberFormat="1" applyFont="1" applyFill="1" applyBorder="1" applyAlignment="1">
      <alignment horizontal="center" vertical="center"/>
    </xf>
    <xf numFmtId="183" fontId="6" fillId="33" borderId="0" xfId="49" applyNumberFormat="1" applyFont="1" applyFill="1" applyBorder="1" applyAlignment="1">
      <alignment horizontal="right" vertical="center"/>
    </xf>
    <xf numFmtId="192" fontId="6" fillId="33" borderId="78" xfId="49" applyNumberFormat="1" applyFont="1" applyFill="1" applyBorder="1" applyAlignment="1">
      <alignment horizontal="right" vertical="center"/>
    </xf>
    <xf numFmtId="183" fontId="6" fillId="33" borderId="0" xfId="49" applyNumberFormat="1" applyFont="1" applyFill="1" applyBorder="1" applyAlignment="1">
      <alignment vertical="center"/>
    </xf>
    <xf numFmtId="192" fontId="6" fillId="33" borderId="78" xfId="49" applyNumberFormat="1" applyFont="1" applyFill="1" applyBorder="1" applyAlignment="1">
      <alignment vertical="center"/>
    </xf>
    <xf numFmtId="38" fontId="3" fillId="33" borderId="79" xfId="49" applyFont="1" applyFill="1" applyBorder="1" applyAlignment="1">
      <alignment horizontal="center" vertical="center" wrapText="1"/>
    </xf>
    <xf numFmtId="38" fontId="6" fillId="33" borderId="80" xfId="49" applyFont="1" applyFill="1" applyBorder="1" applyAlignment="1">
      <alignment vertical="center"/>
    </xf>
    <xf numFmtId="179" fontId="6" fillId="33" borderId="81" xfId="49" applyNumberFormat="1" applyFont="1" applyFill="1" applyBorder="1" applyAlignment="1">
      <alignment vertical="center"/>
    </xf>
    <xf numFmtId="38" fontId="6" fillId="33" borderId="82" xfId="49" applyFont="1" applyFill="1" applyBorder="1" applyAlignment="1">
      <alignment vertical="center"/>
    </xf>
    <xf numFmtId="38" fontId="5" fillId="33" borderId="82" xfId="49" applyFont="1" applyFill="1" applyBorder="1" applyAlignment="1">
      <alignment vertical="center"/>
    </xf>
    <xf numFmtId="179" fontId="5" fillId="33" borderId="83" xfId="49" applyNumberFormat="1" applyFont="1" applyFill="1" applyBorder="1" applyAlignment="1">
      <alignment vertical="center"/>
    </xf>
    <xf numFmtId="179" fontId="5" fillId="33" borderId="84" xfId="49" applyNumberFormat="1" applyFont="1" applyFill="1" applyBorder="1" applyAlignment="1">
      <alignment vertical="center"/>
    </xf>
    <xf numFmtId="38" fontId="5" fillId="33" borderId="80" xfId="49" applyFont="1" applyFill="1" applyBorder="1" applyAlignment="1">
      <alignment vertical="center"/>
    </xf>
    <xf numFmtId="179" fontId="5" fillId="33" borderId="81" xfId="49" applyNumberFormat="1" applyFont="1" applyFill="1" applyBorder="1" applyAlignment="1">
      <alignment vertical="center"/>
    </xf>
    <xf numFmtId="38" fontId="5" fillId="33" borderId="84" xfId="49" applyFont="1" applyFill="1" applyBorder="1" applyAlignment="1">
      <alignment vertical="center"/>
    </xf>
    <xf numFmtId="179" fontId="5" fillId="33" borderId="85" xfId="49" applyNumberFormat="1" applyFont="1" applyFill="1" applyBorder="1" applyAlignment="1">
      <alignment vertical="center"/>
    </xf>
    <xf numFmtId="179" fontId="5" fillId="33" borderId="86" xfId="49" applyNumberFormat="1" applyFont="1" applyFill="1" applyBorder="1" applyAlignment="1">
      <alignment vertical="center"/>
    </xf>
    <xf numFmtId="179" fontId="5" fillId="33" borderId="86" xfId="49" applyNumberFormat="1" applyFont="1" applyFill="1" applyBorder="1" applyAlignment="1">
      <alignment horizontal="right" vertical="center"/>
    </xf>
    <xf numFmtId="179" fontId="5" fillId="33" borderId="87" xfId="49" applyNumberFormat="1" applyFont="1" applyFill="1" applyBorder="1" applyAlignment="1">
      <alignment vertical="center"/>
    </xf>
    <xf numFmtId="38" fontId="5" fillId="33" borderId="88" xfId="49" applyFont="1" applyFill="1" applyBorder="1" applyAlignment="1">
      <alignment vertical="center"/>
    </xf>
    <xf numFmtId="38" fontId="5" fillId="33" borderId="89" xfId="49" applyFont="1" applyFill="1" applyBorder="1" applyAlignment="1">
      <alignment vertical="center"/>
    </xf>
    <xf numFmtId="38" fontId="5" fillId="33" borderId="88" xfId="49" applyFont="1" applyFill="1" applyBorder="1" applyAlignment="1">
      <alignment vertical="center" shrinkToFit="1"/>
    </xf>
    <xf numFmtId="38" fontId="5" fillId="33" borderId="88" xfId="49" applyFont="1" applyFill="1" applyBorder="1" applyAlignment="1">
      <alignment horizontal="right" vertical="center"/>
    </xf>
    <xf numFmtId="38" fontId="5" fillId="33" borderId="90" xfId="49" applyFont="1" applyFill="1" applyBorder="1" applyAlignment="1">
      <alignment vertical="center"/>
    </xf>
    <xf numFmtId="179" fontId="5" fillId="33" borderId="91" xfId="49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180" fontId="5" fillId="33" borderId="11" xfId="49" applyNumberFormat="1" applyFont="1" applyFill="1" applyBorder="1" applyAlignment="1">
      <alignment vertical="center"/>
    </xf>
    <xf numFmtId="178" fontId="5" fillId="33" borderId="11" xfId="49" applyNumberFormat="1" applyFont="1" applyFill="1" applyBorder="1" applyAlignment="1">
      <alignment vertical="center"/>
    </xf>
    <xf numFmtId="178" fontId="5" fillId="33" borderId="72" xfId="49" applyNumberFormat="1" applyFont="1" applyFill="1" applyBorder="1" applyAlignment="1">
      <alignment vertical="center"/>
    </xf>
    <xf numFmtId="38" fontId="9" fillId="33" borderId="67" xfId="49" applyFont="1" applyFill="1" applyBorder="1" applyAlignment="1">
      <alignment horizontal="center" vertical="center" wrapText="1"/>
    </xf>
    <xf numFmtId="180" fontId="5" fillId="33" borderId="67" xfId="49" applyNumberFormat="1" applyFont="1" applyFill="1" applyBorder="1" applyAlignment="1">
      <alignment vertical="center"/>
    </xf>
    <xf numFmtId="178" fontId="5" fillId="33" borderId="67" xfId="49" applyNumberFormat="1" applyFont="1" applyFill="1" applyBorder="1" applyAlignment="1">
      <alignment vertical="center"/>
    </xf>
    <xf numFmtId="178" fontId="5" fillId="33" borderId="92" xfId="49" applyNumberFormat="1" applyFont="1" applyFill="1" applyBorder="1" applyAlignment="1">
      <alignment vertical="center"/>
    </xf>
    <xf numFmtId="38" fontId="9" fillId="33" borderId="76" xfId="49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/>
    </xf>
    <xf numFmtId="180" fontId="5" fillId="33" borderId="76" xfId="49" applyNumberFormat="1" applyFont="1" applyFill="1" applyBorder="1" applyAlignment="1">
      <alignment vertical="center"/>
    </xf>
    <xf numFmtId="180" fontId="5" fillId="33" borderId="93" xfId="49" applyNumberFormat="1" applyFont="1" applyFill="1" applyBorder="1" applyAlignment="1">
      <alignment vertical="center"/>
    </xf>
    <xf numFmtId="178" fontId="5" fillId="33" borderId="76" xfId="49" applyNumberFormat="1" applyFont="1" applyFill="1" applyBorder="1" applyAlignment="1">
      <alignment vertical="center"/>
    </xf>
    <xf numFmtId="178" fontId="5" fillId="33" borderId="93" xfId="49" applyNumberFormat="1" applyFont="1" applyFill="1" applyBorder="1" applyAlignment="1">
      <alignment vertical="center"/>
    </xf>
    <xf numFmtId="178" fontId="5" fillId="33" borderId="77" xfId="49" applyNumberFormat="1" applyFont="1" applyFill="1" applyBorder="1" applyAlignment="1">
      <alignment vertical="center"/>
    </xf>
    <xf numFmtId="178" fontId="5" fillId="33" borderId="94" xfId="49" applyNumberFormat="1" applyFont="1" applyFill="1" applyBorder="1" applyAlignment="1">
      <alignment vertical="center"/>
    </xf>
    <xf numFmtId="0" fontId="0" fillId="33" borderId="79" xfId="0" applyFill="1" applyBorder="1" applyAlignment="1">
      <alignment vertical="center"/>
    </xf>
    <xf numFmtId="0" fontId="5" fillId="33" borderId="80" xfId="0" applyFont="1" applyFill="1" applyBorder="1" applyAlignment="1">
      <alignment vertical="center"/>
    </xf>
    <xf numFmtId="0" fontId="5" fillId="33" borderId="95" xfId="0" applyFont="1" applyFill="1" applyBorder="1" applyAlignment="1">
      <alignment vertical="center"/>
    </xf>
    <xf numFmtId="179" fontId="5" fillId="33" borderId="96" xfId="0" applyNumberFormat="1" applyFont="1" applyFill="1" applyBorder="1" applyAlignment="1">
      <alignment vertical="center"/>
    </xf>
    <xf numFmtId="38" fontId="0" fillId="33" borderId="97" xfId="49" applyFont="1" applyFill="1" applyBorder="1" applyAlignment="1">
      <alignment horizontal="center" vertical="center"/>
    </xf>
    <xf numFmtId="38" fontId="5" fillId="33" borderId="98" xfId="49" applyFont="1" applyFill="1" applyBorder="1" applyAlignment="1">
      <alignment vertical="center"/>
    </xf>
    <xf numFmtId="38" fontId="5" fillId="33" borderId="76" xfId="49" applyFont="1" applyFill="1" applyBorder="1" applyAlignment="1">
      <alignment vertical="center"/>
    </xf>
    <xf numFmtId="38" fontId="5" fillId="33" borderId="97" xfId="49" applyFont="1" applyFill="1" applyBorder="1" applyAlignment="1">
      <alignment vertical="center"/>
    </xf>
    <xf numFmtId="0" fontId="9" fillId="33" borderId="99" xfId="0" applyFont="1" applyFill="1" applyBorder="1" applyAlignment="1">
      <alignment horizontal="center" vertical="center"/>
    </xf>
    <xf numFmtId="38" fontId="12" fillId="33" borderId="61" xfId="49" applyFont="1" applyFill="1" applyBorder="1" applyAlignment="1">
      <alignment vertical="center"/>
    </xf>
    <xf numFmtId="38" fontId="12" fillId="33" borderId="100" xfId="49" applyFont="1" applyFill="1" applyBorder="1" applyAlignment="1">
      <alignment vertical="center"/>
    </xf>
    <xf numFmtId="0" fontId="9" fillId="33" borderId="101" xfId="0" applyFont="1" applyFill="1" applyBorder="1" applyAlignment="1">
      <alignment horizontal="center" vertical="center"/>
    </xf>
    <xf numFmtId="179" fontId="12" fillId="33" borderId="102" xfId="49" applyNumberFormat="1" applyFont="1" applyFill="1" applyBorder="1" applyAlignment="1">
      <alignment vertical="center"/>
    </xf>
    <xf numFmtId="179" fontId="12" fillId="33" borderId="103" xfId="49" applyNumberFormat="1" applyFont="1" applyFill="1" applyBorder="1" applyAlignment="1">
      <alignment vertical="center"/>
    </xf>
    <xf numFmtId="182" fontId="9" fillId="33" borderId="76" xfId="0" applyNumberFormat="1" applyFont="1" applyFill="1" applyBorder="1" applyAlignment="1">
      <alignment horizontal="distributed" vertical="center"/>
    </xf>
    <xf numFmtId="182" fontId="5" fillId="33" borderId="76" xfId="0" applyNumberFormat="1" applyFont="1" applyFill="1" applyBorder="1" applyAlignment="1" quotePrefix="1">
      <alignment horizontal="right" vertical="center"/>
    </xf>
    <xf numFmtId="38" fontId="9" fillId="33" borderId="82" xfId="49" applyFont="1" applyFill="1" applyBorder="1" applyAlignment="1">
      <alignment horizontal="center" wrapText="1"/>
    </xf>
    <xf numFmtId="38" fontId="3" fillId="33" borderId="82" xfId="49" applyFont="1" applyFill="1" applyBorder="1" applyAlignment="1">
      <alignment horizontal="center" vertical="center" wrapText="1"/>
    </xf>
    <xf numFmtId="179" fontId="5" fillId="33" borderId="104" xfId="49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left" vertical="center"/>
    </xf>
    <xf numFmtId="38" fontId="5" fillId="33" borderId="91" xfId="49" applyFont="1" applyFill="1" applyBorder="1" applyAlignment="1">
      <alignment vertical="center"/>
    </xf>
    <xf numFmtId="0" fontId="9" fillId="33" borderId="105" xfId="0" applyFont="1" applyFill="1" applyBorder="1" applyAlignment="1">
      <alignment horizontal="left" vertical="center"/>
    </xf>
    <xf numFmtId="38" fontId="5" fillId="33" borderId="105" xfId="49" applyFont="1" applyFill="1" applyBorder="1" applyAlignment="1">
      <alignment vertical="center"/>
    </xf>
    <xf numFmtId="38" fontId="5" fillId="33" borderId="99" xfId="49" applyFont="1" applyFill="1" applyBorder="1" applyAlignment="1">
      <alignment vertical="center"/>
    </xf>
    <xf numFmtId="0" fontId="9" fillId="33" borderId="106" xfId="0" applyFont="1" applyFill="1" applyBorder="1" applyAlignment="1">
      <alignment horizontal="right" vertical="center"/>
    </xf>
    <xf numFmtId="179" fontId="5" fillId="33" borderId="106" xfId="49" applyNumberFormat="1" applyFont="1" applyFill="1" applyBorder="1" applyAlignment="1">
      <alignment vertical="center"/>
    </xf>
    <xf numFmtId="179" fontId="5" fillId="33" borderId="101" xfId="49" applyNumberFormat="1" applyFont="1" applyFill="1" applyBorder="1" applyAlignment="1">
      <alignment vertical="center"/>
    </xf>
    <xf numFmtId="38" fontId="9" fillId="33" borderId="17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38" fontId="9" fillId="33" borderId="82" xfId="49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0" fillId="33" borderId="14" xfId="0" applyFont="1" applyFill="1" applyBorder="1" applyAlignment="1">
      <alignment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179" fontId="5" fillId="33" borderId="23" xfId="49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left" vertical="center"/>
    </xf>
    <xf numFmtId="179" fontId="0" fillId="33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38" fontId="0" fillId="33" borderId="0" xfId="0" applyNumberFormat="1" applyFill="1" applyAlignment="1">
      <alignment/>
    </xf>
    <xf numFmtId="177" fontId="2" fillId="33" borderId="0" xfId="0" applyNumberFormat="1" applyFont="1" applyFill="1" applyBorder="1" applyAlignment="1">
      <alignment horizontal="centerContinuous" vertical="center"/>
    </xf>
    <xf numFmtId="38" fontId="0" fillId="33" borderId="0" xfId="49" applyFont="1" applyFill="1" applyBorder="1" applyAlignment="1">
      <alignment/>
    </xf>
    <xf numFmtId="10" fontId="0" fillId="33" borderId="0" xfId="49" applyNumberFormat="1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1"/>
    </xf>
    <xf numFmtId="38" fontId="11" fillId="33" borderId="0" xfId="49" applyFont="1" applyFill="1" applyBorder="1" applyAlignment="1">
      <alignment/>
    </xf>
    <xf numFmtId="0" fontId="9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179" fontId="5" fillId="33" borderId="23" xfId="49" applyNumberFormat="1" applyFont="1" applyFill="1" applyBorder="1" applyAlignment="1">
      <alignment vertical="center"/>
    </xf>
    <xf numFmtId="38" fontId="6" fillId="33" borderId="107" xfId="49" applyFont="1" applyFill="1" applyBorder="1" applyAlignment="1">
      <alignment vertical="center"/>
    </xf>
    <xf numFmtId="179" fontId="6" fillId="33" borderId="107" xfId="49" applyNumberFormat="1" applyFont="1" applyFill="1" applyBorder="1" applyAlignment="1">
      <alignment vertical="center"/>
    </xf>
    <xf numFmtId="178" fontId="6" fillId="33" borderId="108" xfId="49" applyNumberFormat="1" applyFont="1" applyFill="1" applyBorder="1" applyAlignment="1">
      <alignment vertical="center"/>
    </xf>
    <xf numFmtId="178" fontId="6" fillId="33" borderId="93" xfId="49" applyNumberFormat="1" applyFont="1" applyFill="1" applyBorder="1" applyAlignment="1">
      <alignment vertical="center"/>
    </xf>
    <xf numFmtId="38" fontId="6" fillId="33" borderId="109" xfId="49" applyFont="1" applyFill="1" applyBorder="1" applyAlignment="1">
      <alignment vertical="center"/>
    </xf>
    <xf numFmtId="178" fontId="6" fillId="33" borderId="67" xfId="49" applyNumberFormat="1" applyFont="1" applyFill="1" applyBorder="1" applyAlignment="1">
      <alignment vertical="center"/>
    </xf>
    <xf numFmtId="0" fontId="3" fillId="33" borderId="110" xfId="0" applyFont="1" applyFill="1" applyBorder="1" applyAlignment="1">
      <alignment vertical="center"/>
    </xf>
    <xf numFmtId="178" fontId="6" fillId="33" borderId="110" xfId="49" applyNumberFormat="1" applyFont="1" applyFill="1" applyBorder="1" applyAlignment="1">
      <alignment vertical="center"/>
    </xf>
    <xf numFmtId="38" fontId="0" fillId="33" borderId="111" xfId="49" applyFont="1" applyFill="1" applyBorder="1" applyAlignment="1">
      <alignment horizontal="center" vertical="center" wrapText="1"/>
    </xf>
    <xf numFmtId="10" fontId="0" fillId="33" borderId="112" xfId="49" applyNumberFormat="1" applyFont="1" applyFill="1" applyBorder="1" applyAlignment="1">
      <alignment horizontal="center" vertical="center" wrapText="1"/>
    </xf>
    <xf numFmtId="183" fontId="0" fillId="33" borderId="113" xfId="49" applyNumberFormat="1" applyFont="1" applyFill="1" applyBorder="1" applyAlignment="1">
      <alignment horizontal="center" vertical="center" wrapText="1"/>
    </xf>
    <xf numFmtId="38" fontId="0" fillId="33" borderId="114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/>
    </xf>
    <xf numFmtId="10" fontId="0" fillId="33" borderId="35" xfId="49" applyNumberFormat="1" applyFont="1" applyFill="1" applyBorder="1" applyAlignment="1">
      <alignment horizontal="center" vertical="center"/>
    </xf>
    <xf numFmtId="38" fontId="0" fillId="33" borderId="79" xfId="49" applyFont="1" applyFill="1" applyBorder="1" applyAlignment="1">
      <alignment horizontal="center" vertical="center"/>
    </xf>
    <xf numFmtId="183" fontId="0" fillId="33" borderId="67" xfId="49" applyNumberFormat="1" applyFont="1" applyFill="1" applyBorder="1" applyAlignment="1">
      <alignment horizontal="center" vertical="center" wrapText="1"/>
    </xf>
    <xf numFmtId="38" fontId="5" fillId="33" borderId="107" xfId="49" applyFont="1" applyFill="1" applyBorder="1" applyAlignment="1">
      <alignment vertical="center"/>
    </xf>
    <xf numFmtId="179" fontId="5" fillId="33" borderId="107" xfId="49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110" xfId="0" applyFont="1" applyFill="1" applyBorder="1" applyAlignment="1">
      <alignment vertical="center"/>
    </xf>
    <xf numFmtId="179" fontId="5" fillId="33" borderId="110" xfId="49" applyNumberFormat="1" applyFont="1" applyFill="1" applyBorder="1" applyAlignment="1">
      <alignment vertical="center"/>
    </xf>
    <xf numFmtId="178" fontId="5" fillId="33" borderId="107" xfId="49" applyNumberFormat="1" applyFont="1" applyFill="1" applyBorder="1" applyAlignment="1">
      <alignment vertical="center"/>
    </xf>
    <xf numFmtId="178" fontId="5" fillId="33" borderId="108" xfId="49" applyNumberFormat="1" applyFont="1" applyFill="1" applyBorder="1" applyAlignment="1">
      <alignment vertical="center"/>
    </xf>
    <xf numFmtId="178" fontId="5" fillId="33" borderId="109" xfId="49" applyNumberFormat="1" applyFont="1" applyFill="1" applyBorder="1" applyAlignment="1">
      <alignment vertical="center"/>
    </xf>
    <xf numFmtId="178" fontId="5" fillId="33" borderId="115" xfId="49" applyNumberFormat="1" applyFont="1" applyFill="1" applyBorder="1" applyAlignment="1">
      <alignment vertical="center"/>
    </xf>
    <xf numFmtId="178" fontId="5" fillId="33" borderId="116" xfId="49" applyNumberFormat="1" applyFont="1" applyFill="1" applyBorder="1" applyAlignment="1">
      <alignment vertical="center"/>
    </xf>
    <xf numFmtId="178" fontId="5" fillId="33" borderId="110" xfId="49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/>
    </xf>
    <xf numFmtId="2" fontId="5" fillId="33" borderId="79" xfId="0" applyNumberFormat="1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horizontal="right" vertical="center"/>
    </xf>
    <xf numFmtId="179" fontId="5" fillId="33" borderId="68" xfId="0" applyNumberFormat="1" applyFont="1" applyFill="1" applyBorder="1" applyAlignment="1">
      <alignment horizontal="right" vertical="center"/>
    </xf>
    <xf numFmtId="179" fontId="5" fillId="33" borderId="15" xfId="0" applyNumberFormat="1" applyFont="1" applyFill="1" applyBorder="1" applyAlignment="1">
      <alignment horizontal="right" vertical="center"/>
    </xf>
    <xf numFmtId="179" fontId="5" fillId="33" borderId="12" xfId="0" applyNumberFormat="1" applyFont="1" applyFill="1" applyBorder="1" applyAlignment="1">
      <alignment horizontal="right"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9" fontId="5" fillId="33" borderId="23" xfId="49" applyNumberFormat="1" applyFont="1" applyFill="1" applyBorder="1" applyAlignment="1">
      <alignment vertical="center"/>
    </xf>
    <xf numFmtId="179" fontId="5" fillId="33" borderId="22" xfId="49" applyNumberFormat="1" applyFont="1" applyFill="1" applyBorder="1" applyAlignment="1">
      <alignment vertical="center"/>
    </xf>
    <xf numFmtId="0" fontId="61" fillId="33" borderId="0" xfId="0" applyFont="1" applyFill="1" applyBorder="1" applyAlignment="1">
      <alignment/>
    </xf>
    <xf numFmtId="0" fontId="0" fillId="33" borderId="76" xfId="0" applyFill="1" applyBorder="1" applyAlignment="1">
      <alignment horizontal="center" vertical="center"/>
    </xf>
    <xf numFmtId="10" fontId="0" fillId="33" borderId="76" xfId="49" applyNumberFormat="1" applyFont="1" applyFill="1" applyBorder="1" applyAlignment="1">
      <alignment horizontal="center" vertical="center"/>
    </xf>
    <xf numFmtId="179" fontId="5" fillId="33" borderId="76" xfId="49" applyNumberFormat="1" applyFont="1" applyFill="1" applyBorder="1" applyAlignment="1">
      <alignment vertical="center"/>
    </xf>
    <xf numFmtId="179" fontId="5" fillId="33" borderId="109" xfId="49" applyNumberFormat="1" applyFont="1" applyFill="1" applyBorder="1" applyAlignment="1">
      <alignment vertical="center"/>
    </xf>
    <xf numFmtId="179" fontId="5" fillId="33" borderId="77" xfId="49" applyNumberFormat="1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/>
    </xf>
    <xf numFmtId="38" fontId="3" fillId="33" borderId="20" xfId="49" applyFont="1" applyFill="1" applyBorder="1" applyAlignment="1">
      <alignment horizontal="center" vertical="center" wrapText="1"/>
    </xf>
    <xf numFmtId="38" fontId="3" fillId="33" borderId="22" xfId="49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38" fontId="0" fillId="33" borderId="10" xfId="49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38" fontId="0" fillId="33" borderId="80" xfId="49" applyFont="1" applyFill="1" applyBorder="1" applyAlignment="1">
      <alignment horizontal="distributed" vertical="center" wrapText="1"/>
    </xf>
    <xf numFmtId="38" fontId="0" fillId="33" borderId="10" xfId="49" applyFont="1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 wrapText="1"/>
    </xf>
    <xf numFmtId="0" fontId="0" fillId="33" borderId="18" xfId="0" applyFill="1" applyBorder="1" applyAlignment="1">
      <alignment horizontal="distributed" vertical="center" wrapText="1"/>
    </xf>
    <xf numFmtId="38" fontId="0" fillId="33" borderId="23" xfId="49" applyFont="1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10" fontId="3" fillId="33" borderId="11" xfId="49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38" fontId="0" fillId="33" borderId="76" xfId="49" applyFont="1" applyFill="1" applyBorder="1" applyAlignment="1">
      <alignment horizontal="distributed" vertical="center"/>
    </xf>
    <xf numFmtId="10" fontId="3" fillId="33" borderId="18" xfId="49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3" fillId="33" borderId="15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79" xfId="0" applyFont="1" applyFill="1" applyBorder="1" applyAlignment="1">
      <alignment horizontal="distributed" vertical="center"/>
    </xf>
    <xf numFmtId="0" fontId="3" fillId="33" borderId="67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center" vertical="center"/>
    </xf>
    <xf numFmtId="0" fontId="0" fillId="33" borderId="21" xfId="0" applyFill="1" applyBorder="1" applyAlignment="1">
      <alignment vertical="center" textRotation="255"/>
    </xf>
    <xf numFmtId="0" fontId="0" fillId="33" borderId="22" xfId="0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76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117" xfId="0" applyFill="1" applyBorder="1" applyAlignment="1">
      <alignment vertical="center"/>
    </xf>
    <xf numFmtId="0" fontId="0" fillId="33" borderId="118" xfId="0" applyFill="1" applyBorder="1" applyAlignment="1">
      <alignment/>
    </xf>
    <xf numFmtId="0" fontId="0" fillId="33" borderId="119" xfId="0" applyFill="1" applyBorder="1" applyAlignment="1">
      <alignment/>
    </xf>
    <xf numFmtId="183" fontId="3" fillId="33" borderId="21" xfId="0" applyNumberFormat="1" applyFont="1" applyFill="1" applyBorder="1" applyAlignment="1">
      <alignment vertical="center" textRotation="255"/>
    </xf>
    <xf numFmtId="0" fontId="0" fillId="33" borderId="106" xfId="0" applyFill="1" applyBorder="1" applyAlignment="1">
      <alignment vertical="center" textRotation="255"/>
    </xf>
    <xf numFmtId="0" fontId="0" fillId="33" borderId="17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0" fillId="33" borderId="17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2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88" xfId="0" applyFont="1" applyFill="1" applyBorder="1" applyAlignment="1">
      <alignment horizontal="distributed" vertical="center"/>
    </xf>
    <xf numFmtId="0" fontId="0" fillId="33" borderId="120" xfId="0" applyFont="1" applyFill="1" applyBorder="1" applyAlignment="1">
      <alignment horizontal="distributed" vertical="center"/>
    </xf>
    <xf numFmtId="0" fontId="0" fillId="33" borderId="121" xfId="0" applyFont="1" applyFill="1" applyBorder="1" applyAlignment="1">
      <alignment horizontal="distributed" vertical="center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2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distributed" vertical="center"/>
    </xf>
    <xf numFmtId="38" fontId="0" fillId="33" borderId="68" xfId="49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38" fontId="0" fillId="33" borderId="123" xfId="49" applyFont="1" applyFill="1" applyBorder="1" applyAlignment="1">
      <alignment horizontal="center" vertical="center"/>
    </xf>
    <xf numFmtId="38" fontId="0" fillId="33" borderId="124" xfId="49" applyFont="1" applyFill="1" applyBorder="1" applyAlignment="1">
      <alignment horizontal="center" vertical="center"/>
    </xf>
    <xf numFmtId="38" fontId="0" fillId="33" borderId="79" xfId="49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88" xfId="0" applyFont="1" applyFill="1" applyBorder="1" applyAlignment="1">
      <alignment horizontal="center" vertical="center"/>
    </xf>
    <xf numFmtId="38" fontId="0" fillId="33" borderId="125" xfId="49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38" fontId="0" fillId="33" borderId="23" xfId="49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38" fontId="0" fillId="33" borderId="76" xfId="49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/>
    </xf>
    <xf numFmtId="10" fontId="0" fillId="33" borderId="67" xfId="49" applyNumberFormat="1" applyFont="1" applyFill="1" applyBorder="1" applyAlignment="1">
      <alignment horizontal="center" vertical="center" wrapText="1"/>
    </xf>
    <xf numFmtId="10" fontId="0" fillId="33" borderId="23" xfId="49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126" xfId="0" applyFill="1" applyBorder="1" applyAlignment="1">
      <alignment horizontal="distributed" vertical="center"/>
    </xf>
    <xf numFmtId="0" fontId="0" fillId="33" borderId="120" xfId="0" applyFill="1" applyBorder="1" applyAlignment="1">
      <alignment horizontal="distributed" vertical="center"/>
    </xf>
    <xf numFmtId="0" fontId="0" fillId="33" borderId="86" xfId="0" applyFill="1" applyBorder="1" applyAlignment="1">
      <alignment horizontal="distributed" vertical="center"/>
    </xf>
    <xf numFmtId="0" fontId="0" fillId="33" borderId="80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38" fontId="0" fillId="33" borderId="20" xfId="49" applyFont="1" applyFill="1" applyBorder="1" applyAlignment="1">
      <alignment horizontal="distributed" vertical="center"/>
    </xf>
    <xf numFmtId="38" fontId="0" fillId="33" borderId="13" xfId="49" applyFont="1" applyFill="1" applyBorder="1" applyAlignment="1">
      <alignment horizontal="distributed" vertical="center"/>
    </xf>
    <xf numFmtId="38" fontId="0" fillId="33" borderId="23" xfId="49" applyFont="1" applyFill="1" applyBorder="1" applyAlignment="1">
      <alignment horizontal="center" vertical="center"/>
    </xf>
    <xf numFmtId="38" fontId="0" fillId="33" borderId="11" xfId="49" applyFont="1" applyFill="1" applyBorder="1" applyAlignment="1">
      <alignment horizontal="center" vertical="center"/>
    </xf>
    <xf numFmtId="38" fontId="0" fillId="33" borderId="127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 vertical="center"/>
    </xf>
    <xf numFmtId="0" fontId="0" fillId="33" borderId="117" xfId="0" applyFill="1" applyBorder="1" applyAlignment="1">
      <alignment horizontal="left" vertical="center"/>
    </xf>
    <xf numFmtId="0" fontId="0" fillId="33" borderId="118" xfId="0" applyFill="1" applyBorder="1" applyAlignment="1">
      <alignment horizontal="left" vertical="center"/>
    </xf>
    <xf numFmtId="0" fontId="0" fillId="33" borderId="119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106" xfId="0" applyFont="1" applyFill="1" applyBorder="1" applyAlignment="1">
      <alignment horizontal="left" vertical="center"/>
    </xf>
    <xf numFmtId="0" fontId="0" fillId="33" borderId="117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 wrapText="1"/>
    </xf>
    <xf numFmtId="0" fontId="0" fillId="33" borderId="118" xfId="0" applyFont="1" applyFill="1" applyBorder="1" applyAlignment="1">
      <alignment horizontal="left" vertical="center" wrapText="1"/>
    </xf>
    <xf numFmtId="0" fontId="0" fillId="33" borderId="119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/>
    </xf>
    <xf numFmtId="38" fontId="0" fillId="33" borderId="76" xfId="49" applyFont="1" applyFill="1" applyBorder="1" applyAlignment="1">
      <alignment horizontal="center" vertical="center"/>
    </xf>
    <xf numFmtId="38" fontId="0" fillId="33" borderId="129" xfId="49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68" xfId="0" applyFont="1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0" fillId="33" borderId="117" xfId="0" applyFont="1" applyFill="1" applyBorder="1" applyAlignment="1">
      <alignment horizontal="left" vertical="center"/>
    </xf>
    <xf numFmtId="0" fontId="0" fillId="33" borderId="118" xfId="0" applyFont="1" applyFill="1" applyBorder="1" applyAlignment="1">
      <alignment horizontal="left" vertical="center"/>
    </xf>
    <xf numFmtId="0" fontId="0" fillId="33" borderId="118" xfId="0" applyFont="1" applyFill="1" applyBorder="1" applyAlignment="1">
      <alignment horizontal="left" vertical="center"/>
    </xf>
    <xf numFmtId="0" fontId="0" fillId="33" borderId="119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38" fontId="9" fillId="33" borderId="23" xfId="49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38" fontId="9" fillId="33" borderId="13" xfId="49" applyFont="1" applyFill="1" applyBorder="1" applyAlignment="1">
      <alignment horizontal="center" vertical="top" wrapText="1"/>
    </xf>
    <xf numFmtId="38" fontId="9" fillId="33" borderId="17" xfId="49" applyFont="1" applyFill="1" applyBorder="1" applyAlignment="1">
      <alignment horizontal="center" vertical="top" wrapText="1"/>
    </xf>
    <xf numFmtId="38" fontId="9" fillId="33" borderId="17" xfId="49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/>
    </xf>
    <xf numFmtId="10" fontId="9" fillId="33" borderId="11" xfId="49" applyNumberFormat="1" applyFont="1" applyFill="1" applyBorder="1" applyAlignment="1">
      <alignment horizontal="center" vertical="center"/>
    </xf>
    <xf numFmtId="10" fontId="9" fillId="33" borderId="68" xfId="49" applyNumberFormat="1" applyFont="1" applyFill="1" applyBorder="1" applyAlignment="1">
      <alignment horizontal="center" vertical="center"/>
    </xf>
    <xf numFmtId="10" fontId="9" fillId="33" borderId="67" xfId="49" applyNumberFormat="1" applyFont="1" applyFill="1" applyBorder="1" applyAlignment="1">
      <alignment horizontal="center" vertical="center"/>
    </xf>
    <xf numFmtId="10" fontId="9" fillId="33" borderId="23" xfId="49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82" fontId="12" fillId="33" borderId="61" xfId="0" applyNumberFormat="1" applyFont="1" applyFill="1" applyBorder="1" applyAlignment="1" quotePrefix="1">
      <alignment horizontal="right" vertical="center"/>
    </xf>
    <xf numFmtId="182" fontId="12" fillId="33" borderId="102" xfId="0" applyNumberFormat="1" applyFont="1" applyFill="1" applyBorder="1" applyAlignment="1" quotePrefix="1">
      <alignment horizontal="right" vertical="center"/>
    </xf>
    <xf numFmtId="179" fontId="12" fillId="33" borderId="61" xfId="0" applyNumberFormat="1" applyFont="1" applyFill="1" applyBorder="1" applyAlignment="1" quotePrefix="1">
      <alignment horizontal="right" vertical="center"/>
    </xf>
    <xf numFmtId="179" fontId="12" fillId="33" borderId="102" xfId="0" applyNumberFormat="1" applyFont="1" applyFill="1" applyBorder="1" applyAlignment="1" quotePrefix="1">
      <alignment horizontal="right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182" fontId="12" fillId="33" borderId="22" xfId="0" applyNumberFormat="1" applyFont="1" applyFill="1" applyBorder="1" applyAlignment="1" quotePrefix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179" fontId="12" fillId="33" borderId="22" xfId="0" applyNumberFormat="1" applyFont="1" applyFill="1" applyBorder="1" applyAlignment="1" quotePrefix="1">
      <alignment horizontal="right" vertical="center"/>
    </xf>
    <xf numFmtId="182" fontId="12" fillId="33" borderId="23" xfId="0" applyNumberFormat="1" applyFont="1" applyFill="1" applyBorder="1" applyAlignment="1" quotePrefix="1">
      <alignment horizontal="right" vertical="center"/>
    </xf>
    <xf numFmtId="179" fontId="12" fillId="33" borderId="23" xfId="0" applyNumberFormat="1" applyFont="1" applyFill="1" applyBorder="1" applyAlignment="1" quotePrefix="1">
      <alignment horizontal="right" vertical="center"/>
    </xf>
    <xf numFmtId="0" fontId="9" fillId="33" borderId="20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wrapText="1"/>
    </xf>
    <xf numFmtId="182" fontId="9" fillId="33" borderId="76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27" xfId="0" applyFont="1" applyFill="1" applyBorder="1" applyAlignment="1">
      <alignment horizontal="distributed" vertical="center"/>
    </xf>
    <xf numFmtId="0" fontId="9" fillId="33" borderId="129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center" vertical="center"/>
    </xf>
    <xf numFmtId="182" fontId="9" fillId="33" borderId="23" xfId="0" applyNumberFormat="1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28" xfId="0" applyFont="1" applyFill="1" applyBorder="1" applyAlignment="1">
      <alignment horizontal="distributed" vertical="center"/>
    </xf>
    <xf numFmtId="179" fontId="5" fillId="33" borderId="23" xfId="49" applyNumberFormat="1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5" fillId="33" borderId="102" xfId="0" applyFont="1" applyFill="1" applyBorder="1" applyAlignment="1">
      <alignment vertical="center"/>
    </xf>
    <xf numFmtId="179" fontId="5" fillId="33" borderId="22" xfId="49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179" fontId="5" fillId="33" borderId="61" xfId="49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38" fontId="0" fillId="33" borderId="79" xfId="49" applyFont="1" applyFill="1" applyBorder="1" applyAlignment="1">
      <alignment horizontal="center" vertical="center" wrapText="1"/>
    </xf>
    <xf numFmtId="38" fontId="0" fillId="33" borderId="68" xfId="49" applyFont="1" applyFill="1" applyBorder="1" applyAlignment="1">
      <alignment horizontal="center" vertical="center" wrapText="1"/>
    </xf>
    <xf numFmtId="38" fontId="0" fillId="33" borderId="67" xfId="49" applyFont="1" applyFill="1" applyBorder="1" applyAlignment="1">
      <alignment horizontal="center" vertical="center" wrapText="1"/>
    </xf>
    <xf numFmtId="38" fontId="9" fillId="33" borderId="23" xfId="49" applyFont="1" applyFill="1" applyBorder="1" applyAlignment="1">
      <alignment horizontal="center" vertical="center" wrapText="1"/>
    </xf>
    <xf numFmtId="38" fontId="9" fillId="33" borderId="11" xfId="49" applyFont="1" applyFill="1" applyBorder="1" applyAlignment="1">
      <alignment horizontal="left" vertical="center" wrapText="1"/>
    </xf>
    <xf numFmtId="38" fontId="9" fillId="33" borderId="67" xfId="49" applyFont="1" applyFill="1" applyBorder="1" applyAlignment="1">
      <alignment horizontal="left" vertical="center" wrapText="1"/>
    </xf>
    <xf numFmtId="38" fontId="9" fillId="33" borderId="20" xfId="49" applyFont="1" applyFill="1" applyBorder="1" applyAlignment="1">
      <alignment horizontal="center" vertical="center" wrapText="1"/>
    </xf>
    <xf numFmtId="38" fontId="9" fillId="33" borderId="21" xfId="49" applyFont="1" applyFill="1" applyBorder="1" applyAlignment="1">
      <alignment horizontal="center" vertical="center" wrapText="1"/>
    </xf>
    <xf numFmtId="179" fontId="5" fillId="33" borderId="105" xfId="49" applyNumberFormat="1" applyFont="1" applyFill="1" applyBorder="1" applyAlignment="1">
      <alignment horizontal="right" vertical="center"/>
    </xf>
    <xf numFmtId="179" fontId="5" fillId="33" borderId="106" xfId="49" applyNumberFormat="1" applyFont="1" applyFill="1" applyBorder="1" applyAlignment="1">
      <alignment horizontal="right" vertical="center"/>
    </xf>
    <xf numFmtId="179" fontId="5" fillId="33" borderId="21" xfId="49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179" fontId="5" fillId="33" borderId="14" xfId="49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33" borderId="11" xfId="49" applyNumberFormat="1" applyFont="1" applyFill="1" applyBorder="1" applyAlignment="1">
      <alignment vertical="center"/>
    </xf>
    <xf numFmtId="0" fontId="5" fillId="33" borderId="111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179" fontId="5" fillId="33" borderId="62" xfId="49" applyNumberFormat="1" applyFont="1" applyFill="1" applyBorder="1" applyAlignment="1">
      <alignment vertical="center"/>
    </xf>
    <xf numFmtId="179" fontId="5" fillId="33" borderId="117" xfId="49" applyNumberFormat="1" applyFont="1" applyFill="1" applyBorder="1" applyAlignment="1">
      <alignment horizontal="right" vertical="center"/>
    </xf>
    <xf numFmtId="179" fontId="5" fillId="33" borderId="24" xfId="49" applyNumberFormat="1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center" vertical="center" wrapText="1"/>
    </xf>
    <xf numFmtId="38" fontId="9" fillId="33" borderId="68" xfId="49" applyFont="1" applyFill="1" applyBorder="1" applyAlignment="1">
      <alignment horizontal="left" vertical="center" wrapText="1"/>
    </xf>
    <xf numFmtId="38" fontId="9" fillId="33" borderId="13" xfId="49" applyFont="1" applyFill="1" applyBorder="1" applyAlignment="1">
      <alignment horizontal="center" vertical="center" wrapText="1"/>
    </xf>
    <xf numFmtId="38" fontId="9" fillId="33" borderId="17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図１　鹿児島県の総住宅と総世帯の推移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（昭和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38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年～平成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4425"/>
          <c:y val="-0.00225"/>
        </c:manualLayout>
      </c:layout>
      <c:spPr>
        <a:noFill/>
        <a:ln w="3175">
          <a:noFill/>
        </a:ln>
      </c:spPr>
    </c:title>
    <c:view3D>
      <c:rotX val="0"/>
      <c:hPercent val="64"/>
      <c:rotY val="0"/>
      <c:depthPercent val="100"/>
      <c:rAngAx val="1"/>
    </c:view3D>
    <c:plotArea>
      <c:layout>
        <c:manualLayout>
          <c:xMode val="edge"/>
          <c:yMode val="edge"/>
          <c:x val="0.01825"/>
          <c:y val="0.11325"/>
          <c:w val="0.98775"/>
          <c:h val="0.877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'表１'!$E$3</c:f>
              <c:strCache>
                <c:ptCount val="1"/>
                <c:pt idx="0">
                  <c:v>総世帯数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'表１'!$A$5:$A$16</c:f>
              <c:strCache>
                <c:ptCount val="12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  <c:pt idx="11">
                  <c:v>平成30年</c:v>
                </c:pt>
              </c:strCache>
            </c:strRef>
          </c:cat>
          <c:val>
            <c:numRef>
              <c:f>'表１'!$E$5:$E$16</c:f>
              <c:numCache>
                <c:ptCount val="12"/>
                <c:pt idx="0">
                  <c:v>467800</c:v>
                </c:pt>
                <c:pt idx="1">
                  <c:v>491880</c:v>
                </c:pt>
                <c:pt idx="2">
                  <c:v>519100</c:v>
                </c:pt>
                <c:pt idx="3">
                  <c:v>571300</c:v>
                </c:pt>
                <c:pt idx="4">
                  <c:v>610700</c:v>
                </c:pt>
                <c:pt idx="5">
                  <c:v>637200</c:v>
                </c:pt>
                <c:pt idx="6">
                  <c:v>661600</c:v>
                </c:pt>
                <c:pt idx="7">
                  <c:v>690600</c:v>
                </c:pt>
                <c:pt idx="8">
                  <c:v>702500</c:v>
                </c:pt>
                <c:pt idx="9">
                  <c:v>721700</c:v>
                </c:pt>
                <c:pt idx="10">
                  <c:v>716700</c:v>
                </c:pt>
                <c:pt idx="11">
                  <c:v>713300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'表１'!$B$4</c:f>
              <c:strCache>
                <c:ptCount val="1"/>
                <c:pt idx="0">
                  <c:v>総住宅数
(戸)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'表１'!$A$5:$A$16</c:f>
              <c:strCache>
                <c:ptCount val="12"/>
                <c:pt idx="0">
                  <c:v>昭和38年</c:v>
                </c:pt>
                <c:pt idx="1">
                  <c:v>昭和43年</c:v>
                </c:pt>
                <c:pt idx="2">
                  <c:v>昭和48年</c:v>
                </c:pt>
                <c:pt idx="3">
                  <c:v>昭和53年</c:v>
                </c:pt>
                <c:pt idx="4">
                  <c:v>昭和58年</c:v>
                </c:pt>
                <c:pt idx="5">
                  <c:v>昭和63年</c:v>
                </c:pt>
                <c:pt idx="6">
                  <c:v>平成５年</c:v>
                </c:pt>
                <c:pt idx="7">
                  <c:v>平成10年</c:v>
                </c:pt>
                <c:pt idx="8">
                  <c:v>平成15年</c:v>
                </c:pt>
                <c:pt idx="9">
                  <c:v>平成20年</c:v>
                </c:pt>
                <c:pt idx="10">
                  <c:v>平成25年</c:v>
                </c:pt>
                <c:pt idx="11">
                  <c:v>平成30年</c:v>
                </c:pt>
              </c:strCache>
            </c:strRef>
          </c:cat>
          <c:val>
            <c:numRef>
              <c:f>'表１'!$B$5:$B$16</c:f>
              <c:numCache>
                <c:ptCount val="12"/>
                <c:pt idx="0">
                  <c:v>462000</c:v>
                </c:pt>
                <c:pt idx="1">
                  <c:v>501910</c:v>
                </c:pt>
                <c:pt idx="2">
                  <c:v>540900</c:v>
                </c:pt>
                <c:pt idx="3">
                  <c:v>609400</c:v>
                </c:pt>
                <c:pt idx="4">
                  <c:v>664000</c:v>
                </c:pt>
                <c:pt idx="5">
                  <c:v>718500</c:v>
                </c:pt>
                <c:pt idx="6">
                  <c:v>747500</c:v>
                </c:pt>
                <c:pt idx="7">
                  <c:v>781600</c:v>
                </c:pt>
                <c:pt idx="8">
                  <c:v>809700</c:v>
                </c:pt>
                <c:pt idx="9">
                  <c:v>851300</c:v>
                </c:pt>
                <c:pt idx="10">
                  <c:v>864700</c:v>
                </c:pt>
                <c:pt idx="11">
                  <c:v>879400</c:v>
                </c:pt>
              </c:numCache>
            </c:numRef>
          </c:val>
          <c:shape val="cylinder"/>
        </c:ser>
        <c:shape val="box"/>
        <c:axId val="8974913"/>
        <c:axId val="13665354"/>
      </c:bar3DChart>
      <c:catAx>
        <c:axId val="897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08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665354"/>
        <c:crosses val="autoZero"/>
        <c:auto val="1"/>
        <c:lblOffset val="100"/>
        <c:tickLblSkip val="1"/>
        <c:noMultiLvlLbl val="0"/>
      </c:catAx>
      <c:valAx>
        <c:axId val="13665354"/>
        <c:scaling>
          <c:orientation val="minMax"/>
          <c:min val="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8974913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0.044"/>
                <c:y val="-0.022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</c:dispUnitsLbl>
        </c:dispUnits>
        <c:min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75"/>
          <c:y val="0.2225"/>
          <c:w val="0.2275"/>
          <c:h val="0.1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空き家の内訳</a:t>
            </a:r>
          </a:p>
        </c:rich>
      </c:tx>
      <c:layout>
        <c:manualLayout>
          <c:xMode val="factor"/>
          <c:yMode val="factor"/>
          <c:x val="0.008"/>
          <c:y val="-0.00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42625"/>
          <c:w val="0.729"/>
          <c:h val="0.4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二次的住宅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32.1%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1025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63.0%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'表２'!$I$30:$I$33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賃貸用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30.1%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売却用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2.0%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の住宅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明朝"/>
                        <a:ea typeface="ＭＳ 明朝"/>
                        <a:cs typeface="ＭＳ 明朝"/>
                      </a:rPr>
                      <a:t>64.8%</a:t>
                    </a:r>
                  </a:p>
                </c:rich>
              </c:tx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'表２'!$H$30:$H$33</c:f>
              <c:strCache/>
            </c:strRef>
          </c:cat>
          <c:val>
            <c:numRef>
              <c:f>'表２'!$E$30:$E$33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11775"/>
          <c:w val="0.30875"/>
          <c:h val="0.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12</xdr:col>
      <xdr:colOff>752475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66675" y="66675"/>
        <a:ext cx="77152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19050</xdr:rowOff>
    </xdr:from>
    <xdr:to>
      <xdr:col>6</xdr:col>
      <xdr:colOff>742950</xdr:colOff>
      <xdr:row>33</xdr:row>
      <xdr:rowOff>180975</xdr:rowOff>
    </xdr:to>
    <xdr:graphicFrame>
      <xdr:nvGraphicFramePr>
        <xdr:cNvPr id="1" name="グラフ 4"/>
        <xdr:cNvGraphicFramePr/>
      </xdr:nvGraphicFramePr>
      <xdr:xfrm>
        <a:off x="47625" y="3600450"/>
        <a:ext cx="42291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8.125" style="71" customWidth="1"/>
    <col min="2" max="2" width="7.875" style="71" customWidth="1"/>
    <col min="3" max="3" width="6.875" style="71" customWidth="1"/>
    <col min="4" max="4" width="5.25390625" style="71" customWidth="1"/>
    <col min="5" max="5" width="8.625" style="71" bestFit="1" customWidth="1"/>
    <col min="6" max="6" width="7.00390625" style="71" customWidth="1"/>
    <col min="7" max="7" width="10.75390625" style="71" customWidth="1"/>
    <col min="8" max="8" width="9.75390625" style="71" customWidth="1"/>
    <col min="9" max="9" width="5.25390625" style="71" customWidth="1"/>
    <col min="10" max="10" width="10.75390625" style="71" customWidth="1"/>
    <col min="11" max="11" width="7.00390625" style="71" customWidth="1"/>
    <col min="12" max="16384" width="9.125" style="71" customWidth="1"/>
  </cols>
  <sheetData>
    <row r="1" spans="1:11" ht="21" customHeight="1">
      <c r="A1" s="382" t="s">
        <v>165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8" customHeight="1">
      <c r="A2" s="385" t="s">
        <v>133</v>
      </c>
      <c r="B2" s="388" t="s">
        <v>0</v>
      </c>
      <c r="C2" s="388"/>
      <c r="D2" s="388"/>
      <c r="E2" s="389"/>
      <c r="F2" s="389"/>
      <c r="G2" s="390" t="s">
        <v>9</v>
      </c>
      <c r="H2" s="391"/>
      <c r="I2" s="391"/>
      <c r="J2" s="392"/>
      <c r="K2" s="393"/>
    </row>
    <row r="3" spans="1:11" ht="18" customHeight="1">
      <c r="A3" s="386"/>
      <c r="B3" s="394" t="s">
        <v>77</v>
      </c>
      <c r="C3" s="395"/>
      <c r="D3" s="395"/>
      <c r="E3" s="383" t="s">
        <v>152</v>
      </c>
      <c r="F3" s="396" t="s">
        <v>68</v>
      </c>
      <c r="G3" s="398" t="s">
        <v>77</v>
      </c>
      <c r="H3" s="395"/>
      <c r="I3" s="395"/>
      <c r="J3" s="383" t="s">
        <v>152</v>
      </c>
      <c r="K3" s="399" t="s">
        <v>68</v>
      </c>
    </row>
    <row r="4" spans="1:11" ht="40.5" customHeight="1">
      <c r="A4" s="387"/>
      <c r="B4" s="54" t="s">
        <v>153</v>
      </c>
      <c r="C4" s="202" t="s">
        <v>78</v>
      </c>
      <c r="D4" s="54" t="s">
        <v>76</v>
      </c>
      <c r="E4" s="384"/>
      <c r="F4" s="397"/>
      <c r="G4" s="238" t="s">
        <v>153</v>
      </c>
      <c r="H4" s="202" t="s">
        <v>78</v>
      </c>
      <c r="I4" s="54" t="s">
        <v>76</v>
      </c>
      <c r="J4" s="384"/>
      <c r="K4" s="400"/>
    </row>
    <row r="5" spans="1:11" ht="18" customHeight="1">
      <c r="A5" s="21" t="s">
        <v>1</v>
      </c>
      <c r="B5" s="56">
        <v>462000</v>
      </c>
      <c r="C5" s="203" t="s">
        <v>183</v>
      </c>
      <c r="D5" s="203" t="s">
        <v>183</v>
      </c>
      <c r="E5" s="56">
        <v>467800</v>
      </c>
      <c r="F5" s="237">
        <f aca="true" t="shared" si="0" ref="F5:F16">+B5/E5</f>
        <v>0.9876015391192817</v>
      </c>
      <c r="G5" s="239">
        <v>21090000</v>
      </c>
      <c r="H5" s="203" t="s">
        <v>183</v>
      </c>
      <c r="I5" s="203" t="s">
        <v>183</v>
      </c>
      <c r="J5" s="56">
        <v>21821000</v>
      </c>
      <c r="K5" s="55">
        <f aca="true" t="shared" si="1" ref="K5:K16">+G5/J5</f>
        <v>0.9665001603959489</v>
      </c>
    </row>
    <row r="6" spans="1:11" ht="18" customHeight="1">
      <c r="A6" s="205" t="s">
        <v>2</v>
      </c>
      <c r="B6" s="56">
        <v>501910</v>
      </c>
      <c r="C6" s="56">
        <f>B6-B5</f>
        <v>39910</v>
      </c>
      <c r="D6" s="57">
        <f>B6/B5-1</f>
        <v>0.08638528138528145</v>
      </c>
      <c r="E6" s="56">
        <v>491880</v>
      </c>
      <c r="F6" s="237">
        <f t="shared" si="0"/>
        <v>1.0203911523135725</v>
      </c>
      <c r="G6" s="239">
        <v>25591200</v>
      </c>
      <c r="H6" s="56">
        <f aca="true" t="shared" si="2" ref="H6:H12">G6-G5</f>
        <v>4501200</v>
      </c>
      <c r="I6" s="57">
        <f>G6/G5-1</f>
        <v>0.21342816500711237</v>
      </c>
      <c r="J6" s="56">
        <v>25319900</v>
      </c>
      <c r="K6" s="204">
        <f t="shared" si="1"/>
        <v>1.0107148922389109</v>
      </c>
    </row>
    <row r="7" spans="1:11" ht="18" customHeight="1">
      <c r="A7" s="205" t="s">
        <v>3</v>
      </c>
      <c r="B7" s="56">
        <v>540900</v>
      </c>
      <c r="C7" s="56">
        <f aca="true" t="shared" si="3" ref="C7:C12">B7-B6</f>
        <v>38990</v>
      </c>
      <c r="D7" s="57">
        <f aca="true" t="shared" si="4" ref="D7:D12">B7/B6-1</f>
        <v>0.07768324998505705</v>
      </c>
      <c r="E7" s="56">
        <v>519100</v>
      </c>
      <c r="F7" s="237">
        <f t="shared" si="0"/>
        <v>1.0419957618955886</v>
      </c>
      <c r="G7" s="239">
        <v>31058900</v>
      </c>
      <c r="H7" s="56">
        <f t="shared" si="2"/>
        <v>5467700</v>
      </c>
      <c r="I7" s="57">
        <f aca="true" t="shared" si="5" ref="I7:I12">G7/G6-1</f>
        <v>0.21365547531964113</v>
      </c>
      <c r="J7" s="56">
        <v>29650900</v>
      </c>
      <c r="K7" s="204">
        <f t="shared" si="1"/>
        <v>1.047485911051604</v>
      </c>
    </row>
    <row r="8" spans="1:11" ht="18" customHeight="1">
      <c r="A8" s="205" t="s">
        <v>4</v>
      </c>
      <c r="B8" s="56">
        <v>609400</v>
      </c>
      <c r="C8" s="56">
        <f t="shared" si="3"/>
        <v>68500</v>
      </c>
      <c r="D8" s="57">
        <f t="shared" si="4"/>
        <v>0.1266407838787207</v>
      </c>
      <c r="E8" s="56">
        <v>571300</v>
      </c>
      <c r="F8" s="237">
        <f t="shared" si="0"/>
        <v>1.0666900052511814</v>
      </c>
      <c r="G8" s="239">
        <v>35450500</v>
      </c>
      <c r="H8" s="56">
        <f t="shared" si="2"/>
        <v>4391600</v>
      </c>
      <c r="I8" s="57">
        <f t="shared" si="5"/>
        <v>0.14139586398745618</v>
      </c>
      <c r="J8" s="56">
        <v>32834900</v>
      </c>
      <c r="K8" s="204">
        <f t="shared" si="1"/>
        <v>1.079659143167788</v>
      </c>
    </row>
    <row r="9" spans="1:11" ht="18" customHeight="1">
      <c r="A9" s="205" t="s">
        <v>5</v>
      </c>
      <c r="B9" s="56">
        <v>664000</v>
      </c>
      <c r="C9" s="56">
        <f t="shared" si="3"/>
        <v>54600</v>
      </c>
      <c r="D9" s="57">
        <f t="shared" si="4"/>
        <v>0.08959632425336395</v>
      </c>
      <c r="E9" s="56">
        <v>610700</v>
      </c>
      <c r="F9" s="237">
        <f t="shared" si="0"/>
        <v>1.0872768953659735</v>
      </c>
      <c r="G9" s="239">
        <v>38606800</v>
      </c>
      <c r="H9" s="56">
        <f t="shared" si="2"/>
        <v>3156300</v>
      </c>
      <c r="I9" s="57">
        <f t="shared" si="5"/>
        <v>0.08903400516212745</v>
      </c>
      <c r="J9" s="56">
        <v>35196800</v>
      </c>
      <c r="K9" s="204">
        <f t="shared" si="1"/>
        <v>1.0968838076188745</v>
      </c>
    </row>
    <row r="10" spans="1:11" ht="18" customHeight="1">
      <c r="A10" s="205" t="s">
        <v>6</v>
      </c>
      <c r="B10" s="56">
        <v>718500</v>
      </c>
      <c r="C10" s="56">
        <f t="shared" si="3"/>
        <v>54500</v>
      </c>
      <c r="D10" s="57">
        <f t="shared" si="4"/>
        <v>0.08207831325301207</v>
      </c>
      <c r="E10" s="56">
        <v>637200</v>
      </c>
      <c r="F10" s="237">
        <f t="shared" si="0"/>
        <v>1.1275894538606404</v>
      </c>
      <c r="G10" s="239">
        <v>42007300</v>
      </c>
      <c r="H10" s="56">
        <f t="shared" si="2"/>
        <v>3400500</v>
      </c>
      <c r="I10" s="57">
        <f t="shared" si="5"/>
        <v>0.08808033817876648</v>
      </c>
      <c r="J10" s="56">
        <v>37812200</v>
      </c>
      <c r="K10" s="204">
        <f t="shared" si="1"/>
        <v>1.1109456736185674</v>
      </c>
    </row>
    <row r="11" spans="1:11" ht="18" customHeight="1">
      <c r="A11" s="205" t="s">
        <v>10</v>
      </c>
      <c r="B11" s="56">
        <v>747500</v>
      </c>
      <c r="C11" s="56">
        <f t="shared" si="3"/>
        <v>29000</v>
      </c>
      <c r="D11" s="57">
        <f t="shared" si="4"/>
        <v>0.0403618649965205</v>
      </c>
      <c r="E11" s="56">
        <v>661600</v>
      </c>
      <c r="F11" s="237">
        <f t="shared" si="0"/>
        <v>1.1298367593712213</v>
      </c>
      <c r="G11" s="239">
        <v>45878800</v>
      </c>
      <c r="H11" s="56">
        <f t="shared" si="2"/>
        <v>3871500</v>
      </c>
      <c r="I11" s="57">
        <f t="shared" si="5"/>
        <v>0.09216255269917362</v>
      </c>
      <c r="J11" s="56">
        <v>41159100</v>
      </c>
      <c r="K11" s="204">
        <f t="shared" si="1"/>
        <v>1.114669659929396</v>
      </c>
    </row>
    <row r="12" spans="1:11" ht="18" customHeight="1">
      <c r="A12" s="205" t="s">
        <v>7</v>
      </c>
      <c r="B12" s="56">
        <v>781600</v>
      </c>
      <c r="C12" s="56">
        <f t="shared" si="3"/>
        <v>34100</v>
      </c>
      <c r="D12" s="57">
        <f t="shared" si="4"/>
        <v>0.04561872909699005</v>
      </c>
      <c r="E12" s="56">
        <v>690600</v>
      </c>
      <c r="F12" s="237">
        <f t="shared" si="0"/>
        <v>1.1317694758181291</v>
      </c>
      <c r="G12" s="239">
        <v>50246000</v>
      </c>
      <c r="H12" s="56">
        <f t="shared" si="2"/>
        <v>4367200</v>
      </c>
      <c r="I12" s="57">
        <f t="shared" si="5"/>
        <v>0.09518993522062469</v>
      </c>
      <c r="J12" s="56">
        <v>44359500</v>
      </c>
      <c r="K12" s="204">
        <f t="shared" si="1"/>
        <v>1.1326998726315671</v>
      </c>
    </row>
    <row r="13" spans="1:11" ht="18" customHeight="1">
      <c r="A13" s="205" t="s">
        <v>8</v>
      </c>
      <c r="B13" s="56">
        <v>809700</v>
      </c>
      <c r="C13" s="56">
        <v>28100</v>
      </c>
      <c r="D13" s="57">
        <f>B13/B12-1</f>
        <v>0.03595189355168893</v>
      </c>
      <c r="E13" s="56">
        <v>702500</v>
      </c>
      <c r="F13" s="237">
        <f t="shared" si="0"/>
        <v>1.1525978647686832</v>
      </c>
      <c r="G13" s="239">
        <v>53890900</v>
      </c>
      <c r="H13" s="56">
        <v>3644900</v>
      </c>
      <c r="I13" s="57">
        <f>G13/G12-1</f>
        <v>0.07254109779882967</v>
      </c>
      <c r="J13" s="56">
        <v>47164900</v>
      </c>
      <c r="K13" s="204">
        <f t="shared" si="1"/>
        <v>1.1426060481417326</v>
      </c>
    </row>
    <row r="14" spans="1:11" ht="18" customHeight="1">
      <c r="A14" s="205" t="s">
        <v>84</v>
      </c>
      <c r="B14" s="56">
        <v>851300</v>
      </c>
      <c r="C14" s="56">
        <f>B14-B13</f>
        <v>41600</v>
      </c>
      <c r="D14" s="57">
        <f>B14/B13-1</f>
        <v>0.051377053229591185</v>
      </c>
      <c r="E14" s="56">
        <v>721700</v>
      </c>
      <c r="F14" s="342">
        <f t="shared" si="0"/>
        <v>1.179576001108494</v>
      </c>
      <c r="G14" s="239">
        <v>57586000</v>
      </c>
      <c r="H14" s="56">
        <f>G14-G13</f>
        <v>3695100</v>
      </c>
      <c r="I14" s="57">
        <f>G14/G13-1</f>
        <v>0.06856630711307465</v>
      </c>
      <c r="J14" s="56">
        <v>49894500</v>
      </c>
      <c r="K14" s="344">
        <f t="shared" si="1"/>
        <v>1.154155267614667</v>
      </c>
    </row>
    <row r="15" spans="1:11" ht="18" customHeight="1" thickBot="1">
      <c r="A15" s="345" t="s">
        <v>85</v>
      </c>
      <c r="B15" s="339">
        <v>864700</v>
      </c>
      <c r="C15" s="339">
        <f>B15-B14</f>
        <v>13400</v>
      </c>
      <c r="D15" s="340">
        <f>B15/B14-1</f>
        <v>0.01574063197462694</v>
      </c>
      <c r="E15" s="339">
        <v>716700</v>
      </c>
      <c r="F15" s="341">
        <f t="shared" si="0"/>
        <v>1.2065020231617134</v>
      </c>
      <c r="G15" s="343">
        <v>60628600</v>
      </c>
      <c r="H15" s="339">
        <f>G15-G14</f>
        <v>3042600</v>
      </c>
      <c r="I15" s="340">
        <f>G15/G14-1</f>
        <v>0.0528357586913486</v>
      </c>
      <c r="J15" s="339">
        <v>52378600</v>
      </c>
      <c r="K15" s="346">
        <f t="shared" si="1"/>
        <v>1.1575070734994826</v>
      </c>
    </row>
    <row r="16" spans="1:11" ht="18" customHeight="1" thickBot="1">
      <c r="A16" s="206" t="s">
        <v>166</v>
      </c>
      <c r="B16" s="85">
        <v>879400</v>
      </c>
      <c r="C16" s="85">
        <f>B16-B15</f>
        <v>14700</v>
      </c>
      <c r="D16" s="86">
        <f>B16/B15-1</f>
        <v>0.017000115647045178</v>
      </c>
      <c r="E16" s="85">
        <v>713300</v>
      </c>
      <c r="F16" s="207">
        <f t="shared" si="0"/>
        <v>1.2328613486611524</v>
      </c>
      <c r="G16" s="240">
        <v>62407400</v>
      </c>
      <c r="H16" s="85">
        <f>G16-G15</f>
        <v>1778800</v>
      </c>
      <c r="I16" s="86">
        <f>G16/G15-1</f>
        <v>0.029339288718525536</v>
      </c>
      <c r="J16" s="85">
        <v>53925000</v>
      </c>
      <c r="K16" s="87">
        <f t="shared" si="1"/>
        <v>1.1572999536393138</v>
      </c>
    </row>
    <row r="17" spans="1:11" ht="12">
      <c r="A17" s="81"/>
      <c r="B17" s="208"/>
      <c r="C17" s="208"/>
      <c r="D17" s="208"/>
      <c r="E17" s="209"/>
      <c r="F17" s="210"/>
      <c r="G17" s="210"/>
      <c r="H17" s="210"/>
      <c r="I17" s="210"/>
      <c r="J17" s="208"/>
      <c r="K17" s="209"/>
    </row>
  </sheetData>
  <sheetProtection/>
  <mergeCells count="10">
    <mergeCell ref="A1:K1"/>
    <mergeCell ref="J3:J4"/>
    <mergeCell ref="A2:A4"/>
    <mergeCell ref="B2:F2"/>
    <mergeCell ref="G2:K2"/>
    <mergeCell ref="B3:D3"/>
    <mergeCell ref="F3:F4"/>
    <mergeCell ref="G3:I3"/>
    <mergeCell ref="K3:K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00" zoomScalePageLayoutView="0" workbookViewId="0" topLeftCell="A1">
      <pane ySplit="4" topLeftCell="A5" activePane="bottomLeft" state="frozen"/>
      <selection pane="topLeft" activeCell="G12" sqref="G12"/>
      <selection pane="bottomLeft" activeCell="A1" sqref="A1:M1"/>
    </sheetView>
  </sheetViews>
  <sheetFormatPr defaultColWidth="9.00390625" defaultRowHeight="12.75"/>
  <cols>
    <col min="1" max="2" width="3.75390625" style="71" customWidth="1"/>
    <col min="3" max="3" width="5.75390625" style="71" customWidth="1"/>
    <col min="4" max="4" width="15.25390625" style="71" customWidth="1"/>
    <col min="5" max="5" width="18.75390625" style="71" customWidth="1"/>
    <col min="6" max="6" width="10.75390625" style="71" customWidth="1"/>
    <col min="7" max="7" width="7.75390625" style="71" bestFit="1" customWidth="1"/>
    <col min="8" max="8" width="10.75390625" style="71" customWidth="1"/>
    <col min="9" max="9" width="7.75390625" style="71" customWidth="1"/>
    <col min="10" max="10" width="12.75390625" style="71" customWidth="1"/>
    <col min="11" max="11" width="7.75390625" style="71" customWidth="1"/>
    <col min="12" max="12" width="12.75390625" style="71" customWidth="1"/>
    <col min="13" max="13" width="7.75390625" style="71" customWidth="1"/>
    <col min="14" max="16384" width="9.125" style="71" customWidth="1"/>
  </cols>
  <sheetData>
    <row r="1" spans="1:13" ht="19.5" customHeight="1">
      <c r="A1" s="452" t="s">
        <v>97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</row>
    <row r="2" spans="1:13" ht="19.5" customHeight="1" thickBot="1">
      <c r="A2" s="489" t="s">
        <v>99</v>
      </c>
      <c r="B2" s="489"/>
      <c r="C2" s="489"/>
      <c r="D2" s="489"/>
      <c r="E2" s="489"/>
      <c r="F2" s="394" t="s">
        <v>0</v>
      </c>
      <c r="G2" s="394"/>
      <c r="H2" s="491"/>
      <c r="I2" s="492"/>
      <c r="J2" s="398" t="s">
        <v>9</v>
      </c>
      <c r="K2" s="394"/>
      <c r="L2" s="491"/>
      <c r="M2" s="491"/>
    </row>
    <row r="3" spans="1:13" ht="19.5" customHeight="1">
      <c r="A3" s="489"/>
      <c r="B3" s="489"/>
      <c r="C3" s="489"/>
      <c r="D3" s="489"/>
      <c r="E3" s="489"/>
      <c r="F3" s="493" t="s">
        <v>98</v>
      </c>
      <c r="G3" s="494"/>
      <c r="H3" s="495" t="s">
        <v>185</v>
      </c>
      <c r="I3" s="496"/>
      <c r="J3" s="515" t="s">
        <v>98</v>
      </c>
      <c r="K3" s="494"/>
      <c r="L3" s="495" t="s">
        <v>185</v>
      </c>
      <c r="M3" s="516"/>
    </row>
    <row r="4" spans="1:13" ht="19.5" customHeight="1" thickBot="1">
      <c r="A4" s="490"/>
      <c r="B4" s="490"/>
      <c r="C4" s="490"/>
      <c r="D4" s="490"/>
      <c r="E4" s="490"/>
      <c r="F4" s="156" t="s">
        <v>83</v>
      </c>
      <c r="G4" s="143" t="s">
        <v>40</v>
      </c>
      <c r="H4" s="157" t="s">
        <v>83</v>
      </c>
      <c r="I4" s="143" t="s">
        <v>40</v>
      </c>
      <c r="J4" s="288" t="s">
        <v>83</v>
      </c>
      <c r="K4" s="143" t="s">
        <v>40</v>
      </c>
      <c r="L4" s="157" t="s">
        <v>83</v>
      </c>
      <c r="M4" s="158" t="s">
        <v>40</v>
      </c>
    </row>
    <row r="5" spans="1:13" ht="19.5" customHeight="1" thickTop="1">
      <c r="A5" s="497" t="s">
        <v>83</v>
      </c>
      <c r="B5" s="498"/>
      <c r="C5" s="498"/>
      <c r="D5" s="498"/>
      <c r="E5" s="499"/>
      <c r="F5" s="150">
        <v>713700</v>
      </c>
      <c r="G5" s="151">
        <f>+F5/$F$5</f>
        <v>1</v>
      </c>
      <c r="H5" s="152">
        <v>709000</v>
      </c>
      <c r="I5" s="151">
        <f>+H5/$H$5</f>
        <v>1</v>
      </c>
      <c r="J5" s="289">
        <v>52102200</v>
      </c>
      <c r="K5" s="151">
        <f>+J5/$J$5</f>
        <v>1</v>
      </c>
      <c r="L5" s="152">
        <v>53616300</v>
      </c>
      <c r="M5" s="153">
        <f>+L5/$L$5</f>
        <v>1</v>
      </c>
    </row>
    <row r="6" spans="1:13" ht="19.5" customHeight="1">
      <c r="A6" s="155"/>
      <c r="B6" s="500" t="s">
        <v>114</v>
      </c>
      <c r="C6" s="501"/>
      <c r="D6" s="506" t="s">
        <v>149</v>
      </c>
      <c r="E6" s="507"/>
      <c r="F6" s="69">
        <v>73900</v>
      </c>
      <c r="G6" s="121">
        <f>+F6/$F$5</f>
        <v>0.10354490682359535</v>
      </c>
      <c r="H6" s="122">
        <v>57900</v>
      </c>
      <c r="I6" s="121">
        <f>+H6/$H$5</f>
        <v>0.08166431593794077</v>
      </c>
      <c r="J6" s="290">
        <v>2202000</v>
      </c>
      <c r="K6" s="121">
        <f>+J6/$J$5</f>
        <v>0.042263090618054514</v>
      </c>
      <c r="L6" s="122">
        <v>1865400</v>
      </c>
      <c r="M6" s="123">
        <f>+L6/$L$5</f>
        <v>0.034791658506834675</v>
      </c>
    </row>
    <row r="7" spans="1:13" ht="19.5" customHeight="1">
      <c r="A7" s="155"/>
      <c r="B7" s="502"/>
      <c r="C7" s="503"/>
      <c r="D7" s="506" t="s">
        <v>66</v>
      </c>
      <c r="E7" s="507"/>
      <c r="F7" s="69">
        <v>34500</v>
      </c>
      <c r="G7" s="121">
        <f>+F7/$F$5</f>
        <v>0.04833963850357293</v>
      </c>
      <c r="H7" s="122">
        <v>44400</v>
      </c>
      <c r="I7" s="121">
        <f>+H7/$H$5</f>
        <v>0.06262341325811001</v>
      </c>
      <c r="J7" s="290">
        <v>1569800</v>
      </c>
      <c r="K7" s="121">
        <f>+J7/$J$5</f>
        <v>0.030129245981935504</v>
      </c>
      <c r="L7" s="122">
        <v>2189600</v>
      </c>
      <c r="M7" s="123">
        <f>+L7/$L$5</f>
        <v>0.04083832715051206</v>
      </c>
    </row>
    <row r="8" spans="1:13" ht="19.5" customHeight="1">
      <c r="A8" s="155"/>
      <c r="B8" s="502"/>
      <c r="C8" s="503"/>
      <c r="D8" s="508" t="s">
        <v>63</v>
      </c>
      <c r="E8" s="194" t="s">
        <v>64</v>
      </c>
      <c r="F8" s="69">
        <v>40400</v>
      </c>
      <c r="G8" s="121">
        <f>+F8/$F$5</f>
        <v>0.05660641726215497</v>
      </c>
      <c r="H8" s="122">
        <v>57700</v>
      </c>
      <c r="I8" s="121">
        <f>+H8/$H$5</f>
        <v>0.08138222849083215</v>
      </c>
      <c r="J8" s="290">
        <v>6683400</v>
      </c>
      <c r="K8" s="121">
        <f>+J8/$J$5</f>
        <v>0.12827481373147392</v>
      </c>
      <c r="L8" s="122">
        <v>7892600</v>
      </c>
      <c r="M8" s="123">
        <f>+L8/$L$5</f>
        <v>0.147205234229143</v>
      </c>
    </row>
    <row r="9" spans="1:13" ht="19.5" customHeight="1" thickBot="1">
      <c r="A9" s="155"/>
      <c r="B9" s="504"/>
      <c r="C9" s="505"/>
      <c r="D9" s="509"/>
      <c r="E9" s="195" t="s">
        <v>65</v>
      </c>
      <c r="F9" s="35">
        <v>45300</v>
      </c>
      <c r="G9" s="147">
        <f>+F9/$F$5</f>
        <v>0.06347204707860446</v>
      </c>
      <c r="H9" s="148">
        <v>58800</v>
      </c>
      <c r="I9" s="147">
        <f>+H9/$H$5</f>
        <v>0.08293370944992948</v>
      </c>
      <c r="J9" s="291">
        <v>6469700</v>
      </c>
      <c r="K9" s="147">
        <f>+J9/$J$5</f>
        <v>0.12417325947848651</v>
      </c>
      <c r="L9" s="148">
        <v>7639100</v>
      </c>
      <c r="M9" s="149">
        <f>+L9/$L$5</f>
        <v>0.14247719443527435</v>
      </c>
    </row>
    <row r="10" spans="1:13" ht="19.5" customHeight="1" thickTop="1">
      <c r="A10" s="510" t="s">
        <v>108</v>
      </c>
      <c r="B10" s="511"/>
      <c r="C10" s="511"/>
      <c r="D10" s="512"/>
      <c r="E10" s="513"/>
      <c r="F10" s="150">
        <v>467100</v>
      </c>
      <c r="G10" s="151">
        <f aca="true" t="shared" si="0" ref="G10:G21">+F10/$F$10</f>
        <v>1</v>
      </c>
      <c r="H10" s="152">
        <v>458100</v>
      </c>
      <c r="I10" s="151">
        <f aca="true" t="shared" si="1" ref="I10:I21">+H10/$H$10</f>
        <v>1</v>
      </c>
      <c r="J10" s="289">
        <v>32165800</v>
      </c>
      <c r="K10" s="151">
        <f aca="true" t="shared" si="2" ref="K10:K21">+J10/$J$10</f>
        <v>1</v>
      </c>
      <c r="L10" s="152">
        <v>32801500</v>
      </c>
      <c r="M10" s="153">
        <f>+L10/$L$10</f>
        <v>1</v>
      </c>
    </row>
    <row r="11" spans="1:13" ht="19.5" customHeight="1">
      <c r="A11" s="59"/>
      <c r="B11" s="141" t="s">
        <v>150</v>
      </c>
      <c r="C11" s="144"/>
      <c r="D11" s="144"/>
      <c r="E11" s="142"/>
      <c r="F11" s="69">
        <v>124000</v>
      </c>
      <c r="G11" s="121">
        <f t="shared" si="0"/>
        <v>0.26546777991864695</v>
      </c>
      <c r="H11" s="122">
        <v>129600</v>
      </c>
      <c r="I11" s="121">
        <f t="shared" si="1"/>
        <v>0.2829076620825147</v>
      </c>
      <c r="J11" s="290">
        <v>9258600</v>
      </c>
      <c r="K11" s="121">
        <f t="shared" si="2"/>
        <v>0.2878398796236997</v>
      </c>
      <c r="L11" s="122">
        <v>9014300</v>
      </c>
      <c r="M11" s="123">
        <f>+L11/$L$10</f>
        <v>0.2748136518147036</v>
      </c>
    </row>
    <row r="12" spans="1:13" ht="19.5" customHeight="1">
      <c r="A12" s="77"/>
      <c r="B12" s="77"/>
      <c r="C12" s="514" t="s">
        <v>100</v>
      </c>
      <c r="D12" s="514"/>
      <c r="E12" s="514"/>
      <c r="F12" s="69">
        <v>10800</v>
      </c>
      <c r="G12" s="121">
        <f t="shared" si="0"/>
        <v>0.023121387283236993</v>
      </c>
      <c r="H12" s="122">
        <v>12600</v>
      </c>
      <c r="I12" s="121">
        <f t="shared" si="1"/>
        <v>0.0275049115913556</v>
      </c>
      <c r="J12" s="290">
        <v>860900</v>
      </c>
      <c r="K12" s="121">
        <f t="shared" si="2"/>
        <v>0.026764451684708604</v>
      </c>
      <c r="L12" s="122">
        <v>942500</v>
      </c>
      <c r="M12" s="123">
        <f>+L12/$L$10</f>
        <v>0.0287334420681981</v>
      </c>
    </row>
    <row r="13" spans="1:13" ht="19.5" customHeight="1">
      <c r="A13" s="77"/>
      <c r="B13" s="77"/>
      <c r="C13" s="514" t="s">
        <v>101</v>
      </c>
      <c r="D13" s="514"/>
      <c r="E13" s="514"/>
      <c r="F13" s="69">
        <v>65400</v>
      </c>
      <c r="G13" s="121">
        <f t="shared" si="0"/>
        <v>0.14001284521515736</v>
      </c>
      <c r="H13" s="122">
        <v>67100</v>
      </c>
      <c r="I13" s="121">
        <f t="shared" si="1"/>
        <v>0.14647456887142546</v>
      </c>
      <c r="J13" s="290">
        <v>4784600</v>
      </c>
      <c r="K13" s="121">
        <f t="shared" si="2"/>
        <v>0.1487480491702367</v>
      </c>
      <c r="L13" s="122">
        <v>4928900</v>
      </c>
      <c r="M13" s="123">
        <f aca="true" t="shared" si="3" ref="M13:M18">+L13/$L$10</f>
        <v>0.15026446961267015</v>
      </c>
    </row>
    <row r="14" spans="1:13" ht="19.5" customHeight="1">
      <c r="A14" s="77"/>
      <c r="B14" s="77"/>
      <c r="C14" s="514" t="s">
        <v>102</v>
      </c>
      <c r="D14" s="514"/>
      <c r="E14" s="514"/>
      <c r="F14" s="69">
        <v>38500</v>
      </c>
      <c r="G14" s="121">
        <f t="shared" si="0"/>
        <v>0.08242346392635409</v>
      </c>
      <c r="H14" s="122">
        <v>31100</v>
      </c>
      <c r="I14" s="121">
        <f t="shared" si="1"/>
        <v>0.06788910718183802</v>
      </c>
      <c r="J14" s="290">
        <v>2415700</v>
      </c>
      <c r="K14" s="121">
        <f t="shared" si="2"/>
        <v>0.07510150532553209</v>
      </c>
      <c r="L14" s="122">
        <v>2377500</v>
      </c>
      <c r="M14" s="123">
        <f t="shared" si="3"/>
        <v>0.07248144139749707</v>
      </c>
    </row>
    <row r="15" spans="1:13" ht="19.5" customHeight="1">
      <c r="A15" s="77"/>
      <c r="B15" s="77"/>
      <c r="C15" s="514" t="s">
        <v>103</v>
      </c>
      <c r="D15" s="514"/>
      <c r="E15" s="514"/>
      <c r="F15" s="69">
        <v>43300</v>
      </c>
      <c r="G15" s="121">
        <f t="shared" si="0"/>
        <v>0.0926996360522372</v>
      </c>
      <c r="H15" s="122">
        <v>49100</v>
      </c>
      <c r="I15" s="121">
        <f t="shared" si="1"/>
        <v>0.10718183802663174</v>
      </c>
      <c r="J15" s="290">
        <v>3589800</v>
      </c>
      <c r="K15" s="121">
        <f t="shared" si="2"/>
        <v>0.11160300692039371</v>
      </c>
      <c r="L15" s="122">
        <v>3646700</v>
      </c>
      <c r="M15" s="123">
        <f t="shared" si="3"/>
        <v>0.11117479383564775</v>
      </c>
    </row>
    <row r="16" spans="1:13" ht="19.5" customHeight="1">
      <c r="A16" s="77"/>
      <c r="B16" s="77"/>
      <c r="C16" s="514" t="s">
        <v>104</v>
      </c>
      <c r="D16" s="514"/>
      <c r="E16" s="514"/>
      <c r="F16" s="69">
        <v>6000</v>
      </c>
      <c r="G16" s="121">
        <f t="shared" si="0"/>
        <v>0.012845215157353885</v>
      </c>
      <c r="H16" s="122">
        <v>5300</v>
      </c>
      <c r="I16" s="121">
        <f t="shared" si="1"/>
        <v>0.011569526304300371</v>
      </c>
      <c r="J16" s="290">
        <v>496000</v>
      </c>
      <c r="K16" s="121">
        <f t="shared" si="2"/>
        <v>0.015420104583128664</v>
      </c>
      <c r="L16" s="122">
        <v>464800</v>
      </c>
      <c r="M16" s="123">
        <f t="shared" si="3"/>
        <v>0.014170083685197322</v>
      </c>
    </row>
    <row r="17" spans="1:13" ht="19.5" customHeight="1">
      <c r="A17" s="77"/>
      <c r="B17" s="77"/>
      <c r="C17" s="514" t="s">
        <v>105</v>
      </c>
      <c r="D17" s="514"/>
      <c r="E17" s="514"/>
      <c r="F17" s="69">
        <v>4000</v>
      </c>
      <c r="G17" s="121">
        <f t="shared" si="0"/>
        <v>0.008563476771569257</v>
      </c>
      <c r="H17" s="122">
        <v>5300</v>
      </c>
      <c r="I17" s="121">
        <f t="shared" si="1"/>
        <v>0.011569526304300371</v>
      </c>
      <c r="J17" s="290">
        <v>689700</v>
      </c>
      <c r="K17" s="121">
        <f t="shared" si="2"/>
        <v>0.021442028489886775</v>
      </c>
      <c r="L17" s="122">
        <v>719000</v>
      </c>
      <c r="M17" s="123">
        <f t="shared" si="3"/>
        <v>0.02191972928067314</v>
      </c>
    </row>
    <row r="18" spans="1:13" ht="19.5" customHeight="1">
      <c r="A18" s="77"/>
      <c r="B18" s="78"/>
      <c r="C18" s="514" t="s">
        <v>106</v>
      </c>
      <c r="D18" s="514"/>
      <c r="E18" s="514"/>
      <c r="F18" s="69">
        <v>50200</v>
      </c>
      <c r="G18" s="121">
        <f t="shared" si="0"/>
        <v>0.10747163348319418</v>
      </c>
      <c r="H18" s="122">
        <v>52600</v>
      </c>
      <c r="I18" s="121">
        <f t="shared" si="1"/>
        <v>0.11482209124645273</v>
      </c>
      <c r="J18" s="290">
        <v>3606600</v>
      </c>
      <c r="K18" s="121">
        <f t="shared" si="2"/>
        <v>0.11212530078530614</v>
      </c>
      <c r="L18" s="122">
        <v>3432600</v>
      </c>
      <c r="M18" s="123">
        <f t="shared" si="3"/>
        <v>0.10464765330853772</v>
      </c>
    </row>
    <row r="19" spans="1:13" ht="19.5" customHeight="1">
      <c r="A19" s="79"/>
      <c r="B19" s="500" t="s">
        <v>138</v>
      </c>
      <c r="C19" s="517"/>
      <c r="D19" s="517"/>
      <c r="E19" s="501"/>
      <c r="F19" s="69">
        <v>19500</v>
      </c>
      <c r="G19" s="121">
        <f t="shared" si="0"/>
        <v>0.04174694926140013</v>
      </c>
      <c r="H19" s="122">
        <v>26200</v>
      </c>
      <c r="I19" s="121">
        <f t="shared" si="1"/>
        <v>0.057192752674088625</v>
      </c>
      <c r="J19" s="290">
        <v>2713300</v>
      </c>
      <c r="K19" s="121">
        <f t="shared" si="2"/>
        <v>0.08435356807540928</v>
      </c>
      <c r="L19" s="122">
        <v>2969400</v>
      </c>
      <c r="M19" s="123">
        <f>+L19/$L$10</f>
        <v>0.0905263478804323</v>
      </c>
    </row>
    <row r="20" spans="1:13" ht="19.5" customHeight="1">
      <c r="A20" s="146"/>
      <c r="B20" s="80"/>
      <c r="C20" s="518" t="s">
        <v>109</v>
      </c>
      <c r="D20" s="519"/>
      <c r="E20" s="520"/>
      <c r="F20" s="69">
        <v>18400</v>
      </c>
      <c r="G20" s="121">
        <f t="shared" si="0"/>
        <v>0.03939199314921858</v>
      </c>
      <c r="H20" s="122">
        <v>25000</v>
      </c>
      <c r="I20" s="121">
        <f t="shared" si="1"/>
        <v>0.054573237284435715</v>
      </c>
      <c r="J20" s="290">
        <v>2323700</v>
      </c>
      <c r="K20" s="121">
        <f t="shared" si="2"/>
        <v>0.07224132463672596</v>
      </c>
      <c r="L20" s="122">
        <v>2623300</v>
      </c>
      <c r="M20" s="123">
        <f>+L20/$L$10</f>
        <v>0.0799750011432404</v>
      </c>
    </row>
    <row r="21" spans="1:13" ht="19.5" customHeight="1" thickBot="1">
      <c r="A21" s="154"/>
      <c r="B21" s="500" t="s">
        <v>107</v>
      </c>
      <c r="C21" s="517"/>
      <c r="D21" s="517"/>
      <c r="E21" s="501"/>
      <c r="F21" s="35">
        <v>44300</v>
      </c>
      <c r="G21" s="147">
        <f t="shared" si="0"/>
        <v>0.09484050524512952</v>
      </c>
      <c r="H21" s="148">
        <v>32600</v>
      </c>
      <c r="I21" s="147">
        <f t="shared" si="1"/>
        <v>0.07116350141890417</v>
      </c>
      <c r="J21" s="291">
        <v>2219400</v>
      </c>
      <c r="K21" s="147">
        <f t="shared" si="2"/>
        <v>0.06899875022539467</v>
      </c>
      <c r="L21" s="148">
        <v>1693900</v>
      </c>
      <c r="M21" s="149">
        <f>+L21/$L$10</f>
        <v>0.05164093105498224</v>
      </c>
    </row>
    <row r="22" spans="1:13" ht="19.5" customHeight="1" thickTop="1">
      <c r="A22" s="521" t="s">
        <v>110</v>
      </c>
      <c r="B22" s="522"/>
      <c r="C22" s="522"/>
      <c r="D22" s="523"/>
      <c r="E22" s="524"/>
      <c r="F22" s="150">
        <v>181000</v>
      </c>
      <c r="G22" s="151">
        <f>+F22/$F$22</f>
        <v>1</v>
      </c>
      <c r="H22" s="152">
        <v>184400</v>
      </c>
      <c r="I22" s="151">
        <f>+H22/$H$22</f>
        <v>1</v>
      </c>
      <c r="J22" s="289">
        <v>19323600</v>
      </c>
      <c r="K22" s="151">
        <f>+J22/$J$22</f>
        <v>1</v>
      </c>
      <c r="L22" s="152">
        <v>20427900</v>
      </c>
      <c r="M22" s="153">
        <f>+L22/$L$22</f>
        <v>1</v>
      </c>
    </row>
    <row r="23" spans="1:13" ht="19.5" customHeight="1">
      <c r="A23" s="145"/>
      <c r="B23" s="514" t="s">
        <v>115</v>
      </c>
      <c r="C23" s="514"/>
      <c r="D23" s="514"/>
      <c r="E23" s="514"/>
      <c r="F23" s="69">
        <v>64100</v>
      </c>
      <c r="G23" s="121">
        <f>+F23/$F$22</f>
        <v>0.3541436464088398</v>
      </c>
      <c r="H23" s="122">
        <v>62800</v>
      </c>
      <c r="I23" s="121">
        <f>+H23/$H$22</f>
        <v>0.3405639913232104</v>
      </c>
      <c r="J23" s="290">
        <v>10024800</v>
      </c>
      <c r="K23" s="121">
        <f>+J23/$J$22</f>
        <v>0.5187853195056822</v>
      </c>
      <c r="L23" s="122">
        <v>10656300</v>
      </c>
      <c r="M23" s="123">
        <f>+L23/$L$22</f>
        <v>0.521654208215235</v>
      </c>
    </row>
    <row r="24" spans="1:13" ht="19.5" customHeight="1">
      <c r="A24" s="145"/>
      <c r="B24" s="514" t="s">
        <v>111</v>
      </c>
      <c r="C24" s="514"/>
      <c r="D24" s="514"/>
      <c r="E24" s="514"/>
      <c r="F24" s="69">
        <v>21000</v>
      </c>
      <c r="G24" s="121">
        <f>+F24/$F$22</f>
        <v>0.11602209944751381</v>
      </c>
      <c r="H24" s="122">
        <v>29300</v>
      </c>
      <c r="I24" s="121">
        <f>+H24/$H$22</f>
        <v>0.15889370932754882</v>
      </c>
      <c r="J24" s="290">
        <v>5241500</v>
      </c>
      <c r="K24" s="121">
        <f>+J24/$J$22</f>
        <v>0.2712486286199259</v>
      </c>
      <c r="L24" s="122">
        <v>5473600</v>
      </c>
      <c r="M24" s="123">
        <f>+L24/$L$22</f>
        <v>0.26794726819692677</v>
      </c>
    </row>
    <row r="25" spans="1:13" ht="19.5" customHeight="1">
      <c r="A25" s="145"/>
      <c r="B25" s="514" t="s">
        <v>112</v>
      </c>
      <c r="C25" s="514"/>
      <c r="D25" s="514"/>
      <c r="E25" s="514"/>
      <c r="F25" s="69">
        <v>32500</v>
      </c>
      <c r="G25" s="121">
        <f>+F25/$F$22</f>
        <v>0.17955801104972377</v>
      </c>
      <c r="H25" s="122">
        <v>24500</v>
      </c>
      <c r="I25" s="121">
        <f>+H25/$H$22</f>
        <v>0.13286334056399132</v>
      </c>
      <c r="J25" s="290">
        <v>6167100</v>
      </c>
      <c r="K25" s="121">
        <f>+J25/$J$22</f>
        <v>0.31914860584984167</v>
      </c>
      <c r="L25" s="122">
        <v>7217500</v>
      </c>
      <c r="M25" s="123">
        <f>+L25/$L$22</f>
        <v>0.35331580828181064</v>
      </c>
    </row>
    <row r="26" spans="1:13" ht="19.5" customHeight="1" thickBot="1">
      <c r="A26" s="140"/>
      <c r="B26" s="514" t="s">
        <v>113</v>
      </c>
      <c r="C26" s="514"/>
      <c r="D26" s="514"/>
      <c r="E26" s="514"/>
      <c r="F26" s="69">
        <v>42400</v>
      </c>
      <c r="G26" s="121">
        <f>+F26/$F$22</f>
        <v>0.23425414364640884</v>
      </c>
      <c r="H26" s="124">
        <v>45200</v>
      </c>
      <c r="I26" s="287">
        <f>+H26/$H$22</f>
        <v>0.24511930585683298</v>
      </c>
      <c r="J26" s="290">
        <v>6940100</v>
      </c>
      <c r="K26" s="121">
        <f>+J26/$J$22</f>
        <v>0.35915150386056427</v>
      </c>
      <c r="L26" s="124">
        <v>7861800</v>
      </c>
      <c r="M26" s="125">
        <f>+L26/$L$22</f>
        <v>0.38485600575683254</v>
      </c>
    </row>
    <row r="27" spans="1:13" ht="12">
      <c r="A27" s="201"/>
      <c r="B27" s="201"/>
      <c r="C27" s="201"/>
      <c r="D27" s="201"/>
      <c r="E27" s="201"/>
      <c r="F27" s="228"/>
      <c r="G27" s="228"/>
      <c r="H27" s="228"/>
      <c r="I27" s="228"/>
      <c r="J27" s="228"/>
      <c r="K27" s="228"/>
      <c r="L27" s="210"/>
      <c r="M27" s="210"/>
    </row>
    <row r="28" spans="1:13" ht="12">
      <c r="A28" s="201"/>
      <c r="B28" s="201"/>
      <c r="C28" s="201"/>
      <c r="D28" s="201"/>
      <c r="E28" s="201"/>
      <c r="F28" s="228"/>
      <c r="G28" s="228"/>
      <c r="H28" s="228"/>
      <c r="I28" s="228"/>
      <c r="J28" s="228"/>
      <c r="K28" s="228"/>
      <c r="L28" s="210"/>
      <c r="M28" s="210"/>
    </row>
  </sheetData>
  <sheetProtection/>
  <mergeCells count="29">
    <mergeCell ref="B25:E25"/>
    <mergeCell ref="B26:E26"/>
    <mergeCell ref="J2:M2"/>
    <mergeCell ref="J3:K3"/>
    <mergeCell ref="L3:M3"/>
    <mergeCell ref="A1:M1"/>
    <mergeCell ref="B19:E19"/>
    <mergeCell ref="C20:E20"/>
    <mergeCell ref="B21:E21"/>
    <mergeCell ref="A22:E22"/>
    <mergeCell ref="A10:E10"/>
    <mergeCell ref="C12:E12"/>
    <mergeCell ref="B23:E23"/>
    <mergeCell ref="B24:E24"/>
    <mergeCell ref="C13:E13"/>
    <mergeCell ref="C14:E14"/>
    <mergeCell ref="C15:E15"/>
    <mergeCell ref="C16:E16"/>
    <mergeCell ref="C17:E17"/>
    <mergeCell ref="C18:E18"/>
    <mergeCell ref="A2:E4"/>
    <mergeCell ref="F2:I2"/>
    <mergeCell ref="F3:G3"/>
    <mergeCell ref="H3:I3"/>
    <mergeCell ref="A5:E5"/>
    <mergeCell ref="B6:C9"/>
    <mergeCell ref="D6:E6"/>
    <mergeCell ref="D7:E7"/>
    <mergeCell ref="D8:D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125" zoomScaleNormal="125" zoomScaleSheetLayoutView="100" zoomScalePageLayoutView="0" workbookViewId="0" topLeftCell="A1">
      <pane ySplit="5" topLeftCell="A6" activePane="bottomLeft" state="frozen"/>
      <selection pane="topLeft" activeCell="G12" sqref="G12"/>
      <selection pane="bottomLeft" activeCell="A1" sqref="A1:J1"/>
    </sheetView>
  </sheetViews>
  <sheetFormatPr defaultColWidth="9.00390625" defaultRowHeight="12.75"/>
  <cols>
    <col min="1" max="1" width="15.75390625" style="230" customWidth="1"/>
    <col min="2" max="2" width="9.375" style="71" bestFit="1" customWidth="1"/>
    <col min="3" max="3" width="6.125" style="71" bestFit="1" customWidth="1"/>
    <col min="4" max="5" width="9.375" style="71" bestFit="1" customWidth="1"/>
    <col min="6" max="7" width="9.375" style="71" customWidth="1"/>
    <col min="8" max="8" width="9.375" style="71" bestFit="1" customWidth="1"/>
    <col min="9" max="10" width="9.375" style="71" customWidth="1"/>
    <col min="11" max="16384" width="9.125" style="71" customWidth="1"/>
  </cols>
  <sheetData>
    <row r="1" spans="1:10" s="81" customFormat="1" ht="20.25" customHeight="1">
      <c r="A1" s="525" t="s">
        <v>161</v>
      </c>
      <c r="B1" s="525"/>
      <c r="C1" s="525"/>
      <c r="D1" s="525"/>
      <c r="E1" s="525"/>
      <c r="F1" s="525"/>
      <c r="G1" s="525"/>
      <c r="H1" s="525"/>
      <c r="I1" s="525"/>
      <c r="J1" s="525"/>
    </row>
    <row r="2" spans="1:10" ht="19.5" customHeight="1">
      <c r="A2" s="526" t="s">
        <v>22</v>
      </c>
      <c r="B2" s="528" t="s">
        <v>36</v>
      </c>
      <c r="C2" s="528" t="s">
        <v>40</v>
      </c>
      <c r="D2" s="531" t="s">
        <v>146</v>
      </c>
      <c r="E2" s="164"/>
      <c r="F2" s="163"/>
      <c r="G2" s="163"/>
      <c r="H2" s="163"/>
      <c r="I2" s="162"/>
      <c r="J2" s="534" t="s">
        <v>147</v>
      </c>
    </row>
    <row r="3" spans="1:10" ht="15" customHeight="1">
      <c r="A3" s="526"/>
      <c r="B3" s="528"/>
      <c r="C3" s="528"/>
      <c r="D3" s="532"/>
      <c r="E3" s="537" t="s">
        <v>143</v>
      </c>
      <c r="F3" s="538"/>
      <c r="G3" s="538"/>
      <c r="H3" s="538"/>
      <c r="I3" s="539"/>
      <c r="J3" s="535"/>
    </row>
    <row r="4" spans="1:10" ht="25.5" customHeight="1">
      <c r="A4" s="526"/>
      <c r="B4" s="529"/>
      <c r="C4" s="529"/>
      <c r="D4" s="533"/>
      <c r="E4" s="540" t="s">
        <v>119</v>
      </c>
      <c r="F4" s="542" t="s">
        <v>157</v>
      </c>
      <c r="G4" s="542" t="s">
        <v>132</v>
      </c>
      <c r="H4" s="542" t="s">
        <v>120</v>
      </c>
      <c r="I4" s="542" t="s">
        <v>160</v>
      </c>
      <c r="J4" s="536"/>
    </row>
    <row r="5" spans="1:10" ht="25.5" customHeight="1" thickBot="1">
      <c r="A5" s="527"/>
      <c r="B5" s="530"/>
      <c r="C5" s="530"/>
      <c r="D5" s="533"/>
      <c r="E5" s="541"/>
      <c r="F5" s="541"/>
      <c r="G5" s="541"/>
      <c r="H5" s="541"/>
      <c r="I5" s="541"/>
      <c r="J5" s="536"/>
    </row>
    <row r="6" spans="1:10" ht="12.75" customHeight="1" thickTop="1">
      <c r="A6" s="292" t="s">
        <v>0</v>
      </c>
      <c r="B6" s="543">
        <v>709000</v>
      </c>
      <c r="C6" s="545">
        <v>1</v>
      </c>
      <c r="D6" s="293">
        <v>351300</v>
      </c>
      <c r="E6" s="293">
        <v>277800</v>
      </c>
      <c r="F6" s="293">
        <v>121000</v>
      </c>
      <c r="G6" s="293">
        <v>103900</v>
      </c>
      <c r="H6" s="293">
        <v>145900</v>
      </c>
      <c r="I6" s="293">
        <v>70900</v>
      </c>
      <c r="J6" s="294">
        <v>346600</v>
      </c>
    </row>
    <row r="7" spans="1:10" ht="12.75" customHeight="1" thickBot="1">
      <c r="A7" s="295" t="s">
        <v>74</v>
      </c>
      <c r="B7" s="544"/>
      <c r="C7" s="546"/>
      <c r="D7" s="296">
        <f aca="true" t="shared" si="0" ref="D7:J7">+D6/$B$6</f>
        <v>0.49548660084626234</v>
      </c>
      <c r="E7" s="296">
        <f t="shared" si="0"/>
        <v>0.3918194640338505</v>
      </c>
      <c r="F7" s="296">
        <f t="shared" si="0"/>
        <v>0.17066290550070523</v>
      </c>
      <c r="G7" s="296">
        <f t="shared" si="0"/>
        <v>0.1465444287729196</v>
      </c>
      <c r="H7" s="296">
        <f t="shared" si="0"/>
        <v>0.20578279266572638</v>
      </c>
      <c r="I7" s="296">
        <f t="shared" si="0"/>
        <v>0.1</v>
      </c>
      <c r="J7" s="297">
        <f t="shared" si="0"/>
        <v>0.48885754583921015</v>
      </c>
    </row>
    <row r="8" spans="1:10" s="81" customFormat="1" ht="10.5" customHeight="1" thickTop="1">
      <c r="A8" s="547" t="s">
        <v>186</v>
      </c>
      <c r="B8" s="549">
        <v>85500</v>
      </c>
      <c r="C8" s="551">
        <f>+B8/B6</f>
        <v>0.12059238363892807</v>
      </c>
      <c r="D8" s="236">
        <v>40700</v>
      </c>
      <c r="E8" s="236">
        <v>35900</v>
      </c>
      <c r="F8" s="236">
        <v>10900</v>
      </c>
      <c r="G8" s="236">
        <v>6100</v>
      </c>
      <c r="H8" s="236">
        <v>6700</v>
      </c>
      <c r="I8" s="236">
        <v>8500</v>
      </c>
      <c r="J8" s="236">
        <v>44800</v>
      </c>
    </row>
    <row r="9" spans="1:10" s="81" customFormat="1" ht="10.5" customHeight="1">
      <c r="A9" s="548"/>
      <c r="B9" s="550"/>
      <c r="C9" s="550"/>
      <c r="D9" s="84">
        <f aca="true" t="shared" si="1" ref="D9:J9">+D8/$B$8</f>
        <v>0.4760233918128655</v>
      </c>
      <c r="E9" s="84">
        <f t="shared" si="1"/>
        <v>0.4198830409356725</v>
      </c>
      <c r="F9" s="84">
        <f t="shared" si="1"/>
        <v>0.12748538011695906</v>
      </c>
      <c r="G9" s="84">
        <f t="shared" si="1"/>
        <v>0.07134502923976609</v>
      </c>
      <c r="H9" s="84">
        <f t="shared" si="1"/>
        <v>0.0783625730994152</v>
      </c>
      <c r="I9" s="84">
        <f t="shared" si="1"/>
        <v>0.09941520467836257</v>
      </c>
      <c r="J9" s="84">
        <f t="shared" si="1"/>
        <v>0.5239766081871345</v>
      </c>
    </row>
    <row r="10" spans="1:10" s="81" customFormat="1" ht="10.5" customHeight="1">
      <c r="A10" s="548" t="s">
        <v>187</v>
      </c>
      <c r="B10" s="552">
        <v>113800</v>
      </c>
      <c r="C10" s="553">
        <f>+B10/B6</f>
        <v>0.16050775740479548</v>
      </c>
      <c r="D10" s="83">
        <v>54700</v>
      </c>
      <c r="E10" s="83">
        <v>45700</v>
      </c>
      <c r="F10" s="83">
        <v>16600</v>
      </c>
      <c r="G10" s="83">
        <v>11900</v>
      </c>
      <c r="H10" s="83">
        <v>12700</v>
      </c>
      <c r="I10" s="83">
        <v>10900</v>
      </c>
      <c r="J10" s="83">
        <v>59200</v>
      </c>
    </row>
    <row r="11" spans="1:10" s="81" customFormat="1" ht="10.5" customHeight="1">
      <c r="A11" s="548"/>
      <c r="B11" s="550"/>
      <c r="C11" s="550"/>
      <c r="D11" s="84">
        <f aca="true" t="shared" si="2" ref="D11:J11">+D10/$B$10</f>
        <v>0.4806678383128295</v>
      </c>
      <c r="E11" s="84">
        <f t="shared" si="2"/>
        <v>0.4015817223198594</v>
      </c>
      <c r="F11" s="84">
        <f t="shared" si="2"/>
        <v>0.14586994727592267</v>
      </c>
      <c r="G11" s="84">
        <f t="shared" si="2"/>
        <v>0.10456942003514938</v>
      </c>
      <c r="H11" s="84">
        <f t="shared" si="2"/>
        <v>0.11159929701230228</v>
      </c>
      <c r="I11" s="84">
        <f t="shared" si="2"/>
        <v>0.09578207381370826</v>
      </c>
      <c r="J11" s="84">
        <f t="shared" si="2"/>
        <v>0.5202108963093146</v>
      </c>
    </row>
    <row r="12" spans="1:10" s="81" customFormat="1" ht="10.5" customHeight="1">
      <c r="A12" s="548" t="s">
        <v>116</v>
      </c>
      <c r="B12" s="552">
        <v>138500</v>
      </c>
      <c r="C12" s="553">
        <f>+B12/B6</f>
        <v>0.19534555712270804</v>
      </c>
      <c r="D12" s="83">
        <v>60500</v>
      </c>
      <c r="E12" s="83">
        <v>48300</v>
      </c>
      <c r="F12" s="83">
        <v>19100</v>
      </c>
      <c r="G12" s="83">
        <v>16200</v>
      </c>
      <c r="H12" s="83">
        <v>15000</v>
      </c>
      <c r="I12" s="83">
        <v>10000</v>
      </c>
      <c r="J12" s="83">
        <v>78000</v>
      </c>
    </row>
    <row r="13" spans="1:10" s="81" customFormat="1" ht="10.5" customHeight="1">
      <c r="A13" s="548"/>
      <c r="B13" s="550"/>
      <c r="C13" s="550"/>
      <c r="D13" s="84">
        <f aca="true" t="shared" si="3" ref="D13:J13">+D12/$B$12</f>
        <v>0.4368231046931408</v>
      </c>
      <c r="E13" s="84">
        <f t="shared" si="3"/>
        <v>0.34873646209386283</v>
      </c>
      <c r="F13" s="84">
        <f t="shared" si="3"/>
        <v>0.1379061371841155</v>
      </c>
      <c r="G13" s="84">
        <f t="shared" si="3"/>
        <v>0.11696750902527075</v>
      </c>
      <c r="H13" s="84">
        <f t="shared" si="3"/>
        <v>0.10830324909747292</v>
      </c>
      <c r="I13" s="84">
        <f t="shared" si="3"/>
        <v>0.07220216606498195</v>
      </c>
      <c r="J13" s="84">
        <f t="shared" si="3"/>
        <v>0.5631768953068592</v>
      </c>
    </row>
    <row r="14" spans="1:10" s="81" customFormat="1" ht="10.5" customHeight="1">
      <c r="A14" s="548" t="s">
        <v>25</v>
      </c>
      <c r="B14" s="552">
        <v>69100</v>
      </c>
      <c r="C14" s="553">
        <f>+B14/B6</f>
        <v>0.09746121297602257</v>
      </c>
      <c r="D14" s="83">
        <v>31400</v>
      </c>
      <c r="E14" s="83">
        <v>24200</v>
      </c>
      <c r="F14" s="83">
        <v>9600</v>
      </c>
      <c r="G14" s="83">
        <v>9700</v>
      </c>
      <c r="H14" s="83">
        <v>9500</v>
      </c>
      <c r="I14" s="83">
        <v>5100</v>
      </c>
      <c r="J14" s="83">
        <v>37700</v>
      </c>
    </row>
    <row r="15" spans="1:10" s="81" customFormat="1" ht="10.5" customHeight="1">
      <c r="A15" s="548"/>
      <c r="B15" s="552"/>
      <c r="C15" s="550"/>
      <c r="D15" s="84">
        <f aca="true" t="shared" si="4" ref="D15:J15">+D14/$B$14</f>
        <v>0.4544138929088278</v>
      </c>
      <c r="E15" s="84">
        <f t="shared" si="4"/>
        <v>0.35021707670043417</v>
      </c>
      <c r="F15" s="84">
        <f t="shared" si="4"/>
        <v>0.1389290882778582</v>
      </c>
      <c r="G15" s="84">
        <f t="shared" si="4"/>
        <v>0.14037626628075253</v>
      </c>
      <c r="H15" s="84">
        <f t="shared" si="4"/>
        <v>0.13748191027496381</v>
      </c>
      <c r="I15" s="84">
        <f t="shared" si="4"/>
        <v>0.07380607814761216</v>
      </c>
      <c r="J15" s="84">
        <f t="shared" si="4"/>
        <v>0.5455861070911722</v>
      </c>
    </row>
    <row r="16" spans="1:10" s="81" customFormat="1" ht="10.5" customHeight="1">
      <c r="A16" s="548" t="s">
        <v>37</v>
      </c>
      <c r="B16" s="552">
        <v>69400</v>
      </c>
      <c r="C16" s="553">
        <f>+B16/B6</f>
        <v>0.09788434414668547</v>
      </c>
      <c r="D16" s="83">
        <v>38700</v>
      </c>
      <c r="E16" s="83">
        <v>29000</v>
      </c>
      <c r="F16" s="83">
        <v>14100</v>
      </c>
      <c r="G16" s="83">
        <v>14200</v>
      </c>
      <c r="H16" s="83">
        <v>22600</v>
      </c>
      <c r="I16" s="83">
        <v>7300</v>
      </c>
      <c r="J16" s="83">
        <v>30700</v>
      </c>
    </row>
    <row r="17" spans="1:10" s="81" customFormat="1" ht="10.5" customHeight="1">
      <c r="A17" s="548"/>
      <c r="B17" s="550"/>
      <c r="C17" s="550"/>
      <c r="D17" s="84">
        <f aca="true" t="shared" si="5" ref="D17:J17">+D16/$B$16</f>
        <v>0.5576368876080692</v>
      </c>
      <c r="E17" s="84">
        <f t="shared" si="5"/>
        <v>0.41786743515850144</v>
      </c>
      <c r="F17" s="84">
        <f t="shared" si="5"/>
        <v>0.20317002881844382</v>
      </c>
      <c r="G17" s="84">
        <f t="shared" si="5"/>
        <v>0.20461095100864554</v>
      </c>
      <c r="H17" s="84">
        <f t="shared" si="5"/>
        <v>0.3256484149855908</v>
      </c>
      <c r="I17" s="84">
        <f t="shared" si="5"/>
        <v>0.10518731988472622</v>
      </c>
      <c r="J17" s="84">
        <f t="shared" si="5"/>
        <v>0.4423631123919308</v>
      </c>
    </row>
    <row r="18" spans="1:10" s="81" customFormat="1" ht="10.5" customHeight="1">
      <c r="A18" s="548" t="s">
        <v>117</v>
      </c>
      <c r="B18" s="552">
        <v>57100</v>
      </c>
      <c r="C18" s="553">
        <f>+B18/B6</f>
        <v>0.08053596614950635</v>
      </c>
      <c r="D18" s="83">
        <v>35900</v>
      </c>
      <c r="E18" s="83">
        <v>27000</v>
      </c>
      <c r="F18" s="83">
        <v>15100</v>
      </c>
      <c r="G18" s="83">
        <v>15400</v>
      </c>
      <c r="H18" s="83">
        <v>24300</v>
      </c>
      <c r="I18" s="83">
        <v>9500</v>
      </c>
      <c r="J18" s="83">
        <v>21200</v>
      </c>
    </row>
    <row r="19" spans="1:10" s="81" customFormat="1" ht="10.5" customHeight="1">
      <c r="A19" s="548"/>
      <c r="B19" s="550"/>
      <c r="C19" s="550"/>
      <c r="D19" s="84">
        <f aca="true" t="shared" si="6" ref="D19:J19">+D18/$B$18</f>
        <v>0.6287215411558669</v>
      </c>
      <c r="E19" s="84">
        <f t="shared" si="6"/>
        <v>0.47285464098073554</v>
      </c>
      <c r="F19" s="84">
        <f t="shared" si="6"/>
        <v>0.26444833625218916</v>
      </c>
      <c r="G19" s="84">
        <f t="shared" si="6"/>
        <v>0.26970227670753066</v>
      </c>
      <c r="H19" s="84">
        <f t="shared" si="6"/>
        <v>0.425569176882662</v>
      </c>
      <c r="I19" s="84">
        <f t="shared" si="6"/>
        <v>0.16637478108581435</v>
      </c>
      <c r="J19" s="84">
        <f t="shared" si="6"/>
        <v>0.3712784588441331</v>
      </c>
    </row>
    <row r="20" spans="1:10" s="81" customFormat="1" ht="10.5" customHeight="1">
      <c r="A20" s="548" t="s">
        <v>118</v>
      </c>
      <c r="B20" s="552">
        <v>57000</v>
      </c>
      <c r="C20" s="553">
        <f>+B20/B6</f>
        <v>0.08039492242595205</v>
      </c>
      <c r="D20" s="83">
        <v>35500</v>
      </c>
      <c r="E20" s="83">
        <v>27200</v>
      </c>
      <c r="F20" s="83">
        <v>14600</v>
      </c>
      <c r="G20" s="83">
        <v>13700</v>
      </c>
      <c r="H20" s="83">
        <v>23100</v>
      </c>
      <c r="I20" s="83">
        <v>9700</v>
      </c>
      <c r="J20" s="83">
        <v>21400</v>
      </c>
    </row>
    <row r="21" spans="1:10" s="81" customFormat="1" ht="10.5" customHeight="1">
      <c r="A21" s="548"/>
      <c r="B21" s="550"/>
      <c r="C21" s="550"/>
      <c r="D21" s="84">
        <f aca="true" t="shared" si="7" ref="D21:J21">+D20/$B$20</f>
        <v>0.6228070175438597</v>
      </c>
      <c r="E21" s="84">
        <f t="shared" si="7"/>
        <v>0.47719298245614034</v>
      </c>
      <c r="F21" s="84">
        <f t="shared" si="7"/>
        <v>0.256140350877193</v>
      </c>
      <c r="G21" s="84">
        <f t="shared" si="7"/>
        <v>0.24035087719298245</v>
      </c>
      <c r="H21" s="84">
        <f t="shared" si="7"/>
        <v>0.4052631578947368</v>
      </c>
      <c r="I21" s="84">
        <f t="shared" si="7"/>
        <v>0.17017543859649123</v>
      </c>
      <c r="J21" s="84">
        <f t="shared" si="7"/>
        <v>0.37543859649122807</v>
      </c>
    </row>
    <row r="22" spans="1:10" s="81" customFormat="1" ht="10.5" customHeight="1">
      <c r="A22" s="548" t="s">
        <v>188</v>
      </c>
      <c r="B22" s="552">
        <v>56200</v>
      </c>
      <c r="C22" s="553">
        <f>+B22/B6</f>
        <v>0.07926657263751763</v>
      </c>
      <c r="D22" s="83">
        <v>35100</v>
      </c>
      <c r="E22" s="83">
        <v>26400</v>
      </c>
      <c r="F22" s="83">
        <v>14100</v>
      </c>
      <c r="G22" s="83">
        <v>11600</v>
      </c>
      <c r="H22" s="83">
        <v>21500</v>
      </c>
      <c r="I22" s="83">
        <v>7300</v>
      </c>
      <c r="J22" s="83">
        <v>21100</v>
      </c>
    </row>
    <row r="23" spans="1:10" s="81" customFormat="1" ht="10.5" customHeight="1">
      <c r="A23" s="548"/>
      <c r="B23" s="550"/>
      <c r="C23" s="550"/>
      <c r="D23" s="84">
        <f aca="true" t="shared" si="8" ref="D23:J23">+D22/$B$22</f>
        <v>0.6245551601423488</v>
      </c>
      <c r="E23" s="84">
        <f t="shared" si="8"/>
        <v>0.4697508896797153</v>
      </c>
      <c r="F23" s="84">
        <f t="shared" si="8"/>
        <v>0.2508896797153025</v>
      </c>
      <c r="G23" s="84">
        <f t="shared" si="8"/>
        <v>0.20640569395017794</v>
      </c>
      <c r="H23" s="84">
        <f t="shared" si="8"/>
        <v>0.38256227758007116</v>
      </c>
      <c r="I23" s="84">
        <f t="shared" si="8"/>
        <v>0.1298932384341637</v>
      </c>
      <c r="J23" s="84">
        <f t="shared" si="8"/>
        <v>0.37544483985765126</v>
      </c>
    </row>
    <row r="24" spans="1:10" s="81" customFormat="1" ht="10.5" customHeight="1">
      <c r="A24" s="548" t="s">
        <v>189</v>
      </c>
      <c r="B24" s="552">
        <v>29100</v>
      </c>
      <c r="C24" s="553">
        <f>+B24/B6</f>
        <v>0.04104372355430183</v>
      </c>
      <c r="D24" s="83">
        <v>16500</v>
      </c>
      <c r="E24" s="83">
        <v>12200</v>
      </c>
      <c r="F24" s="83">
        <v>6300</v>
      </c>
      <c r="G24" s="83">
        <v>4900</v>
      </c>
      <c r="H24" s="83">
        <v>9800</v>
      </c>
      <c r="I24" s="83">
        <v>2200</v>
      </c>
      <c r="J24" s="83">
        <v>12600</v>
      </c>
    </row>
    <row r="25" spans="1:10" s="81" customFormat="1" ht="10.5" customHeight="1" thickBot="1">
      <c r="A25" s="554"/>
      <c r="B25" s="555"/>
      <c r="C25" s="555"/>
      <c r="D25" s="200">
        <f aca="true" t="shared" si="9" ref="D25:J25">+D24/$B$24</f>
        <v>0.5670103092783505</v>
      </c>
      <c r="E25" s="200">
        <f t="shared" si="9"/>
        <v>0.41924398625429554</v>
      </c>
      <c r="F25" s="200">
        <f t="shared" si="9"/>
        <v>0.21649484536082475</v>
      </c>
      <c r="G25" s="200">
        <f t="shared" si="9"/>
        <v>0.16838487972508592</v>
      </c>
      <c r="H25" s="200">
        <f t="shared" si="9"/>
        <v>0.33676975945017185</v>
      </c>
      <c r="I25" s="200">
        <f t="shared" si="9"/>
        <v>0.07560137457044673</v>
      </c>
      <c r="J25" s="200">
        <f t="shared" si="9"/>
        <v>0.4329896907216495</v>
      </c>
    </row>
    <row r="26" spans="1:10" ht="12.75" thickTop="1">
      <c r="A26" s="292" t="s">
        <v>9</v>
      </c>
      <c r="B26" s="543">
        <v>53616300</v>
      </c>
      <c r="C26" s="545">
        <v>1</v>
      </c>
      <c r="D26" s="293">
        <v>27269600</v>
      </c>
      <c r="E26" s="293">
        <v>22385600</v>
      </c>
      <c r="F26" s="293">
        <v>10069800</v>
      </c>
      <c r="G26" s="293">
        <v>8319200</v>
      </c>
      <c r="H26" s="293">
        <v>11227200</v>
      </c>
      <c r="I26" s="293">
        <v>6451100</v>
      </c>
      <c r="J26" s="294">
        <v>24596700</v>
      </c>
    </row>
    <row r="27" spans="1:10" ht="12.75" thickBot="1">
      <c r="A27" s="295" t="s">
        <v>74</v>
      </c>
      <c r="B27" s="544"/>
      <c r="C27" s="546"/>
      <c r="D27" s="296">
        <f>D26/B26</f>
        <v>0.508606524508405</v>
      </c>
      <c r="E27" s="296">
        <f>E26/B26</f>
        <v>0.4175148229176575</v>
      </c>
      <c r="F27" s="296">
        <f>F26/B26</f>
        <v>0.18781228842721337</v>
      </c>
      <c r="G27" s="296">
        <f>G26/B26</f>
        <v>0.1551617698349196</v>
      </c>
      <c r="H27" s="296">
        <f>H26/B26</f>
        <v>0.20939900739140896</v>
      </c>
      <c r="I27" s="296">
        <f>I26/B26</f>
        <v>0.12031975350779521</v>
      </c>
      <c r="J27" s="297">
        <f>J26/B26</f>
        <v>0.4587541475260322</v>
      </c>
    </row>
    <row r="28" spans="1:10" ht="12.75" thickTop="1">
      <c r="A28" s="547" t="s">
        <v>186</v>
      </c>
      <c r="B28" s="549">
        <v>4564600</v>
      </c>
      <c r="C28" s="551">
        <f>+B28/B26</f>
        <v>0.08513455796091861</v>
      </c>
      <c r="D28" s="236">
        <v>2425700</v>
      </c>
      <c r="E28" s="236">
        <v>2171000</v>
      </c>
      <c r="F28" s="236">
        <v>726400</v>
      </c>
      <c r="G28" s="236">
        <v>475500</v>
      </c>
      <c r="H28" s="236">
        <v>418400</v>
      </c>
      <c r="I28" s="236">
        <v>488700</v>
      </c>
      <c r="J28" s="236">
        <v>2138900</v>
      </c>
    </row>
    <row r="29" spans="1:10" ht="12">
      <c r="A29" s="548"/>
      <c r="B29" s="550"/>
      <c r="C29" s="550"/>
      <c r="D29" s="84">
        <f>D28/B28</f>
        <v>0.5314156771677694</v>
      </c>
      <c r="E29" s="84">
        <f>E28/B28</f>
        <v>0.4756167024492836</v>
      </c>
      <c r="F29" s="84">
        <f>F28/B28</f>
        <v>0.1591377119572361</v>
      </c>
      <c r="G29" s="84">
        <f>G28/B28</f>
        <v>0.10417123077597161</v>
      </c>
      <c r="H29" s="84">
        <f>H28/B28</f>
        <v>0.09166191999298953</v>
      </c>
      <c r="I29" s="84">
        <f>I28/B28</f>
        <v>0.10706305043158218</v>
      </c>
      <c r="J29" s="84">
        <f>J28/B28</f>
        <v>0.46858432283223067</v>
      </c>
    </row>
    <row r="30" spans="1:10" ht="12">
      <c r="A30" s="548" t="s">
        <v>187</v>
      </c>
      <c r="B30" s="552">
        <v>7446800</v>
      </c>
      <c r="C30" s="553">
        <f>+B30/B26</f>
        <v>0.1388905985679728</v>
      </c>
      <c r="D30" s="83">
        <v>3921100</v>
      </c>
      <c r="E30" s="83">
        <v>3335400</v>
      </c>
      <c r="F30" s="83">
        <v>1286500</v>
      </c>
      <c r="G30" s="83">
        <v>958400</v>
      </c>
      <c r="H30" s="83">
        <v>843700</v>
      </c>
      <c r="I30" s="83">
        <v>823000</v>
      </c>
      <c r="J30" s="83">
        <v>3525700</v>
      </c>
    </row>
    <row r="31" spans="1:10" ht="12">
      <c r="A31" s="548"/>
      <c r="B31" s="550"/>
      <c r="C31" s="550"/>
      <c r="D31" s="84">
        <f>D30/B30</f>
        <v>0.5265483160552183</v>
      </c>
      <c r="E31" s="84">
        <f>E30/B30</f>
        <v>0.44789708331095235</v>
      </c>
      <c r="F31" s="84">
        <f>F30/B30</f>
        <v>0.17275876886716443</v>
      </c>
      <c r="G31" s="84">
        <f>G30/B30</f>
        <v>0.1286995756566579</v>
      </c>
      <c r="H31" s="84">
        <f>H30/B30</f>
        <v>0.11329698662512758</v>
      </c>
      <c r="I31" s="84">
        <f>I30/B30</f>
        <v>0.11051726916259333</v>
      </c>
      <c r="J31" s="84">
        <f>J30/B30</f>
        <v>0.47345168394478165</v>
      </c>
    </row>
    <row r="32" spans="1:10" ht="12">
      <c r="A32" s="548" t="s">
        <v>116</v>
      </c>
      <c r="B32" s="552">
        <v>9122600</v>
      </c>
      <c r="C32" s="553">
        <f>+B32/B26</f>
        <v>0.17014601902779566</v>
      </c>
      <c r="D32" s="83">
        <v>4044800</v>
      </c>
      <c r="E32" s="83">
        <v>3262200</v>
      </c>
      <c r="F32" s="83">
        <v>1333000</v>
      </c>
      <c r="G32" s="83">
        <v>1039400</v>
      </c>
      <c r="H32" s="83">
        <v>833200</v>
      </c>
      <c r="I32" s="83">
        <v>802300</v>
      </c>
      <c r="J32" s="83">
        <v>5077800</v>
      </c>
    </row>
    <row r="33" spans="1:10" ht="12">
      <c r="A33" s="548"/>
      <c r="B33" s="550"/>
      <c r="C33" s="550"/>
      <c r="D33" s="84">
        <f>D32/B32</f>
        <v>0.4433823690614518</v>
      </c>
      <c r="E33" s="84">
        <f>E32/B32</f>
        <v>0.3575954223576612</v>
      </c>
      <c r="F33" s="84">
        <f>F32/B32</f>
        <v>0.1461206235064565</v>
      </c>
      <c r="G33" s="84">
        <f>G32/B32</f>
        <v>0.11393681625852278</v>
      </c>
      <c r="H33" s="84">
        <f>H32/B32</f>
        <v>0.09133361103194265</v>
      </c>
      <c r="I33" s="84">
        <f>I32/B32</f>
        <v>0.08794641878411856</v>
      </c>
      <c r="J33" s="84">
        <f>J32/B32</f>
        <v>0.5566176309385482</v>
      </c>
    </row>
    <row r="34" spans="1:10" ht="12">
      <c r="A34" s="548" t="s">
        <v>25</v>
      </c>
      <c r="B34" s="552">
        <v>5208200</v>
      </c>
      <c r="C34" s="553">
        <f>+B34/B26</f>
        <v>0.09713837023442498</v>
      </c>
      <c r="D34" s="83">
        <v>2330300</v>
      </c>
      <c r="E34" s="83">
        <v>1817100</v>
      </c>
      <c r="F34" s="83">
        <v>760500</v>
      </c>
      <c r="G34" s="83">
        <v>697600</v>
      </c>
      <c r="H34" s="83">
        <v>648300</v>
      </c>
      <c r="I34" s="83">
        <v>515500</v>
      </c>
      <c r="J34" s="83">
        <v>2877900</v>
      </c>
    </row>
    <row r="35" spans="1:10" ht="12">
      <c r="A35" s="548"/>
      <c r="B35" s="552"/>
      <c r="C35" s="550"/>
      <c r="D35" s="84">
        <f>D34/B34</f>
        <v>0.4474290541837871</v>
      </c>
      <c r="E35" s="84">
        <f>E34/B34</f>
        <v>0.34889213163856997</v>
      </c>
      <c r="F35" s="84">
        <f>F34/B34</f>
        <v>0.1460197381052955</v>
      </c>
      <c r="G35" s="84">
        <f>G34/B34</f>
        <v>0.13394262893130063</v>
      </c>
      <c r="H35" s="84">
        <f>H34/B34</f>
        <v>0.1244767866057371</v>
      </c>
      <c r="I35" s="84">
        <f>I34/B34</f>
        <v>0.09897853385046657</v>
      </c>
      <c r="J35" s="84">
        <f>J34/B34</f>
        <v>0.5525709458162129</v>
      </c>
    </row>
    <row r="36" spans="1:10" ht="12">
      <c r="A36" s="548" t="s">
        <v>37</v>
      </c>
      <c r="B36" s="552">
        <v>5575900</v>
      </c>
      <c r="C36" s="553">
        <f>+B36/B26</f>
        <v>0.1039963593161035</v>
      </c>
      <c r="D36" s="83">
        <v>3144300</v>
      </c>
      <c r="E36" s="83">
        <v>2491400</v>
      </c>
      <c r="F36" s="83">
        <v>1224900</v>
      </c>
      <c r="G36" s="83">
        <v>1220000</v>
      </c>
      <c r="H36" s="83">
        <v>1695100</v>
      </c>
      <c r="I36" s="83">
        <v>875100</v>
      </c>
      <c r="J36" s="83">
        <v>2431600</v>
      </c>
    </row>
    <row r="37" spans="1:10" ht="12">
      <c r="A37" s="548"/>
      <c r="B37" s="550"/>
      <c r="C37" s="550"/>
      <c r="D37" s="84">
        <f>D36/B36</f>
        <v>0.5639089653688194</v>
      </c>
      <c r="E37" s="84">
        <f>E36/B36</f>
        <v>0.44681576068437384</v>
      </c>
      <c r="F37" s="84">
        <f>F36/B36</f>
        <v>0.21967754084542407</v>
      </c>
      <c r="G37" s="84">
        <f>G36/B36</f>
        <v>0.21879875894474435</v>
      </c>
      <c r="H37" s="84">
        <f>H36/B36</f>
        <v>0.30400473466166894</v>
      </c>
      <c r="I37" s="84">
        <f>I36/B36</f>
        <v>0.1569432737315949</v>
      </c>
      <c r="J37" s="84">
        <f>J36/B36</f>
        <v>0.4360910346311806</v>
      </c>
    </row>
    <row r="38" spans="1:10" ht="12">
      <c r="A38" s="548" t="s">
        <v>117</v>
      </c>
      <c r="B38" s="552">
        <v>4968500</v>
      </c>
      <c r="C38" s="553">
        <f>+B38/B26</f>
        <v>0.09266771485537048</v>
      </c>
      <c r="D38" s="83">
        <v>3223400</v>
      </c>
      <c r="E38" s="83">
        <v>2650300</v>
      </c>
      <c r="F38" s="83">
        <v>1434600</v>
      </c>
      <c r="G38" s="83">
        <v>1324200</v>
      </c>
      <c r="H38" s="83">
        <v>2108600</v>
      </c>
      <c r="I38" s="83">
        <v>980400</v>
      </c>
      <c r="J38" s="83">
        <v>1745100</v>
      </c>
    </row>
    <row r="39" spans="1:10" ht="12">
      <c r="A39" s="548"/>
      <c r="B39" s="550"/>
      <c r="C39" s="550"/>
      <c r="D39" s="84">
        <f>D38/B38</f>
        <v>0.6487672335715005</v>
      </c>
      <c r="E39" s="84">
        <f>E38/B38</f>
        <v>0.5334205494616081</v>
      </c>
      <c r="F39" s="84">
        <f>F38/B38</f>
        <v>0.28873905605313477</v>
      </c>
      <c r="G39" s="84">
        <f>G38/B38</f>
        <v>0.2665190701418939</v>
      </c>
      <c r="H39" s="84">
        <f>H38/B38</f>
        <v>0.42439368018516654</v>
      </c>
      <c r="I39" s="84">
        <f>I38/B38</f>
        <v>0.19732313575525812</v>
      </c>
      <c r="J39" s="84">
        <f>J38/B38</f>
        <v>0.35123276642849954</v>
      </c>
    </row>
    <row r="40" spans="1:10" ht="12">
      <c r="A40" s="548" t="s">
        <v>118</v>
      </c>
      <c r="B40" s="552">
        <v>5089200</v>
      </c>
      <c r="C40" s="553">
        <f>+B40/B26</f>
        <v>0.09491889593276671</v>
      </c>
      <c r="D40" s="83">
        <v>3234300</v>
      </c>
      <c r="E40" s="83">
        <v>2612600</v>
      </c>
      <c r="F40" s="83">
        <v>1381400</v>
      </c>
      <c r="G40" s="83">
        <v>1186100</v>
      </c>
      <c r="H40" s="83">
        <v>1989200</v>
      </c>
      <c r="I40" s="83">
        <v>905500</v>
      </c>
      <c r="J40" s="83">
        <v>1854900</v>
      </c>
    </row>
    <row r="41" spans="1:10" ht="12">
      <c r="A41" s="548"/>
      <c r="B41" s="550"/>
      <c r="C41" s="550"/>
      <c r="D41" s="84">
        <f>D40/B40</f>
        <v>0.6355222824805471</v>
      </c>
      <c r="E41" s="84">
        <f>E40/B40</f>
        <v>0.5133616285467264</v>
      </c>
      <c r="F41" s="84">
        <f>F40/B40</f>
        <v>0.2714375540359978</v>
      </c>
      <c r="G41" s="84">
        <f>G40/B40</f>
        <v>0.23306217087164977</v>
      </c>
      <c r="H41" s="84">
        <f>H40/B40</f>
        <v>0.3908669338992376</v>
      </c>
      <c r="I41" s="84">
        <f>I40/B40</f>
        <v>0.17792580366265817</v>
      </c>
      <c r="J41" s="84">
        <f>J40/B40</f>
        <v>0.36447771751945296</v>
      </c>
    </row>
    <row r="42" spans="1:10" ht="12">
      <c r="A42" s="548" t="s">
        <v>188</v>
      </c>
      <c r="B42" s="552">
        <v>4715900</v>
      </c>
      <c r="C42" s="553">
        <f>+B42/B26</f>
        <v>0.08795646100159839</v>
      </c>
      <c r="D42" s="83">
        <v>3109500</v>
      </c>
      <c r="E42" s="83">
        <v>2551600</v>
      </c>
      <c r="F42" s="83">
        <v>1259800</v>
      </c>
      <c r="G42" s="83">
        <v>957100</v>
      </c>
      <c r="H42" s="83">
        <v>1780800</v>
      </c>
      <c r="I42" s="83">
        <v>713200</v>
      </c>
      <c r="J42" s="83">
        <v>1606400</v>
      </c>
    </row>
    <row r="43" spans="1:10" ht="12">
      <c r="A43" s="548"/>
      <c r="B43" s="550"/>
      <c r="C43" s="550"/>
      <c r="D43" s="84">
        <f>D42/B42</f>
        <v>0.6593651264869909</v>
      </c>
      <c r="E43" s="84">
        <f>E42/B42</f>
        <v>0.5410632116881189</v>
      </c>
      <c r="F43" s="84">
        <f>F42/B42</f>
        <v>0.2671388282194279</v>
      </c>
      <c r="G43" s="84">
        <f>G42/B42</f>
        <v>0.20295171653342947</v>
      </c>
      <c r="H43" s="84">
        <f>H42/B42</f>
        <v>0.37761614962149326</v>
      </c>
      <c r="I43" s="84">
        <f>I42/B42</f>
        <v>0.15123306261795202</v>
      </c>
      <c r="J43" s="84">
        <f>J42/B42</f>
        <v>0.3406348735130092</v>
      </c>
    </row>
    <row r="44" spans="1:10" ht="12">
      <c r="A44" s="548" t="s">
        <v>189</v>
      </c>
      <c r="B44" s="552">
        <v>2216400</v>
      </c>
      <c r="C44" s="553">
        <f>+B44/B26</f>
        <v>0.041338175144498966</v>
      </c>
      <c r="D44" s="83">
        <v>1486300</v>
      </c>
      <c r="E44" s="83">
        <v>1207400</v>
      </c>
      <c r="F44" s="83">
        <v>572300</v>
      </c>
      <c r="G44" s="83">
        <v>414100</v>
      </c>
      <c r="H44" s="83">
        <v>825400</v>
      </c>
      <c r="I44" s="83">
        <v>304000</v>
      </c>
      <c r="J44" s="83">
        <v>730200</v>
      </c>
    </row>
    <row r="45" spans="1:10" ht="12">
      <c r="A45" s="548"/>
      <c r="B45" s="550"/>
      <c r="C45" s="550"/>
      <c r="D45" s="84">
        <f>D44/B44</f>
        <v>0.6705919509113878</v>
      </c>
      <c r="E45" s="84">
        <f>E44/B44</f>
        <v>0.5447572640317632</v>
      </c>
      <c r="F45" s="84">
        <f>F44/B44</f>
        <v>0.25821151416711785</v>
      </c>
      <c r="G45" s="84">
        <f>G44/B44</f>
        <v>0.18683450640678578</v>
      </c>
      <c r="H45" s="84">
        <f>H44/B44</f>
        <v>0.3724057029417073</v>
      </c>
      <c r="I45" s="84">
        <f>I44/B44</f>
        <v>0.13715935751669373</v>
      </c>
      <c r="J45" s="84">
        <f>J44/B44</f>
        <v>0.3294531672983216</v>
      </c>
    </row>
    <row r="46" ht="12">
      <c r="A46" s="229" t="s">
        <v>139</v>
      </c>
    </row>
  </sheetData>
  <sheetProtection/>
  <mergeCells count="70">
    <mergeCell ref="A44:A45"/>
    <mergeCell ref="B44:B45"/>
    <mergeCell ref="C44:C45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B26:B27"/>
    <mergeCell ref="C26:C27"/>
    <mergeCell ref="A28:A29"/>
    <mergeCell ref="B28:B29"/>
    <mergeCell ref="C28:C29"/>
    <mergeCell ref="A30:A31"/>
    <mergeCell ref="B30:B31"/>
    <mergeCell ref="C30:C31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H4:H5"/>
    <mergeCell ref="I4:I5"/>
    <mergeCell ref="B6:B7"/>
    <mergeCell ref="C6:C7"/>
    <mergeCell ref="A8:A9"/>
    <mergeCell ref="B8:B9"/>
    <mergeCell ref="C8:C9"/>
    <mergeCell ref="A1:J1"/>
    <mergeCell ref="A2:A5"/>
    <mergeCell ref="B2:B5"/>
    <mergeCell ref="C2:C5"/>
    <mergeCell ref="D2:D5"/>
    <mergeCell ref="J2:J5"/>
    <mergeCell ref="E3:I3"/>
    <mergeCell ref="E4:E5"/>
    <mergeCell ref="F4:F5"/>
    <mergeCell ref="G4:G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31.625" style="71" bestFit="1" customWidth="1"/>
    <col min="2" max="2" width="8.75390625" style="71" bestFit="1" customWidth="1"/>
    <col min="3" max="3" width="7.25390625" style="71" customWidth="1"/>
    <col min="4" max="4" width="8.75390625" style="71" bestFit="1" customWidth="1"/>
    <col min="5" max="5" width="7.125" style="71" customWidth="1"/>
    <col min="6" max="6" width="11.875" style="71" bestFit="1" customWidth="1"/>
    <col min="7" max="7" width="7.25390625" style="71" customWidth="1"/>
    <col min="8" max="8" width="11.875" style="71" bestFit="1" customWidth="1"/>
    <col min="9" max="9" width="7.25390625" style="71" customWidth="1"/>
    <col min="10" max="16384" width="9.125" style="71" customWidth="1"/>
  </cols>
  <sheetData>
    <row r="1" spans="1:9" ht="24" customHeight="1">
      <c r="A1" s="402" t="s">
        <v>158</v>
      </c>
      <c r="B1" s="402"/>
      <c r="C1" s="402"/>
      <c r="D1" s="402"/>
      <c r="E1" s="402"/>
      <c r="F1" s="402"/>
      <c r="G1" s="402"/>
      <c r="H1" s="402"/>
      <c r="I1" s="402"/>
    </row>
    <row r="2" spans="1:9" ht="19.5" customHeight="1" thickBot="1">
      <c r="A2" s="473" t="s">
        <v>38</v>
      </c>
      <c r="B2" s="562" t="s">
        <v>0</v>
      </c>
      <c r="C2" s="529"/>
      <c r="D2" s="530"/>
      <c r="E2" s="563"/>
      <c r="F2" s="557" t="s">
        <v>9</v>
      </c>
      <c r="G2" s="529"/>
      <c r="H2" s="530"/>
      <c r="I2" s="530"/>
    </row>
    <row r="3" spans="1:9" ht="19.5" customHeight="1">
      <c r="A3" s="473"/>
      <c r="B3" s="562" t="s">
        <v>85</v>
      </c>
      <c r="C3" s="558"/>
      <c r="D3" s="559" t="s">
        <v>166</v>
      </c>
      <c r="E3" s="564"/>
      <c r="F3" s="557" t="s">
        <v>85</v>
      </c>
      <c r="G3" s="558"/>
      <c r="H3" s="559" t="s">
        <v>166</v>
      </c>
      <c r="I3" s="560"/>
    </row>
    <row r="4" spans="1:9" ht="19.5" customHeight="1">
      <c r="A4" s="561"/>
      <c r="B4" s="196" t="s">
        <v>42</v>
      </c>
      <c r="C4" s="197" t="s">
        <v>40</v>
      </c>
      <c r="D4" s="130" t="s">
        <v>42</v>
      </c>
      <c r="E4" s="233" t="s">
        <v>40</v>
      </c>
      <c r="F4" s="298" t="s">
        <v>42</v>
      </c>
      <c r="G4" s="233" t="s">
        <v>40</v>
      </c>
      <c r="H4" s="130" t="s">
        <v>42</v>
      </c>
      <c r="I4" s="131" t="s">
        <v>40</v>
      </c>
    </row>
    <row r="5" spans="1:9" ht="27.75" customHeight="1">
      <c r="A5" s="126" t="s">
        <v>121</v>
      </c>
      <c r="B5" s="69">
        <v>718000</v>
      </c>
      <c r="C5" s="121">
        <f>+B5/$B$5</f>
        <v>1</v>
      </c>
      <c r="D5" s="122">
        <v>704000</v>
      </c>
      <c r="E5" s="121">
        <f aca="true" t="shared" si="0" ref="E5:E13">+D5/$D$5</f>
        <v>1</v>
      </c>
      <c r="F5" s="290">
        <v>52289000</v>
      </c>
      <c r="G5" s="121">
        <f aca="true" t="shared" si="1" ref="G5:G13">+F5/$F$5</f>
        <v>1</v>
      </c>
      <c r="H5" s="122">
        <v>53892000</v>
      </c>
      <c r="I5" s="123">
        <f aca="true" t="shared" si="2" ref="I5:I13">+H5/$H$5</f>
        <v>1</v>
      </c>
    </row>
    <row r="6" spans="1:9" ht="27.75" customHeight="1">
      <c r="A6" s="26" t="s">
        <v>122</v>
      </c>
      <c r="B6" s="127">
        <v>423000</v>
      </c>
      <c r="C6" s="121">
        <f aca="true" t="shared" si="3" ref="C6:C13">+B6/$B$5</f>
        <v>0.5891364902506964</v>
      </c>
      <c r="D6" s="132">
        <v>435000</v>
      </c>
      <c r="E6" s="121">
        <f t="shared" si="0"/>
        <v>0.6178977272727273</v>
      </c>
      <c r="F6" s="299">
        <v>27204000</v>
      </c>
      <c r="G6" s="121">
        <f t="shared" si="1"/>
        <v>0.5202623878827287</v>
      </c>
      <c r="H6" s="132">
        <v>31293000</v>
      </c>
      <c r="I6" s="123">
        <f t="shared" si="2"/>
        <v>0.5806613226452906</v>
      </c>
    </row>
    <row r="7" spans="1:9" ht="27.75" customHeight="1">
      <c r="A7" s="128" t="s">
        <v>123</v>
      </c>
      <c r="B7" s="127">
        <v>413000</v>
      </c>
      <c r="C7" s="121">
        <f t="shared" si="3"/>
        <v>0.575208913649025</v>
      </c>
      <c r="D7" s="132">
        <v>424000</v>
      </c>
      <c r="E7" s="121">
        <f t="shared" si="0"/>
        <v>0.6022727272727273</v>
      </c>
      <c r="F7" s="299">
        <v>26625000</v>
      </c>
      <c r="G7" s="121">
        <f t="shared" si="1"/>
        <v>0.5091893132398784</v>
      </c>
      <c r="H7" s="132">
        <v>30525000</v>
      </c>
      <c r="I7" s="123">
        <f t="shared" si="2"/>
        <v>0.5664105989757292</v>
      </c>
    </row>
    <row r="8" spans="1:9" ht="27.75" customHeight="1">
      <c r="A8" s="128" t="s">
        <v>124</v>
      </c>
      <c r="B8" s="127">
        <v>56000</v>
      </c>
      <c r="C8" s="121">
        <f t="shared" si="3"/>
        <v>0.07799442896935933</v>
      </c>
      <c r="D8" s="132">
        <v>63000</v>
      </c>
      <c r="E8" s="121">
        <f t="shared" si="0"/>
        <v>0.08948863636363637</v>
      </c>
      <c r="F8" s="299">
        <v>3644000</v>
      </c>
      <c r="G8" s="121">
        <f t="shared" si="1"/>
        <v>0.06968960966933772</v>
      </c>
      <c r="H8" s="132">
        <v>3628000</v>
      </c>
      <c r="I8" s="123">
        <f t="shared" si="2"/>
        <v>0.0673198248348549</v>
      </c>
    </row>
    <row r="9" spans="1:9" ht="27.75" customHeight="1">
      <c r="A9" s="129" t="s">
        <v>125</v>
      </c>
      <c r="B9" s="127">
        <v>423000</v>
      </c>
      <c r="C9" s="121">
        <f t="shared" si="3"/>
        <v>0.5891364902506964</v>
      </c>
      <c r="D9" s="132">
        <v>409000</v>
      </c>
      <c r="E9" s="121">
        <f t="shared" si="0"/>
        <v>0.5809659090909091</v>
      </c>
      <c r="F9" s="299">
        <v>26654000</v>
      </c>
      <c r="G9" s="121">
        <f t="shared" si="1"/>
        <v>0.5097439231960833</v>
      </c>
      <c r="H9" s="132">
        <v>26849000</v>
      </c>
      <c r="I9" s="123">
        <f t="shared" si="2"/>
        <v>0.49820010391152675</v>
      </c>
    </row>
    <row r="10" spans="1:9" ht="27.75" customHeight="1">
      <c r="A10" s="128" t="s">
        <v>126</v>
      </c>
      <c r="B10" s="127">
        <v>403000</v>
      </c>
      <c r="C10" s="121">
        <f t="shared" si="3"/>
        <v>0.5612813370473537</v>
      </c>
      <c r="D10" s="132">
        <v>390000</v>
      </c>
      <c r="E10" s="121">
        <f t="shared" si="0"/>
        <v>0.5539772727272727</v>
      </c>
      <c r="F10" s="299">
        <v>25815000</v>
      </c>
      <c r="G10" s="121">
        <f t="shared" si="1"/>
        <v>0.493698483428637</v>
      </c>
      <c r="H10" s="132">
        <v>25906000</v>
      </c>
      <c r="I10" s="123">
        <f t="shared" si="2"/>
        <v>0.48070214503080233</v>
      </c>
    </row>
    <row r="11" spans="1:9" ht="27.75" customHeight="1">
      <c r="A11" s="128" t="s">
        <v>129</v>
      </c>
      <c r="B11" s="69">
        <v>194000</v>
      </c>
      <c r="C11" s="121">
        <f t="shared" si="3"/>
        <v>0.27019498607242337</v>
      </c>
      <c r="D11" s="122">
        <v>160000</v>
      </c>
      <c r="E11" s="121">
        <f t="shared" si="0"/>
        <v>0.22727272727272727</v>
      </c>
      <c r="F11" s="290">
        <v>7780000</v>
      </c>
      <c r="G11" s="121">
        <f t="shared" si="1"/>
        <v>0.14878846411291094</v>
      </c>
      <c r="H11" s="122">
        <v>7054000</v>
      </c>
      <c r="I11" s="123">
        <f t="shared" si="2"/>
        <v>0.1308914124545387</v>
      </c>
    </row>
    <row r="12" spans="1:9" ht="27.75" customHeight="1">
      <c r="A12" s="128" t="s">
        <v>127</v>
      </c>
      <c r="B12" s="69">
        <v>94000</v>
      </c>
      <c r="C12" s="121">
        <f t="shared" si="3"/>
        <v>0.1309192200557103</v>
      </c>
      <c r="D12" s="122">
        <v>83000</v>
      </c>
      <c r="E12" s="121">
        <f t="shared" si="0"/>
        <v>0.11789772727272728</v>
      </c>
      <c r="F12" s="290">
        <v>5257000</v>
      </c>
      <c r="G12" s="121">
        <f t="shared" si="1"/>
        <v>0.10053739792308133</v>
      </c>
      <c r="H12" s="122">
        <v>4644000</v>
      </c>
      <c r="I12" s="123">
        <f t="shared" si="2"/>
        <v>0.08617234468937876</v>
      </c>
    </row>
    <row r="13" spans="1:9" ht="27.75" customHeight="1" thickBot="1">
      <c r="A13" s="129" t="s">
        <v>128</v>
      </c>
      <c r="B13" s="69">
        <v>247000</v>
      </c>
      <c r="C13" s="121">
        <f t="shared" si="3"/>
        <v>0.34401114206128136</v>
      </c>
      <c r="D13" s="124">
        <v>233000</v>
      </c>
      <c r="E13" s="287">
        <f t="shared" si="0"/>
        <v>0.3309659090909091</v>
      </c>
      <c r="F13" s="290">
        <v>18472000</v>
      </c>
      <c r="G13" s="121">
        <f t="shared" si="1"/>
        <v>0.35326741762129704</v>
      </c>
      <c r="H13" s="124">
        <v>18850000</v>
      </c>
      <c r="I13" s="125">
        <f t="shared" si="2"/>
        <v>0.3497736213167075</v>
      </c>
    </row>
    <row r="14" spans="1:6" ht="12" customHeight="1">
      <c r="A14" s="556"/>
      <c r="B14" s="556"/>
      <c r="C14" s="556"/>
      <c r="D14" s="556"/>
      <c r="E14" s="556"/>
      <c r="F14" s="139"/>
    </row>
    <row r="15" spans="1:6" ht="12">
      <c r="A15" s="556"/>
      <c r="B15" s="556"/>
      <c r="C15" s="556"/>
      <c r="D15" s="556"/>
      <c r="E15" s="556"/>
      <c r="F15" s="139"/>
    </row>
    <row r="16" spans="1:6" ht="12">
      <c r="A16" s="556"/>
      <c r="B16" s="556"/>
      <c r="C16" s="556"/>
      <c r="D16" s="556"/>
      <c r="E16" s="556"/>
      <c r="F16" s="139"/>
    </row>
    <row r="17" spans="1:6" ht="12">
      <c r="A17" s="556"/>
      <c r="B17" s="556"/>
      <c r="C17" s="556"/>
      <c r="D17" s="556"/>
      <c r="E17" s="556"/>
      <c r="F17" s="139"/>
    </row>
  </sheetData>
  <sheetProtection/>
  <mergeCells count="9">
    <mergeCell ref="A14:E17"/>
    <mergeCell ref="A1:I1"/>
    <mergeCell ref="F2:I2"/>
    <mergeCell ref="F3:G3"/>
    <mergeCell ref="H3:I3"/>
    <mergeCell ref="A2:A4"/>
    <mergeCell ref="B2:E2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pane ySplit="5" topLeftCell="A6" activePane="bottomLeft" state="frozen"/>
      <selection pane="topLeft" activeCell="G12" sqref="G12"/>
      <selection pane="bottomLeft" activeCell="A1" sqref="A1:K1"/>
    </sheetView>
  </sheetViews>
  <sheetFormatPr defaultColWidth="9.00390625" defaultRowHeight="12.75"/>
  <cols>
    <col min="1" max="1" width="18.75390625" style="81" customWidth="1"/>
    <col min="2" max="3" width="10.75390625" style="228" customWidth="1"/>
    <col min="4" max="5" width="10.75390625" style="210" customWidth="1"/>
    <col min="6" max="6" width="10.75390625" style="228" customWidth="1"/>
    <col min="7" max="8" width="11.75390625" style="228" customWidth="1"/>
    <col min="9" max="9" width="10.75390625" style="81" customWidth="1"/>
    <col min="10" max="10" width="11.75390625" style="81" customWidth="1"/>
    <col min="11" max="11" width="10.75390625" style="81" customWidth="1"/>
    <col min="12" max="17" width="9.125" style="81" customWidth="1"/>
    <col min="18" max="18" width="12.125" style="81" customWidth="1"/>
    <col min="19" max="16384" width="9.125" style="81" customWidth="1"/>
  </cols>
  <sheetData>
    <row r="1" spans="1:11" ht="24.75" customHeight="1">
      <c r="A1" s="567" t="s">
        <v>67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</row>
    <row r="2" spans="1:11" ht="19.5" customHeight="1">
      <c r="A2" s="542" t="s">
        <v>145</v>
      </c>
      <c r="B2" s="593" t="s">
        <v>190</v>
      </c>
      <c r="C2" s="574"/>
      <c r="D2" s="574"/>
      <c r="E2" s="574"/>
      <c r="F2" s="574"/>
      <c r="G2" s="573" t="s">
        <v>191</v>
      </c>
      <c r="H2" s="574"/>
      <c r="I2" s="574"/>
      <c r="J2" s="574"/>
      <c r="K2" s="575"/>
    </row>
    <row r="3" spans="1:11" ht="30" customHeight="1">
      <c r="A3" s="542"/>
      <c r="B3" s="166" t="s">
        <v>42</v>
      </c>
      <c r="C3" s="576" t="s">
        <v>41</v>
      </c>
      <c r="D3" s="576"/>
      <c r="E3" s="577" t="s">
        <v>142</v>
      </c>
      <c r="F3" s="594"/>
      <c r="G3" s="300" t="s">
        <v>42</v>
      </c>
      <c r="H3" s="576" t="s">
        <v>41</v>
      </c>
      <c r="I3" s="576"/>
      <c r="J3" s="577" t="s">
        <v>142</v>
      </c>
      <c r="K3" s="578"/>
    </row>
    <row r="4" spans="1:11" ht="19.5" customHeight="1">
      <c r="A4" s="542"/>
      <c r="B4" s="165"/>
      <c r="C4" s="199" t="s">
        <v>42</v>
      </c>
      <c r="D4" s="579" t="s">
        <v>144</v>
      </c>
      <c r="E4" s="199" t="s">
        <v>42</v>
      </c>
      <c r="F4" s="595" t="s">
        <v>144</v>
      </c>
      <c r="G4" s="301"/>
      <c r="H4" s="234" t="s">
        <v>42</v>
      </c>
      <c r="I4" s="579" t="s">
        <v>144</v>
      </c>
      <c r="J4" s="234" t="s">
        <v>42</v>
      </c>
      <c r="K4" s="579" t="s">
        <v>144</v>
      </c>
    </row>
    <row r="5" spans="1:11" ht="24.75" customHeight="1" thickBot="1">
      <c r="A5" s="541"/>
      <c r="B5" s="312" t="s">
        <v>140</v>
      </c>
      <c r="C5" s="313" t="s">
        <v>141</v>
      </c>
      <c r="D5" s="580"/>
      <c r="E5" s="313" t="s">
        <v>141</v>
      </c>
      <c r="F5" s="596"/>
      <c r="G5" s="314" t="s">
        <v>140</v>
      </c>
      <c r="H5" s="313" t="s">
        <v>141</v>
      </c>
      <c r="I5" s="580"/>
      <c r="J5" s="313" t="s">
        <v>141</v>
      </c>
      <c r="K5" s="580"/>
    </row>
    <row r="6" spans="1:11" ht="17.25" customHeight="1" thickTop="1">
      <c r="A6" s="315" t="s">
        <v>36</v>
      </c>
      <c r="B6" s="307">
        <v>704000</v>
      </c>
      <c r="C6" s="307">
        <v>424000</v>
      </c>
      <c r="D6" s="581">
        <f>+C6/$B$6</f>
        <v>0.6022727272727273</v>
      </c>
      <c r="E6" s="307">
        <v>390000</v>
      </c>
      <c r="F6" s="591">
        <f>+E6/$B$6</f>
        <v>0.5539772727272727</v>
      </c>
      <c r="G6" s="308">
        <v>53892000</v>
      </c>
      <c r="H6" s="307">
        <v>30525000</v>
      </c>
      <c r="I6" s="581">
        <f>H6/G6</f>
        <v>0.5664105989757292</v>
      </c>
      <c r="J6" s="307">
        <v>25906000</v>
      </c>
      <c r="K6" s="581">
        <f>J6/G6</f>
        <v>0.48070214503080233</v>
      </c>
    </row>
    <row r="7" spans="1:11" ht="17.25" customHeight="1" thickBot="1">
      <c r="A7" s="309" t="s">
        <v>40</v>
      </c>
      <c r="B7" s="310">
        <v>1</v>
      </c>
      <c r="C7" s="310">
        <v>1</v>
      </c>
      <c r="D7" s="582"/>
      <c r="E7" s="310">
        <v>1</v>
      </c>
      <c r="F7" s="592"/>
      <c r="G7" s="311">
        <v>1</v>
      </c>
      <c r="H7" s="310">
        <v>1</v>
      </c>
      <c r="I7" s="582"/>
      <c r="J7" s="310">
        <v>1</v>
      </c>
      <c r="K7" s="582"/>
    </row>
    <row r="8" spans="1:11" ht="16.5" customHeight="1" thickTop="1">
      <c r="A8" s="304" t="s">
        <v>43</v>
      </c>
      <c r="B8" s="29">
        <v>76000</v>
      </c>
      <c r="C8" s="29">
        <v>60000</v>
      </c>
      <c r="D8" s="569">
        <f>+C8/$B8</f>
        <v>0.7894736842105263</v>
      </c>
      <c r="E8" s="29">
        <v>58000</v>
      </c>
      <c r="F8" s="585">
        <f>+E8/B8</f>
        <v>0.7631578947368421</v>
      </c>
      <c r="G8" s="305">
        <v>4578000</v>
      </c>
      <c r="H8" s="29">
        <v>3659000</v>
      </c>
      <c r="I8" s="569">
        <f>H8/G8</f>
        <v>0.7992573176059414</v>
      </c>
      <c r="J8" s="29">
        <v>3517000</v>
      </c>
      <c r="K8" s="583">
        <f>J8/G8</f>
        <v>0.7682394058540848</v>
      </c>
    </row>
    <row r="9" spans="1:11" ht="16.5" customHeight="1">
      <c r="A9" s="137" t="s">
        <v>40</v>
      </c>
      <c r="B9" s="375">
        <f>+B8/$B$6</f>
        <v>0.10795454545454546</v>
      </c>
      <c r="C9" s="375">
        <f>+C8/C$6</f>
        <v>0.14150943396226415</v>
      </c>
      <c r="D9" s="566"/>
      <c r="E9" s="375">
        <f>+E8/E$6</f>
        <v>0.14871794871794872</v>
      </c>
      <c r="F9" s="586"/>
      <c r="G9" s="302">
        <f>+G8/$G$6</f>
        <v>0.08494767312402583</v>
      </c>
      <c r="H9" s="375">
        <f>+H8/H$6</f>
        <v>0.11986895986895987</v>
      </c>
      <c r="I9" s="566"/>
      <c r="J9" s="375">
        <f>+J8/J$6</f>
        <v>0.13576005558557863</v>
      </c>
      <c r="K9" s="584"/>
    </row>
    <row r="10" spans="1:11" ht="16.5" customHeight="1">
      <c r="A10" s="133" t="s">
        <v>44</v>
      </c>
      <c r="B10" s="35">
        <v>29000</v>
      </c>
      <c r="C10" s="35">
        <v>26000</v>
      </c>
      <c r="D10" s="565">
        <f>+C10/$B10</f>
        <v>0.896551724137931</v>
      </c>
      <c r="E10" s="35">
        <v>25000</v>
      </c>
      <c r="F10" s="587">
        <f>+E10/$B10</f>
        <v>0.8620689655172413</v>
      </c>
      <c r="G10" s="291">
        <v>902000</v>
      </c>
      <c r="H10" s="35">
        <v>834000</v>
      </c>
      <c r="I10" s="565">
        <f>H10/G10</f>
        <v>0.9246119733924612</v>
      </c>
      <c r="J10" s="35">
        <v>831000</v>
      </c>
      <c r="K10" s="565">
        <f>J10/G10</f>
        <v>0.9212860310421286</v>
      </c>
    </row>
    <row r="11" spans="1:11" ht="16.5" customHeight="1">
      <c r="A11" s="137" t="s">
        <v>40</v>
      </c>
      <c r="B11" s="375">
        <f>+B10/$B$6</f>
        <v>0.041193181818181816</v>
      </c>
      <c r="C11" s="375">
        <f>+C10/C$6</f>
        <v>0.06132075471698113</v>
      </c>
      <c r="D11" s="566"/>
      <c r="E11" s="375">
        <f>+E10/E$6</f>
        <v>0.0641025641025641</v>
      </c>
      <c r="F11" s="586"/>
      <c r="G11" s="302">
        <f>+G10/$G$6</f>
        <v>0.01673717805982335</v>
      </c>
      <c r="H11" s="375">
        <f>+H10/H$6</f>
        <v>0.02732186732186732</v>
      </c>
      <c r="I11" s="566"/>
      <c r="J11" s="375">
        <f>+J10/J$6</f>
        <v>0.03207751100131244</v>
      </c>
      <c r="K11" s="566"/>
    </row>
    <row r="12" spans="1:11" ht="16.5" customHeight="1">
      <c r="A12" s="134" t="s">
        <v>45</v>
      </c>
      <c r="B12" s="35">
        <v>46000</v>
      </c>
      <c r="C12" s="35">
        <v>34000</v>
      </c>
      <c r="D12" s="565">
        <f>+C12/$B12</f>
        <v>0.7391304347826086</v>
      </c>
      <c r="E12" s="35">
        <v>33000</v>
      </c>
      <c r="F12" s="587">
        <f>+E12/$B12</f>
        <v>0.717391304347826</v>
      </c>
      <c r="G12" s="291">
        <v>3676000</v>
      </c>
      <c r="H12" s="35">
        <v>2826000</v>
      </c>
      <c r="I12" s="565">
        <f>H12/G12</f>
        <v>0.7687704026115343</v>
      </c>
      <c r="J12" s="35">
        <v>2685000</v>
      </c>
      <c r="K12" s="565">
        <f>J12/G12</f>
        <v>0.7304134929270947</v>
      </c>
    </row>
    <row r="13" spans="1:11" ht="16.5" customHeight="1" thickBot="1">
      <c r="A13" s="303" t="s">
        <v>40</v>
      </c>
      <c r="B13" s="67">
        <f>+B12/$B$6</f>
        <v>0.06534090909090909</v>
      </c>
      <c r="C13" s="67">
        <f>+C12/C$6</f>
        <v>0.08018867924528301</v>
      </c>
      <c r="D13" s="570"/>
      <c r="E13" s="67">
        <f>+E12/E$6</f>
        <v>0.08461538461538462</v>
      </c>
      <c r="F13" s="589"/>
      <c r="G13" s="267">
        <f>+G12/$G$6</f>
        <v>0.06821049506420247</v>
      </c>
      <c r="H13" s="67">
        <f>+H12/H$6</f>
        <v>0.09257985257985259</v>
      </c>
      <c r="I13" s="570"/>
      <c r="J13" s="67">
        <f>+J12/J$6</f>
        <v>0.10364394348799506</v>
      </c>
      <c r="K13" s="570"/>
    </row>
    <row r="14" spans="1:11" ht="16.5" customHeight="1" thickTop="1">
      <c r="A14" s="306" t="s">
        <v>46</v>
      </c>
      <c r="B14" s="307">
        <v>309000</v>
      </c>
      <c r="C14" s="307">
        <v>166000</v>
      </c>
      <c r="D14" s="571">
        <f>+C14/$B14</f>
        <v>0.5372168284789643</v>
      </c>
      <c r="E14" s="307">
        <v>158000</v>
      </c>
      <c r="F14" s="590">
        <f>+E14/$B14</f>
        <v>0.511326860841424</v>
      </c>
      <c r="G14" s="308">
        <v>22796000</v>
      </c>
      <c r="H14" s="307">
        <v>13529000</v>
      </c>
      <c r="I14" s="571">
        <f>H14/G14</f>
        <v>0.5934813125109668</v>
      </c>
      <c r="J14" s="307">
        <v>12596000</v>
      </c>
      <c r="K14" s="571">
        <f>J14/G14</f>
        <v>0.5525530794876294</v>
      </c>
    </row>
    <row r="15" spans="1:11" ht="16.5" customHeight="1">
      <c r="A15" s="137" t="s">
        <v>40</v>
      </c>
      <c r="B15" s="375">
        <f>+B14/$B$6</f>
        <v>0.43892045454545453</v>
      </c>
      <c r="C15" s="375">
        <f>+C14/C$6</f>
        <v>0.3915094339622642</v>
      </c>
      <c r="D15" s="566"/>
      <c r="E15" s="375">
        <f>+E14/E$6</f>
        <v>0.40512820512820513</v>
      </c>
      <c r="F15" s="586"/>
      <c r="G15" s="302">
        <f>+G14/$G$6</f>
        <v>0.42299413642099015</v>
      </c>
      <c r="H15" s="375">
        <f>+H14/H$6</f>
        <v>0.44321048321048323</v>
      </c>
      <c r="I15" s="566"/>
      <c r="J15" s="375">
        <f>+J14/J$6</f>
        <v>0.4862194086312051</v>
      </c>
      <c r="K15" s="566"/>
    </row>
    <row r="16" spans="1:11" ht="22.5" customHeight="1">
      <c r="A16" s="135" t="s">
        <v>47</v>
      </c>
      <c r="B16" s="35">
        <v>202000</v>
      </c>
      <c r="C16" s="35">
        <v>109000</v>
      </c>
      <c r="D16" s="565">
        <f>+C16/$B16</f>
        <v>0.5396039603960396</v>
      </c>
      <c r="E16" s="35">
        <v>104000</v>
      </c>
      <c r="F16" s="587">
        <f>+E16/$B16</f>
        <v>0.5148514851485149</v>
      </c>
      <c r="G16" s="291">
        <v>16322000</v>
      </c>
      <c r="H16" s="35">
        <v>9895000</v>
      </c>
      <c r="I16" s="565">
        <f>H16/G16</f>
        <v>0.6062369807621615</v>
      </c>
      <c r="J16" s="35">
        <v>9162000</v>
      </c>
      <c r="K16" s="565">
        <f>J16/G16</f>
        <v>0.561328268594535</v>
      </c>
    </row>
    <row r="17" spans="1:11" ht="16.5" customHeight="1">
      <c r="A17" s="137" t="s">
        <v>40</v>
      </c>
      <c r="B17" s="375">
        <f>+B16/$B$6</f>
        <v>0.2869318181818182</v>
      </c>
      <c r="C17" s="375">
        <f>+C16/C$6</f>
        <v>0.25707547169811323</v>
      </c>
      <c r="D17" s="566"/>
      <c r="E17" s="375">
        <f>+E16/E$6</f>
        <v>0.26666666666666666</v>
      </c>
      <c r="F17" s="586"/>
      <c r="G17" s="302">
        <f>+G16/$G$6</f>
        <v>0.30286498923773475</v>
      </c>
      <c r="H17" s="375">
        <f>+H16/H$6</f>
        <v>0.32416052416052415</v>
      </c>
      <c r="I17" s="566"/>
      <c r="J17" s="375">
        <f>+J16/J$6</f>
        <v>0.35366324403613064</v>
      </c>
      <c r="K17" s="566"/>
    </row>
    <row r="18" spans="1:11" ht="16.5" customHeight="1">
      <c r="A18" s="136" t="s">
        <v>48</v>
      </c>
      <c r="B18" s="35">
        <v>37000</v>
      </c>
      <c r="C18" s="35">
        <v>18000</v>
      </c>
      <c r="D18" s="565">
        <f>+C18/$B18</f>
        <v>0.4864864864864865</v>
      </c>
      <c r="E18" s="35">
        <v>17000</v>
      </c>
      <c r="F18" s="587">
        <f>+E18/$B18</f>
        <v>0.4594594594594595</v>
      </c>
      <c r="G18" s="291">
        <v>1732000</v>
      </c>
      <c r="H18" s="35">
        <v>1090000</v>
      </c>
      <c r="I18" s="565">
        <f>H18/G18</f>
        <v>0.6293302540415704</v>
      </c>
      <c r="J18" s="35">
        <v>1001000</v>
      </c>
      <c r="K18" s="565">
        <f>J18/G18</f>
        <v>0.5779445727482679</v>
      </c>
    </row>
    <row r="19" spans="1:11" ht="16.5" customHeight="1">
      <c r="A19" s="137" t="s">
        <v>40</v>
      </c>
      <c r="B19" s="375">
        <f>+B18/$B$6</f>
        <v>0.052556818181818184</v>
      </c>
      <c r="C19" s="375">
        <f>+C18/C$6</f>
        <v>0.04245283018867924</v>
      </c>
      <c r="D19" s="566"/>
      <c r="E19" s="375">
        <f>+E18/E$6</f>
        <v>0.04358974358974359</v>
      </c>
      <c r="F19" s="586"/>
      <c r="G19" s="302">
        <f>+G18/$G$6</f>
        <v>0.032138350775625324</v>
      </c>
      <c r="H19" s="375">
        <f>+H18/H$6</f>
        <v>0.03570843570843571</v>
      </c>
      <c r="I19" s="566"/>
      <c r="J19" s="375">
        <f>+J18/J$6</f>
        <v>0.03863969736740523</v>
      </c>
      <c r="K19" s="566"/>
    </row>
    <row r="20" spans="1:11" ht="16.5" customHeight="1">
      <c r="A20" s="136" t="s">
        <v>130</v>
      </c>
      <c r="B20" s="35">
        <v>9000</v>
      </c>
      <c r="C20" s="35">
        <v>4000</v>
      </c>
      <c r="D20" s="565">
        <f>+C20/$B20</f>
        <v>0.4444444444444444</v>
      </c>
      <c r="E20" s="35">
        <v>3000</v>
      </c>
      <c r="F20" s="587">
        <f>+E20/$B20</f>
        <v>0.3333333333333333</v>
      </c>
      <c r="G20" s="291">
        <v>730000</v>
      </c>
      <c r="H20" s="35">
        <v>302000</v>
      </c>
      <c r="I20" s="565">
        <f>H20/G20</f>
        <v>0.4136986301369863</v>
      </c>
      <c r="J20" s="35">
        <v>289000</v>
      </c>
      <c r="K20" s="565">
        <f>J20/G20</f>
        <v>0.3958904109589041</v>
      </c>
    </row>
    <row r="21" spans="1:11" ht="16.5" customHeight="1">
      <c r="A21" s="137" t="s">
        <v>40</v>
      </c>
      <c r="B21" s="375">
        <f>+B20/$B$6</f>
        <v>0.01278409090909091</v>
      </c>
      <c r="C21" s="375">
        <f>+C20/C$6</f>
        <v>0.009433962264150943</v>
      </c>
      <c r="D21" s="566"/>
      <c r="E21" s="375">
        <f>+E20/E$6</f>
        <v>0.007692307692307693</v>
      </c>
      <c r="F21" s="586"/>
      <c r="G21" s="302">
        <f>+G20/$G$6</f>
        <v>0.013545609737994508</v>
      </c>
      <c r="H21" s="375">
        <f>+H20/H$6</f>
        <v>0.009893529893529894</v>
      </c>
      <c r="I21" s="566"/>
      <c r="J21" s="375">
        <f>+J20/J$6</f>
        <v>0.011155716822357754</v>
      </c>
      <c r="K21" s="566"/>
    </row>
    <row r="22" spans="1:11" ht="16.5" customHeight="1">
      <c r="A22" s="134" t="s">
        <v>131</v>
      </c>
      <c r="B22" s="35">
        <v>61000</v>
      </c>
      <c r="C22" s="35">
        <v>35000</v>
      </c>
      <c r="D22" s="565">
        <f>+C22/$B22</f>
        <v>0.5737704918032787</v>
      </c>
      <c r="E22" s="35">
        <v>34000</v>
      </c>
      <c r="F22" s="587">
        <f>+E22/$B22</f>
        <v>0.5573770491803278</v>
      </c>
      <c r="G22" s="291">
        <v>4011000</v>
      </c>
      <c r="H22" s="35">
        <v>2242000</v>
      </c>
      <c r="I22" s="565">
        <f>H22/G22</f>
        <v>0.5589628521565694</v>
      </c>
      <c r="J22" s="35">
        <v>2144000</v>
      </c>
      <c r="K22" s="565">
        <f>J22/G22</f>
        <v>0.5345300423834455</v>
      </c>
    </row>
    <row r="23" spans="1:11" ht="16.5" customHeight="1" thickBot="1">
      <c r="A23" s="309" t="s">
        <v>40</v>
      </c>
      <c r="B23" s="310">
        <f>+B22/$B$6</f>
        <v>0.08664772727272728</v>
      </c>
      <c r="C23" s="310">
        <f>+C22/C$6</f>
        <v>0.08254716981132075</v>
      </c>
      <c r="D23" s="568"/>
      <c r="E23" s="310">
        <f>+E22/E$6</f>
        <v>0.08717948717948718</v>
      </c>
      <c r="F23" s="588"/>
      <c r="G23" s="311">
        <f>+G22/$G$6</f>
        <v>0.0744266310398575</v>
      </c>
      <c r="H23" s="310">
        <f>+H22/H$6</f>
        <v>0.07344799344799345</v>
      </c>
      <c r="I23" s="568"/>
      <c r="J23" s="310">
        <f>+J22/J$6</f>
        <v>0.08276075040531151</v>
      </c>
      <c r="K23" s="568"/>
    </row>
    <row r="24" spans="1:11" ht="16.5" customHeight="1" thickTop="1">
      <c r="A24" s="304" t="s">
        <v>49</v>
      </c>
      <c r="B24" s="29">
        <v>208000</v>
      </c>
      <c r="C24" s="29">
        <v>162000</v>
      </c>
      <c r="D24" s="569">
        <f>+C24/$B24</f>
        <v>0.7788461538461539</v>
      </c>
      <c r="E24" s="29">
        <v>158000</v>
      </c>
      <c r="F24" s="585">
        <f>+E24/$B24</f>
        <v>0.7596153846153846</v>
      </c>
      <c r="G24" s="305">
        <v>11521000</v>
      </c>
      <c r="H24" s="29">
        <v>8448000</v>
      </c>
      <c r="I24" s="569">
        <f>H24/G24</f>
        <v>0.7332696814512629</v>
      </c>
      <c r="J24" s="29">
        <v>8162000</v>
      </c>
      <c r="K24" s="569">
        <f>J24/G24</f>
        <v>0.7084454474437982</v>
      </c>
    </row>
    <row r="25" spans="1:11" ht="16.5" customHeight="1">
      <c r="A25" s="137" t="s">
        <v>40</v>
      </c>
      <c r="B25" s="375">
        <f>+B24/$B$6</f>
        <v>0.29545454545454547</v>
      </c>
      <c r="C25" s="375">
        <f>+C24/C$6</f>
        <v>0.38207547169811323</v>
      </c>
      <c r="D25" s="566"/>
      <c r="E25" s="375">
        <f>+E24/E$6</f>
        <v>0.40512820512820513</v>
      </c>
      <c r="F25" s="586"/>
      <c r="G25" s="302">
        <f>+G24/$G$6</f>
        <v>0.21377941067319825</v>
      </c>
      <c r="H25" s="375">
        <f>+H24/H$6</f>
        <v>0.27675675675675676</v>
      </c>
      <c r="I25" s="566"/>
      <c r="J25" s="375">
        <f>+J24/J$6</f>
        <v>0.3150621477649965</v>
      </c>
      <c r="K25" s="566"/>
    </row>
    <row r="26" spans="1:11" ht="16.5" customHeight="1">
      <c r="A26" s="133" t="s">
        <v>50</v>
      </c>
      <c r="B26" s="35">
        <v>5000</v>
      </c>
      <c r="C26" s="35">
        <v>0</v>
      </c>
      <c r="D26" s="565">
        <f>+C26/$B26</f>
        <v>0</v>
      </c>
      <c r="E26" s="35">
        <v>0</v>
      </c>
      <c r="F26" s="587">
        <f>+E26/$B26</f>
        <v>0</v>
      </c>
      <c r="G26" s="291">
        <v>411000</v>
      </c>
      <c r="H26" s="35">
        <v>27000</v>
      </c>
      <c r="I26" s="565">
        <f>H26/G26</f>
        <v>0.06569343065693431</v>
      </c>
      <c r="J26" s="35">
        <v>18000</v>
      </c>
      <c r="K26" s="565">
        <f>J26/G26</f>
        <v>0.043795620437956206</v>
      </c>
    </row>
    <row r="27" spans="1:13" ht="16.5" customHeight="1">
      <c r="A27" s="137" t="s">
        <v>40</v>
      </c>
      <c r="B27" s="375">
        <f>+B26/$B$6</f>
        <v>0.007102272727272727</v>
      </c>
      <c r="C27" s="375">
        <f>+C26/$D$6</f>
        <v>0</v>
      </c>
      <c r="D27" s="566"/>
      <c r="E27" s="375">
        <f>+E26/E$6</f>
        <v>0</v>
      </c>
      <c r="F27" s="586"/>
      <c r="G27" s="302">
        <f>+G26/$G$6</f>
        <v>0.007626363838788688</v>
      </c>
      <c r="H27" s="375">
        <f>+H26/H$6</f>
        <v>0.0008845208845208846</v>
      </c>
      <c r="I27" s="566"/>
      <c r="J27" s="375">
        <f>+J26/J$6</f>
        <v>0.0006948197328804139</v>
      </c>
      <c r="K27" s="566"/>
      <c r="M27" s="376"/>
    </row>
    <row r="28" spans="1:11" ht="16.5" customHeight="1">
      <c r="A28" s="133" t="s">
        <v>14</v>
      </c>
      <c r="B28" s="35">
        <v>204000</v>
      </c>
      <c r="C28" s="35">
        <v>162000</v>
      </c>
      <c r="D28" s="565">
        <f>+C28/$B28</f>
        <v>0.7941176470588235</v>
      </c>
      <c r="E28" s="35">
        <v>158000</v>
      </c>
      <c r="F28" s="587">
        <f>+E28/$B28</f>
        <v>0.7745098039215687</v>
      </c>
      <c r="G28" s="291">
        <v>11110000</v>
      </c>
      <c r="H28" s="35">
        <v>8421000</v>
      </c>
      <c r="I28" s="565">
        <f>H28/G28</f>
        <v>0.757965796579658</v>
      </c>
      <c r="J28" s="35">
        <v>8144000</v>
      </c>
      <c r="K28" s="565">
        <f>J28/G28</f>
        <v>0.733033303330333</v>
      </c>
    </row>
    <row r="29" spans="1:11" ht="16.5" customHeight="1">
      <c r="A29" s="137" t="s">
        <v>40</v>
      </c>
      <c r="B29" s="375">
        <f>+B28/$B$6</f>
        <v>0.2897727272727273</v>
      </c>
      <c r="C29" s="375">
        <f>+C28/C$6</f>
        <v>0.38207547169811323</v>
      </c>
      <c r="D29" s="566"/>
      <c r="E29" s="375">
        <f>+E28/E$6</f>
        <v>0.40512820512820513</v>
      </c>
      <c r="F29" s="586"/>
      <c r="G29" s="302">
        <f>+G28/$G$6</f>
        <v>0.20615304683440955</v>
      </c>
      <c r="H29" s="375">
        <f>+H28/H$6</f>
        <v>0.27587223587223586</v>
      </c>
      <c r="I29" s="566"/>
      <c r="J29" s="375">
        <f>+J28/J$6</f>
        <v>0.3143673280321161</v>
      </c>
      <c r="K29" s="566"/>
    </row>
    <row r="30" spans="1:7" ht="19.5" customHeight="1">
      <c r="A30" s="572" t="s">
        <v>148</v>
      </c>
      <c r="B30" s="572"/>
      <c r="C30" s="572"/>
      <c r="D30" s="572"/>
      <c r="E30" s="572"/>
      <c r="F30" s="572"/>
      <c r="G30" s="177"/>
    </row>
    <row r="31" spans="1:7" ht="12">
      <c r="A31" s="139"/>
      <c r="B31" s="139"/>
      <c r="C31" s="139"/>
      <c r="D31" s="139"/>
      <c r="E31" s="139"/>
      <c r="F31" s="139"/>
      <c r="G31" s="177"/>
    </row>
    <row r="32" spans="1:6" ht="12">
      <c r="A32" s="139"/>
      <c r="B32" s="139"/>
      <c r="C32" s="139"/>
      <c r="D32" s="139"/>
      <c r="E32" s="139"/>
      <c r="F32" s="139"/>
    </row>
    <row r="33" spans="1:6" ht="12">
      <c r="A33" s="139"/>
      <c r="B33" s="139"/>
      <c r="C33" s="139"/>
      <c r="D33" s="139"/>
      <c r="E33" s="139"/>
      <c r="F33" s="139"/>
    </row>
  </sheetData>
  <sheetProtection/>
  <mergeCells count="61">
    <mergeCell ref="A2:A5"/>
    <mergeCell ref="B2:F2"/>
    <mergeCell ref="C3:D3"/>
    <mergeCell ref="E3:F3"/>
    <mergeCell ref="D4:D5"/>
    <mergeCell ref="F4:F5"/>
    <mergeCell ref="D6:D7"/>
    <mergeCell ref="F6:F7"/>
    <mergeCell ref="D8:D9"/>
    <mergeCell ref="F8:F9"/>
    <mergeCell ref="D10:D11"/>
    <mergeCell ref="F10:F11"/>
    <mergeCell ref="F20:F21"/>
    <mergeCell ref="D22:D23"/>
    <mergeCell ref="F22:F23"/>
    <mergeCell ref="D12:D13"/>
    <mergeCell ref="F12:F13"/>
    <mergeCell ref="D14:D15"/>
    <mergeCell ref="F14:F15"/>
    <mergeCell ref="D16:D17"/>
    <mergeCell ref="F16:F17"/>
    <mergeCell ref="K8:K9"/>
    <mergeCell ref="D24:D25"/>
    <mergeCell ref="F24:F25"/>
    <mergeCell ref="D26:D27"/>
    <mergeCell ref="F26:F27"/>
    <mergeCell ref="D28:D29"/>
    <mergeCell ref="F28:F29"/>
    <mergeCell ref="D18:D19"/>
    <mergeCell ref="F18:F19"/>
    <mergeCell ref="D20:D21"/>
    <mergeCell ref="K14:K15"/>
    <mergeCell ref="A30:F30"/>
    <mergeCell ref="G2:K2"/>
    <mergeCell ref="H3:I3"/>
    <mergeCell ref="J3:K3"/>
    <mergeCell ref="I4:I5"/>
    <mergeCell ref="K4:K5"/>
    <mergeCell ref="I6:I7"/>
    <mergeCell ref="K6:K7"/>
    <mergeCell ref="I8:I9"/>
    <mergeCell ref="K16:K17"/>
    <mergeCell ref="I18:I19"/>
    <mergeCell ref="K18:K19"/>
    <mergeCell ref="I20:I21"/>
    <mergeCell ref="K20:K21"/>
    <mergeCell ref="I10:I11"/>
    <mergeCell ref="K10:K11"/>
    <mergeCell ref="I12:I13"/>
    <mergeCell ref="K12:K13"/>
    <mergeCell ref="I14:I15"/>
    <mergeCell ref="I28:I29"/>
    <mergeCell ref="K28:K29"/>
    <mergeCell ref="A1:K1"/>
    <mergeCell ref="I22:I23"/>
    <mergeCell ref="K22:K23"/>
    <mergeCell ref="I24:I25"/>
    <mergeCell ref="K24:K25"/>
    <mergeCell ref="I26:I27"/>
    <mergeCell ref="K26:K27"/>
    <mergeCell ref="I16:I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71" bestFit="1" customWidth="1"/>
    <col min="2" max="2" width="9.75390625" style="71" customWidth="1"/>
    <col min="3" max="4" width="8.75390625" style="71" customWidth="1"/>
    <col min="5" max="5" width="7.75390625" style="71" customWidth="1"/>
    <col min="6" max="7" width="8.75390625" style="71" customWidth="1"/>
    <col min="8" max="8" width="5.25390625" style="71" customWidth="1"/>
    <col min="9" max="9" width="7.00390625" style="71" customWidth="1"/>
    <col min="10" max="10" width="10.25390625" style="71" customWidth="1"/>
    <col min="11" max="11" width="9.25390625" style="71" customWidth="1"/>
    <col min="12" max="12" width="5.25390625" style="71" customWidth="1"/>
    <col min="13" max="13" width="10.25390625" style="71" customWidth="1"/>
    <col min="14" max="14" width="9.25390625" style="71" customWidth="1"/>
    <col min="15" max="15" width="5.25390625" style="71" customWidth="1"/>
    <col min="16" max="16" width="7.00390625" style="71" customWidth="1"/>
    <col min="17" max="16384" width="9.125" style="71" customWidth="1"/>
  </cols>
  <sheetData>
    <row r="1" spans="1:16" ht="12">
      <c r="A1" s="81"/>
      <c r="B1" s="81"/>
      <c r="C1" s="208"/>
      <c r="D1" s="208"/>
      <c r="E1" s="208"/>
      <c r="F1" s="209"/>
      <c r="G1" s="209"/>
      <c r="H1" s="209"/>
      <c r="I1" s="331"/>
      <c r="J1" s="331"/>
      <c r="K1" s="331"/>
      <c r="L1" s="331"/>
      <c r="M1" s="208"/>
      <c r="N1" s="208"/>
      <c r="O1" s="208"/>
      <c r="P1" s="209"/>
    </row>
  </sheetData>
  <sheetProtection/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2.75390625" style="2" bestFit="1" customWidth="1"/>
    <col min="2" max="2" width="3.00390625" style="2" customWidth="1"/>
    <col min="3" max="3" width="13.75390625" style="2" customWidth="1"/>
    <col min="4" max="5" width="8.75390625" style="2" customWidth="1"/>
    <col min="6" max="6" width="9.375" style="2" customWidth="1"/>
    <col min="7" max="9" width="10.75390625" style="2" customWidth="1"/>
    <col min="10" max="10" width="9.75390625" style="2" customWidth="1"/>
    <col min="11" max="11" width="6.875" style="2" bestFit="1" customWidth="1"/>
    <col min="12" max="16384" width="9.125" style="2" customWidth="1"/>
  </cols>
  <sheetData>
    <row r="1" spans="1:11" ht="18" customHeight="1">
      <c r="A1" s="402" t="s">
        <v>155</v>
      </c>
      <c r="B1" s="402"/>
      <c r="C1" s="402"/>
      <c r="D1" s="402"/>
      <c r="E1" s="402"/>
      <c r="F1" s="402"/>
      <c r="G1" s="402"/>
      <c r="H1" s="402"/>
      <c r="I1" s="402"/>
      <c r="J1" s="329"/>
      <c r="K1" s="329"/>
    </row>
    <row r="2" spans="1:9" ht="15.75" customHeight="1" thickBot="1">
      <c r="A2" s="403" t="s">
        <v>134</v>
      </c>
      <c r="B2" s="404"/>
      <c r="C2" s="405"/>
      <c r="D2" s="409" t="s">
        <v>0</v>
      </c>
      <c r="E2" s="410"/>
      <c r="F2" s="409"/>
      <c r="G2" s="411" t="s">
        <v>9</v>
      </c>
      <c r="H2" s="410"/>
      <c r="I2" s="412"/>
    </row>
    <row r="3" spans="1:9" ht="35.25" customHeight="1">
      <c r="A3" s="406"/>
      <c r="B3" s="407"/>
      <c r="C3" s="408"/>
      <c r="D3" s="3" t="s">
        <v>169</v>
      </c>
      <c r="E3" s="88" t="s">
        <v>170</v>
      </c>
      <c r="F3" s="241" t="s">
        <v>168</v>
      </c>
      <c r="G3" s="248" t="s">
        <v>169</v>
      </c>
      <c r="H3" s="88" t="s">
        <v>170</v>
      </c>
      <c r="I3" s="4" t="s">
        <v>168</v>
      </c>
    </row>
    <row r="4" spans="1:9" ht="15.75" customHeight="1">
      <c r="A4" s="5" t="s">
        <v>164</v>
      </c>
      <c r="B4" s="1"/>
      <c r="C4" s="1"/>
      <c r="D4" s="7">
        <f>+D6+D8</f>
        <v>864700</v>
      </c>
      <c r="E4" s="89">
        <f>+E6+E8</f>
        <v>879400</v>
      </c>
      <c r="F4" s="242">
        <f>+E4-D4</f>
        <v>14700</v>
      </c>
      <c r="G4" s="249">
        <v>60628600</v>
      </c>
      <c r="H4" s="89">
        <v>62407400</v>
      </c>
      <c r="I4" s="169">
        <f>+H4-G4</f>
        <v>1778800</v>
      </c>
    </row>
    <row r="5" spans="1:9" ht="15.75" customHeight="1">
      <c r="A5" s="11"/>
      <c r="B5" s="235"/>
      <c r="C5" s="9" t="s">
        <v>40</v>
      </c>
      <c r="D5" s="10">
        <f>+D4/(D$6+D$8)</f>
        <v>1</v>
      </c>
      <c r="E5" s="90">
        <f>+E4/(E$6+E$8)</f>
        <v>1</v>
      </c>
      <c r="F5" s="243" t="s">
        <v>167</v>
      </c>
      <c r="G5" s="250">
        <f>+G4/(G$6+G$8)</f>
        <v>1</v>
      </c>
      <c r="H5" s="90">
        <f>+H4/(H$6+H$8)</f>
        <v>1</v>
      </c>
      <c r="I5" s="159" t="s">
        <v>167</v>
      </c>
    </row>
    <row r="6" spans="1:9" ht="15.75" customHeight="1">
      <c r="A6" s="21"/>
      <c r="B6" s="11" t="s">
        <v>162</v>
      </c>
      <c r="C6" s="12"/>
      <c r="D6" s="14">
        <v>713700</v>
      </c>
      <c r="E6" s="91">
        <v>709000</v>
      </c>
      <c r="F6" s="244">
        <f>E6-D6</f>
        <v>-4700</v>
      </c>
      <c r="G6" s="251">
        <v>52102200</v>
      </c>
      <c r="H6" s="91">
        <v>53616300</v>
      </c>
      <c r="I6" s="179">
        <f>H6-G6</f>
        <v>1514100</v>
      </c>
    </row>
    <row r="7" spans="1:12" ht="15.75" customHeight="1">
      <c r="A7" s="11"/>
      <c r="B7" s="8"/>
      <c r="C7" s="9" t="s">
        <v>40</v>
      </c>
      <c r="D7" s="10">
        <f>+D6/(D$6+D$8)</f>
        <v>0.8253729617208281</v>
      </c>
      <c r="E7" s="90">
        <f>+E6/(E$6+E$8)</f>
        <v>0.8062315214919263</v>
      </c>
      <c r="F7" s="245">
        <f>(E7-D7)*100</f>
        <v>-1.914144022890174</v>
      </c>
      <c r="G7" s="250">
        <f>+G6/(G$6+G$8)</f>
        <v>0.8593667015237033</v>
      </c>
      <c r="H7" s="90">
        <f>+H6/(H$6+H$8)</f>
        <v>0.8591336924787766</v>
      </c>
      <c r="I7" s="178">
        <v>0</v>
      </c>
      <c r="L7" s="376" t="s">
        <v>199</v>
      </c>
    </row>
    <row r="8" spans="1:9" ht="15.75" customHeight="1">
      <c r="A8" s="21"/>
      <c r="B8" s="5" t="s">
        <v>163</v>
      </c>
      <c r="C8" s="15"/>
      <c r="D8" s="14">
        <v>151000</v>
      </c>
      <c r="E8" s="91">
        <v>170400</v>
      </c>
      <c r="F8" s="246">
        <f>E8-D8</f>
        <v>19400</v>
      </c>
      <c r="G8" s="251">
        <v>8526400</v>
      </c>
      <c r="H8" s="91">
        <v>8791100</v>
      </c>
      <c r="I8" s="168">
        <f>H8-G8</f>
        <v>264700</v>
      </c>
    </row>
    <row r="9" spans="1:9" ht="15.75" customHeight="1">
      <c r="A9" s="16"/>
      <c r="B9" s="16"/>
      <c r="C9" s="17" t="s">
        <v>40</v>
      </c>
      <c r="D9" s="10">
        <f>+D8/(D$6+D$8)</f>
        <v>0.17462703827917198</v>
      </c>
      <c r="E9" s="90">
        <f>+E8/(E$6+E$8)</f>
        <v>0.1937684785080737</v>
      </c>
      <c r="F9" s="247">
        <f>(E9-D9)*100</f>
        <v>1.9141440228901714</v>
      </c>
      <c r="G9" s="250">
        <f>+G8/(G$6+G$8)</f>
        <v>0.14063329847629666</v>
      </c>
      <c r="H9" s="90">
        <f>+H8/(H$6+H$8)</f>
        <v>0.14086630752122345</v>
      </c>
      <c r="I9" s="170">
        <f>(H9-G9)*100</f>
        <v>0.023300904492679075</v>
      </c>
    </row>
    <row r="10" spans="1:9" ht="15.75" customHeight="1">
      <c r="A10" s="16"/>
      <c r="B10" s="16"/>
      <c r="C10" s="18" t="s">
        <v>15</v>
      </c>
      <c r="D10" s="7">
        <v>147300</v>
      </c>
      <c r="E10" s="89">
        <v>167000</v>
      </c>
      <c r="F10" s="242">
        <f>E10-D10</f>
        <v>19700</v>
      </c>
      <c r="G10" s="249">
        <v>8195600</v>
      </c>
      <c r="H10" s="89">
        <v>8488600</v>
      </c>
      <c r="I10" s="169">
        <f>H10-G10</f>
        <v>293000</v>
      </c>
    </row>
    <row r="11" spans="1:9" ht="15.75" customHeight="1">
      <c r="A11" s="16"/>
      <c r="B11" s="16"/>
      <c r="C11" s="19" t="s">
        <v>40</v>
      </c>
      <c r="D11" s="10">
        <f>+D10/(D$6+D$8)</f>
        <v>0.17034809760610617</v>
      </c>
      <c r="E11" s="90">
        <f>+E10/(E$6+E$8)</f>
        <v>0.18990220604957925</v>
      </c>
      <c r="F11" s="247">
        <f>(E11-D11)*100</f>
        <v>1.9554108443473077</v>
      </c>
      <c r="G11" s="250">
        <f>+G10/(G$6+G$8)</f>
        <v>0.1351771276262358</v>
      </c>
      <c r="H11" s="90">
        <f>+H10/(H$6+H$8)</f>
        <v>0.13601912593698826</v>
      </c>
      <c r="I11" s="170">
        <f>(H11-G11)*100</f>
        <v>0.0841998310752462</v>
      </c>
    </row>
    <row r="12" spans="1:9" ht="15.75" customHeight="1">
      <c r="A12" s="16"/>
      <c r="B12" s="16"/>
      <c r="C12" s="28" t="s">
        <v>16</v>
      </c>
      <c r="D12" s="7">
        <v>2900</v>
      </c>
      <c r="E12" s="89">
        <v>1900</v>
      </c>
      <c r="F12" s="242">
        <f>E12-D12</f>
        <v>-1000</v>
      </c>
      <c r="G12" s="249">
        <v>242800</v>
      </c>
      <c r="H12" s="89">
        <v>216700</v>
      </c>
      <c r="I12" s="189">
        <f>H12-G12</f>
        <v>-26100</v>
      </c>
    </row>
    <row r="13" spans="1:9" ht="15.75" customHeight="1">
      <c r="A13" s="16"/>
      <c r="B13" s="16"/>
      <c r="C13" s="20" t="s">
        <v>40</v>
      </c>
      <c r="D13" s="10">
        <f>+D12/(D$6+D$8)</f>
        <v>0.003353764311321846</v>
      </c>
      <c r="E13" s="90">
        <f>+E12/(E$6+E$8)</f>
        <v>0.002160564020923357</v>
      </c>
      <c r="F13" s="247">
        <f>(E13-D13)*100</f>
        <v>-0.11932002903984888</v>
      </c>
      <c r="G13" s="250">
        <f>+G12/(G$6+G$8)</f>
        <v>0.0040047106481099675</v>
      </c>
      <c r="H13" s="90">
        <f>+H12/(H$6+H$8)</f>
        <v>0.0034723446257975818</v>
      </c>
      <c r="I13" s="178">
        <f>(H13-G13)*100</f>
        <v>-0.05323660223123857</v>
      </c>
    </row>
    <row r="14" spans="1:9" ht="15.75" customHeight="1">
      <c r="A14" s="16"/>
      <c r="B14" s="16"/>
      <c r="C14" s="21" t="s">
        <v>17</v>
      </c>
      <c r="D14" s="14">
        <v>700</v>
      </c>
      <c r="E14" s="91">
        <v>1500</v>
      </c>
      <c r="F14" s="244">
        <f>E14-D14</f>
        <v>800</v>
      </c>
      <c r="G14" s="251">
        <v>88100</v>
      </c>
      <c r="H14" s="91">
        <v>85800</v>
      </c>
      <c r="I14" s="179">
        <f>H14-G14</f>
        <v>-2300</v>
      </c>
    </row>
    <row r="15" spans="1:12" ht="15.75" customHeight="1" thickBot="1">
      <c r="A15" s="22"/>
      <c r="B15" s="22"/>
      <c r="C15" s="20" t="s">
        <v>40</v>
      </c>
      <c r="D15" s="10">
        <f>+D14/(D$6+D$8)</f>
        <v>0.0008095293165259628</v>
      </c>
      <c r="E15" s="92">
        <f>+E14/(E$6+E$8)</f>
        <v>0.0017057084375710712</v>
      </c>
      <c r="F15" s="247">
        <f>(E15-D15)*100</f>
        <v>0.08961791210451084</v>
      </c>
      <c r="G15" s="250">
        <f>+G14/(G$6+G$8)</f>
        <v>0.0014531095885440205</v>
      </c>
      <c r="H15" s="92">
        <f>+H14/(H$6+H$8)</f>
        <v>0.001374836958437621</v>
      </c>
      <c r="I15" s="178">
        <v>0</v>
      </c>
      <c r="L15" s="376" t="s">
        <v>200</v>
      </c>
    </row>
    <row r="16" ht="12">
      <c r="E16" s="23"/>
    </row>
    <row r="17" ht="12">
      <c r="E17" s="330"/>
    </row>
    <row r="18" ht="12">
      <c r="E18" s="330"/>
    </row>
    <row r="19" ht="12">
      <c r="E19" s="330"/>
    </row>
    <row r="20" ht="12">
      <c r="E20" s="330"/>
    </row>
    <row r="21" ht="12">
      <c r="E21" s="330"/>
    </row>
    <row r="22" ht="12">
      <c r="E22" s="330"/>
    </row>
    <row r="23" ht="12">
      <c r="E23" s="330"/>
    </row>
    <row r="24" ht="12">
      <c r="E24" s="330"/>
    </row>
    <row r="25" ht="12">
      <c r="E25" s="330"/>
    </row>
    <row r="26" ht="12">
      <c r="E26" s="330"/>
    </row>
    <row r="27" ht="12">
      <c r="E27" s="330"/>
    </row>
    <row r="28" ht="12">
      <c r="E28" s="23"/>
    </row>
    <row r="29" spans="2:11" ht="15.75" customHeight="1">
      <c r="B29" s="12"/>
      <c r="C29" s="24"/>
      <c r="D29" s="25"/>
      <c r="E29" s="25"/>
      <c r="H29" s="336" t="s">
        <v>69</v>
      </c>
      <c r="I29" s="401" t="s">
        <v>135</v>
      </c>
      <c r="J29" s="401"/>
      <c r="K29" s="332"/>
    </row>
    <row r="30" spans="2:11" ht="15.75" customHeight="1">
      <c r="B30" s="333"/>
      <c r="C30" s="333"/>
      <c r="D30" s="25"/>
      <c r="E30" s="334"/>
      <c r="H30" s="324" t="s">
        <v>55</v>
      </c>
      <c r="I30" s="27">
        <v>4200</v>
      </c>
      <c r="J30" s="138">
        <v>2.5149700598802394</v>
      </c>
      <c r="K30" s="16"/>
    </row>
    <row r="31" spans="2:10" ht="15.75" customHeight="1">
      <c r="B31" s="333"/>
      <c r="C31" s="333"/>
      <c r="D31" s="25"/>
      <c r="E31" s="334"/>
      <c r="H31" s="324" t="s">
        <v>56</v>
      </c>
      <c r="I31" s="27">
        <v>53600</v>
      </c>
      <c r="J31" s="138">
        <v>32.09580838323353</v>
      </c>
    </row>
    <row r="32" spans="2:10" ht="15.75" customHeight="1">
      <c r="B32" s="333"/>
      <c r="C32" s="333"/>
      <c r="D32" s="25"/>
      <c r="E32" s="334"/>
      <c r="H32" s="324" t="s">
        <v>57</v>
      </c>
      <c r="I32" s="27">
        <v>3900</v>
      </c>
      <c r="J32" s="138">
        <v>2.3353293413173652</v>
      </c>
    </row>
    <row r="33" spans="2:10" ht="15.75" customHeight="1">
      <c r="B33" s="333"/>
      <c r="C33" s="333"/>
      <c r="D33" s="25"/>
      <c r="E33" s="334"/>
      <c r="H33" s="324" t="s">
        <v>58</v>
      </c>
      <c r="I33" s="27">
        <v>105200</v>
      </c>
      <c r="J33" s="138">
        <v>62.9940119760479</v>
      </c>
    </row>
    <row r="34" spans="2:10" ht="15.75" customHeight="1">
      <c r="B34" s="335"/>
      <c r="C34" s="335"/>
      <c r="D34" s="25"/>
      <c r="E34" s="334"/>
      <c r="H34" s="337" t="s">
        <v>52</v>
      </c>
      <c r="I34" s="27">
        <v>167000</v>
      </c>
      <c r="J34" s="138">
        <v>100</v>
      </c>
    </row>
    <row r="35" ht="12">
      <c r="E35" s="23"/>
    </row>
    <row r="36" spans="4:5" ht="12">
      <c r="D36" s="23"/>
      <c r="E36" s="23"/>
    </row>
    <row r="37" spans="4:5" ht="12">
      <c r="D37" s="23"/>
      <c r="E37" s="23"/>
    </row>
  </sheetData>
  <sheetProtection/>
  <mergeCells count="5">
    <mergeCell ref="I29:J29"/>
    <mergeCell ref="A1:I1"/>
    <mergeCell ref="A2:C3"/>
    <mergeCell ref="D2:F2"/>
    <mergeCell ref="G2:I2"/>
  </mergeCells>
  <printOptions horizontalCentered="1"/>
  <pageMargins left="0.2362204724409449" right="0.2362204724409449" top="0.984251968503937" bottom="0.984251968503937" header="0.31496062992125984" footer="0.31496062992125984"/>
  <pageSetup horizontalDpi="600" verticalDpi="600" orientation="portrait" paperSize="9" scale="99" r:id="rId2"/>
  <colBreaks count="1" manualBreakCount="1">
    <brk id="11" max="65535" man="1"/>
  </colBreaks>
  <ignoredErrors>
    <ignoredError sqref="F7 F9 F11 F13 F15 I9 I11 I13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zoomScalePageLayoutView="0" workbookViewId="0" topLeftCell="A1">
      <pane ySplit="3" topLeftCell="A4" activePane="bottomLeft" state="frozen"/>
      <selection pane="topLeft" activeCell="A1" sqref="A1:H1"/>
      <selection pane="bottomLeft" activeCell="A1" sqref="A1:J1"/>
    </sheetView>
  </sheetViews>
  <sheetFormatPr defaultColWidth="9.00390625" defaultRowHeight="12.75"/>
  <cols>
    <col min="1" max="2" width="3.00390625" style="71" customWidth="1"/>
    <col min="3" max="3" width="15.625" style="71" customWidth="1"/>
    <col min="4" max="5" width="9.625" style="71" customWidth="1"/>
    <col min="6" max="6" width="10.75390625" style="326" bestFit="1" customWidth="1"/>
    <col min="7" max="7" width="12.125" style="71" hidden="1" customWidth="1"/>
    <col min="8" max="9" width="11.75390625" style="71" customWidth="1"/>
    <col min="10" max="10" width="11.00390625" style="326" customWidth="1"/>
    <col min="11" max="11" width="9.125" style="71" customWidth="1"/>
    <col min="12" max="13" width="11.875" style="71" bestFit="1" customWidth="1"/>
    <col min="14" max="16384" width="9.125" style="71" customWidth="1"/>
  </cols>
  <sheetData>
    <row r="1" spans="1:10" s="81" customFormat="1" ht="21" customHeight="1">
      <c r="A1" s="413" t="s">
        <v>154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5.75" customHeight="1" thickBot="1">
      <c r="A2" s="421" t="s">
        <v>133</v>
      </c>
      <c r="B2" s="422"/>
      <c r="C2" s="423"/>
      <c r="D2" s="427" t="s">
        <v>0</v>
      </c>
      <c r="E2" s="419"/>
      <c r="F2" s="420"/>
      <c r="H2" s="418" t="s">
        <v>9</v>
      </c>
      <c r="I2" s="419"/>
      <c r="J2" s="420"/>
    </row>
    <row r="3" spans="1:10" ht="45.75" customHeight="1" thickBot="1">
      <c r="A3" s="424"/>
      <c r="B3" s="425"/>
      <c r="C3" s="426"/>
      <c r="D3" s="347" t="s">
        <v>86</v>
      </c>
      <c r="E3" s="348" t="s">
        <v>171</v>
      </c>
      <c r="F3" s="349" t="s">
        <v>172</v>
      </c>
      <c r="H3" s="350" t="s">
        <v>86</v>
      </c>
      <c r="I3" s="348" t="s">
        <v>171</v>
      </c>
      <c r="J3" s="349" t="s">
        <v>172</v>
      </c>
    </row>
    <row r="4" spans="1:10" s="326" customFormat="1" ht="15" customHeight="1" thickTop="1">
      <c r="A4" s="428" t="s">
        <v>151</v>
      </c>
      <c r="B4" s="429"/>
      <c r="C4" s="430"/>
      <c r="D4" s="13">
        <v>713700</v>
      </c>
      <c r="E4" s="98">
        <v>709000</v>
      </c>
      <c r="F4" s="180">
        <f>E4-D4</f>
        <v>-4700</v>
      </c>
      <c r="H4" s="252">
        <v>52102200</v>
      </c>
      <c r="I4" s="98">
        <v>53616300</v>
      </c>
      <c r="J4" s="180">
        <f>I4-H4</f>
        <v>1514100</v>
      </c>
    </row>
    <row r="5" spans="1:10" ht="15" customHeight="1" thickBot="1">
      <c r="A5" s="30"/>
      <c r="B5" s="31"/>
      <c r="C5" s="32" t="s">
        <v>40</v>
      </c>
      <c r="D5" s="93">
        <f>D7+D9</f>
        <v>1</v>
      </c>
      <c r="E5" s="99">
        <f>+E9+E7</f>
        <v>1</v>
      </c>
      <c r="F5" s="160" t="s">
        <v>198</v>
      </c>
      <c r="H5" s="253">
        <f>H7+H9</f>
        <v>1</v>
      </c>
      <c r="I5" s="99">
        <f>+I9+I7</f>
        <v>1</v>
      </c>
      <c r="J5" s="160" t="s">
        <v>167</v>
      </c>
    </row>
    <row r="6" spans="1:10" s="327" customFormat="1" ht="15" customHeight="1" thickTop="1">
      <c r="A6" s="431" t="s">
        <v>80</v>
      </c>
      <c r="B6" s="433" t="s">
        <v>53</v>
      </c>
      <c r="C6" s="434"/>
      <c r="D6" s="13">
        <v>695400</v>
      </c>
      <c r="E6" s="98">
        <v>695300</v>
      </c>
      <c r="F6" s="180">
        <f>E6-D6</f>
        <v>-100</v>
      </c>
      <c r="H6" s="252">
        <v>50981700</v>
      </c>
      <c r="I6" s="98">
        <v>52642200</v>
      </c>
      <c r="J6" s="180">
        <f aca="true" t="shared" si="0" ref="J6:J22">I6-H6</f>
        <v>1660500</v>
      </c>
    </row>
    <row r="7" spans="1:12" ht="15" customHeight="1">
      <c r="A7" s="414"/>
      <c r="B7" s="33"/>
      <c r="C7" s="34" t="s">
        <v>40</v>
      </c>
      <c r="D7" s="94">
        <f>+D6/D4</f>
        <v>0.9743589743589743</v>
      </c>
      <c r="E7" s="100">
        <f>+E6/E4</f>
        <v>0.9806770098730606</v>
      </c>
      <c r="F7" s="173">
        <v>0.7</v>
      </c>
      <c r="H7" s="254">
        <f>+H6/H4</f>
        <v>0.9784941902645186</v>
      </c>
      <c r="I7" s="100">
        <f>+I6/I4</f>
        <v>0.9818320175021402</v>
      </c>
      <c r="J7" s="173">
        <v>0.4</v>
      </c>
      <c r="L7" s="376" t="s">
        <v>202</v>
      </c>
    </row>
    <row r="8" spans="1:10" s="327" customFormat="1" ht="15" customHeight="1">
      <c r="A8" s="414"/>
      <c r="B8" s="435" t="s">
        <v>54</v>
      </c>
      <c r="C8" s="436"/>
      <c r="D8" s="6">
        <v>18300</v>
      </c>
      <c r="E8" s="101">
        <v>13700</v>
      </c>
      <c r="F8" s="181">
        <f>E8-D8</f>
        <v>-4600</v>
      </c>
      <c r="H8" s="255">
        <v>1120500</v>
      </c>
      <c r="I8" s="101">
        <v>974100</v>
      </c>
      <c r="J8" s="181">
        <f t="shared" si="0"/>
        <v>-146400</v>
      </c>
    </row>
    <row r="9" spans="1:12" ht="15" customHeight="1" thickBot="1">
      <c r="A9" s="432"/>
      <c r="B9" s="36"/>
      <c r="C9" s="37" t="s">
        <v>40</v>
      </c>
      <c r="D9" s="93">
        <f>+D8/D4</f>
        <v>0.02564102564102564</v>
      </c>
      <c r="E9" s="99">
        <f>+E8/E4</f>
        <v>0.01932299012693935</v>
      </c>
      <c r="F9" s="182">
        <v>-0.7</v>
      </c>
      <c r="H9" s="253">
        <f>+H8/H4</f>
        <v>0.02150580973548142</v>
      </c>
      <c r="I9" s="99">
        <f>+I8/I4</f>
        <v>0.018167982497859794</v>
      </c>
      <c r="J9" s="182">
        <v>-0.4</v>
      </c>
      <c r="L9" s="376" t="s">
        <v>203</v>
      </c>
    </row>
    <row r="10" spans="1:10" s="326" customFormat="1" ht="15" customHeight="1" thickTop="1">
      <c r="A10" s="414" t="s">
        <v>81</v>
      </c>
      <c r="B10" s="38" t="s">
        <v>73</v>
      </c>
      <c r="C10" s="39"/>
      <c r="D10" s="13">
        <v>492400</v>
      </c>
      <c r="E10" s="98">
        <v>481500</v>
      </c>
      <c r="F10" s="180">
        <f>E10-D10</f>
        <v>-10900</v>
      </c>
      <c r="H10" s="252">
        <v>28598700</v>
      </c>
      <c r="I10" s="98">
        <v>28758600</v>
      </c>
      <c r="J10" s="180">
        <f t="shared" si="0"/>
        <v>159900</v>
      </c>
    </row>
    <row r="11" spans="1:10" ht="15" customHeight="1">
      <c r="A11" s="414"/>
      <c r="B11" s="33"/>
      <c r="C11" s="34" t="s">
        <v>40</v>
      </c>
      <c r="D11" s="95">
        <f>$D$10/D4</f>
        <v>0.689925739106067</v>
      </c>
      <c r="E11" s="102">
        <f>+E10/E$4</f>
        <v>0.6791255289139634</v>
      </c>
      <c r="F11" s="183">
        <f>(E11-D11)*100</f>
        <v>-1.0800210192103643</v>
      </c>
      <c r="H11" s="256">
        <f>$H$10/H4</f>
        <v>0.5488962078376729</v>
      </c>
      <c r="I11" s="102">
        <f>+I10/I$4</f>
        <v>0.536377929845961</v>
      </c>
      <c r="J11" s="183">
        <f>(I11-H11)*100</f>
        <v>-1.2518277991711901</v>
      </c>
    </row>
    <row r="12" spans="1:10" s="326" customFormat="1" ht="15" customHeight="1">
      <c r="A12" s="414"/>
      <c r="B12" s="40" t="s">
        <v>11</v>
      </c>
      <c r="C12" s="41"/>
      <c r="D12" s="6">
        <v>14400</v>
      </c>
      <c r="E12" s="101">
        <v>14700</v>
      </c>
      <c r="F12" s="181">
        <f>E12-D12</f>
        <v>300</v>
      </c>
      <c r="H12" s="255">
        <v>1288600</v>
      </c>
      <c r="I12" s="101">
        <v>1369200</v>
      </c>
      <c r="J12" s="181">
        <f t="shared" si="0"/>
        <v>80600</v>
      </c>
    </row>
    <row r="13" spans="1:10" ht="15" customHeight="1">
      <c r="A13" s="414"/>
      <c r="B13" s="42"/>
      <c r="C13" s="34" t="s">
        <v>40</v>
      </c>
      <c r="D13" s="95">
        <f>+D12/D4</f>
        <v>0.0201765447667087</v>
      </c>
      <c r="E13" s="102">
        <f>+E12/E$4</f>
        <v>0.02073342736248237</v>
      </c>
      <c r="F13" s="183">
        <f>(E13-D13)*100</f>
        <v>0.05568825957736681</v>
      </c>
      <c r="H13" s="256">
        <f>+H12/H4</f>
        <v>0.024732161021991394</v>
      </c>
      <c r="I13" s="102">
        <f>+I12/I$4</f>
        <v>0.025537010200256265</v>
      </c>
      <c r="J13" s="183">
        <f>(I13-H13)*100</f>
        <v>0.08048491782648715</v>
      </c>
    </row>
    <row r="14" spans="1:10" s="326" customFormat="1" ht="15" customHeight="1">
      <c r="A14" s="414"/>
      <c r="B14" s="416" t="s">
        <v>12</v>
      </c>
      <c r="C14" s="417"/>
      <c r="D14" s="6">
        <v>203200</v>
      </c>
      <c r="E14" s="101">
        <v>209900</v>
      </c>
      <c r="F14" s="172">
        <f>E14-D14</f>
        <v>6700</v>
      </c>
      <c r="H14" s="255">
        <v>22085300</v>
      </c>
      <c r="I14" s="101">
        <v>23352700</v>
      </c>
      <c r="J14" s="172">
        <f t="shared" si="0"/>
        <v>1267400</v>
      </c>
    </row>
    <row r="15" spans="1:10" ht="15" customHeight="1">
      <c r="A15" s="414"/>
      <c r="B15" s="43"/>
      <c r="C15" s="44" t="s">
        <v>40</v>
      </c>
      <c r="D15" s="94">
        <f>+D14/D4</f>
        <v>0.2847134650413339</v>
      </c>
      <c r="E15" s="100">
        <f>+E14/E$4</f>
        <v>0.29605077574047955</v>
      </c>
      <c r="F15" s="173">
        <f>(E15-D15)*100</f>
        <v>1.1337310699145675</v>
      </c>
      <c r="H15" s="254">
        <f>+H14/H4</f>
        <v>0.42388421218297884</v>
      </c>
      <c r="I15" s="100">
        <f>+I14/I$4</f>
        <v>0.43555224810365506</v>
      </c>
      <c r="J15" s="173">
        <f>(I15-H15)*100</f>
        <v>1.1668035920676223</v>
      </c>
    </row>
    <row r="16" spans="1:10" s="326" customFormat="1" ht="15" customHeight="1">
      <c r="A16" s="414"/>
      <c r="B16" s="43"/>
      <c r="C16" s="45" t="s">
        <v>71</v>
      </c>
      <c r="D16" s="6">
        <v>59800</v>
      </c>
      <c r="E16" s="101">
        <v>58100</v>
      </c>
      <c r="F16" s="172">
        <f>E16-D16</f>
        <v>-1700</v>
      </c>
      <c r="H16" s="255">
        <v>5880400</v>
      </c>
      <c r="I16" s="101">
        <v>6237000</v>
      </c>
      <c r="J16" s="172">
        <f t="shared" si="0"/>
        <v>356600</v>
      </c>
    </row>
    <row r="17" spans="1:10" ht="15" customHeight="1">
      <c r="A17" s="414"/>
      <c r="B17" s="43"/>
      <c r="C17" s="46" t="s">
        <v>79</v>
      </c>
      <c r="D17" s="94">
        <f>+D16/D4</f>
        <v>0.08378870673952642</v>
      </c>
      <c r="E17" s="100">
        <f>+E16/$E$4</f>
        <v>0.08194640338504937</v>
      </c>
      <c r="F17" s="174">
        <f>(E17-D17)*100</f>
        <v>-0.18423033544770484</v>
      </c>
      <c r="H17" s="254">
        <f>+H16/H4</f>
        <v>0.11286279658056665</v>
      </c>
      <c r="I17" s="100">
        <f>+I16/$I$4</f>
        <v>0.1163265648692655</v>
      </c>
      <c r="J17" s="190">
        <f>(I17-H17)*100</f>
        <v>0.34637682886988486</v>
      </c>
    </row>
    <row r="18" spans="1:10" s="326" customFormat="1" ht="15" customHeight="1">
      <c r="A18" s="414"/>
      <c r="B18" s="43"/>
      <c r="C18" s="47" t="s">
        <v>72</v>
      </c>
      <c r="D18" s="96">
        <v>96200</v>
      </c>
      <c r="E18" s="103">
        <v>106300</v>
      </c>
      <c r="F18" s="184">
        <f>E18-D18</f>
        <v>10100</v>
      </c>
      <c r="H18" s="257">
        <v>8351300</v>
      </c>
      <c r="I18" s="103">
        <v>8849100</v>
      </c>
      <c r="J18" s="184">
        <f t="shared" si="0"/>
        <v>497800</v>
      </c>
    </row>
    <row r="19" spans="1:10" ht="15" customHeight="1">
      <c r="A19" s="414"/>
      <c r="B19" s="43"/>
      <c r="C19" s="48" t="s">
        <v>79</v>
      </c>
      <c r="D19" s="97">
        <f>+D18/D4</f>
        <v>0.13479052823315119</v>
      </c>
      <c r="E19" s="104">
        <f>+E18/E$4</f>
        <v>0.14992947813822285</v>
      </c>
      <c r="F19" s="185">
        <f>(E19-D19)*100</f>
        <v>1.513894990507167</v>
      </c>
      <c r="H19" s="258">
        <f>+H18/H4</f>
        <v>0.1602868976741865</v>
      </c>
      <c r="I19" s="104">
        <f>+I18/I$4</f>
        <v>0.16504495834289198</v>
      </c>
      <c r="J19" s="185">
        <f>(I19-H19)*100</f>
        <v>0.4758060668705488</v>
      </c>
    </row>
    <row r="20" spans="1:10" s="326" customFormat="1" ht="15" customHeight="1">
      <c r="A20" s="414"/>
      <c r="B20" s="43"/>
      <c r="C20" s="49" t="s">
        <v>13</v>
      </c>
      <c r="D20" s="13">
        <v>47200</v>
      </c>
      <c r="E20" s="98">
        <v>45400</v>
      </c>
      <c r="F20" s="171">
        <f>E20-D20</f>
        <v>-1800</v>
      </c>
      <c r="H20" s="252">
        <v>7853600</v>
      </c>
      <c r="I20" s="98">
        <v>8266500</v>
      </c>
      <c r="J20" s="171">
        <f t="shared" si="0"/>
        <v>412900</v>
      </c>
    </row>
    <row r="21" spans="1:10" ht="15" customHeight="1">
      <c r="A21" s="414"/>
      <c r="B21" s="51"/>
      <c r="C21" s="52" t="s">
        <v>79</v>
      </c>
      <c r="D21" s="95">
        <f>+D20/D$4</f>
        <v>0.0661342300686563</v>
      </c>
      <c r="E21" s="102">
        <f>+E20/E$4</f>
        <v>0.06403385049365304</v>
      </c>
      <c r="F21" s="175">
        <f>(E21-D21)*100</f>
        <v>-0.21003795750032667</v>
      </c>
      <c r="H21" s="256">
        <f>+H20/H$4</f>
        <v>0.15073451792822568</v>
      </c>
      <c r="I21" s="102">
        <f>+I20/I$4</f>
        <v>0.15417885978704238</v>
      </c>
      <c r="J21" s="175">
        <f>(I21-H21)*100</f>
        <v>0.3444341858816702</v>
      </c>
    </row>
    <row r="22" spans="1:10" s="326" customFormat="1" ht="15" customHeight="1">
      <c r="A22" s="414"/>
      <c r="B22" s="40" t="s">
        <v>14</v>
      </c>
      <c r="C22" s="318"/>
      <c r="D22" s="13">
        <v>3700</v>
      </c>
      <c r="E22" s="98">
        <v>2900</v>
      </c>
      <c r="F22" s="171">
        <f>E22-D22</f>
        <v>-800</v>
      </c>
      <c r="H22" s="252">
        <v>129500</v>
      </c>
      <c r="I22" s="98">
        <v>135900</v>
      </c>
      <c r="J22" s="180">
        <f t="shared" si="0"/>
        <v>6400</v>
      </c>
    </row>
    <row r="23" spans="1:12" ht="15" customHeight="1" thickBot="1">
      <c r="A23" s="415"/>
      <c r="B23" s="319"/>
      <c r="C23" s="317" t="s">
        <v>40</v>
      </c>
      <c r="D23" s="95">
        <f>+D22/D4</f>
        <v>0.00518425108589043</v>
      </c>
      <c r="E23" s="105">
        <f>+E22/E$4</f>
        <v>0.004090267983074753</v>
      </c>
      <c r="F23" s="175">
        <f>(E23-D23)*100</f>
        <v>-0.10939831028156767</v>
      </c>
      <c r="H23" s="256">
        <f>+H22/H4</f>
        <v>0.00248549965260584</v>
      </c>
      <c r="I23" s="105">
        <f>+I22/I$4</f>
        <v>0.0025346769545828416</v>
      </c>
      <c r="J23" s="191">
        <v>0.1</v>
      </c>
      <c r="L23" s="376" t="s">
        <v>204</v>
      </c>
    </row>
    <row r="26" spans="4:10" ht="12">
      <c r="D26" s="328"/>
      <c r="E26" s="328"/>
      <c r="F26" s="328"/>
      <c r="G26" s="328"/>
      <c r="H26" s="328"/>
      <c r="I26" s="328"/>
      <c r="J26" s="328"/>
    </row>
    <row r="27" spans="4:10" ht="12">
      <c r="D27" s="328"/>
      <c r="E27" s="328"/>
      <c r="F27" s="328"/>
      <c r="G27" s="328"/>
      <c r="H27" s="328"/>
      <c r="I27" s="328"/>
      <c r="J27" s="328"/>
    </row>
  </sheetData>
  <sheetProtection/>
  <mergeCells count="10">
    <mergeCell ref="A1:J1"/>
    <mergeCell ref="A10:A23"/>
    <mergeCell ref="B14:C14"/>
    <mergeCell ref="H2:J2"/>
    <mergeCell ref="A2:C3"/>
    <mergeCell ref="D2:F2"/>
    <mergeCell ref="A4:C4"/>
    <mergeCell ref="A6:A9"/>
    <mergeCell ref="B6:C6"/>
    <mergeCell ref="B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F8 F13 F15 F17 F19 F21 F10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81" bestFit="1" customWidth="1"/>
    <col min="2" max="3" width="2.75390625" style="81" customWidth="1"/>
    <col min="4" max="4" width="10.25390625" style="81" customWidth="1"/>
    <col min="5" max="7" width="11.75390625" style="81" customWidth="1"/>
    <col min="8" max="8" width="12.25390625" style="81" hidden="1" customWidth="1"/>
    <col min="9" max="10" width="11.75390625" style="81" customWidth="1"/>
    <col min="11" max="11" width="14.125" style="81" bestFit="1" customWidth="1"/>
    <col min="12" max="16384" width="9.125" style="81" customWidth="1"/>
  </cols>
  <sheetData>
    <row r="1" spans="1:11" ht="18.75" customHeight="1">
      <c r="A1" s="443" t="s">
        <v>159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</row>
    <row r="2" spans="1:11" ht="21.75" customHeight="1" thickBot="1">
      <c r="A2" s="450" t="s">
        <v>133</v>
      </c>
      <c r="B2" s="422"/>
      <c r="C2" s="422"/>
      <c r="D2" s="423"/>
      <c r="E2" s="454" t="s">
        <v>0</v>
      </c>
      <c r="F2" s="448"/>
      <c r="G2" s="449"/>
      <c r="I2" s="447" t="s">
        <v>9</v>
      </c>
      <c r="J2" s="448"/>
      <c r="K2" s="449"/>
    </row>
    <row r="3" spans="1:11" ht="24.75" customHeight="1">
      <c r="A3" s="451"/>
      <c r="B3" s="452"/>
      <c r="C3" s="452"/>
      <c r="D3" s="453"/>
      <c r="E3" s="351" t="s">
        <v>86</v>
      </c>
      <c r="F3" s="352" t="s">
        <v>171</v>
      </c>
      <c r="G3" s="354" t="s">
        <v>173</v>
      </c>
      <c r="I3" s="353" t="s">
        <v>86</v>
      </c>
      <c r="J3" s="352" t="s">
        <v>171</v>
      </c>
      <c r="K3" s="354" t="s">
        <v>173</v>
      </c>
    </row>
    <row r="4" spans="1:11" ht="18" customHeight="1">
      <c r="A4" s="416" t="s">
        <v>74</v>
      </c>
      <c r="B4" s="417"/>
      <c r="C4" s="417"/>
      <c r="D4" s="442"/>
      <c r="E4" s="13">
        <v>713700</v>
      </c>
      <c r="F4" s="98">
        <v>709000</v>
      </c>
      <c r="G4" s="186">
        <f>F4-E4</f>
        <v>-4700</v>
      </c>
      <c r="I4" s="252">
        <v>52102200</v>
      </c>
      <c r="J4" s="98">
        <v>53616300</v>
      </c>
      <c r="K4" s="186">
        <f>J4-I4</f>
        <v>1514100</v>
      </c>
    </row>
    <row r="5" spans="1:11" ht="18" customHeight="1">
      <c r="A5" s="437" t="s">
        <v>70</v>
      </c>
      <c r="B5" s="438"/>
      <c r="C5" s="438"/>
      <c r="D5" s="439"/>
      <c r="E5" s="95">
        <f>+E$4/E$4</f>
        <v>1</v>
      </c>
      <c r="F5" s="102">
        <f>+F$4/F$4</f>
        <v>1</v>
      </c>
      <c r="G5" s="161" t="s">
        <v>201</v>
      </c>
      <c r="I5" s="256">
        <f>+I$4/I$4</f>
        <v>1</v>
      </c>
      <c r="J5" s="102">
        <f>+J$4/J$4</f>
        <v>1</v>
      </c>
      <c r="K5" s="161" t="s">
        <v>201</v>
      </c>
    </row>
    <row r="6" spans="1:11" ht="18" customHeight="1">
      <c r="A6" s="440"/>
      <c r="B6" s="416" t="s">
        <v>18</v>
      </c>
      <c r="C6" s="417"/>
      <c r="D6" s="442"/>
      <c r="E6" s="6">
        <v>491000</v>
      </c>
      <c r="F6" s="101">
        <v>485800</v>
      </c>
      <c r="G6" s="186">
        <f>F6-E6</f>
        <v>-5200</v>
      </c>
      <c r="I6" s="255">
        <v>30108300</v>
      </c>
      <c r="J6" s="101">
        <v>30546900</v>
      </c>
      <c r="K6" s="186">
        <f aca="true" t="shared" si="0" ref="K6:K12">J6-I6</f>
        <v>438600</v>
      </c>
    </row>
    <row r="7" spans="1:11" ht="18" customHeight="1">
      <c r="A7" s="440"/>
      <c r="B7" s="437" t="s">
        <v>70</v>
      </c>
      <c r="C7" s="438"/>
      <c r="D7" s="439"/>
      <c r="E7" s="95">
        <f>+E$6/E4</f>
        <v>0.6879641305870814</v>
      </c>
      <c r="F7" s="102">
        <f>+F$6/F4</f>
        <v>0.6851904090267983</v>
      </c>
      <c r="G7" s="187">
        <f>(F7-E7)*100</f>
        <v>-0.27737215602831045</v>
      </c>
      <c r="I7" s="256">
        <f>+I$6/I4</f>
        <v>0.5778700323594781</v>
      </c>
      <c r="J7" s="102">
        <f>+J$6/J4</f>
        <v>0.5697315928178558</v>
      </c>
      <c r="K7" s="187">
        <f>(J7-I7)*100</f>
        <v>-0.81384395416223</v>
      </c>
    </row>
    <row r="8" spans="1:11" ht="18" customHeight="1">
      <c r="A8" s="440"/>
      <c r="B8" s="440"/>
      <c r="C8" s="416" t="s">
        <v>19</v>
      </c>
      <c r="D8" s="442"/>
      <c r="E8" s="6">
        <v>261900</v>
      </c>
      <c r="F8" s="101">
        <v>231600</v>
      </c>
      <c r="G8" s="186">
        <f>F8-E8</f>
        <v>-30300</v>
      </c>
      <c r="I8" s="255">
        <v>13263000</v>
      </c>
      <c r="J8" s="101">
        <v>12161900</v>
      </c>
      <c r="K8" s="186">
        <f t="shared" si="0"/>
        <v>-1101100</v>
      </c>
    </row>
    <row r="9" spans="1:11" ht="18" customHeight="1">
      <c r="A9" s="440"/>
      <c r="B9" s="440"/>
      <c r="C9" s="444" t="s">
        <v>70</v>
      </c>
      <c r="D9" s="445"/>
      <c r="E9" s="95">
        <f>+E8/E4</f>
        <v>0.3669609079445145</v>
      </c>
      <c r="F9" s="102">
        <f>+F8/F4</f>
        <v>0.32665726375176307</v>
      </c>
      <c r="G9" s="187">
        <f>(F9-E9)*100</f>
        <v>-4.030364419275145</v>
      </c>
      <c r="I9" s="256">
        <f>+I8/I4</f>
        <v>0.25455738913136106</v>
      </c>
      <c r="J9" s="102">
        <f>+J8/J4</f>
        <v>0.2268321387339298</v>
      </c>
      <c r="K9" s="187">
        <f>(J9-I9)*100</f>
        <v>-2.772525039743126</v>
      </c>
    </row>
    <row r="10" spans="1:11" ht="18" customHeight="1">
      <c r="A10" s="440"/>
      <c r="B10" s="440"/>
      <c r="C10" s="416" t="s">
        <v>20</v>
      </c>
      <c r="D10" s="442"/>
      <c r="E10" s="13">
        <v>229100</v>
      </c>
      <c r="F10" s="98">
        <v>254300</v>
      </c>
      <c r="G10" s="188">
        <f>F10-E10</f>
        <v>25200</v>
      </c>
      <c r="I10" s="252">
        <v>16845300</v>
      </c>
      <c r="J10" s="98">
        <v>18385100</v>
      </c>
      <c r="K10" s="188">
        <f t="shared" si="0"/>
        <v>1539800</v>
      </c>
    </row>
    <row r="11" spans="1:11" ht="18" customHeight="1">
      <c r="A11" s="440"/>
      <c r="B11" s="441"/>
      <c r="C11" s="444" t="s">
        <v>70</v>
      </c>
      <c r="D11" s="445"/>
      <c r="E11" s="95">
        <f>+E10/E4</f>
        <v>0.3210032226425669</v>
      </c>
      <c r="F11" s="102">
        <f>+F10/F4</f>
        <v>0.35867418899858955</v>
      </c>
      <c r="G11" s="187">
        <f>(F11-E11)*100</f>
        <v>3.767096635602263</v>
      </c>
      <c r="I11" s="256">
        <f>+I10/I4</f>
        <v>0.32331264322811704</v>
      </c>
      <c r="J11" s="102">
        <f>+J10/J4</f>
        <v>0.3429013191883811</v>
      </c>
      <c r="K11" s="187">
        <f>(J11-I11)*100</f>
        <v>1.958867596026409</v>
      </c>
    </row>
    <row r="12" spans="1:11" ht="18" customHeight="1">
      <c r="A12" s="440"/>
      <c r="B12" s="416" t="s">
        <v>21</v>
      </c>
      <c r="C12" s="417"/>
      <c r="D12" s="442"/>
      <c r="E12" s="6">
        <v>222800</v>
      </c>
      <c r="F12" s="101">
        <v>223100</v>
      </c>
      <c r="G12" s="176">
        <f>F12-E12</f>
        <v>300</v>
      </c>
      <c r="I12" s="255">
        <v>21993800</v>
      </c>
      <c r="J12" s="101">
        <v>23069400</v>
      </c>
      <c r="K12" s="176">
        <f t="shared" si="0"/>
        <v>1075600</v>
      </c>
    </row>
    <row r="13" spans="1:13" ht="18" customHeight="1" thickBot="1">
      <c r="A13" s="441"/>
      <c r="B13" s="444" t="s">
        <v>70</v>
      </c>
      <c r="C13" s="446"/>
      <c r="D13" s="445"/>
      <c r="E13" s="95">
        <f>+E12/E4</f>
        <v>0.31217598430713184</v>
      </c>
      <c r="F13" s="105">
        <f>+F12/F4</f>
        <v>0.3146685472496474</v>
      </c>
      <c r="G13" s="187">
        <v>0.3</v>
      </c>
      <c r="I13" s="256">
        <f>+I12/I4</f>
        <v>0.42212804833577083</v>
      </c>
      <c r="J13" s="105">
        <f>+J12/J4</f>
        <v>0.43026840718214426</v>
      </c>
      <c r="K13" s="187">
        <f>(J13-I13)*100</f>
        <v>0.814035884637343</v>
      </c>
      <c r="M13" s="376" t="s">
        <v>205</v>
      </c>
    </row>
  </sheetData>
  <sheetProtection/>
  <mergeCells count="16">
    <mergeCell ref="A1:K1"/>
    <mergeCell ref="C9:D9"/>
    <mergeCell ref="C10:D10"/>
    <mergeCell ref="C11:D11"/>
    <mergeCell ref="B12:D12"/>
    <mergeCell ref="B13:D13"/>
    <mergeCell ref="I2:K2"/>
    <mergeCell ref="A2:D3"/>
    <mergeCell ref="E2:G2"/>
    <mergeCell ref="A4:D4"/>
    <mergeCell ref="A5:D5"/>
    <mergeCell ref="A6:A13"/>
    <mergeCell ref="B6:D6"/>
    <mergeCell ref="B7:D7"/>
    <mergeCell ref="B8:B11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7:G8 G9 G11 K7 K9 K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7.875" style="71" customWidth="1"/>
    <col min="2" max="2" width="9.125" style="71" customWidth="1"/>
    <col min="3" max="3" width="7.375" style="71" customWidth="1"/>
    <col min="4" max="4" width="9.125" style="71" customWidth="1"/>
    <col min="5" max="5" width="7.00390625" style="71" customWidth="1"/>
    <col min="6" max="6" width="11.125" style="71" customWidth="1"/>
    <col min="7" max="7" width="7.625" style="71" customWidth="1"/>
    <col min="8" max="8" width="11.125" style="71" customWidth="1"/>
    <col min="9" max="9" width="8.00390625" style="71" customWidth="1"/>
    <col min="10" max="16384" width="9.125" style="71" customWidth="1"/>
  </cols>
  <sheetData>
    <row r="1" spans="1:9" ht="13.5">
      <c r="A1" s="455" t="s">
        <v>156</v>
      </c>
      <c r="B1" s="455"/>
      <c r="C1" s="455"/>
      <c r="D1" s="455"/>
      <c r="E1" s="455"/>
      <c r="F1" s="455"/>
      <c r="G1" s="455"/>
      <c r="H1" s="455"/>
      <c r="I1" s="455"/>
    </row>
    <row r="2" spans="1:9" s="230" customFormat="1" ht="23.25" customHeight="1" thickBot="1">
      <c r="A2" s="456" t="s">
        <v>22</v>
      </c>
      <c r="B2" s="458" t="s">
        <v>0</v>
      </c>
      <c r="C2" s="459"/>
      <c r="D2" s="460"/>
      <c r="E2" s="460"/>
      <c r="F2" s="465" t="s">
        <v>9</v>
      </c>
      <c r="G2" s="459"/>
      <c r="H2" s="460"/>
      <c r="I2" s="466"/>
    </row>
    <row r="3" spans="1:9" s="230" customFormat="1" ht="20.25" customHeight="1">
      <c r="A3" s="457"/>
      <c r="B3" s="461" t="s">
        <v>174</v>
      </c>
      <c r="C3" s="462"/>
      <c r="D3" s="463" t="s">
        <v>171</v>
      </c>
      <c r="E3" s="464"/>
      <c r="F3" s="467" t="s">
        <v>174</v>
      </c>
      <c r="G3" s="462"/>
      <c r="H3" s="463" t="s">
        <v>171</v>
      </c>
      <c r="I3" s="468"/>
    </row>
    <row r="4" spans="1:9" s="230" customFormat="1" ht="18" customHeight="1">
      <c r="A4" s="321" t="s">
        <v>74</v>
      </c>
      <c r="B4" s="58">
        <v>713700</v>
      </c>
      <c r="C4" s="106">
        <f aca="true" t="shared" si="0" ref="C4:C9">+B4/B$4</f>
        <v>1</v>
      </c>
      <c r="D4" s="110">
        <v>709000</v>
      </c>
      <c r="E4" s="106">
        <f aca="true" t="shared" si="1" ref="E4:E19">+D4/D$4</f>
        <v>1</v>
      </c>
      <c r="F4" s="262">
        <v>52102200</v>
      </c>
      <c r="G4" s="106">
        <f aca="true" t="shared" si="2" ref="G4:G9">+F4/F$4</f>
        <v>1</v>
      </c>
      <c r="H4" s="110">
        <v>53616300</v>
      </c>
      <c r="I4" s="111">
        <f>+H4/H$4</f>
        <v>1</v>
      </c>
    </row>
    <row r="5" spans="1:9" ht="15" customHeight="1">
      <c r="A5" s="59" t="s">
        <v>24</v>
      </c>
      <c r="B5" s="60">
        <v>43500</v>
      </c>
      <c r="C5" s="107">
        <f t="shared" si="0"/>
        <v>0.06094997898276587</v>
      </c>
      <c r="D5" s="112">
        <v>33700</v>
      </c>
      <c r="E5" s="259">
        <f t="shared" si="1"/>
        <v>0.04753173483779972</v>
      </c>
      <c r="F5" s="263">
        <v>1639900</v>
      </c>
      <c r="G5" s="107">
        <f t="shared" si="2"/>
        <v>0.03147467861241944</v>
      </c>
      <c r="H5" s="112">
        <v>1356100</v>
      </c>
      <c r="I5" s="113">
        <f>+H5/H$4</f>
        <v>0.025292681516628338</v>
      </c>
    </row>
    <row r="6" spans="1:9" ht="15" customHeight="1">
      <c r="A6" s="61" t="s">
        <v>175</v>
      </c>
      <c r="B6" s="58">
        <v>67900</v>
      </c>
      <c r="C6" s="106">
        <f t="shared" si="0"/>
        <v>0.09513801317080006</v>
      </c>
      <c r="D6" s="112">
        <v>51700</v>
      </c>
      <c r="E6" s="259">
        <f>+D6/D$4</f>
        <v>0.07291960507757404</v>
      </c>
      <c r="F6" s="262">
        <v>4219200</v>
      </c>
      <c r="G6" s="106">
        <f t="shared" si="2"/>
        <v>0.0809793060561742</v>
      </c>
      <c r="H6" s="112">
        <v>3208500</v>
      </c>
      <c r="I6" s="113">
        <f>+H6/H$4</f>
        <v>0.05984187644429026</v>
      </c>
    </row>
    <row r="7" spans="1:9" ht="15" customHeight="1">
      <c r="A7" s="61" t="s">
        <v>89</v>
      </c>
      <c r="B7" s="58">
        <v>125700</v>
      </c>
      <c r="C7" s="106">
        <f t="shared" si="0"/>
        <v>0.17612442202606138</v>
      </c>
      <c r="D7" s="110">
        <v>113800</v>
      </c>
      <c r="E7" s="106">
        <f t="shared" si="1"/>
        <v>0.16050775740479548</v>
      </c>
      <c r="F7" s="262">
        <v>8331600</v>
      </c>
      <c r="G7" s="106">
        <f t="shared" si="2"/>
        <v>0.15990879463823024</v>
      </c>
      <c r="H7" s="110">
        <v>7446800</v>
      </c>
      <c r="I7" s="111">
        <f aca="true" t="shared" si="3" ref="I7:I19">+H7/H$4</f>
        <v>0.1388905985679728</v>
      </c>
    </row>
    <row r="8" spans="1:9" ht="15" customHeight="1">
      <c r="A8" s="61" t="s">
        <v>90</v>
      </c>
      <c r="B8" s="58">
        <v>142200</v>
      </c>
      <c r="C8" s="106">
        <f t="shared" si="0"/>
        <v>0.19924337957124844</v>
      </c>
      <c r="D8" s="110">
        <v>138500</v>
      </c>
      <c r="E8" s="106">
        <f t="shared" si="1"/>
        <v>0.19534555712270804</v>
      </c>
      <c r="F8" s="262">
        <v>9662700</v>
      </c>
      <c r="G8" s="106">
        <f t="shared" si="2"/>
        <v>0.18545666017941662</v>
      </c>
      <c r="H8" s="110">
        <v>9122600</v>
      </c>
      <c r="I8" s="111">
        <f t="shared" si="3"/>
        <v>0.17014601902779566</v>
      </c>
    </row>
    <row r="9" spans="1:9" ht="15" customHeight="1">
      <c r="A9" s="61" t="s">
        <v>87</v>
      </c>
      <c r="B9" s="62">
        <v>73600</v>
      </c>
      <c r="C9" s="106">
        <f t="shared" si="0"/>
        <v>0.10312456214095558</v>
      </c>
      <c r="D9" s="110">
        <v>69100</v>
      </c>
      <c r="E9" s="106">
        <f t="shared" si="1"/>
        <v>0.09746121297602257</v>
      </c>
      <c r="F9" s="264">
        <v>5391700</v>
      </c>
      <c r="G9" s="106">
        <f t="shared" si="2"/>
        <v>0.10348315426220006</v>
      </c>
      <c r="H9" s="110">
        <v>5208200</v>
      </c>
      <c r="I9" s="111">
        <f t="shared" si="3"/>
        <v>0.09713837023442498</v>
      </c>
    </row>
    <row r="10" spans="1:9" ht="15" customHeight="1">
      <c r="A10" s="61" t="s">
        <v>88</v>
      </c>
      <c r="B10" s="58">
        <v>71300</v>
      </c>
      <c r="C10" s="106">
        <f>+B10/B$4</f>
        <v>0.09990191957405072</v>
      </c>
      <c r="D10" s="110">
        <v>69400</v>
      </c>
      <c r="E10" s="106">
        <f t="shared" si="1"/>
        <v>0.09788434414668547</v>
      </c>
      <c r="F10" s="262">
        <v>5661800</v>
      </c>
      <c r="G10" s="106">
        <f>+F10/F$4</f>
        <v>0.10866719639477795</v>
      </c>
      <c r="H10" s="110">
        <v>5575900</v>
      </c>
      <c r="I10" s="111">
        <f t="shared" si="3"/>
        <v>0.1039963593161035</v>
      </c>
    </row>
    <row r="11" spans="1:9" ht="15" customHeight="1">
      <c r="A11" s="61" t="s">
        <v>136</v>
      </c>
      <c r="B11" s="58">
        <v>66800</v>
      </c>
      <c r="C11" s="106">
        <f>+B11/B$4</f>
        <v>0.09359674933445425</v>
      </c>
      <c r="D11" s="110">
        <v>57100</v>
      </c>
      <c r="E11" s="106">
        <f t="shared" si="1"/>
        <v>0.08053596614950635</v>
      </c>
      <c r="F11" s="262">
        <v>5479600</v>
      </c>
      <c r="G11" s="106">
        <f>+F11/F$4</f>
        <v>0.10517022313837035</v>
      </c>
      <c r="H11" s="110">
        <v>4968500</v>
      </c>
      <c r="I11" s="111">
        <f t="shared" si="3"/>
        <v>0.09266771485537048</v>
      </c>
    </row>
    <row r="12" spans="1:9" ht="15" customHeight="1">
      <c r="A12" s="61" t="s">
        <v>176</v>
      </c>
      <c r="B12" s="63">
        <v>65200</v>
      </c>
      <c r="C12" s="106">
        <f>+B12/B$4</f>
        <v>0.09135491102704217</v>
      </c>
      <c r="D12" s="114">
        <v>57000</v>
      </c>
      <c r="E12" s="260">
        <f t="shared" si="1"/>
        <v>0.08039492242595205</v>
      </c>
      <c r="F12" s="265">
        <v>5470700</v>
      </c>
      <c r="G12" s="106">
        <f>+F12/F$4</f>
        <v>0.10499940501552718</v>
      </c>
      <c r="H12" s="114">
        <v>5089200</v>
      </c>
      <c r="I12" s="115">
        <f t="shared" si="3"/>
        <v>0.09491889593276671</v>
      </c>
    </row>
    <row r="13" spans="1:9" ht="15" customHeight="1">
      <c r="A13" s="61" t="s">
        <v>177</v>
      </c>
      <c r="B13" s="63">
        <v>30800</v>
      </c>
      <c r="C13" s="106">
        <f>+B13/B$4</f>
        <v>0.0431553874176825</v>
      </c>
      <c r="D13" s="114">
        <v>33700</v>
      </c>
      <c r="E13" s="260">
        <f t="shared" si="1"/>
        <v>0.04753173483779972</v>
      </c>
      <c r="F13" s="265">
        <v>2132200</v>
      </c>
      <c r="G13" s="106">
        <f>+F13/F$4</f>
        <v>0.040923415901823725</v>
      </c>
      <c r="H13" s="114">
        <v>2855200</v>
      </c>
      <c r="I13" s="115">
        <f t="shared" si="3"/>
        <v>0.053252462404156944</v>
      </c>
    </row>
    <row r="14" spans="1:9" ht="15" customHeight="1">
      <c r="A14" s="61" t="s">
        <v>178</v>
      </c>
      <c r="B14" s="63" t="s">
        <v>183</v>
      </c>
      <c r="C14" s="108"/>
      <c r="D14" s="112">
        <v>11200</v>
      </c>
      <c r="E14" s="259">
        <f>+D14/D$4</f>
        <v>0.015796897038081806</v>
      </c>
      <c r="F14" s="265" t="s">
        <v>183</v>
      </c>
      <c r="G14" s="108"/>
      <c r="H14" s="112">
        <v>962900</v>
      </c>
      <c r="I14" s="113">
        <f t="shared" si="3"/>
        <v>0.01795909079888019</v>
      </c>
    </row>
    <row r="15" spans="1:9" ht="15" customHeight="1">
      <c r="A15" s="61" t="s">
        <v>179</v>
      </c>
      <c r="B15" s="63" t="s">
        <v>183</v>
      </c>
      <c r="C15" s="108"/>
      <c r="D15" s="112">
        <v>11300</v>
      </c>
      <c r="E15" s="259">
        <f>+D15/D$4</f>
        <v>0.015937940761636106</v>
      </c>
      <c r="F15" s="265" t="s">
        <v>183</v>
      </c>
      <c r="G15" s="108"/>
      <c r="H15" s="112">
        <v>897700</v>
      </c>
      <c r="I15" s="113">
        <f t="shared" si="3"/>
        <v>0.016743042694106085</v>
      </c>
    </row>
    <row r="16" spans="1:9" ht="15" customHeight="1">
      <c r="A16" s="61" t="s">
        <v>180</v>
      </c>
      <c r="B16" s="63" t="s">
        <v>183</v>
      </c>
      <c r="C16" s="108"/>
      <c r="D16" s="112">
        <v>13400</v>
      </c>
      <c r="E16" s="259">
        <f>+D16/D$4</f>
        <v>0.018899858956276445</v>
      </c>
      <c r="F16" s="265" t="s">
        <v>183</v>
      </c>
      <c r="G16" s="108"/>
      <c r="H16" s="112">
        <v>877100</v>
      </c>
      <c r="I16" s="113">
        <f t="shared" si="3"/>
        <v>0.01635883117634003</v>
      </c>
    </row>
    <row r="17" spans="1:9" ht="15" customHeight="1">
      <c r="A17" s="61" t="s">
        <v>181</v>
      </c>
      <c r="B17" s="63" t="s">
        <v>183</v>
      </c>
      <c r="C17" s="108"/>
      <c r="D17" s="112">
        <v>10700</v>
      </c>
      <c r="E17" s="259">
        <f>+D17/D$4</f>
        <v>0.015091678420310296</v>
      </c>
      <c r="F17" s="265" t="s">
        <v>183</v>
      </c>
      <c r="G17" s="108"/>
      <c r="H17" s="112">
        <v>816900</v>
      </c>
      <c r="I17" s="113">
        <f t="shared" si="3"/>
        <v>0.015236038294324674</v>
      </c>
    </row>
    <row r="18" spans="1:9" ht="15" customHeight="1">
      <c r="A18" s="61" t="s">
        <v>182</v>
      </c>
      <c r="B18" s="63" t="s">
        <v>183</v>
      </c>
      <c r="C18" s="108"/>
      <c r="D18" s="110">
        <v>5000</v>
      </c>
      <c r="E18" s="106">
        <f>+D18/D$4</f>
        <v>0.007052186177715092</v>
      </c>
      <c r="F18" s="265" t="s">
        <v>183</v>
      </c>
      <c r="G18" s="108"/>
      <c r="H18" s="110">
        <v>522500</v>
      </c>
      <c r="I18" s="111">
        <f t="shared" si="3"/>
        <v>0.009745170778289437</v>
      </c>
    </row>
    <row r="19" spans="1:9" ht="15" customHeight="1" thickBot="1">
      <c r="A19" s="316" t="s">
        <v>23</v>
      </c>
      <c r="B19" s="64">
        <v>26600</v>
      </c>
      <c r="C19" s="109">
        <f>+B19/B$4</f>
        <v>0.0372705618607258</v>
      </c>
      <c r="D19" s="82">
        <v>33200</v>
      </c>
      <c r="E19" s="261">
        <f t="shared" si="1"/>
        <v>0.04682651622002821</v>
      </c>
      <c r="F19" s="266">
        <v>4112800</v>
      </c>
      <c r="G19" s="109">
        <f>+F19/F$4</f>
        <v>0.07893716580106022</v>
      </c>
      <c r="H19" s="82">
        <v>4708100</v>
      </c>
      <c r="I19" s="116">
        <f t="shared" si="3"/>
        <v>0.08781098285409475</v>
      </c>
    </row>
    <row r="23" spans="4:8" ht="12">
      <c r="D23" s="325"/>
      <c r="H23" s="325"/>
    </row>
    <row r="24" ht="12">
      <c r="D24" s="325"/>
    </row>
  </sheetData>
  <sheetProtection/>
  <mergeCells count="8">
    <mergeCell ref="A1:I1"/>
    <mergeCell ref="A2:A3"/>
    <mergeCell ref="B2:E2"/>
    <mergeCell ref="B3:C3"/>
    <mergeCell ref="D3:E3"/>
    <mergeCell ref="F2:I2"/>
    <mergeCell ref="F3:G3"/>
    <mergeCell ref="H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8.375" style="230" customWidth="1"/>
    <col min="2" max="8" width="8.375" style="71" customWidth="1"/>
    <col min="9" max="9" width="7.00390625" style="71" customWidth="1"/>
    <col min="10" max="10" width="11.00390625" style="71" hidden="1" customWidth="1"/>
    <col min="11" max="11" width="6.75390625" style="71" customWidth="1"/>
    <col min="12" max="16384" width="9.125" style="71" customWidth="1"/>
  </cols>
  <sheetData>
    <row r="1" spans="1:11" ht="18.75" customHeight="1">
      <c r="A1" s="402" t="s">
        <v>62</v>
      </c>
      <c r="B1" s="402"/>
      <c r="C1" s="402"/>
      <c r="D1" s="402"/>
      <c r="E1" s="402"/>
      <c r="F1" s="402"/>
      <c r="G1" s="402"/>
      <c r="H1" s="402"/>
      <c r="I1" s="53"/>
      <c r="J1" s="53"/>
      <c r="K1" s="53"/>
    </row>
    <row r="2" spans="1:8" s="230" customFormat="1" ht="27.75" customHeight="1">
      <c r="A2" s="469" t="s">
        <v>59</v>
      </c>
      <c r="B2" s="394" t="s">
        <v>0</v>
      </c>
      <c r="C2" s="420"/>
      <c r="D2" s="420"/>
      <c r="E2" s="420"/>
      <c r="F2" s="420"/>
      <c r="G2" s="418" t="s">
        <v>9</v>
      </c>
      <c r="H2" s="420"/>
    </row>
    <row r="3" spans="1:8" s="230" customFormat="1" ht="18.75" customHeight="1">
      <c r="A3" s="470"/>
      <c r="B3" s="471" t="s">
        <v>74</v>
      </c>
      <c r="C3" s="472" t="s">
        <v>33</v>
      </c>
      <c r="D3" s="472"/>
      <c r="E3" s="473" t="s">
        <v>34</v>
      </c>
      <c r="F3" s="472"/>
      <c r="G3" s="377" t="s">
        <v>33</v>
      </c>
      <c r="H3" s="373" t="s">
        <v>34</v>
      </c>
    </row>
    <row r="4" spans="1:8" s="230" customFormat="1" ht="28.5" customHeight="1">
      <c r="A4" s="457"/>
      <c r="B4" s="472"/>
      <c r="C4" s="322" t="s">
        <v>60</v>
      </c>
      <c r="D4" s="65" t="s">
        <v>40</v>
      </c>
      <c r="E4" s="322" t="s">
        <v>60</v>
      </c>
      <c r="F4" s="320" t="s">
        <v>40</v>
      </c>
      <c r="G4" s="378" t="s">
        <v>40</v>
      </c>
      <c r="H4" s="372" t="s">
        <v>40</v>
      </c>
    </row>
    <row r="5" spans="1:8" ht="18" customHeight="1">
      <c r="A5" s="66" t="s">
        <v>1</v>
      </c>
      <c r="B5" s="13">
        <v>450000</v>
      </c>
      <c r="C5" s="29">
        <v>373000</v>
      </c>
      <c r="D5" s="67">
        <f aca="true" t="shared" si="0" ref="D5:D11">+C5/B5</f>
        <v>0.8288888888888889</v>
      </c>
      <c r="E5" s="50">
        <v>77000</v>
      </c>
      <c r="F5" s="67">
        <f>+E5/B5</f>
        <v>0.1711111111111111</v>
      </c>
      <c r="G5" s="267">
        <v>0.643</v>
      </c>
      <c r="H5" s="67">
        <v>0.35700000000000004</v>
      </c>
    </row>
    <row r="6" spans="1:8" ht="18" customHeight="1">
      <c r="A6" s="68" t="s">
        <v>26</v>
      </c>
      <c r="B6" s="69">
        <v>481250</v>
      </c>
      <c r="C6" s="69">
        <v>372780</v>
      </c>
      <c r="D6" s="323">
        <f t="shared" si="0"/>
        <v>0.7746077922077922</v>
      </c>
      <c r="E6" s="69">
        <v>108460</v>
      </c>
      <c r="F6" s="323">
        <f aca="true" t="shared" si="1" ref="F6:F16">+E6/B6</f>
        <v>0.22537142857142858</v>
      </c>
      <c r="G6" s="379">
        <v>0.603</v>
      </c>
      <c r="H6" s="374">
        <v>0.397</v>
      </c>
    </row>
    <row r="7" spans="1:8" ht="18" customHeight="1">
      <c r="A7" s="68" t="s">
        <v>27</v>
      </c>
      <c r="B7" s="69">
        <v>508800</v>
      </c>
      <c r="C7" s="69">
        <v>381700</v>
      </c>
      <c r="D7" s="323">
        <f t="shared" si="0"/>
        <v>0.7501965408805031</v>
      </c>
      <c r="E7" s="69">
        <v>127100</v>
      </c>
      <c r="F7" s="323">
        <f t="shared" si="1"/>
        <v>0.24980345911949686</v>
      </c>
      <c r="G7" s="379">
        <v>0.5920000000000001</v>
      </c>
      <c r="H7" s="374">
        <v>0.408</v>
      </c>
    </row>
    <row r="8" spans="1:8" ht="18" customHeight="1">
      <c r="A8" s="68" t="s">
        <v>28</v>
      </c>
      <c r="B8" s="69">
        <v>564100</v>
      </c>
      <c r="C8" s="69">
        <v>411100</v>
      </c>
      <c r="D8" s="323">
        <f t="shared" si="0"/>
        <v>0.7287714944158837</v>
      </c>
      <c r="E8" s="69">
        <v>153000</v>
      </c>
      <c r="F8" s="323">
        <f t="shared" si="1"/>
        <v>0.27122850558411626</v>
      </c>
      <c r="G8" s="379">
        <v>0.604</v>
      </c>
      <c r="H8" s="374">
        <v>0.39399999999999996</v>
      </c>
    </row>
    <row r="9" spans="1:8" ht="18" customHeight="1">
      <c r="A9" s="68" t="s">
        <v>29</v>
      </c>
      <c r="B9" s="69">
        <v>603600</v>
      </c>
      <c r="C9" s="69">
        <v>429500</v>
      </c>
      <c r="D9" s="323">
        <f t="shared" si="0"/>
        <v>0.7115639496355202</v>
      </c>
      <c r="E9" s="69">
        <v>173700</v>
      </c>
      <c r="F9" s="323">
        <f t="shared" si="1"/>
        <v>0.28777335984095426</v>
      </c>
      <c r="G9" s="379">
        <v>0.623826881240185</v>
      </c>
      <c r="H9" s="374">
        <v>0.37317927069976514</v>
      </c>
    </row>
    <row r="10" spans="1:8" ht="18" customHeight="1">
      <c r="A10" s="68" t="s">
        <v>30</v>
      </c>
      <c r="B10" s="69">
        <v>631900</v>
      </c>
      <c r="C10" s="69">
        <v>435300</v>
      </c>
      <c r="D10" s="323">
        <f t="shared" si="0"/>
        <v>0.6888748219655009</v>
      </c>
      <c r="E10" s="69">
        <v>196500</v>
      </c>
      <c r="F10" s="323">
        <f t="shared" si="1"/>
        <v>0.3109669251463839</v>
      </c>
      <c r="G10" s="379">
        <v>0.6133684722586026</v>
      </c>
      <c r="H10" s="374">
        <v>0.3745877145621622</v>
      </c>
    </row>
    <row r="11" spans="1:8" ht="18" customHeight="1">
      <c r="A11" s="68" t="s">
        <v>10</v>
      </c>
      <c r="B11" s="69">
        <v>657500</v>
      </c>
      <c r="C11" s="69">
        <v>455900</v>
      </c>
      <c r="D11" s="323">
        <f t="shared" si="0"/>
        <v>0.6933840304182509</v>
      </c>
      <c r="E11" s="69">
        <v>201200</v>
      </c>
      <c r="F11" s="323">
        <f t="shared" si="1"/>
        <v>0.3060076045627376</v>
      </c>
      <c r="G11" s="379">
        <v>0.5978471205421195</v>
      </c>
      <c r="H11" s="374">
        <v>0.3848351739986707</v>
      </c>
    </row>
    <row r="12" spans="1:8" ht="18" customHeight="1">
      <c r="A12" s="68" t="s">
        <v>31</v>
      </c>
      <c r="B12" s="69">
        <v>685400</v>
      </c>
      <c r="C12" s="69">
        <v>463900</v>
      </c>
      <c r="D12" s="323">
        <f>+C12/B12</f>
        <v>0.6768310475634666</v>
      </c>
      <c r="E12" s="69">
        <v>219900</v>
      </c>
      <c r="F12" s="323">
        <f t="shared" si="1"/>
        <v>0.32083454916836884</v>
      </c>
      <c r="G12" s="379">
        <v>0.6026077988074341</v>
      </c>
      <c r="H12" s="374">
        <v>0.3809016417703161</v>
      </c>
    </row>
    <row r="13" spans="1:8" ht="18" customHeight="1">
      <c r="A13" s="68" t="s">
        <v>32</v>
      </c>
      <c r="B13" s="69">
        <v>699700</v>
      </c>
      <c r="C13" s="69">
        <v>470800</v>
      </c>
      <c r="D13" s="323">
        <f>+C13/B13</f>
        <v>0.6728597970558811</v>
      </c>
      <c r="E13" s="69">
        <v>223900</v>
      </c>
      <c r="F13" s="323">
        <f t="shared" si="1"/>
        <v>0.3199942832642561</v>
      </c>
      <c r="G13" s="379">
        <v>0.612</v>
      </c>
      <c r="H13" s="374">
        <v>0.36630255489950475</v>
      </c>
    </row>
    <row r="14" spans="1:8" ht="18" customHeight="1">
      <c r="A14" s="357" t="s">
        <v>91</v>
      </c>
      <c r="B14" s="69">
        <v>718200</v>
      </c>
      <c r="C14" s="69">
        <v>472400</v>
      </c>
      <c r="D14" s="338">
        <f>+C14/B14</f>
        <v>0.657755499860763</v>
      </c>
      <c r="E14" s="69">
        <v>237900</v>
      </c>
      <c r="F14" s="338">
        <f t="shared" si="1"/>
        <v>0.3312447786131997</v>
      </c>
      <c r="G14" s="379">
        <v>0.611</v>
      </c>
      <c r="H14" s="374">
        <v>0.358</v>
      </c>
    </row>
    <row r="15" spans="1:8" ht="18" customHeight="1" thickBot="1">
      <c r="A15" s="358" t="s">
        <v>92</v>
      </c>
      <c r="B15" s="355">
        <v>713700</v>
      </c>
      <c r="C15" s="355">
        <v>467100</v>
      </c>
      <c r="D15" s="356">
        <f>+C15/B15</f>
        <v>0.6544766708701135</v>
      </c>
      <c r="E15" s="355">
        <v>239600</v>
      </c>
      <c r="F15" s="359">
        <f t="shared" si="1"/>
        <v>0.3357152865349587</v>
      </c>
      <c r="G15" s="380">
        <v>0.617</v>
      </c>
      <c r="H15" s="359">
        <v>0.355</v>
      </c>
    </row>
    <row r="16" spans="1:8" ht="18" customHeight="1" thickBot="1">
      <c r="A16" s="117" t="s">
        <v>184</v>
      </c>
      <c r="B16" s="118">
        <v>709000</v>
      </c>
      <c r="C16" s="118">
        <v>458100</v>
      </c>
      <c r="D16" s="119">
        <f>+C16/B16</f>
        <v>0.6461212976022567</v>
      </c>
      <c r="E16" s="118">
        <v>239800</v>
      </c>
      <c r="F16" s="120">
        <f t="shared" si="1"/>
        <v>0.3382228490832158</v>
      </c>
      <c r="G16" s="381">
        <v>0.612</v>
      </c>
      <c r="H16" s="120">
        <v>0.356</v>
      </c>
    </row>
    <row r="17" ht="12">
      <c r="A17" s="70" t="s">
        <v>82</v>
      </c>
    </row>
    <row r="18" ht="12" customHeight="1">
      <c r="A18" s="70"/>
    </row>
  </sheetData>
  <sheetProtection/>
  <mergeCells count="7">
    <mergeCell ref="G2:H2"/>
    <mergeCell ref="A1:H1"/>
    <mergeCell ref="A2:A4"/>
    <mergeCell ref="B2:F2"/>
    <mergeCell ref="B3:B4"/>
    <mergeCell ref="C3:D3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2">
      <selection activeCell="A2" sqref="A2:G2"/>
    </sheetView>
  </sheetViews>
  <sheetFormatPr defaultColWidth="9.00390625" defaultRowHeight="12.75"/>
  <cols>
    <col min="1" max="1" width="8.375" style="71" customWidth="1"/>
    <col min="2" max="2" width="8.00390625" style="71" bestFit="1" customWidth="1"/>
    <col min="3" max="7" width="8.00390625" style="71" customWidth="1"/>
    <col min="8" max="16384" width="9.125" style="71" customWidth="1"/>
  </cols>
  <sheetData>
    <row r="1" spans="1:7" s="81" customFormat="1" ht="12" hidden="1">
      <c r="A1" s="211" t="s">
        <v>39</v>
      </c>
      <c r="B1" s="211"/>
      <c r="C1" s="211"/>
      <c r="D1" s="211"/>
      <c r="E1" s="211"/>
      <c r="F1" s="211"/>
      <c r="G1" s="211"/>
    </row>
    <row r="2" spans="1:7" ht="17.25" customHeight="1">
      <c r="A2" s="481" t="s">
        <v>137</v>
      </c>
      <c r="B2" s="481"/>
      <c r="C2" s="481"/>
      <c r="D2" s="481"/>
      <c r="E2" s="481"/>
      <c r="F2" s="481"/>
      <c r="G2" s="481"/>
    </row>
    <row r="3" spans="1:7" ht="41.25" customHeight="1">
      <c r="A3" s="480"/>
      <c r="B3" s="474" t="s">
        <v>35</v>
      </c>
      <c r="C3" s="475"/>
      <c r="D3" s="476" t="s">
        <v>61</v>
      </c>
      <c r="E3" s="477"/>
      <c r="F3" s="478" t="s">
        <v>51</v>
      </c>
      <c r="G3" s="479"/>
    </row>
    <row r="4" spans="1:7" ht="20.25" customHeight="1">
      <c r="A4" s="480"/>
      <c r="B4" s="198" t="s">
        <v>0</v>
      </c>
      <c r="C4" s="268" t="s">
        <v>9</v>
      </c>
      <c r="D4" s="276" t="s">
        <v>0</v>
      </c>
      <c r="E4" s="277" t="s">
        <v>9</v>
      </c>
      <c r="F4" s="272" t="s">
        <v>0</v>
      </c>
      <c r="G4" s="167" t="s">
        <v>9</v>
      </c>
    </row>
    <row r="5" spans="1:7" ht="23.25" customHeight="1">
      <c r="A5" s="68" t="s">
        <v>2</v>
      </c>
      <c r="B5" s="212">
        <v>3.46</v>
      </c>
      <c r="C5" s="269">
        <v>3.63</v>
      </c>
      <c r="D5" s="278">
        <v>17.8</v>
      </c>
      <c r="E5" s="279">
        <v>19.35</v>
      </c>
      <c r="F5" s="273">
        <v>52.84</v>
      </c>
      <c r="G5" s="212">
        <v>62.52</v>
      </c>
    </row>
    <row r="6" spans="1:7" ht="23.25" customHeight="1">
      <c r="A6" s="68" t="s">
        <v>27</v>
      </c>
      <c r="B6" s="212">
        <v>3.75</v>
      </c>
      <c r="C6" s="269">
        <v>4.05</v>
      </c>
      <c r="D6" s="278">
        <v>19</v>
      </c>
      <c r="E6" s="279">
        <v>23.16</v>
      </c>
      <c r="F6" s="273">
        <v>57.47</v>
      </c>
      <c r="G6" s="212">
        <v>70.18</v>
      </c>
    </row>
    <row r="7" spans="1:7" ht="23.25" customHeight="1">
      <c r="A7" s="68" t="s">
        <v>28</v>
      </c>
      <c r="B7" s="212">
        <v>4.14</v>
      </c>
      <c r="C7" s="269">
        <v>4.44</v>
      </c>
      <c r="D7" s="278">
        <v>21.63</v>
      </c>
      <c r="E7" s="279">
        <v>26.34</v>
      </c>
      <c r="F7" s="273">
        <v>64.49</v>
      </c>
      <c r="G7" s="212">
        <v>75.45</v>
      </c>
    </row>
    <row r="8" spans="1:7" ht="23.25" customHeight="1">
      <c r="A8" s="68" t="s">
        <v>29</v>
      </c>
      <c r="B8" s="212">
        <v>4.35</v>
      </c>
      <c r="C8" s="269">
        <v>4.68</v>
      </c>
      <c r="D8" s="278">
        <v>22.83</v>
      </c>
      <c r="E8" s="279">
        <v>28.19</v>
      </c>
      <c r="F8" s="273">
        <v>70.59</v>
      </c>
      <c r="G8" s="212">
        <v>81.56</v>
      </c>
    </row>
    <row r="9" spans="1:7" ht="23.25" customHeight="1">
      <c r="A9" s="68" t="s">
        <v>30</v>
      </c>
      <c r="B9" s="212">
        <v>4.47</v>
      </c>
      <c r="C9" s="269">
        <v>4.8</v>
      </c>
      <c r="D9" s="278">
        <v>24.75</v>
      </c>
      <c r="E9" s="279">
        <v>30.15</v>
      </c>
      <c r="F9" s="273">
        <v>74.38</v>
      </c>
      <c r="G9" s="212">
        <v>84.95</v>
      </c>
    </row>
    <row r="10" spans="1:7" ht="23.25" customHeight="1">
      <c r="A10" s="68" t="s">
        <v>10</v>
      </c>
      <c r="B10" s="212">
        <v>4.58</v>
      </c>
      <c r="C10" s="269">
        <v>4.79</v>
      </c>
      <c r="D10" s="278">
        <v>26.5</v>
      </c>
      <c r="E10" s="279">
        <v>30.96</v>
      </c>
      <c r="F10" s="273">
        <v>81.22</v>
      </c>
      <c r="G10" s="212">
        <v>88.38</v>
      </c>
    </row>
    <row r="11" spans="1:7" ht="23.25" customHeight="1">
      <c r="A11" s="68" t="s">
        <v>31</v>
      </c>
      <c r="B11" s="212">
        <v>4.55</v>
      </c>
      <c r="C11" s="269">
        <v>4.74</v>
      </c>
      <c r="D11" s="278">
        <v>26.92</v>
      </c>
      <c r="E11" s="279">
        <v>31.37</v>
      </c>
      <c r="F11" s="273">
        <v>83.73</v>
      </c>
      <c r="G11" s="212">
        <v>89.59</v>
      </c>
    </row>
    <row r="12" spans="1:7" ht="23.25" customHeight="1">
      <c r="A12" s="68" t="s">
        <v>32</v>
      </c>
      <c r="B12" s="213">
        <v>4.61</v>
      </c>
      <c r="C12" s="270">
        <v>4.77</v>
      </c>
      <c r="D12" s="280">
        <v>28.59</v>
      </c>
      <c r="E12" s="281">
        <v>32.69</v>
      </c>
      <c r="F12" s="274">
        <v>87.45</v>
      </c>
      <c r="G12" s="213">
        <v>94.85</v>
      </c>
    </row>
    <row r="13" spans="1:7" ht="23.25" customHeight="1">
      <c r="A13" s="357" t="s">
        <v>91</v>
      </c>
      <c r="B13" s="213">
        <v>4.49</v>
      </c>
      <c r="C13" s="270">
        <v>4.64</v>
      </c>
      <c r="D13" s="280">
        <v>28.51</v>
      </c>
      <c r="E13" s="281">
        <v>32.43</v>
      </c>
      <c r="F13" s="274">
        <v>87.06</v>
      </c>
      <c r="G13" s="213">
        <v>92.41</v>
      </c>
    </row>
    <row r="14" spans="1:7" ht="23.25" customHeight="1" thickBot="1">
      <c r="A14" s="358" t="s">
        <v>93</v>
      </c>
      <c r="B14" s="360">
        <v>4.44</v>
      </c>
      <c r="C14" s="361">
        <v>4.56</v>
      </c>
      <c r="D14" s="362">
        <v>28.86</v>
      </c>
      <c r="E14" s="363">
        <v>32.55</v>
      </c>
      <c r="F14" s="364">
        <v>88.32</v>
      </c>
      <c r="G14" s="365">
        <v>92.97</v>
      </c>
    </row>
    <row r="15" spans="1:7" ht="23.25" customHeight="1" thickBot="1">
      <c r="A15" s="117" t="s">
        <v>184</v>
      </c>
      <c r="B15" s="214">
        <v>4.31</v>
      </c>
      <c r="C15" s="271">
        <v>4.4</v>
      </c>
      <c r="D15" s="282">
        <v>29.63</v>
      </c>
      <c r="E15" s="283">
        <v>32.74</v>
      </c>
      <c r="F15" s="275">
        <v>87.93</v>
      </c>
      <c r="G15" s="215">
        <v>92.06</v>
      </c>
    </row>
    <row r="16" ht="12">
      <c r="B16" s="216"/>
    </row>
  </sheetData>
  <sheetProtection/>
  <mergeCells count="5">
    <mergeCell ref="B3:C3"/>
    <mergeCell ref="D3:E3"/>
    <mergeCell ref="F3:G3"/>
    <mergeCell ref="A3:A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3.625" style="71" customWidth="1"/>
    <col min="2" max="2" width="10.75390625" style="71" customWidth="1"/>
    <col min="3" max="4" width="8.875" style="71" customWidth="1"/>
    <col min="5" max="5" width="7.75390625" style="71" customWidth="1"/>
    <col min="6" max="7" width="8.875" style="71" customWidth="1"/>
    <col min="8" max="8" width="7.75390625" style="71" customWidth="1"/>
    <col min="9" max="16384" width="9.125" style="71" customWidth="1"/>
  </cols>
  <sheetData>
    <row r="1" spans="1:8" ht="23.25" customHeight="1">
      <c r="A1" s="402" t="s">
        <v>96</v>
      </c>
      <c r="B1" s="402"/>
      <c r="C1" s="402"/>
      <c r="D1" s="402"/>
      <c r="E1" s="402"/>
      <c r="F1" s="402"/>
      <c r="G1" s="402"/>
      <c r="H1" s="402"/>
    </row>
    <row r="2" spans="1:8" s="81" customFormat="1" ht="16.5" customHeight="1" thickBot="1">
      <c r="A2" s="421" t="s">
        <v>133</v>
      </c>
      <c r="B2" s="423"/>
      <c r="C2" s="482" t="s">
        <v>0</v>
      </c>
      <c r="D2" s="483"/>
      <c r="E2" s="484"/>
      <c r="F2" s="485" t="s">
        <v>9</v>
      </c>
      <c r="G2" s="389"/>
      <c r="H2" s="486"/>
    </row>
    <row r="3" spans="1:8" s="81" customFormat="1" ht="28.5" customHeight="1">
      <c r="A3" s="451"/>
      <c r="B3" s="453"/>
      <c r="C3" s="72" t="s">
        <v>85</v>
      </c>
      <c r="D3" s="217" t="s">
        <v>166</v>
      </c>
      <c r="E3" s="231" t="s">
        <v>75</v>
      </c>
      <c r="F3" s="284" t="s">
        <v>85</v>
      </c>
      <c r="G3" s="218" t="s">
        <v>166</v>
      </c>
      <c r="H3" s="232" t="s">
        <v>75</v>
      </c>
    </row>
    <row r="4" spans="1:9" s="81" customFormat="1" ht="27" customHeight="1">
      <c r="A4" s="487" t="s">
        <v>95</v>
      </c>
      <c r="B4" s="488"/>
      <c r="C4" s="73">
        <v>331.15</v>
      </c>
      <c r="D4" s="219">
        <v>311.97</v>
      </c>
      <c r="E4" s="368" t="s">
        <v>193</v>
      </c>
      <c r="F4" s="285">
        <v>271.63</v>
      </c>
      <c r="G4" s="220">
        <v>259.68</v>
      </c>
      <c r="H4" s="221" t="s">
        <v>195</v>
      </c>
      <c r="I4" s="222"/>
    </row>
    <row r="5" spans="1:10" s="81" customFormat="1" ht="27" customHeight="1">
      <c r="A5" s="74"/>
      <c r="B5" s="193" t="s">
        <v>33</v>
      </c>
      <c r="C5" s="366">
        <v>348.6</v>
      </c>
      <c r="D5" s="223">
        <v>328.35</v>
      </c>
      <c r="E5" s="369" t="s">
        <v>192</v>
      </c>
      <c r="F5" s="367">
        <v>280.7</v>
      </c>
      <c r="G5" s="223">
        <v>266.84</v>
      </c>
      <c r="H5" s="224" t="s">
        <v>196</v>
      </c>
      <c r="I5" s="222"/>
      <c r="J5" s="225"/>
    </row>
    <row r="6" spans="1:9" s="81" customFormat="1" ht="27" customHeight="1" thickBot="1">
      <c r="A6" s="75"/>
      <c r="B6" s="192" t="s">
        <v>94</v>
      </c>
      <c r="C6" s="76">
        <v>189.65</v>
      </c>
      <c r="D6" s="226">
        <v>168.2</v>
      </c>
      <c r="E6" s="370" t="s">
        <v>194</v>
      </c>
      <c r="F6" s="286">
        <v>139.59</v>
      </c>
      <c r="G6" s="227">
        <v>131.75</v>
      </c>
      <c r="H6" s="371" t="s">
        <v>197</v>
      </c>
      <c r="I6" s="222"/>
    </row>
  </sheetData>
  <sheetProtection/>
  <mergeCells count="5">
    <mergeCell ref="C2:E2"/>
    <mergeCell ref="F2:H2"/>
    <mergeCell ref="A2:B3"/>
    <mergeCell ref="A4:B4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鹿児島県統計課人口労働統計係</dc:creator>
  <cp:keywords/>
  <dc:description/>
  <cp:lastModifiedBy>鹿児島県</cp:lastModifiedBy>
  <cp:lastPrinted>2020-04-01T02:31:03Z</cp:lastPrinted>
  <dcterms:created xsi:type="dcterms:W3CDTF">2004-09-02T00:52:28Z</dcterms:created>
  <dcterms:modified xsi:type="dcterms:W3CDTF">2020-04-01T02:31:32Z</dcterms:modified>
  <cp:category/>
  <cp:version/>
  <cp:contentType/>
  <cp:contentStatus/>
</cp:coreProperties>
</file>