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45" tabRatio="662" firstSheet="7" activeTab="13"/>
  </bookViews>
  <sheets>
    <sheet name="１６表（TL,E）" sheetId="1" r:id="rId1"/>
    <sheet name="１６表（F,G）" sheetId="2" r:id="rId2"/>
    <sheet name="１６表（H,I）" sheetId="3" r:id="rId3"/>
    <sheet name="１６表（J,K）" sheetId="4" r:id="rId4"/>
    <sheet name="１６表（L,M）" sheetId="5" r:id="rId5"/>
    <sheet name="１６表（N,O）" sheetId="6" r:id="rId6"/>
    <sheet name="１６表（P.Q）" sheetId="7" r:id="rId7"/>
    <sheet name="１７表（TL,E）" sheetId="8" r:id="rId8"/>
    <sheet name="１７表（F,G）" sheetId="9" r:id="rId9"/>
    <sheet name="１７表（H,I）" sheetId="10" r:id="rId10"/>
    <sheet name="１７表（J,K）" sheetId="11" r:id="rId11"/>
    <sheet name="１７表（L,M）" sheetId="12" r:id="rId12"/>
    <sheet name="１７表（N,O）" sheetId="13" r:id="rId13"/>
    <sheet name="１７表（P,Q）" sheetId="14" r:id="rId14"/>
    <sheet name="１８表（TL,E）" sheetId="15" r:id="rId15"/>
    <sheet name="１８表（F,G）" sheetId="16" r:id="rId16"/>
    <sheet name="１８表（H,I）" sheetId="17" r:id="rId17"/>
    <sheet name="１８表（J,K）" sheetId="18" r:id="rId18"/>
    <sheet name="１８表（L,M）" sheetId="19" r:id="rId19"/>
    <sheet name="１８表（N,O）" sheetId="20" r:id="rId20"/>
    <sheet name="１８表（P,Q）" sheetId="21" r:id="rId21"/>
  </sheets>
  <definedNames>
    <definedName name="_xlnm.Print_Area" localSheetId="1">'１６表（F,G）'!$A$1:$X$61</definedName>
    <definedName name="_xlnm.Print_Area" localSheetId="2">'１６表（H,I）'!$A$1:$X$61</definedName>
    <definedName name="_xlnm.Print_Area" localSheetId="3">'１６表（J,K）'!$A$1:$X$61</definedName>
    <definedName name="_xlnm.Print_Area" localSheetId="4">'１６表（L,M）'!$A$1:$X$61</definedName>
    <definedName name="_xlnm.Print_Area" localSheetId="5">'１６表（N,O）'!$A$1:$X$61</definedName>
    <definedName name="_xlnm.Print_Area" localSheetId="6">'１６表（P.Q）'!$A$1:$X$61</definedName>
    <definedName name="_xlnm.Print_Area" localSheetId="0">'１６表（TL,E）'!$A$1:$X$61</definedName>
    <definedName name="_xlnm.Print_Area" localSheetId="8">'１７表（F,G）'!$A$1:$Z$61</definedName>
    <definedName name="_xlnm.Print_Area" localSheetId="9">'１７表（H,I）'!$A$1:$Z$61</definedName>
    <definedName name="_xlnm.Print_Area" localSheetId="10">'１７表（J,K）'!$A$1:$Z$61</definedName>
    <definedName name="_xlnm.Print_Area" localSheetId="11">'１７表（L,M）'!$A$1:$Z$61</definedName>
    <definedName name="_xlnm.Print_Area" localSheetId="12">'１７表（N,O）'!$A$1:$Z$61</definedName>
    <definedName name="_xlnm.Print_Area" localSheetId="13">'１７表（P,Q）'!$A$1:$Z$61</definedName>
    <definedName name="_xlnm.Print_Area" localSheetId="7">'１７表（TL,E）'!$A$1:$Z$61</definedName>
    <definedName name="_xlnm.Print_Area" localSheetId="15">'１８表（F,G）'!$A$1:$T$61</definedName>
    <definedName name="_xlnm.Print_Area" localSheetId="16">'１８表（H,I）'!$A$1:$T$61</definedName>
    <definedName name="_xlnm.Print_Area" localSheetId="17">'１８表（J,K）'!$A$1:$T$61</definedName>
    <definedName name="_xlnm.Print_Area" localSheetId="18">'１８表（L,M）'!$A$1:$T$61</definedName>
    <definedName name="_xlnm.Print_Area" localSheetId="19">'１８表（N,O）'!$A$1:$T$61</definedName>
    <definedName name="_xlnm.Print_Area" localSheetId="20">'１８表（P,Q）'!$A$1:$T$61</definedName>
    <definedName name="_xlnm.Print_Area" localSheetId="14">'１８表（TL,E）'!$A$1:$T$61</definedName>
  </definedNames>
  <calcPr fullCalcOnLoad="1"/>
</workbook>
</file>

<file path=xl/sharedStrings.xml><?xml version="1.0" encoding="utf-8"?>
<sst xmlns="http://schemas.openxmlformats.org/spreadsheetml/2006/main" count="7198" uniqueCount="199">
  <si>
    <t>（事業所規模５～２９人）</t>
  </si>
  <si>
    <t>区　分</t>
  </si>
  <si>
    <t>ＴＬ　調査産業計</t>
  </si>
  <si>
    <t>Ｅ　建　設　業</t>
  </si>
  <si>
    <t>計</t>
  </si>
  <si>
    <t>男</t>
  </si>
  <si>
    <t>女</t>
  </si>
  <si>
    <t>現金給与</t>
  </si>
  <si>
    <t>定期給与</t>
  </si>
  <si>
    <t>所 定 内</t>
  </si>
  <si>
    <t>超過労働</t>
  </si>
  <si>
    <t>特別給与</t>
  </si>
  <si>
    <t>年　月</t>
  </si>
  <si>
    <t>総　　額</t>
  </si>
  <si>
    <t>給　  与</t>
  </si>
  <si>
    <t>給　　与</t>
  </si>
  <si>
    <t>　　２月</t>
  </si>
  <si>
    <t>　　４月</t>
  </si>
  <si>
    <t>　　５月</t>
  </si>
  <si>
    <t>　　６月</t>
  </si>
  <si>
    <t>　　７月</t>
  </si>
  <si>
    <t>　　８月</t>
  </si>
  <si>
    <t>　　９月</t>
  </si>
  <si>
    <t>　１０月</t>
  </si>
  <si>
    <t>　１１月</t>
  </si>
  <si>
    <t>　１２月</t>
  </si>
  <si>
    <t>Ｆ　製　造　業</t>
  </si>
  <si>
    <t>Ｇ　電気・ガス・熱供給・水道業</t>
  </si>
  <si>
    <t>17年平均</t>
  </si>
  <si>
    <t>17年平均</t>
  </si>
  <si>
    <t>Ｈ　情報通信業</t>
  </si>
  <si>
    <t>Ｊ　卸売・小売業</t>
  </si>
  <si>
    <t>Ｋ　金融・保険業</t>
  </si>
  <si>
    <t>Ｌ　不動産業</t>
  </si>
  <si>
    <t>Ｏ　教育，学習支援業</t>
  </si>
  <si>
    <t>Ｐ　複合サービス事業</t>
  </si>
  <si>
    <t>Ｑ　サービス業</t>
  </si>
  <si>
    <t>x</t>
  </si>
  <si>
    <t>（事業所規模３０～９９人）</t>
  </si>
  <si>
    <t>（事業所規模１００人以上）</t>
  </si>
  <si>
    <t>Ｍ　飲食店，宿泊業</t>
  </si>
  <si>
    <t>Ｎ　医療，福祉</t>
  </si>
  <si>
    <t>18年平均</t>
  </si>
  <si>
    <t>-</t>
  </si>
  <si>
    <t>19年平均</t>
  </si>
  <si>
    <t>17年平均</t>
  </si>
  <si>
    <t>x</t>
  </si>
  <si>
    <t>18年平均</t>
  </si>
  <si>
    <t>19年平均</t>
  </si>
  <si>
    <t>Ｉ　運輸業</t>
  </si>
  <si>
    <t>18年平均</t>
  </si>
  <si>
    <t>19年平均</t>
  </si>
  <si>
    <t>（事業所規模３０～９９人）</t>
  </si>
  <si>
    <t>（事業所規模３０～９９人）</t>
  </si>
  <si>
    <t>18年平均</t>
  </si>
  <si>
    <t>19年平均</t>
  </si>
  <si>
    <t>（事業所規模３０～９９人）</t>
  </si>
  <si>
    <t>18年平均</t>
  </si>
  <si>
    <t>19年平均</t>
  </si>
  <si>
    <t>（事業所規模３０～９９人）</t>
  </si>
  <si>
    <t>第１６表　　事業所規模，産業，男女別１人平均月間現金給与額（１／１４）</t>
  </si>
  <si>
    <t>第１６表　　事業所規模，産業，男女別１人平均月間現金給与額（２／１４）</t>
  </si>
  <si>
    <t>第１６表　　事業所規模，産業，男女別１人平均月間現金給与額（３／１４）</t>
  </si>
  <si>
    <t>第１６表　　事業所規模，産業，男女別１人平均月間現金給与額（４／１４）</t>
  </si>
  <si>
    <t>第１６表　　事業所規模，産業，男女別１人平均月間現金給与額（５／１４）</t>
  </si>
  <si>
    <t>第１６表　　事業所規模，産業，男女別１人平均月間現金給与額（６／１４）</t>
  </si>
  <si>
    <t>第１６表　　事業所規模，産業，男女別１人平均月間現金給与額（７／１４）</t>
  </si>
  <si>
    <t>第１６表　　事業所規模，産業，男女別１人平均月間現金給与額（８／１４）</t>
  </si>
  <si>
    <t>第１６表　　事業所規模，産業，男女別１人平均月間現金給与額（９／１４）</t>
  </si>
  <si>
    <t>第１６表　　事業所規模，産業，男女別１人平均月間現金給与額（１０／１４）</t>
  </si>
  <si>
    <t>第１６表　　事業所規模，産業，男女別１人平均月間現金給与額（１１／１４）</t>
  </si>
  <si>
    <t>第１６表　　事業所規模，産業，男女別１人平均月間現金給与額（１２／１４）</t>
  </si>
  <si>
    <t>第１６表　　事業所規模，産業，男女別１人平均月間現金給与額（１３／１４）</t>
  </si>
  <si>
    <t>第１６表　　事業所規模，産業，男女別１人平均月間現金給与額（１４／１４）</t>
  </si>
  <si>
    <t>（単位：円）</t>
  </si>
  <si>
    <t>20年平均</t>
  </si>
  <si>
    <t>21年平均</t>
  </si>
  <si>
    <t>21年１月</t>
  </si>
  <si>
    <t xml:space="preserve">    ３月</t>
  </si>
  <si>
    <t>（単位：日，時間）</t>
  </si>
  <si>
    <t>総　　実</t>
  </si>
  <si>
    <t>所 定 外</t>
  </si>
  <si>
    <t>出勤日数</t>
  </si>
  <si>
    <t>労働時間</t>
  </si>
  <si>
    <t>　　３月</t>
  </si>
  <si>
    <t>第１７表　　事業所規模，産業，男女別１人平均月間出勤日数と労働時間数(１／１４)</t>
  </si>
  <si>
    <t>第１７表　　事業所規模，産業，男女別１人平均月間出勤日数と労働時間数(２／１４)</t>
  </si>
  <si>
    <t>17年平均</t>
  </si>
  <si>
    <t>18年平均</t>
  </si>
  <si>
    <t>19年平均</t>
  </si>
  <si>
    <t>20年平均</t>
  </si>
  <si>
    <t>21年平均</t>
  </si>
  <si>
    <t>21年１月</t>
  </si>
  <si>
    <t>（事業所規模３０～９９人）</t>
  </si>
  <si>
    <t>x</t>
  </si>
  <si>
    <t>17年平均</t>
  </si>
  <si>
    <t>x</t>
  </si>
  <si>
    <t>18年平均</t>
  </si>
  <si>
    <t>19年平均</t>
  </si>
  <si>
    <t>20年平均</t>
  </si>
  <si>
    <t>21年平均</t>
  </si>
  <si>
    <t>21年１月</t>
  </si>
  <si>
    <t>第１７表　　事業所規模，産業，男女別１人平均月間出勤日数と労働時間数(３／１４)</t>
  </si>
  <si>
    <t>第１７表　　事業所規模，産業，男女別１人平均月間出勤日数と労働時間数(４／１４)</t>
  </si>
  <si>
    <t>第１７表　　事業所規模，産業，男女別１人平均月間出勤日数と労働時間数(５／１４)</t>
  </si>
  <si>
    <t>第１７表　　事業所規模，産業，男女別１人平均月間出勤日数と労働時間数(６／１４)</t>
  </si>
  <si>
    <t>Ｈ　情報通信業</t>
  </si>
  <si>
    <t>Ｉ　運輸業</t>
  </si>
  <si>
    <t>17年平均</t>
  </si>
  <si>
    <t>18年平均</t>
  </si>
  <si>
    <t>19年平均</t>
  </si>
  <si>
    <t>（事業所規模３０～９９人）</t>
  </si>
  <si>
    <t>（事業所規模３０～９９人）</t>
  </si>
  <si>
    <t>第１７表　　事業所規模，産業，男女別１人平均月間出勤日数と労働時間数(７／１４)</t>
  </si>
  <si>
    <t>第１７表　　事業所規模，産業，男女別１人平均月間出勤日数と労働時間数(８／１４)</t>
  </si>
  <si>
    <t>Ｊ　卸売・小売業</t>
  </si>
  <si>
    <t>Ｋ　金融・保険業</t>
  </si>
  <si>
    <t>第１７表　　事業所規模，産業，男女別１人平均月間出勤日数と労働時間数(９／１４)</t>
  </si>
  <si>
    <t>第１７表　　事業所規模，産業，男女別１人平均月間出勤日数と労働時間数(１０／１４)</t>
  </si>
  <si>
    <t>Ｌ　不動産業</t>
  </si>
  <si>
    <t>17年平均</t>
  </si>
  <si>
    <t>18年平均</t>
  </si>
  <si>
    <t>19年平均</t>
  </si>
  <si>
    <t>x</t>
  </si>
  <si>
    <t>20年平均</t>
  </si>
  <si>
    <t>21年平均</t>
  </si>
  <si>
    <t>21年１月</t>
  </si>
  <si>
    <t>-</t>
  </si>
  <si>
    <t>（事業所規模３０～９９人）</t>
  </si>
  <si>
    <t>-</t>
  </si>
  <si>
    <t>Ｏ　教育，学習支援業</t>
  </si>
  <si>
    <t>第１７表　　事業所規模，産業，男女別１人平均月間出勤日数と労働時間数(１１／１４)</t>
  </si>
  <si>
    <t>第１７表　　事業所規模，産業，男女別１人平均月間出勤日数と労働時間数(１２／１４)</t>
  </si>
  <si>
    <t>17年平均</t>
  </si>
  <si>
    <t>18年平均</t>
  </si>
  <si>
    <t>19年平均</t>
  </si>
  <si>
    <t>20年平均</t>
  </si>
  <si>
    <t>21年平均</t>
  </si>
  <si>
    <t>21年１月</t>
  </si>
  <si>
    <t>（事業所規模３０～９９人）</t>
  </si>
  <si>
    <t>第１７表　　事業所規模，産業，男女別１人平均月間出勤日数と労働時間数(１３／１４)</t>
  </si>
  <si>
    <t>第１７表　　事業所規模，産業，男女別１人平均月間出勤日数と労働時間数(１４／１４)</t>
  </si>
  <si>
    <t>Ｑ　サービス業</t>
  </si>
  <si>
    <t>17年平均</t>
  </si>
  <si>
    <t>18年平均</t>
  </si>
  <si>
    <t>19年平均</t>
  </si>
  <si>
    <t>20年平均</t>
  </si>
  <si>
    <t>21年平均</t>
  </si>
  <si>
    <t>21年１月</t>
  </si>
  <si>
    <t>（事業所規模３０～９９人）</t>
  </si>
  <si>
    <t>x</t>
  </si>
  <si>
    <t>常　　用</t>
  </si>
  <si>
    <t>ﾊﾟｰﾄﾀｲﾑ</t>
  </si>
  <si>
    <t>労 働 者</t>
  </si>
  <si>
    <t>労働者数</t>
  </si>
  <si>
    <t>比　　率</t>
  </si>
  <si>
    <t>第１８表　　事業所規模，産業，男女別常用労働者数（１／１４）</t>
  </si>
  <si>
    <t>第１８表　　事業所規模，産業，男女別常用労働者数（２／１４）</t>
  </si>
  <si>
    <t>（単位：人，％）</t>
  </si>
  <si>
    <t>Ｅ　建　設　業</t>
  </si>
  <si>
    <t>20年平均</t>
  </si>
  <si>
    <t>21年平均</t>
  </si>
  <si>
    <t>21年１月</t>
  </si>
  <si>
    <t>x</t>
  </si>
  <si>
    <t>x</t>
  </si>
  <si>
    <t>第１８表　　事業所規模，産業，男女別常用労働者数（３／１４）</t>
  </si>
  <si>
    <t>第１８表　　事業所規模，産業，男女別常用労働者数（４／１４）</t>
  </si>
  <si>
    <t>Ｆ　製　造　業</t>
  </si>
  <si>
    <t>第１８表　　事業所規模，産業，男女別常用労働者数（５／１４）</t>
  </si>
  <si>
    <t>第１８表　　事業所規模，産業，男女別常用労働者数（６／１４）</t>
  </si>
  <si>
    <t>Ｉ　運　輸　業</t>
  </si>
  <si>
    <t>第１８表　　事業所規模，産業，男女別常用労働者数（７／１４）</t>
  </si>
  <si>
    <t>第１８表　　事業所規模，産業，男女別常用労働者数（８／１４）</t>
  </si>
  <si>
    <t>Ｊ　卸売・小売業</t>
  </si>
  <si>
    <t>Ｋ　金融・保険業</t>
  </si>
  <si>
    <t>17年平均</t>
  </si>
  <si>
    <t>18年平均</t>
  </si>
  <si>
    <t>19年平均</t>
  </si>
  <si>
    <t>20年平均</t>
  </si>
  <si>
    <t>21年平均</t>
  </si>
  <si>
    <t>21年１月</t>
  </si>
  <si>
    <t>（事業所規模３０～９９人）</t>
  </si>
  <si>
    <t>x</t>
  </si>
  <si>
    <t>第１８表　　事業所規模，産業，男女別常用労働者数（９／１４）</t>
  </si>
  <si>
    <t>第１８表　　事業所規模，産業，男女別常用労働者数（１０／１４）</t>
  </si>
  <si>
    <t>Ｌ　不動産業</t>
  </si>
  <si>
    <t>Ｍ　飲食店，宿泊業</t>
  </si>
  <si>
    <t>第１８表　　事業所規模，産業，男女別常用労働者数（１１／１４）</t>
  </si>
  <si>
    <t>第１８表　　事業所規模，産業，男女別常用労働者数（１２／１４）</t>
  </si>
  <si>
    <t>17年平均</t>
  </si>
  <si>
    <t>18年平均</t>
  </si>
  <si>
    <t>19年平均</t>
  </si>
  <si>
    <t>20年平均</t>
  </si>
  <si>
    <t>21年平均</t>
  </si>
  <si>
    <t>21年１月</t>
  </si>
  <si>
    <t>（事業所規模３０～９９人）</t>
  </si>
  <si>
    <t>第１８表　　事業所規模，産業，男女別常用労働者数（１３／１４）</t>
  </si>
  <si>
    <t>第１８表　　事業所規模，産業，男女別常用労働者数（１４／１４）</t>
  </si>
  <si>
    <t>Ｐ　複合サービス事業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</si>
</sst>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;[Red]0.0"/>
    <numFmt numFmtId="185" formatCode="0.00;[Red]0.00"/>
    <numFmt numFmtId="186" formatCode="#,##0.0_ "/>
    <numFmt numFmtId="187" formatCode="#,##0.0"/>
    <numFmt numFmtId="188" formatCode="0.0_);[Red]\(0.0\)"/>
    <numFmt numFmtId="189" formatCode="#,##0.0;[Red]#,##0.0"/>
    <numFmt numFmtId="190" formatCode="0.0"/>
    <numFmt numFmtId="191" formatCode="0_);[Red]\(0\)"/>
    <numFmt numFmtId="192" formatCode="#,##0_);[Red]\(#,##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3" xfId="0" applyNumberFormat="1" applyFont="1" applyBorder="1" applyAlignment="1">
      <alignment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7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177" fontId="5" fillId="0" borderId="6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49" fontId="7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187" fontId="5" fillId="0" borderId="1" xfId="0" applyNumberFormat="1" applyFont="1" applyBorder="1" applyAlignment="1">
      <alignment horizontal="right" vertical="center"/>
    </xf>
    <xf numFmtId="184" fontId="5" fillId="0" borderId="9" xfId="0" applyNumberFormat="1" applyFont="1" applyBorder="1" applyAlignment="1">
      <alignment vertical="center"/>
    </xf>
    <xf numFmtId="187" fontId="5" fillId="0" borderId="3" xfId="0" applyNumberFormat="1" applyFont="1" applyBorder="1" applyAlignment="1">
      <alignment horizontal="right" vertical="center"/>
    </xf>
    <xf numFmtId="184" fontId="5" fillId="0" borderId="6" xfId="0" applyNumberFormat="1" applyFont="1" applyBorder="1" applyAlignment="1">
      <alignment vertical="center"/>
    </xf>
    <xf numFmtId="184" fontId="5" fillId="0" borderId="6" xfId="0" applyNumberFormat="1" applyFont="1" applyBorder="1" applyAlignment="1">
      <alignment horizontal="right" vertical="center"/>
    </xf>
    <xf numFmtId="187" fontId="5" fillId="0" borderId="6" xfId="0" applyNumberFormat="1" applyFont="1" applyBorder="1" applyAlignment="1">
      <alignment horizontal="right" vertical="center"/>
    </xf>
    <xf numFmtId="184" fontId="5" fillId="0" borderId="11" xfId="0" applyNumberFormat="1" applyFont="1" applyBorder="1" applyAlignment="1">
      <alignment vertical="center"/>
    </xf>
    <xf numFmtId="184" fontId="5" fillId="0" borderId="7" xfId="0" applyNumberFormat="1" applyFont="1" applyBorder="1" applyAlignment="1">
      <alignment vertical="center"/>
    </xf>
    <xf numFmtId="184" fontId="5" fillId="0" borderId="5" xfId="0" applyNumberFormat="1" applyFont="1" applyBorder="1" applyAlignment="1">
      <alignment vertical="center"/>
    </xf>
    <xf numFmtId="184" fontId="5" fillId="0" borderId="9" xfId="0" applyNumberFormat="1" applyFont="1" applyBorder="1" applyAlignment="1">
      <alignment horizontal="right" vertical="center"/>
    </xf>
    <xf numFmtId="184" fontId="5" fillId="0" borderId="3" xfId="0" applyNumberFormat="1" applyFont="1" applyBorder="1" applyAlignment="1">
      <alignment horizontal="right" vertical="center"/>
    </xf>
    <xf numFmtId="184" fontId="5" fillId="0" borderId="11" xfId="0" applyNumberFormat="1" applyFont="1" applyBorder="1" applyAlignment="1">
      <alignment horizontal="right" vertical="center"/>
    </xf>
    <xf numFmtId="184" fontId="5" fillId="0" borderId="7" xfId="0" applyNumberFormat="1" applyFont="1" applyBorder="1" applyAlignment="1">
      <alignment horizontal="right" vertical="center"/>
    </xf>
    <xf numFmtId="184" fontId="5" fillId="0" borderId="5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Continuous" vertical="center"/>
    </xf>
    <xf numFmtId="184" fontId="5" fillId="0" borderId="6" xfId="0" applyNumberFormat="1" applyFont="1" applyFill="1" applyBorder="1" applyAlignment="1">
      <alignment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9" xfId="0" applyNumberFormat="1" applyFont="1" applyFill="1" applyBorder="1" applyAlignment="1">
      <alignment horizontal="right" vertical="center"/>
    </xf>
    <xf numFmtId="184" fontId="5" fillId="0" borderId="6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vertical="center"/>
    </xf>
    <xf numFmtId="184" fontId="7" fillId="0" borderId="9" xfId="0" applyNumberFormat="1" applyFont="1" applyBorder="1" applyAlignment="1">
      <alignment vertical="center"/>
    </xf>
    <xf numFmtId="189" fontId="7" fillId="0" borderId="9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84" fontId="7" fillId="0" borderId="6" xfId="0" applyNumberFormat="1" applyFont="1" applyBorder="1" applyAlignment="1">
      <alignment vertical="center"/>
    </xf>
    <xf numFmtId="189" fontId="7" fillId="0" borderId="6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184" fontId="7" fillId="0" borderId="7" xfId="0" applyNumberFormat="1" applyFont="1" applyBorder="1" applyAlignment="1">
      <alignment vertical="center"/>
    </xf>
    <xf numFmtId="184" fontId="7" fillId="0" borderId="5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177" fontId="7" fillId="0" borderId="5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/>
    </xf>
    <xf numFmtId="189" fontId="7" fillId="0" borderId="6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84" fontId="7" fillId="0" borderId="6" xfId="0" applyNumberFormat="1" applyFont="1" applyBorder="1" applyAlignment="1">
      <alignment horizontal="right" vertical="center"/>
    </xf>
    <xf numFmtId="184" fontId="7" fillId="0" borderId="5" xfId="0" applyNumberFormat="1" applyFont="1" applyBorder="1" applyAlignment="1">
      <alignment horizontal="right" vertical="center"/>
    </xf>
    <xf numFmtId="184" fontId="7" fillId="0" borderId="11" xfId="0" applyNumberFormat="1" applyFont="1" applyBorder="1" applyAlignment="1">
      <alignment horizontal="right" vertical="center"/>
    </xf>
    <xf numFmtId="184" fontId="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42010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267700" y="38100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572000"/>
          <a:ext cx="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826770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267700" y="38100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8267700" y="4572000"/>
          <a:ext cx="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572000"/>
          <a:ext cx="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826770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267700" y="38100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8267700" y="4572000"/>
          <a:ext cx="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715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381000"/>
          <a:ext cx="7715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842010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842010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420100" y="38100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267700" y="38100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26770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572000"/>
          <a:ext cx="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381000"/>
          <a:ext cx="723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view="pageBreakPreview" zoomScale="130" zoomScaleSheetLayoutView="130" workbookViewId="0" topLeftCell="A1">
      <pane ySplit="7" topLeftCell="BM8" activePane="bottomLeft" state="frozen"/>
      <selection pane="topLeft" activeCell="A1" sqref="A1"/>
      <selection pane="bottomLeft" activeCell="C73" sqref="C73"/>
    </sheetView>
  </sheetViews>
  <sheetFormatPr defaultColWidth="8.796875" defaultRowHeight="14.25"/>
  <cols>
    <col min="1" max="1" width="7.59765625" style="27" customWidth="1"/>
    <col min="2" max="2" width="8" style="27" customWidth="1"/>
    <col min="3" max="6" width="7.09765625" style="27" customWidth="1"/>
    <col min="7" max="7" width="8" style="27" customWidth="1"/>
    <col min="8" max="9" width="7.09765625" style="27" customWidth="1"/>
    <col min="10" max="10" width="8" style="27" customWidth="1"/>
    <col min="11" max="12" width="7.09765625" style="27" customWidth="1"/>
    <col min="13" max="13" width="7.59765625" style="27" customWidth="1"/>
    <col min="14" max="14" width="8" style="27" customWidth="1"/>
    <col min="15" max="18" width="7.09765625" style="27" customWidth="1"/>
    <col min="19" max="19" width="8" style="27" customWidth="1"/>
    <col min="20" max="21" width="7.09765625" style="27" customWidth="1"/>
    <col min="22" max="22" width="8" style="27" customWidth="1"/>
    <col min="23" max="24" width="7.09765625" style="27" customWidth="1"/>
    <col min="25" max="16384" width="9" style="27" customWidth="1"/>
  </cols>
  <sheetData>
    <row r="1" spans="1:13" ht="16.5" customHeight="1">
      <c r="A1" s="1" t="s">
        <v>60</v>
      </c>
      <c r="M1" s="1" t="s">
        <v>61</v>
      </c>
    </row>
    <row r="2" spans="12:24" ht="13.5" customHeight="1">
      <c r="L2" s="40" t="s">
        <v>74</v>
      </c>
      <c r="X2" s="40" t="s">
        <v>74</v>
      </c>
    </row>
    <row r="3" spans="1:24" ht="13.5" customHeight="1">
      <c r="A3" s="2" t="s">
        <v>1</v>
      </c>
      <c r="B3" s="3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30"/>
      <c r="M3" s="2" t="s">
        <v>1</v>
      </c>
      <c r="N3" s="3" t="s">
        <v>3</v>
      </c>
      <c r="O3" s="29"/>
      <c r="P3" s="29"/>
      <c r="Q3" s="29"/>
      <c r="R3" s="29"/>
      <c r="S3" s="29"/>
      <c r="T3" s="29"/>
      <c r="U3" s="29"/>
      <c r="V3" s="29"/>
      <c r="W3" s="29"/>
      <c r="X3" s="30"/>
    </row>
    <row r="4" spans="1:24" ht="13.5" customHeight="1">
      <c r="A4" s="4"/>
      <c r="B4" s="5" t="s">
        <v>4</v>
      </c>
      <c r="C4" s="5"/>
      <c r="D4" s="5"/>
      <c r="E4" s="5"/>
      <c r="F4" s="6"/>
      <c r="G4" s="5" t="s">
        <v>5</v>
      </c>
      <c r="H4" s="5"/>
      <c r="I4" s="6"/>
      <c r="J4" s="5" t="s">
        <v>6</v>
      </c>
      <c r="K4" s="5"/>
      <c r="L4" s="6"/>
      <c r="M4" s="4"/>
      <c r="N4" s="5" t="s">
        <v>4</v>
      </c>
      <c r="O4" s="5"/>
      <c r="P4" s="5"/>
      <c r="Q4" s="5"/>
      <c r="R4" s="6"/>
      <c r="S4" s="5" t="s">
        <v>5</v>
      </c>
      <c r="T4" s="5"/>
      <c r="U4" s="6"/>
      <c r="V4" s="5" t="s">
        <v>6</v>
      </c>
      <c r="W4" s="5"/>
      <c r="X4" s="6"/>
    </row>
    <row r="5" spans="1:24" ht="13.5" customHeight="1">
      <c r="A5" s="4"/>
      <c r="B5" s="7" t="s">
        <v>7</v>
      </c>
      <c r="C5" s="8"/>
      <c r="D5" s="9"/>
      <c r="E5" s="10"/>
      <c r="F5" s="7"/>
      <c r="G5" s="7" t="s">
        <v>7</v>
      </c>
      <c r="H5" s="7"/>
      <c r="I5" s="7"/>
      <c r="J5" s="7" t="s">
        <v>7</v>
      </c>
      <c r="K5" s="7"/>
      <c r="L5" s="7"/>
      <c r="M5" s="4"/>
      <c r="N5" s="7" t="s">
        <v>7</v>
      </c>
      <c r="O5" s="8"/>
      <c r="P5" s="9"/>
      <c r="Q5" s="10"/>
      <c r="R5" s="7"/>
      <c r="S5" s="7" t="s">
        <v>7</v>
      </c>
      <c r="T5" s="7"/>
      <c r="U5" s="7"/>
      <c r="V5" s="7" t="s">
        <v>7</v>
      </c>
      <c r="W5" s="7"/>
      <c r="X5" s="7"/>
    </row>
    <row r="6" spans="1:24" ht="13.5" customHeight="1">
      <c r="A6" s="4"/>
      <c r="B6" s="7"/>
      <c r="C6" s="7" t="s">
        <v>8</v>
      </c>
      <c r="D6" s="7" t="s">
        <v>9</v>
      </c>
      <c r="E6" s="7" t="s">
        <v>10</v>
      </c>
      <c r="F6" s="7" t="s">
        <v>11</v>
      </c>
      <c r="G6" s="7"/>
      <c r="H6" s="7" t="s">
        <v>8</v>
      </c>
      <c r="I6" s="7" t="s">
        <v>11</v>
      </c>
      <c r="J6" s="7"/>
      <c r="K6" s="7" t="s">
        <v>8</v>
      </c>
      <c r="L6" s="7" t="s">
        <v>11</v>
      </c>
      <c r="M6" s="4"/>
      <c r="N6" s="7"/>
      <c r="O6" s="7" t="s">
        <v>8</v>
      </c>
      <c r="P6" s="7" t="s">
        <v>9</v>
      </c>
      <c r="Q6" s="7" t="s">
        <v>10</v>
      </c>
      <c r="R6" s="7" t="s">
        <v>11</v>
      </c>
      <c r="S6" s="7"/>
      <c r="T6" s="7" t="s">
        <v>8</v>
      </c>
      <c r="U6" s="7" t="s">
        <v>11</v>
      </c>
      <c r="V6" s="7"/>
      <c r="W6" s="7" t="s">
        <v>8</v>
      </c>
      <c r="X6" s="7" t="s">
        <v>11</v>
      </c>
    </row>
    <row r="7" spans="1:24" ht="13.5" customHeight="1">
      <c r="A7" s="11" t="s">
        <v>12</v>
      </c>
      <c r="B7" s="10" t="s">
        <v>13</v>
      </c>
      <c r="C7" s="10"/>
      <c r="D7" s="10" t="s">
        <v>14</v>
      </c>
      <c r="E7" s="10" t="s">
        <v>15</v>
      </c>
      <c r="F7" s="10"/>
      <c r="G7" s="10" t="s">
        <v>13</v>
      </c>
      <c r="H7" s="10"/>
      <c r="I7" s="10"/>
      <c r="J7" s="10" t="s">
        <v>13</v>
      </c>
      <c r="K7" s="10"/>
      <c r="L7" s="10"/>
      <c r="M7" s="11" t="s">
        <v>12</v>
      </c>
      <c r="N7" s="10" t="s">
        <v>13</v>
      </c>
      <c r="O7" s="10"/>
      <c r="P7" s="10" t="s">
        <v>14</v>
      </c>
      <c r="Q7" s="10" t="s">
        <v>15</v>
      </c>
      <c r="R7" s="10"/>
      <c r="S7" s="10" t="s">
        <v>13</v>
      </c>
      <c r="T7" s="10"/>
      <c r="U7" s="10"/>
      <c r="V7" s="10" t="s">
        <v>13</v>
      </c>
      <c r="W7" s="10"/>
      <c r="X7" s="10"/>
    </row>
    <row r="8" spans="1:13" ht="16.5" customHeight="1">
      <c r="A8" s="28" t="s">
        <v>0</v>
      </c>
      <c r="M8" s="28" t="s">
        <v>0</v>
      </c>
    </row>
    <row r="9" spans="1:24" ht="13.5" customHeight="1">
      <c r="A9" s="33" t="s">
        <v>28</v>
      </c>
      <c r="B9" s="34">
        <v>243634</v>
      </c>
      <c r="C9" s="34">
        <v>208533</v>
      </c>
      <c r="D9" s="34">
        <v>200196</v>
      </c>
      <c r="E9" s="34">
        <v>8337</v>
      </c>
      <c r="F9" s="34">
        <v>35101</v>
      </c>
      <c r="G9" s="34">
        <v>311879</v>
      </c>
      <c r="H9" s="34">
        <v>266415</v>
      </c>
      <c r="I9" s="34">
        <v>45464</v>
      </c>
      <c r="J9" s="34">
        <v>165283</v>
      </c>
      <c r="K9" s="34">
        <v>142080</v>
      </c>
      <c r="L9" s="34">
        <v>23203</v>
      </c>
      <c r="M9" s="33" t="s">
        <v>29</v>
      </c>
      <c r="N9" s="34">
        <v>251558</v>
      </c>
      <c r="O9" s="34">
        <v>232031</v>
      </c>
      <c r="P9" s="34">
        <v>222973</v>
      </c>
      <c r="Q9" s="34">
        <v>9058</v>
      </c>
      <c r="R9" s="34">
        <v>19527</v>
      </c>
      <c r="S9" s="34">
        <v>269162</v>
      </c>
      <c r="T9" s="34">
        <v>248550</v>
      </c>
      <c r="U9" s="34">
        <v>20612</v>
      </c>
      <c r="V9" s="34">
        <v>165944</v>
      </c>
      <c r="W9" s="34">
        <v>151693</v>
      </c>
      <c r="X9" s="34">
        <v>14251</v>
      </c>
    </row>
    <row r="10" spans="1:24" ht="13.5" customHeight="1">
      <c r="A10" s="12" t="s">
        <v>42</v>
      </c>
      <c r="B10" s="15">
        <v>269695</v>
      </c>
      <c r="C10" s="15">
        <v>223243</v>
      </c>
      <c r="D10" s="15">
        <v>213335</v>
      </c>
      <c r="E10" s="15">
        <v>9908</v>
      </c>
      <c r="F10" s="15">
        <v>46452</v>
      </c>
      <c r="G10" s="15">
        <v>337125</v>
      </c>
      <c r="H10" s="15">
        <v>276879</v>
      </c>
      <c r="I10" s="15">
        <v>60246</v>
      </c>
      <c r="J10" s="15">
        <v>179656</v>
      </c>
      <c r="K10" s="15">
        <v>151623</v>
      </c>
      <c r="L10" s="15">
        <v>28033</v>
      </c>
      <c r="M10" s="12" t="s">
        <v>42</v>
      </c>
      <c r="N10" s="15">
        <v>274471</v>
      </c>
      <c r="O10" s="15">
        <v>244423</v>
      </c>
      <c r="P10" s="15">
        <v>232134</v>
      </c>
      <c r="Q10" s="15">
        <v>12289</v>
      </c>
      <c r="R10" s="15">
        <v>30048</v>
      </c>
      <c r="S10" s="15">
        <v>291584</v>
      </c>
      <c r="T10" s="15">
        <v>262239</v>
      </c>
      <c r="U10" s="15">
        <v>29345</v>
      </c>
      <c r="V10" s="15">
        <v>199167</v>
      </c>
      <c r="W10" s="15">
        <v>166027</v>
      </c>
      <c r="X10" s="15">
        <v>33140</v>
      </c>
    </row>
    <row r="11" spans="1:24" ht="13.5" customHeight="1">
      <c r="A11" s="12" t="s">
        <v>44</v>
      </c>
      <c r="B11" s="15">
        <v>246370</v>
      </c>
      <c r="C11" s="15">
        <v>209643</v>
      </c>
      <c r="D11" s="15">
        <v>201745</v>
      </c>
      <c r="E11" s="15">
        <v>7898</v>
      </c>
      <c r="F11" s="15">
        <v>36727</v>
      </c>
      <c r="G11" s="15">
        <v>310142</v>
      </c>
      <c r="H11" s="15">
        <v>262389</v>
      </c>
      <c r="I11" s="15">
        <v>47753</v>
      </c>
      <c r="J11" s="15">
        <v>166409</v>
      </c>
      <c r="K11" s="15">
        <v>143508</v>
      </c>
      <c r="L11" s="15">
        <v>22901</v>
      </c>
      <c r="M11" s="12" t="s">
        <v>44</v>
      </c>
      <c r="N11" s="15">
        <v>277833</v>
      </c>
      <c r="O11" s="15">
        <v>257755</v>
      </c>
      <c r="P11" s="15">
        <v>250146</v>
      </c>
      <c r="Q11" s="15">
        <v>7609</v>
      </c>
      <c r="R11" s="15">
        <v>20078</v>
      </c>
      <c r="S11" s="15">
        <v>303286</v>
      </c>
      <c r="T11" s="15">
        <v>281260</v>
      </c>
      <c r="U11" s="15">
        <v>22026</v>
      </c>
      <c r="V11" s="15">
        <v>159894</v>
      </c>
      <c r="W11" s="15">
        <v>148845</v>
      </c>
      <c r="X11" s="15">
        <v>11049</v>
      </c>
    </row>
    <row r="12" spans="1:24" ht="13.5" customHeight="1">
      <c r="A12" s="12" t="s">
        <v>75</v>
      </c>
      <c r="B12" s="15">
        <v>234151</v>
      </c>
      <c r="C12" s="15">
        <v>199225</v>
      </c>
      <c r="D12" s="15">
        <v>191945</v>
      </c>
      <c r="E12" s="15">
        <v>7280</v>
      </c>
      <c r="F12" s="15">
        <v>34926</v>
      </c>
      <c r="G12" s="15">
        <v>299647</v>
      </c>
      <c r="H12" s="15">
        <v>253030</v>
      </c>
      <c r="I12" s="15">
        <v>46617</v>
      </c>
      <c r="J12" s="15">
        <v>159583</v>
      </c>
      <c r="K12" s="15">
        <v>137966</v>
      </c>
      <c r="L12" s="15">
        <v>21617</v>
      </c>
      <c r="M12" s="12" t="s">
        <v>75</v>
      </c>
      <c r="N12" s="15">
        <v>295174</v>
      </c>
      <c r="O12" s="15">
        <v>252345</v>
      </c>
      <c r="P12" s="15">
        <v>247136</v>
      </c>
      <c r="Q12" s="15">
        <v>5209</v>
      </c>
      <c r="R12" s="15">
        <v>42829</v>
      </c>
      <c r="S12" s="15">
        <v>307593</v>
      </c>
      <c r="T12" s="15">
        <v>264478</v>
      </c>
      <c r="U12" s="15">
        <v>43115</v>
      </c>
      <c r="V12" s="15">
        <v>215567</v>
      </c>
      <c r="W12" s="15">
        <v>174572</v>
      </c>
      <c r="X12" s="15">
        <v>40995</v>
      </c>
    </row>
    <row r="13" spans="1:24" ht="13.5" customHeight="1">
      <c r="A13" s="12" t="s">
        <v>76</v>
      </c>
      <c r="B13" s="15">
        <f>C13+F13</f>
        <v>236597</v>
      </c>
      <c r="C13" s="15">
        <f>D13+E13</f>
        <v>204780</v>
      </c>
      <c r="D13" s="15">
        <v>197605</v>
      </c>
      <c r="E13" s="15">
        <v>7175</v>
      </c>
      <c r="F13" s="15">
        <v>31817</v>
      </c>
      <c r="G13" s="15">
        <f>H13+I13</f>
        <v>303872</v>
      </c>
      <c r="H13" s="15">
        <v>260547</v>
      </c>
      <c r="I13" s="15">
        <v>43325</v>
      </c>
      <c r="J13" s="15">
        <f>K13+L13</f>
        <v>160056</v>
      </c>
      <c r="K13" s="15">
        <v>141331</v>
      </c>
      <c r="L13" s="15">
        <v>18725</v>
      </c>
      <c r="M13" s="12" t="s">
        <v>76</v>
      </c>
      <c r="N13" s="15">
        <f>O13+R13</f>
        <v>289141</v>
      </c>
      <c r="O13" s="15">
        <f>P13+Q13</f>
        <v>255723</v>
      </c>
      <c r="P13" s="15">
        <v>250720</v>
      </c>
      <c r="Q13" s="15">
        <v>5003</v>
      </c>
      <c r="R13" s="15">
        <v>33418</v>
      </c>
      <c r="S13" s="15">
        <f>T13+U13</f>
        <v>303313</v>
      </c>
      <c r="T13" s="15">
        <v>269263</v>
      </c>
      <c r="U13" s="15">
        <v>34050</v>
      </c>
      <c r="V13" s="15">
        <f>W13+X13</f>
        <v>203444</v>
      </c>
      <c r="W13" s="15">
        <v>173849</v>
      </c>
      <c r="X13" s="15">
        <v>29595</v>
      </c>
    </row>
    <row r="14" spans="1:24" ht="13.5" customHeight="1">
      <c r="A14" s="46" t="s">
        <v>77</v>
      </c>
      <c r="B14" s="47">
        <f>C14+F14</f>
        <v>205098</v>
      </c>
      <c r="C14" s="47">
        <f>D14+E14</f>
        <v>201701</v>
      </c>
      <c r="D14" s="47">
        <v>193936</v>
      </c>
      <c r="E14" s="47">
        <v>7765</v>
      </c>
      <c r="F14" s="47">
        <v>3397</v>
      </c>
      <c r="G14" s="47">
        <f>H14+I14</f>
        <v>263261</v>
      </c>
      <c r="H14" s="47">
        <v>259912</v>
      </c>
      <c r="I14" s="47">
        <v>3349</v>
      </c>
      <c r="J14" s="47">
        <f>K14+L14</f>
        <v>141544</v>
      </c>
      <c r="K14" s="47">
        <v>138095</v>
      </c>
      <c r="L14" s="47">
        <v>3449</v>
      </c>
      <c r="M14" s="46" t="s">
        <v>77</v>
      </c>
      <c r="N14" s="47">
        <f>O14+R14</f>
        <v>264247</v>
      </c>
      <c r="O14" s="47">
        <f>P14+Q14</f>
        <v>264247</v>
      </c>
      <c r="P14" s="47">
        <v>258753</v>
      </c>
      <c r="Q14" s="47">
        <v>5494</v>
      </c>
      <c r="R14" s="47">
        <f>U14+X14</f>
        <v>0</v>
      </c>
      <c r="S14" s="47">
        <f>T14+U14</f>
        <v>276496</v>
      </c>
      <c r="T14" s="47">
        <v>276496</v>
      </c>
      <c r="U14" s="47">
        <v>0</v>
      </c>
      <c r="V14" s="47">
        <f>W14+X14</f>
        <v>190007</v>
      </c>
      <c r="W14" s="47">
        <v>190007</v>
      </c>
      <c r="X14" s="47">
        <v>0</v>
      </c>
    </row>
    <row r="15" spans="1:24" ht="13.5" customHeight="1">
      <c r="A15" s="12" t="s">
        <v>16</v>
      </c>
      <c r="B15" s="15">
        <f aca="true" t="shared" si="0" ref="B15:B25">C15+F15</f>
        <v>204267</v>
      </c>
      <c r="C15" s="15">
        <f aca="true" t="shared" si="1" ref="C15:C25">D15+E15</f>
        <v>204050</v>
      </c>
      <c r="D15" s="15">
        <v>196961</v>
      </c>
      <c r="E15" s="15">
        <v>7089</v>
      </c>
      <c r="F15" s="15">
        <v>217</v>
      </c>
      <c r="G15" s="15">
        <f aca="true" t="shared" si="2" ref="G15:G25">H15+I15</f>
        <v>263471</v>
      </c>
      <c r="H15" s="15">
        <v>263138</v>
      </c>
      <c r="I15" s="15">
        <v>333</v>
      </c>
      <c r="J15" s="15">
        <f aca="true" t="shared" si="3" ref="J15:J25">K15+L15</f>
        <v>139503</v>
      </c>
      <c r="K15" s="15">
        <v>139413</v>
      </c>
      <c r="L15" s="15">
        <v>90</v>
      </c>
      <c r="M15" s="12" t="s">
        <v>16</v>
      </c>
      <c r="N15" s="15">
        <f aca="true" t="shared" si="4" ref="N15:N25">O15+R15</f>
        <v>272822</v>
      </c>
      <c r="O15" s="15">
        <f aca="true" t="shared" si="5" ref="O15:O25">P15+Q15</f>
        <v>272822</v>
      </c>
      <c r="P15" s="15">
        <v>267432</v>
      </c>
      <c r="Q15" s="15">
        <v>5390</v>
      </c>
      <c r="R15" s="15">
        <v>0</v>
      </c>
      <c r="S15" s="15">
        <f aca="true" t="shared" si="6" ref="S15:S25">T15+U15</f>
        <v>286312</v>
      </c>
      <c r="T15" s="15">
        <v>286312</v>
      </c>
      <c r="U15" s="15">
        <v>0</v>
      </c>
      <c r="V15" s="15">
        <f aca="true" t="shared" si="7" ref="V15:V25">W15+X15</f>
        <v>191333</v>
      </c>
      <c r="W15" s="15">
        <v>191333</v>
      </c>
      <c r="X15" s="15">
        <v>0</v>
      </c>
    </row>
    <row r="16" spans="1:24" ht="13.5" customHeight="1">
      <c r="A16" s="12" t="s">
        <v>78</v>
      </c>
      <c r="B16" s="15">
        <f t="shared" si="0"/>
        <v>204496</v>
      </c>
      <c r="C16" s="15">
        <f t="shared" si="1"/>
        <v>202226</v>
      </c>
      <c r="D16" s="15">
        <v>193637</v>
      </c>
      <c r="E16" s="15">
        <v>8589</v>
      </c>
      <c r="F16" s="15">
        <v>2270</v>
      </c>
      <c r="G16" s="15">
        <f t="shared" si="2"/>
        <v>261330</v>
      </c>
      <c r="H16" s="15">
        <v>258813</v>
      </c>
      <c r="I16" s="15">
        <v>2517</v>
      </c>
      <c r="J16" s="15">
        <f t="shared" si="3"/>
        <v>141434</v>
      </c>
      <c r="K16" s="15">
        <v>139437</v>
      </c>
      <c r="L16" s="15">
        <v>1997</v>
      </c>
      <c r="M16" s="12" t="s">
        <v>78</v>
      </c>
      <c r="N16" s="15">
        <f t="shared" si="4"/>
        <v>264754</v>
      </c>
      <c r="O16" s="15">
        <f t="shared" si="5"/>
        <v>264754</v>
      </c>
      <c r="P16" s="15">
        <v>252834</v>
      </c>
      <c r="Q16" s="15">
        <v>11920</v>
      </c>
      <c r="R16" s="15">
        <v>0</v>
      </c>
      <c r="S16" s="15">
        <f t="shared" si="6"/>
        <v>276761</v>
      </c>
      <c r="T16" s="15">
        <v>276761</v>
      </c>
      <c r="U16" s="15">
        <v>0</v>
      </c>
      <c r="V16" s="15">
        <f t="shared" si="7"/>
        <v>185122</v>
      </c>
      <c r="W16" s="15">
        <v>185122</v>
      </c>
      <c r="X16" s="15">
        <v>0</v>
      </c>
    </row>
    <row r="17" spans="1:24" ht="13.5" customHeight="1">
      <c r="A17" s="12" t="s">
        <v>17</v>
      </c>
      <c r="B17" s="15">
        <f t="shared" si="0"/>
        <v>204624</v>
      </c>
      <c r="C17" s="15">
        <f t="shared" si="1"/>
        <v>202304</v>
      </c>
      <c r="D17" s="15">
        <v>194993</v>
      </c>
      <c r="E17" s="15">
        <v>7311</v>
      </c>
      <c r="F17" s="15">
        <v>2320</v>
      </c>
      <c r="G17" s="15">
        <f t="shared" si="2"/>
        <v>262276</v>
      </c>
      <c r="H17" s="15">
        <v>258288</v>
      </c>
      <c r="I17" s="15">
        <v>3988</v>
      </c>
      <c r="J17" s="15">
        <f t="shared" si="3"/>
        <v>141361</v>
      </c>
      <c r="K17" s="15">
        <v>140871</v>
      </c>
      <c r="L17" s="15">
        <v>490</v>
      </c>
      <c r="M17" s="12" t="s">
        <v>17</v>
      </c>
      <c r="N17" s="15">
        <f t="shared" si="4"/>
        <v>254528</v>
      </c>
      <c r="O17" s="15">
        <f t="shared" si="5"/>
        <v>254528</v>
      </c>
      <c r="P17" s="15">
        <v>251731</v>
      </c>
      <c r="Q17" s="15">
        <v>2797</v>
      </c>
      <c r="R17" s="15">
        <v>0</v>
      </c>
      <c r="S17" s="15">
        <f t="shared" si="6"/>
        <v>266625</v>
      </c>
      <c r="T17" s="15">
        <v>266625</v>
      </c>
      <c r="U17" s="15">
        <v>0</v>
      </c>
      <c r="V17" s="15">
        <f t="shared" si="7"/>
        <v>185899</v>
      </c>
      <c r="W17" s="15">
        <v>185899</v>
      </c>
      <c r="X17" s="15">
        <v>0</v>
      </c>
    </row>
    <row r="18" spans="1:24" ht="13.5" customHeight="1">
      <c r="A18" s="12" t="s">
        <v>18</v>
      </c>
      <c r="B18" s="15">
        <f t="shared" si="0"/>
        <v>201684</v>
      </c>
      <c r="C18" s="15">
        <f t="shared" si="1"/>
        <v>199908</v>
      </c>
      <c r="D18" s="15">
        <v>192617</v>
      </c>
      <c r="E18" s="15">
        <v>7291</v>
      </c>
      <c r="F18" s="15">
        <v>1776</v>
      </c>
      <c r="G18" s="15">
        <f t="shared" si="2"/>
        <v>260142</v>
      </c>
      <c r="H18" s="15">
        <v>257363</v>
      </c>
      <c r="I18" s="15">
        <v>2779</v>
      </c>
      <c r="J18" s="15">
        <f t="shared" si="3"/>
        <v>138721</v>
      </c>
      <c r="K18" s="15">
        <v>138025</v>
      </c>
      <c r="L18" s="15">
        <v>696</v>
      </c>
      <c r="M18" s="12" t="s">
        <v>18</v>
      </c>
      <c r="N18" s="15">
        <f t="shared" si="4"/>
        <v>255139</v>
      </c>
      <c r="O18" s="15">
        <f t="shared" si="5"/>
        <v>255139</v>
      </c>
      <c r="P18" s="15">
        <v>251332</v>
      </c>
      <c r="Q18" s="15">
        <v>3807</v>
      </c>
      <c r="R18" s="15">
        <v>0</v>
      </c>
      <c r="S18" s="15">
        <f t="shared" si="6"/>
        <v>269714</v>
      </c>
      <c r="T18" s="15">
        <v>269714</v>
      </c>
      <c r="U18" s="15">
        <v>0</v>
      </c>
      <c r="V18" s="15">
        <f t="shared" si="7"/>
        <v>178741</v>
      </c>
      <c r="W18" s="15">
        <v>178741</v>
      </c>
      <c r="X18" s="15">
        <v>0</v>
      </c>
    </row>
    <row r="19" spans="1:24" ht="13.5" customHeight="1">
      <c r="A19" s="12" t="s">
        <v>19</v>
      </c>
      <c r="B19" s="15">
        <f t="shared" si="0"/>
        <v>289148</v>
      </c>
      <c r="C19" s="15">
        <f t="shared" si="1"/>
        <v>203166</v>
      </c>
      <c r="D19" s="15">
        <v>196841</v>
      </c>
      <c r="E19" s="15">
        <v>6325</v>
      </c>
      <c r="F19" s="15">
        <v>85982</v>
      </c>
      <c r="G19" s="15">
        <f t="shared" si="2"/>
        <v>380070</v>
      </c>
      <c r="H19" s="15">
        <v>261218</v>
      </c>
      <c r="I19" s="15">
        <v>118852</v>
      </c>
      <c r="J19" s="15">
        <f t="shared" si="3"/>
        <v>191371</v>
      </c>
      <c r="K19" s="15">
        <v>140737</v>
      </c>
      <c r="L19" s="15">
        <v>50634</v>
      </c>
      <c r="M19" s="12" t="s">
        <v>19</v>
      </c>
      <c r="N19" s="15">
        <f t="shared" si="4"/>
        <v>272893</v>
      </c>
      <c r="O19" s="15">
        <f t="shared" si="5"/>
        <v>265532</v>
      </c>
      <c r="P19" s="15">
        <v>260746</v>
      </c>
      <c r="Q19" s="15">
        <v>4786</v>
      </c>
      <c r="R19" s="15">
        <v>7361</v>
      </c>
      <c r="S19" s="15">
        <f t="shared" si="6"/>
        <v>288911</v>
      </c>
      <c r="T19" s="15">
        <v>281366</v>
      </c>
      <c r="U19" s="15">
        <v>7545</v>
      </c>
      <c r="V19" s="15">
        <f t="shared" si="7"/>
        <v>184362</v>
      </c>
      <c r="W19" s="15">
        <v>178015</v>
      </c>
      <c r="X19" s="15">
        <v>6347</v>
      </c>
    </row>
    <row r="20" spans="1:24" ht="13.5" customHeight="1">
      <c r="A20" s="12" t="s">
        <v>20</v>
      </c>
      <c r="B20" s="15">
        <f t="shared" si="0"/>
        <v>281817</v>
      </c>
      <c r="C20" s="15">
        <f t="shared" si="1"/>
        <v>204963</v>
      </c>
      <c r="D20" s="15">
        <v>198876</v>
      </c>
      <c r="E20" s="15">
        <v>6087</v>
      </c>
      <c r="F20" s="15">
        <v>76854</v>
      </c>
      <c r="G20" s="15">
        <f t="shared" si="2"/>
        <v>360715</v>
      </c>
      <c r="H20" s="15">
        <v>255268</v>
      </c>
      <c r="I20" s="15">
        <v>105447</v>
      </c>
      <c r="J20" s="15">
        <f t="shared" si="3"/>
        <v>185523</v>
      </c>
      <c r="K20" s="15">
        <v>143567</v>
      </c>
      <c r="L20" s="15">
        <v>41956</v>
      </c>
      <c r="M20" s="12" t="s">
        <v>20</v>
      </c>
      <c r="N20" s="15">
        <f t="shared" si="4"/>
        <v>387405</v>
      </c>
      <c r="O20" s="15">
        <f t="shared" si="5"/>
        <v>241120</v>
      </c>
      <c r="P20" s="15">
        <v>238297</v>
      </c>
      <c r="Q20" s="15">
        <v>2823</v>
      </c>
      <c r="R20" s="15">
        <v>146285</v>
      </c>
      <c r="S20" s="15">
        <f t="shared" si="6"/>
        <v>396039</v>
      </c>
      <c r="T20" s="15">
        <v>251535</v>
      </c>
      <c r="U20" s="15">
        <v>144504</v>
      </c>
      <c r="V20" s="15">
        <f t="shared" si="7"/>
        <v>331091</v>
      </c>
      <c r="W20" s="15">
        <v>173196</v>
      </c>
      <c r="X20" s="15">
        <v>157895</v>
      </c>
    </row>
    <row r="21" spans="1:24" ht="13.5" customHeight="1">
      <c r="A21" s="12" t="s">
        <v>21</v>
      </c>
      <c r="B21" s="15">
        <f t="shared" si="0"/>
        <v>221874</v>
      </c>
      <c r="C21" s="15">
        <f t="shared" si="1"/>
        <v>207637</v>
      </c>
      <c r="D21" s="15">
        <v>200830</v>
      </c>
      <c r="E21" s="15">
        <v>6807</v>
      </c>
      <c r="F21" s="15">
        <v>14237</v>
      </c>
      <c r="G21" s="15">
        <f t="shared" si="2"/>
        <v>277697</v>
      </c>
      <c r="H21" s="15">
        <v>259461</v>
      </c>
      <c r="I21" s="15">
        <v>18236</v>
      </c>
      <c r="J21" s="15">
        <f t="shared" si="3"/>
        <v>154564</v>
      </c>
      <c r="K21" s="15">
        <v>145150</v>
      </c>
      <c r="L21" s="15">
        <v>9414</v>
      </c>
      <c r="M21" s="12" t="s">
        <v>21</v>
      </c>
      <c r="N21" s="15">
        <f t="shared" si="4"/>
        <v>263188</v>
      </c>
      <c r="O21" s="15">
        <f t="shared" si="5"/>
        <v>244212</v>
      </c>
      <c r="P21" s="15">
        <v>239740</v>
      </c>
      <c r="Q21" s="15">
        <v>4472</v>
      </c>
      <c r="R21" s="15">
        <v>18976</v>
      </c>
      <c r="S21" s="15">
        <f t="shared" si="6"/>
        <v>278058</v>
      </c>
      <c r="T21" s="15">
        <v>257781</v>
      </c>
      <c r="U21" s="15">
        <v>20277</v>
      </c>
      <c r="V21" s="15">
        <f t="shared" si="7"/>
        <v>168056</v>
      </c>
      <c r="W21" s="15">
        <v>157404</v>
      </c>
      <c r="X21" s="15">
        <v>10652</v>
      </c>
    </row>
    <row r="22" spans="1:24" ht="13.5" customHeight="1">
      <c r="A22" s="12" t="s">
        <v>22</v>
      </c>
      <c r="B22" s="15">
        <f t="shared" si="0"/>
        <v>208189</v>
      </c>
      <c r="C22" s="15">
        <f t="shared" si="1"/>
        <v>208026</v>
      </c>
      <c r="D22" s="15">
        <v>201577</v>
      </c>
      <c r="E22" s="15">
        <v>6449</v>
      </c>
      <c r="F22" s="15">
        <v>163</v>
      </c>
      <c r="G22" s="15">
        <f t="shared" si="2"/>
        <v>261727</v>
      </c>
      <c r="H22" s="15">
        <v>261519</v>
      </c>
      <c r="I22" s="15">
        <v>208</v>
      </c>
      <c r="J22" s="15">
        <f t="shared" si="3"/>
        <v>143873</v>
      </c>
      <c r="K22" s="15">
        <v>143764</v>
      </c>
      <c r="L22" s="15">
        <v>109</v>
      </c>
      <c r="M22" s="12" t="s">
        <v>22</v>
      </c>
      <c r="N22" s="15">
        <f t="shared" si="4"/>
        <v>248677</v>
      </c>
      <c r="O22" s="15">
        <f t="shared" si="5"/>
        <v>248677</v>
      </c>
      <c r="P22" s="15">
        <v>245061</v>
      </c>
      <c r="Q22" s="15">
        <v>3616</v>
      </c>
      <c r="R22" s="15">
        <v>0</v>
      </c>
      <c r="S22" s="15">
        <f t="shared" si="6"/>
        <v>262807</v>
      </c>
      <c r="T22" s="15">
        <v>262807</v>
      </c>
      <c r="U22" s="15">
        <v>0</v>
      </c>
      <c r="V22" s="15">
        <f t="shared" si="7"/>
        <v>160172</v>
      </c>
      <c r="W22" s="15">
        <v>160172</v>
      </c>
      <c r="X22" s="15">
        <v>0</v>
      </c>
    </row>
    <row r="23" spans="1:24" ht="13.5" customHeight="1">
      <c r="A23" s="12" t="s">
        <v>23</v>
      </c>
      <c r="B23" s="15">
        <f t="shared" si="0"/>
        <v>210932</v>
      </c>
      <c r="C23" s="15">
        <f t="shared" si="1"/>
        <v>210657</v>
      </c>
      <c r="D23" s="15">
        <v>203612</v>
      </c>
      <c r="E23" s="15">
        <v>7045</v>
      </c>
      <c r="F23" s="15">
        <v>275</v>
      </c>
      <c r="G23" s="15">
        <f t="shared" si="2"/>
        <v>267919</v>
      </c>
      <c r="H23" s="15">
        <v>267587</v>
      </c>
      <c r="I23" s="15">
        <v>332</v>
      </c>
      <c r="J23" s="15">
        <f t="shared" si="3"/>
        <v>144113</v>
      </c>
      <c r="K23" s="15">
        <v>143905</v>
      </c>
      <c r="L23" s="15">
        <v>208</v>
      </c>
      <c r="M23" s="12" t="s">
        <v>23</v>
      </c>
      <c r="N23" s="15">
        <f t="shared" si="4"/>
        <v>250272</v>
      </c>
      <c r="O23" s="15">
        <f t="shared" si="5"/>
        <v>250272</v>
      </c>
      <c r="P23" s="15">
        <v>245872</v>
      </c>
      <c r="Q23" s="15">
        <v>4400</v>
      </c>
      <c r="R23" s="15">
        <v>0</v>
      </c>
      <c r="S23" s="15">
        <f t="shared" si="6"/>
        <v>264997</v>
      </c>
      <c r="T23" s="15">
        <v>264997</v>
      </c>
      <c r="U23" s="15">
        <v>0</v>
      </c>
      <c r="V23" s="15">
        <f>W23+X23</f>
        <v>159378</v>
      </c>
      <c r="W23" s="15">
        <v>159378</v>
      </c>
      <c r="X23" s="15">
        <v>0</v>
      </c>
    </row>
    <row r="24" spans="1:24" ht="13.5" customHeight="1">
      <c r="A24" s="12" t="s">
        <v>24</v>
      </c>
      <c r="B24" s="15">
        <f t="shared" si="0"/>
        <v>212943</v>
      </c>
      <c r="C24" s="15">
        <f t="shared" si="1"/>
        <v>206928</v>
      </c>
      <c r="D24" s="15">
        <v>199584</v>
      </c>
      <c r="E24" s="15">
        <v>7344</v>
      </c>
      <c r="F24" s="15">
        <v>6015</v>
      </c>
      <c r="G24" s="15">
        <f t="shared" si="2"/>
        <v>267844</v>
      </c>
      <c r="H24" s="15">
        <v>261073</v>
      </c>
      <c r="I24" s="15">
        <v>6771</v>
      </c>
      <c r="J24" s="15">
        <f t="shared" si="3"/>
        <v>148382</v>
      </c>
      <c r="K24" s="15">
        <v>143255</v>
      </c>
      <c r="L24" s="15">
        <v>5127</v>
      </c>
      <c r="M24" s="12" t="s">
        <v>24</v>
      </c>
      <c r="N24" s="15">
        <f t="shared" si="4"/>
        <v>248616</v>
      </c>
      <c r="O24" s="15">
        <f t="shared" si="5"/>
        <v>244634</v>
      </c>
      <c r="P24" s="15">
        <v>239979</v>
      </c>
      <c r="Q24" s="15">
        <v>4655</v>
      </c>
      <c r="R24" s="15">
        <v>3982</v>
      </c>
      <c r="S24" s="15">
        <f t="shared" si="6"/>
        <v>262433</v>
      </c>
      <c r="T24" s="15">
        <v>258171</v>
      </c>
      <c r="U24" s="15">
        <v>4262</v>
      </c>
      <c r="V24" s="15">
        <f t="shared" si="7"/>
        <v>163857</v>
      </c>
      <c r="W24" s="15">
        <v>161595</v>
      </c>
      <c r="X24" s="15">
        <v>2262</v>
      </c>
    </row>
    <row r="25" spans="1:24" ht="13.5" customHeight="1">
      <c r="A25" s="14" t="s">
        <v>25</v>
      </c>
      <c r="B25" s="19">
        <f t="shared" si="0"/>
        <v>395543</v>
      </c>
      <c r="C25" s="16">
        <f t="shared" si="1"/>
        <v>205924</v>
      </c>
      <c r="D25" s="16">
        <v>197956</v>
      </c>
      <c r="E25" s="16">
        <v>7968</v>
      </c>
      <c r="F25" s="19">
        <v>189619</v>
      </c>
      <c r="G25" s="16">
        <f t="shared" si="2"/>
        <v>520120</v>
      </c>
      <c r="H25" s="19">
        <v>262968</v>
      </c>
      <c r="I25" s="16">
        <v>257152</v>
      </c>
      <c r="J25" s="16">
        <f t="shared" si="3"/>
        <v>252610</v>
      </c>
      <c r="K25" s="19">
        <v>140475</v>
      </c>
      <c r="L25" s="16">
        <v>112135</v>
      </c>
      <c r="M25" s="14" t="s">
        <v>25</v>
      </c>
      <c r="N25" s="19">
        <f t="shared" si="4"/>
        <v>489071</v>
      </c>
      <c r="O25" s="16">
        <f t="shared" si="5"/>
        <v>259382</v>
      </c>
      <c r="P25" s="16">
        <v>254150</v>
      </c>
      <c r="Q25" s="16">
        <v>5232</v>
      </c>
      <c r="R25" s="19">
        <v>229689</v>
      </c>
      <c r="S25" s="16">
        <f t="shared" si="6"/>
        <v>510828</v>
      </c>
      <c r="T25" s="19">
        <v>275747</v>
      </c>
      <c r="U25" s="16">
        <v>235081</v>
      </c>
      <c r="V25" s="16">
        <f t="shared" si="7"/>
        <v>355078</v>
      </c>
      <c r="W25" s="19">
        <v>158594</v>
      </c>
      <c r="X25" s="16">
        <v>196484</v>
      </c>
    </row>
    <row r="26" spans="1:13" ht="15.75" customHeight="1">
      <c r="A26" s="28" t="s">
        <v>38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 t="s">
        <v>38</v>
      </c>
    </row>
    <row r="27" spans="1:24" ht="13.5" customHeight="1">
      <c r="A27" s="33" t="s">
        <v>28</v>
      </c>
      <c r="B27" s="34">
        <v>257567</v>
      </c>
      <c r="C27" s="34">
        <v>212560</v>
      </c>
      <c r="D27" s="34">
        <v>200661</v>
      </c>
      <c r="E27" s="34">
        <v>11899</v>
      </c>
      <c r="F27" s="34">
        <v>45007</v>
      </c>
      <c r="G27" s="34">
        <v>340899</v>
      </c>
      <c r="H27" s="34">
        <v>277392</v>
      </c>
      <c r="I27" s="34">
        <v>63507</v>
      </c>
      <c r="J27" s="34">
        <v>174105</v>
      </c>
      <c r="K27" s="34">
        <v>147627</v>
      </c>
      <c r="L27" s="34">
        <v>26478</v>
      </c>
      <c r="M27" s="33" t="s">
        <v>29</v>
      </c>
      <c r="N27" s="34">
        <v>332757</v>
      </c>
      <c r="O27" s="34">
        <v>283546</v>
      </c>
      <c r="P27" s="34">
        <v>265786</v>
      </c>
      <c r="Q27" s="34">
        <v>17760</v>
      </c>
      <c r="R27" s="34">
        <v>49211</v>
      </c>
      <c r="S27" s="34">
        <v>357613</v>
      </c>
      <c r="T27" s="34">
        <v>304362</v>
      </c>
      <c r="U27" s="34">
        <v>53251</v>
      </c>
      <c r="V27" s="34">
        <v>163106</v>
      </c>
      <c r="W27" s="34">
        <v>141469</v>
      </c>
      <c r="X27" s="34">
        <v>21637</v>
      </c>
    </row>
    <row r="28" spans="1:24" ht="13.5" customHeight="1">
      <c r="A28" s="12" t="s">
        <v>42</v>
      </c>
      <c r="B28" s="15">
        <v>261743</v>
      </c>
      <c r="C28" s="15">
        <v>215222</v>
      </c>
      <c r="D28" s="15">
        <v>201957</v>
      </c>
      <c r="E28" s="15">
        <v>13265</v>
      </c>
      <c r="F28" s="15">
        <v>46521</v>
      </c>
      <c r="G28" s="15">
        <v>346037</v>
      </c>
      <c r="H28" s="15">
        <v>281153</v>
      </c>
      <c r="I28" s="15">
        <v>64884</v>
      </c>
      <c r="J28" s="15">
        <v>176335</v>
      </c>
      <c r="K28" s="15">
        <v>148420</v>
      </c>
      <c r="L28" s="15">
        <v>27915</v>
      </c>
      <c r="M28" s="12" t="s">
        <v>42</v>
      </c>
      <c r="N28" s="15">
        <v>338921</v>
      </c>
      <c r="O28" s="15">
        <v>291088</v>
      </c>
      <c r="P28" s="15">
        <v>272943</v>
      </c>
      <c r="Q28" s="15">
        <v>18145</v>
      </c>
      <c r="R28" s="15">
        <v>47833</v>
      </c>
      <c r="S28" s="15">
        <v>365513</v>
      </c>
      <c r="T28" s="15">
        <v>313621</v>
      </c>
      <c r="U28" s="15">
        <v>51892</v>
      </c>
      <c r="V28" s="15">
        <v>164444</v>
      </c>
      <c r="W28" s="15">
        <v>143243</v>
      </c>
      <c r="X28" s="15">
        <v>21201</v>
      </c>
    </row>
    <row r="29" spans="1:24" ht="13.5" customHeight="1">
      <c r="A29" s="12" t="s">
        <v>44</v>
      </c>
      <c r="B29" s="15">
        <v>257346</v>
      </c>
      <c r="C29" s="15">
        <v>214798</v>
      </c>
      <c r="D29" s="15">
        <v>202476</v>
      </c>
      <c r="E29" s="15">
        <v>12322</v>
      </c>
      <c r="F29" s="15">
        <v>42548</v>
      </c>
      <c r="G29" s="15">
        <v>332575</v>
      </c>
      <c r="H29" s="15">
        <v>274776</v>
      </c>
      <c r="I29" s="15">
        <v>57799</v>
      </c>
      <c r="J29" s="15">
        <v>177849</v>
      </c>
      <c r="K29" s="15">
        <v>151417</v>
      </c>
      <c r="L29" s="15">
        <v>26432</v>
      </c>
      <c r="M29" s="12" t="s">
        <v>44</v>
      </c>
      <c r="N29" s="15">
        <v>365566</v>
      </c>
      <c r="O29" s="15">
        <v>306792</v>
      </c>
      <c r="P29" s="15">
        <v>277062</v>
      </c>
      <c r="Q29" s="15">
        <v>29730</v>
      </c>
      <c r="R29" s="15">
        <v>58774</v>
      </c>
      <c r="S29" s="15">
        <v>383480</v>
      </c>
      <c r="T29" s="15">
        <v>322628</v>
      </c>
      <c r="U29" s="15">
        <v>60852</v>
      </c>
      <c r="V29" s="15">
        <v>235959</v>
      </c>
      <c r="W29" s="15">
        <v>192215</v>
      </c>
      <c r="X29" s="15">
        <v>43744</v>
      </c>
    </row>
    <row r="30" spans="1:24" ht="13.5" customHeight="1">
      <c r="A30" s="12" t="s">
        <v>75</v>
      </c>
      <c r="B30" s="15">
        <v>257467</v>
      </c>
      <c r="C30" s="15">
        <v>214198</v>
      </c>
      <c r="D30" s="15">
        <v>203039</v>
      </c>
      <c r="E30" s="15">
        <v>11159</v>
      </c>
      <c r="F30" s="15">
        <v>43269</v>
      </c>
      <c r="G30" s="15">
        <v>333719</v>
      </c>
      <c r="H30" s="15">
        <v>275382</v>
      </c>
      <c r="I30" s="15">
        <v>58337</v>
      </c>
      <c r="J30" s="15">
        <v>175492</v>
      </c>
      <c r="K30" s="15">
        <v>148421</v>
      </c>
      <c r="L30" s="15">
        <v>27071</v>
      </c>
      <c r="M30" s="12" t="s">
        <v>75</v>
      </c>
      <c r="N30" s="15">
        <v>373588</v>
      </c>
      <c r="O30" s="15">
        <v>308685</v>
      </c>
      <c r="P30" s="15">
        <v>289596</v>
      </c>
      <c r="Q30" s="15">
        <v>19089</v>
      </c>
      <c r="R30" s="15">
        <v>64903</v>
      </c>
      <c r="S30" s="15">
        <v>399466</v>
      </c>
      <c r="T30" s="15">
        <v>330733</v>
      </c>
      <c r="U30" s="15">
        <v>68733</v>
      </c>
      <c r="V30" s="15">
        <v>238923</v>
      </c>
      <c r="W30" s="15">
        <v>193950</v>
      </c>
      <c r="X30" s="15">
        <v>44973</v>
      </c>
    </row>
    <row r="31" spans="1:24" ht="13.5" customHeight="1">
      <c r="A31" s="12" t="s">
        <v>76</v>
      </c>
      <c r="B31" s="15">
        <f>C31+F31</f>
        <v>276934</v>
      </c>
      <c r="C31" s="15">
        <f>D31+E31</f>
        <v>232357</v>
      </c>
      <c r="D31" s="15">
        <v>218783</v>
      </c>
      <c r="E31" s="15">
        <v>13574</v>
      </c>
      <c r="F31" s="15">
        <v>44577</v>
      </c>
      <c r="G31" s="15">
        <f>H31+I31</f>
        <v>364428</v>
      </c>
      <c r="H31" s="15">
        <v>305243</v>
      </c>
      <c r="I31" s="15">
        <v>59185</v>
      </c>
      <c r="J31" s="15">
        <f>K31+L31</f>
        <v>185002</v>
      </c>
      <c r="K31" s="15">
        <v>155774</v>
      </c>
      <c r="L31" s="15">
        <v>29228</v>
      </c>
      <c r="M31" s="12" t="s">
        <v>76</v>
      </c>
      <c r="N31" s="15">
        <f>O31+R31</f>
        <v>359414</v>
      </c>
      <c r="O31" s="15">
        <f>P31+Q31</f>
        <v>334750</v>
      </c>
      <c r="P31" s="15">
        <v>312964</v>
      </c>
      <c r="Q31" s="15">
        <v>21786</v>
      </c>
      <c r="R31" s="15">
        <v>24664</v>
      </c>
      <c r="S31" s="15">
        <f>T31+U31</f>
        <v>393773</v>
      </c>
      <c r="T31" s="15">
        <v>366852</v>
      </c>
      <c r="U31" s="15">
        <v>26921</v>
      </c>
      <c r="V31" s="15">
        <f>W31+X31</f>
        <v>211487</v>
      </c>
      <c r="W31" s="15">
        <v>196540</v>
      </c>
      <c r="X31" s="15">
        <v>14947</v>
      </c>
    </row>
    <row r="32" spans="1:24" ht="13.5" customHeight="1">
      <c r="A32" s="46" t="s">
        <v>77</v>
      </c>
      <c r="B32" s="47">
        <f>C32+F32</f>
        <v>246046</v>
      </c>
      <c r="C32" s="47">
        <f>D32+E32</f>
        <v>239062</v>
      </c>
      <c r="D32" s="47">
        <v>222583</v>
      </c>
      <c r="E32" s="47">
        <v>16479</v>
      </c>
      <c r="F32" s="47">
        <v>6984</v>
      </c>
      <c r="G32" s="47">
        <f>H32+I32</f>
        <v>320247</v>
      </c>
      <c r="H32" s="47">
        <v>312016</v>
      </c>
      <c r="I32" s="47">
        <v>8231</v>
      </c>
      <c r="J32" s="47">
        <f>K32+L32</f>
        <v>165118</v>
      </c>
      <c r="K32" s="47">
        <v>159494</v>
      </c>
      <c r="L32" s="47">
        <v>5624</v>
      </c>
      <c r="M32" s="46" t="s">
        <v>77</v>
      </c>
      <c r="N32" s="47">
        <f>O32+R32</f>
        <v>327265</v>
      </c>
      <c r="O32" s="47">
        <f>P32+Q32</f>
        <v>327265</v>
      </c>
      <c r="P32" s="47">
        <v>308433</v>
      </c>
      <c r="Q32" s="47">
        <v>18832</v>
      </c>
      <c r="R32" s="47">
        <f>U32+X32</f>
        <v>0</v>
      </c>
      <c r="S32" s="47">
        <f>T32+U32</f>
        <v>355763</v>
      </c>
      <c r="T32" s="47">
        <v>355763</v>
      </c>
      <c r="U32" s="47">
        <v>0</v>
      </c>
      <c r="V32" s="47">
        <f>W32+X32</f>
        <v>196688</v>
      </c>
      <c r="W32" s="47">
        <v>196688</v>
      </c>
      <c r="X32" s="47">
        <v>0</v>
      </c>
    </row>
    <row r="33" spans="1:24" ht="13.5" customHeight="1">
      <c r="A33" s="12" t="s">
        <v>16</v>
      </c>
      <c r="B33" s="15">
        <f aca="true" t="shared" si="8" ref="B33:B43">C33+F33</f>
        <v>235970</v>
      </c>
      <c r="C33" s="15">
        <f aca="true" t="shared" si="9" ref="C33:C43">D33+E33</f>
        <v>232788</v>
      </c>
      <c r="D33" s="15">
        <v>217895</v>
      </c>
      <c r="E33" s="15">
        <v>14893</v>
      </c>
      <c r="F33" s="15">
        <v>3182</v>
      </c>
      <c r="G33" s="15">
        <f aca="true" t="shared" si="10" ref="G33:G43">H33+I33</f>
        <v>316281</v>
      </c>
      <c r="H33" s="15">
        <v>311558</v>
      </c>
      <c r="I33" s="15">
        <v>4723</v>
      </c>
      <c r="J33" s="15">
        <f aca="true" t="shared" si="11" ref="J33:J43">K33+L33</f>
        <v>149941</v>
      </c>
      <c r="K33" s="15">
        <v>148409</v>
      </c>
      <c r="L33" s="15">
        <v>1532</v>
      </c>
      <c r="M33" s="12" t="s">
        <v>16</v>
      </c>
      <c r="N33" s="15">
        <f aca="true" t="shared" si="12" ref="N33:N43">O33+R33</f>
        <v>343020</v>
      </c>
      <c r="O33" s="15">
        <f aca="true" t="shared" si="13" ref="O33:O43">P33+Q33</f>
        <v>343020</v>
      </c>
      <c r="P33" s="15">
        <v>328196</v>
      </c>
      <c r="Q33" s="15">
        <v>14824</v>
      </c>
      <c r="R33" s="15">
        <f>U33+X33</f>
        <v>0</v>
      </c>
      <c r="S33" s="15">
        <f aca="true" t="shared" si="14" ref="S33:S43">T33+U33</f>
        <v>379688</v>
      </c>
      <c r="T33" s="15">
        <v>379688</v>
      </c>
      <c r="U33" s="15">
        <v>0</v>
      </c>
      <c r="V33" s="15">
        <f>W33+X33</f>
        <v>190821</v>
      </c>
      <c r="W33" s="15">
        <v>190821</v>
      </c>
      <c r="X33" s="15">
        <v>0</v>
      </c>
    </row>
    <row r="34" spans="1:24" ht="13.5" customHeight="1">
      <c r="A34" s="12" t="s">
        <v>78</v>
      </c>
      <c r="B34" s="15">
        <f t="shared" si="8"/>
        <v>241522</v>
      </c>
      <c r="C34" s="15">
        <f t="shared" si="9"/>
        <v>235116</v>
      </c>
      <c r="D34" s="15">
        <v>221008</v>
      </c>
      <c r="E34" s="15">
        <v>14108</v>
      </c>
      <c r="F34" s="15">
        <v>6406</v>
      </c>
      <c r="G34" s="15">
        <f t="shared" si="10"/>
        <v>314704</v>
      </c>
      <c r="H34" s="15">
        <v>306017</v>
      </c>
      <c r="I34" s="15">
        <v>8687</v>
      </c>
      <c r="J34" s="15">
        <f t="shared" si="11"/>
        <v>162655</v>
      </c>
      <c r="K34" s="15">
        <v>158707</v>
      </c>
      <c r="L34" s="15">
        <v>3948</v>
      </c>
      <c r="M34" s="12" t="s">
        <v>78</v>
      </c>
      <c r="N34" s="15">
        <f t="shared" si="12"/>
        <v>374623</v>
      </c>
      <c r="O34" s="15">
        <f t="shared" si="13"/>
        <v>319009</v>
      </c>
      <c r="P34" s="15">
        <v>296586</v>
      </c>
      <c r="Q34" s="15">
        <v>22423</v>
      </c>
      <c r="R34" s="15">
        <v>55614</v>
      </c>
      <c r="S34" s="15">
        <f t="shared" si="14"/>
        <v>412265</v>
      </c>
      <c r="T34" s="15">
        <v>351425</v>
      </c>
      <c r="U34" s="15">
        <v>60840</v>
      </c>
      <c r="V34" s="15">
        <f aca="true" t="shared" si="15" ref="V34:V43">W34+X34</f>
        <v>220662</v>
      </c>
      <c r="W34" s="15">
        <v>186425</v>
      </c>
      <c r="X34" s="15">
        <v>34237</v>
      </c>
    </row>
    <row r="35" spans="1:24" ht="13.5" customHeight="1">
      <c r="A35" s="12" t="s">
        <v>17</v>
      </c>
      <c r="B35" s="15">
        <f t="shared" si="8"/>
        <v>241587</v>
      </c>
      <c r="C35" s="15">
        <f t="shared" si="9"/>
        <v>239422</v>
      </c>
      <c r="D35" s="15">
        <v>224525</v>
      </c>
      <c r="E35" s="15">
        <v>14897</v>
      </c>
      <c r="F35" s="15">
        <v>2165</v>
      </c>
      <c r="G35" s="15">
        <f t="shared" si="10"/>
        <v>315454</v>
      </c>
      <c r="H35" s="15">
        <v>311902</v>
      </c>
      <c r="I35" s="15">
        <v>3552</v>
      </c>
      <c r="J35" s="15">
        <f t="shared" si="11"/>
        <v>162679</v>
      </c>
      <c r="K35" s="15">
        <v>161996</v>
      </c>
      <c r="L35" s="15">
        <v>683</v>
      </c>
      <c r="M35" s="12" t="s">
        <v>17</v>
      </c>
      <c r="N35" s="15">
        <f t="shared" si="12"/>
        <v>339423</v>
      </c>
      <c r="O35" s="15">
        <f t="shared" si="13"/>
        <v>339423</v>
      </c>
      <c r="P35" s="15">
        <v>320576</v>
      </c>
      <c r="Q35" s="15">
        <v>18847</v>
      </c>
      <c r="R35" s="15">
        <v>0</v>
      </c>
      <c r="S35" s="15">
        <f t="shared" si="14"/>
        <v>372486</v>
      </c>
      <c r="T35" s="15">
        <v>372486</v>
      </c>
      <c r="U35" s="15">
        <v>0</v>
      </c>
      <c r="V35" s="15">
        <f t="shared" si="15"/>
        <v>203144</v>
      </c>
      <c r="W35" s="15">
        <v>203144</v>
      </c>
      <c r="X35" s="15">
        <v>0</v>
      </c>
    </row>
    <row r="36" spans="1:24" ht="13.5" customHeight="1">
      <c r="A36" s="12" t="s">
        <v>18</v>
      </c>
      <c r="B36" s="15">
        <f t="shared" si="8"/>
        <v>242676</v>
      </c>
      <c r="C36" s="15">
        <f t="shared" si="9"/>
        <v>234813</v>
      </c>
      <c r="D36" s="15">
        <v>222049</v>
      </c>
      <c r="E36" s="15">
        <v>12764</v>
      </c>
      <c r="F36" s="15">
        <v>7863</v>
      </c>
      <c r="G36" s="15">
        <f t="shared" si="10"/>
        <v>318871</v>
      </c>
      <c r="H36" s="15">
        <v>306753</v>
      </c>
      <c r="I36" s="15">
        <v>12118</v>
      </c>
      <c r="J36" s="15">
        <f t="shared" si="11"/>
        <v>161942</v>
      </c>
      <c r="K36" s="15">
        <v>158586</v>
      </c>
      <c r="L36" s="15">
        <v>3356</v>
      </c>
      <c r="M36" s="12" t="s">
        <v>18</v>
      </c>
      <c r="N36" s="15">
        <f t="shared" si="12"/>
        <v>332886</v>
      </c>
      <c r="O36" s="15">
        <f t="shared" si="13"/>
        <v>332886</v>
      </c>
      <c r="P36" s="15">
        <v>313998</v>
      </c>
      <c r="Q36" s="15">
        <v>18888</v>
      </c>
      <c r="R36" s="15">
        <f>U36+X36</f>
        <v>0</v>
      </c>
      <c r="S36" s="15">
        <f t="shared" si="14"/>
        <v>365514</v>
      </c>
      <c r="T36" s="15">
        <v>365514</v>
      </c>
      <c r="U36" s="15">
        <v>0</v>
      </c>
      <c r="V36" s="15">
        <f t="shared" si="15"/>
        <v>195717</v>
      </c>
      <c r="W36" s="15">
        <v>195717</v>
      </c>
      <c r="X36" s="15">
        <v>0</v>
      </c>
    </row>
    <row r="37" spans="1:24" ht="13.5" customHeight="1">
      <c r="A37" s="12" t="s">
        <v>19</v>
      </c>
      <c r="B37" s="15">
        <f t="shared" si="8"/>
        <v>419685</v>
      </c>
      <c r="C37" s="15">
        <f t="shared" si="9"/>
        <v>229412</v>
      </c>
      <c r="D37" s="15">
        <v>217432</v>
      </c>
      <c r="E37" s="15">
        <v>11980</v>
      </c>
      <c r="F37" s="15">
        <v>190273</v>
      </c>
      <c r="G37" s="15">
        <f t="shared" si="10"/>
        <v>564053</v>
      </c>
      <c r="H37" s="15">
        <v>304725</v>
      </c>
      <c r="I37" s="15">
        <v>259328</v>
      </c>
      <c r="J37" s="15">
        <f t="shared" si="11"/>
        <v>274107</v>
      </c>
      <c r="K37" s="15">
        <v>153468</v>
      </c>
      <c r="L37" s="15">
        <v>120639</v>
      </c>
      <c r="M37" s="12" t="s">
        <v>19</v>
      </c>
      <c r="N37" s="15">
        <f t="shared" si="12"/>
        <v>545823</v>
      </c>
      <c r="O37" s="15">
        <f t="shared" si="13"/>
        <v>332442</v>
      </c>
      <c r="P37" s="15">
        <v>315321</v>
      </c>
      <c r="Q37" s="15">
        <v>17121</v>
      </c>
      <c r="R37" s="15">
        <v>213381</v>
      </c>
      <c r="S37" s="15">
        <f t="shared" si="14"/>
        <v>595984</v>
      </c>
      <c r="T37" s="15">
        <v>364478</v>
      </c>
      <c r="U37" s="15">
        <v>231506</v>
      </c>
      <c r="V37" s="15">
        <f t="shared" si="15"/>
        <v>335724</v>
      </c>
      <c r="W37" s="15">
        <v>198259</v>
      </c>
      <c r="X37" s="15">
        <v>137465</v>
      </c>
    </row>
    <row r="38" spans="1:24" ht="13.5" customHeight="1">
      <c r="A38" s="12" t="s">
        <v>20</v>
      </c>
      <c r="B38" s="15">
        <f t="shared" si="8"/>
        <v>286891</v>
      </c>
      <c r="C38" s="15">
        <f t="shared" si="9"/>
        <v>225848</v>
      </c>
      <c r="D38" s="15">
        <v>214292</v>
      </c>
      <c r="E38" s="15">
        <v>11556</v>
      </c>
      <c r="F38" s="15">
        <v>61043</v>
      </c>
      <c r="G38" s="15">
        <f t="shared" si="10"/>
        <v>381211</v>
      </c>
      <c r="H38" s="15">
        <v>293935</v>
      </c>
      <c r="I38" s="15">
        <v>87276</v>
      </c>
      <c r="J38" s="15">
        <f t="shared" si="11"/>
        <v>189959</v>
      </c>
      <c r="K38" s="15">
        <v>155875</v>
      </c>
      <c r="L38" s="15">
        <v>34084</v>
      </c>
      <c r="M38" s="12" t="s">
        <v>20</v>
      </c>
      <c r="N38" s="15">
        <f t="shared" si="12"/>
        <v>327212</v>
      </c>
      <c r="O38" s="15">
        <f t="shared" si="13"/>
        <v>327212</v>
      </c>
      <c r="P38" s="15">
        <v>313122</v>
      </c>
      <c r="Q38" s="15">
        <v>14090</v>
      </c>
      <c r="R38" s="15">
        <v>0</v>
      </c>
      <c r="S38" s="15">
        <f t="shared" si="14"/>
        <v>360668</v>
      </c>
      <c r="T38" s="15">
        <v>360668</v>
      </c>
      <c r="U38" s="15">
        <v>0</v>
      </c>
      <c r="V38" s="15">
        <f t="shared" si="15"/>
        <v>187598</v>
      </c>
      <c r="W38" s="15">
        <v>187598</v>
      </c>
      <c r="X38" s="15">
        <v>0</v>
      </c>
    </row>
    <row r="39" spans="1:24" ht="13.5" customHeight="1">
      <c r="A39" s="12" t="s">
        <v>21</v>
      </c>
      <c r="B39" s="15">
        <f t="shared" si="8"/>
        <v>251101</v>
      </c>
      <c r="C39" s="15">
        <f t="shared" si="9"/>
        <v>231385</v>
      </c>
      <c r="D39" s="15">
        <v>219878</v>
      </c>
      <c r="E39" s="15">
        <v>11507</v>
      </c>
      <c r="F39" s="15">
        <v>19716</v>
      </c>
      <c r="G39" s="15">
        <f t="shared" si="10"/>
        <v>329280</v>
      </c>
      <c r="H39" s="15">
        <v>306242</v>
      </c>
      <c r="I39" s="15">
        <v>23038</v>
      </c>
      <c r="J39" s="15">
        <f t="shared" si="11"/>
        <v>170068</v>
      </c>
      <c r="K39" s="15">
        <v>153794</v>
      </c>
      <c r="L39" s="15">
        <v>16274</v>
      </c>
      <c r="M39" s="12" t="s">
        <v>21</v>
      </c>
      <c r="N39" s="15">
        <f t="shared" si="12"/>
        <v>370675</v>
      </c>
      <c r="O39" s="15">
        <f t="shared" si="13"/>
        <v>343461</v>
      </c>
      <c r="P39" s="15">
        <v>323310</v>
      </c>
      <c r="Q39" s="15">
        <v>20151</v>
      </c>
      <c r="R39" s="15">
        <v>27214</v>
      </c>
      <c r="S39" s="15">
        <f t="shared" si="14"/>
        <v>411149</v>
      </c>
      <c r="T39" s="15">
        <v>378163</v>
      </c>
      <c r="U39" s="15">
        <v>32986</v>
      </c>
      <c r="V39" s="15">
        <f t="shared" si="15"/>
        <v>201768</v>
      </c>
      <c r="W39" s="15">
        <v>198642</v>
      </c>
      <c r="X39" s="15">
        <v>3126</v>
      </c>
    </row>
    <row r="40" spans="1:24" ht="13.5" customHeight="1">
      <c r="A40" s="12" t="s">
        <v>22</v>
      </c>
      <c r="B40" s="15">
        <f t="shared" si="8"/>
        <v>233149</v>
      </c>
      <c r="C40" s="15">
        <f t="shared" si="9"/>
        <v>231491</v>
      </c>
      <c r="D40" s="15">
        <v>218805</v>
      </c>
      <c r="E40" s="15">
        <v>12686</v>
      </c>
      <c r="F40" s="15">
        <v>1658</v>
      </c>
      <c r="G40" s="15">
        <f t="shared" si="10"/>
        <v>307745</v>
      </c>
      <c r="H40" s="15">
        <v>305143</v>
      </c>
      <c r="I40" s="15">
        <v>2602</v>
      </c>
      <c r="J40" s="15">
        <f t="shared" si="11"/>
        <v>155214</v>
      </c>
      <c r="K40" s="15">
        <v>154542</v>
      </c>
      <c r="L40" s="15">
        <v>672</v>
      </c>
      <c r="M40" s="12" t="s">
        <v>22</v>
      </c>
      <c r="N40" s="15">
        <f t="shared" si="12"/>
        <v>328510</v>
      </c>
      <c r="O40" s="15">
        <f t="shared" si="13"/>
        <v>328510</v>
      </c>
      <c r="P40" s="15">
        <v>299854</v>
      </c>
      <c r="Q40" s="15">
        <v>28656</v>
      </c>
      <c r="R40" s="15">
        <v>0</v>
      </c>
      <c r="S40" s="15">
        <f t="shared" si="14"/>
        <v>361315</v>
      </c>
      <c r="T40" s="15">
        <v>361315</v>
      </c>
      <c r="U40" s="15">
        <v>0</v>
      </c>
      <c r="V40" s="15">
        <f t="shared" si="15"/>
        <v>192710</v>
      </c>
      <c r="W40" s="15">
        <v>192710</v>
      </c>
      <c r="X40" s="15">
        <v>0</v>
      </c>
    </row>
    <row r="41" spans="1:24" ht="13.5" customHeight="1">
      <c r="A41" s="12" t="s">
        <v>23</v>
      </c>
      <c r="B41" s="15">
        <f t="shared" si="8"/>
        <v>234883</v>
      </c>
      <c r="C41" s="15">
        <f t="shared" si="9"/>
        <v>234228</v>
      </c>
      <c r="D41" s="15">
        <v>220349</v>
      </c>
      <c r="E41" s="15">
        <v>13879</v>
      </c>
      <c r="F41" s="15">
        <v>655</v>
      </c>
      <c r="G41" s="15">
        <f t="shared" si="10"/>
        <v>308544</v>
      </c>
      <c r="H41" s="15">
        <v>307794</v>
      </c>
      <c r="I41" s="15">
        <v>750</v>
      </c>
      <c r="J41" s="15">
        <f t="shared" si="11"/>
        <v>156268</v>
      </c>
      <c r="K41" s="15">
        <v>155713</v>
      </c>
      <c r="L41" s="15">
        <v>555</v>
      </c>
      <c r="M41" s="12" t="s">
        <v>23</v>
      </c>
      <c r="N41" s="21" t="s">
        <v>46</v>
      </c>
      <c r="O41" s="17" t="s">
        <v>46</v>
      </c>
      <c r="P41" s="17" t="s">
        <v>46</v>
      </c>
      <c r="Q41" s="17" t="s">
        <v>46</v>
      </c>
      <c r="R41" s="17" t="s">
        <v>46</v>
      </c>
      <c r="S41" s="17" t="s">
        <v>46</v>
      </c>
      <c r="T41" s="17" t="s">
        <v>46</v>
      </c>
      <c r="U41" s="17" t="s">
        <v>46</v>
      </c>
      <c r="V41" s="17" t="s">
        <v>46</v>
      </c>
      <c r="W41" s="17" t="s">
        <v>46</v>
      </c>
      <c r="X41" s="17" t="s">
        <v>46</v>
      </c>
    </row>
    <row r="42" spans="1:24" ht="13.5" customHeight="1">
      <c r="A42" s="12" t="s">
        <v>24</v>
      </c>
      <c r="B42" s="15">
        <f t="shared" si="8"/>
        <v>224946</v>
      </c>
      <c r="C42" s="15">
        <f t="shared" si="9"/>
        <v>224457</v>
      </c>
      <c r="D42" s="15">
        <v>210912</v>
      </c>
      <c r="E42" s="15">
        <v>13545</v>
      </c>
      <c r="F42" s="15">
        <v>489</v>
      </c>
      <c r="G42" s="15">
        <f t="shared" si="10"/>
        <v>289671</v>
      </c>
      <c r="H42" s="15">
        <v>288836</v>
      </c>
      <c r="I42" s="15">
        <v>835</v>
      </c>
      <c r="J42" s="15">
        <f t="shared" si="11"/>
        <v>157513</v>
      </c>
      <c r="K42" s="15">
        <v>157385</v>
      </c>
      <c r="L42" s="15">
        <v>128</v>
      </c>
      <c r="M42" s="12" t="s">
        <v>24</v>
      </c>
      <c r="N42" s="15">
        <f t="shared" si="12"/>
        <v>328173</v>
      </c>
      <c r="O42" s="15">
        <f t="shared" si="13"/>
        <v>328173</v>
      </c>
      <c r="P42" s="15">
        <v>299148</v>
      </c>
      <c r="Q42" s="15">
        <v>29025</v>
      </c>
      <c r="R42" s="15">
        <v>0</v>
      </c>
      <c r="S42" s="15">
        <f t="shared" si="14"/>
        <v>361490</v>
      </c>
      <c r="T42" s="15">
        <v>361490</v>
      </c>
      <c r="U42" s="15">
        <v>0</v>
      </c>
      <c r="V42" s="15">
        <f t="shared" si="15"/>
        <v>195429</v>
      </c>
      <c r="W42" s="15">
        <v>195429</v>
      </c>
      <c r="X42" s="15">
        <v>0</v>
      </c>
    </row>
    <row r="43" spans="1:24" ht="13.5" customHeight="1">
      <c r="A43" s="14" t="s">
        <v>25</v>
      </c>
      <c r="B43" s="19">
        <f t="shared" si="8"/>
        <v>465805</v>
      </c>
      <c r="C43" s="16">
        <f t="shared" si="9"/>
        <v>229974</v>
      </c>
      <c r="D43" s="16">
        <v>215453</v>
      </c>
      <c r="E43" s="16">
        <v>14521</v>
      </c>
      <c r="F43" s="19">
        <v>235831</v>
      </c>
      <c r="G43" s="16">
        <f t="shared" si="10"/>
        <v>618872</v>
      </c>
      <c r="H43" s="19">
        <v>307190</v>
      </c>
      <c r="I43" s="16">
        <v>311682</v>
      </c>
      <c r="J43" s="16">
        <f t="shared" si="11"/>
        <v>310137</v>
      </c>
      <c r="K43" s="19">
        <v>151447</v>
      </c>
      <c r="L43" s="16">
        <v>158690</v>
      </c>
      <c r="M43" s="14" t="s">
        <v>25</v>
      </c>
      <c r="N43" s="19">
        <f t="shared" si="12"/>
        <v>336267</v>
      </c>
      <c r="O43" s="16">
        <f t="shared" si="13"/>
        <v>336267</v>
      </c>
      <c r="P43" s="16">
        <v>307967</v>
      </c>
      <c r="Q43" s="16">
        <v>28300</v>
      </c>
      <c r="R43" s="19">
        <v>0</v>
      </c>
      <c r="S43" s="16">
        <f t="shared" si="14"/>
        <v>372646</v>
      </c>
      <c r="T43" s="19">
        <v>372646</v>
      </c>
      <c r="U43" s="16">
        <v>0</v>
      </c>
      <c r="V43" s="16">
        <f t="shared" si="15"/>
        <v>190199</v>
      </c>
      <c r="W43" s="19">
        <v>190199</v>
      </c>
      <c r="X43" s="16">
        <v>0</v>
      </c>
    </row>
    <row r="44" spans="1:24" ht="15.75" customHeight="1">
      <c r="A44" s="28" t="s">
        <v>39</v>
      </c>
      <c r="M44" s="28" t="s">
        <v>39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13.5" customHeight="1">
      <c r="A45" s="33" t="s">
        <v>28</v>
      </c>
      <c r="B45" s="34">
        <v>339590</v>
      </c>
      <c r="C45" s="34">
        <v>271576</v>
      </c>
      <c r="D45" s="34">
        <v>247678</v>
      </c>
      <c r="E45" s="34">
        <v>23898</v>
      </c>
      <c r="F45" s="34">
        <v>68014</v>
      </c>
      <c r="G45" s="34">
        <v>442376</v>
      </c>
      <c r="H45" s="34">
        <v>348312</v>
      </c>
      <c r="I45" s="34">
        <v>94064</v>
      </c>
      <c r="J45" s="34">
        <v>223197</v>
      </c>
      <c r="K45" s="34">
        <v>184682</v>
      </c>
      <c r="L45" s="34">
        <v>38515</v>
      </c>
      <c r="M45" s="33" t="s">
        <v>45</v>
      </c>
      <c r="N45" s="35" t="s">
        <v>46</v>
      </c>
      <c r="O45" s="35" t="s">
        <v>46</v>
      </c>
      <c r="P45" s="35" t="s">
        <v>46</v>
      </c>
      <c r="Q45" s="35" t="s">
        <v>46</v>
      </c>
      <c r="R45" s="35" t="s">
        <v>46</v>
      </c>
      <c r="S45" s="35" t="s">
        <v>46</v>
      </c>
      <c r="T45" s="35" t="s">
        <v>46</v>
      </c>
      <c r="U45" s="35" t="s">
        <v>46</v>
      </c>
      <c r="V45" s="35" t="s">
        <v>46</v>
      </c>
      <c r="W45" s="35" t="s">
        <v>46</v>
      </c>
      <c r="X45" s="35" t="s">
        <v>46</v>
      </c>
    </row>
    <row r="46" spans="1:24" ht="13.5" customHeight="1">
      <c r="A46" s="12" t="s">
        <v>47</v>
      </c>
      <c r="B46" s="15">
        <v>340335</v>
      </c>
      <c r="C46" s="15">
        <v>273633</v>
      </c>
      <c r="D46" s="15">
        <v>249127</v>
      </c>
      <c r="E46" s="15">
        <v>24506</v>
      </c>
      <c r="F46" s="15">
        <v>66702</v>
      </c>
      <c r="G46" s="15">
        <v>444125</v>
      </c>
      <c r="H46" s="15">
        <v>351508</v>
      </c>
      <c r="I46" s="15">
        <v>92617</v>
      </c>
      <c r="J46" s="15">
        <v>223316</v>
      </c>
      <c r="K46" s="15">
        <v>185833</v>
      </c>
      <c r="L46" s="15">
        <v>37483</v>
      </c>
      <c r="M46" s="12" t="s">
        <v>47</v>
      </c>
      <c r="N46" s="17" t="s">
        <v>46</v>
      </c>
      <c r="O46" s="17" t="s">
        <v>46</v>
      </c>
      <c r="P46" s="17" t="s">
        <v>46</v>
      </c>
      <c r="Q46" s="17" t="s">
        <v>46</v>
      </c>
      <c r="R46" s="17" t="s">
        <v>46</v>
      </c>
      <c r="S46" s="17" t="s">
        <v>46</v>
      </c>
      <c r="T46" s="17" t="s">
        <v>46</v>
      </c>
      <c r="U46" s="17" t="s">
        <v>46</v>
      </c>
      <c r="V46" s="17" t="s">
        <v>46</v>
      </c>
      <c r="W46" s="17" t="s">
        <v>46</v>
      </c>
      <c r="X46" s="17" t="s">
        <v>46</v>
      </c>
    </row>
    <row r="47" spans="1:24" ht="13.5" customHeight="1">
      <c r="A47" s="12" t="s">
        <v>48</v>
      </c>
      <c r="B47" s="15">
        <v>359642</v>
      </c>
      <c r="C47" s="15">
        <v>281729</v>
      </c>
      <c r="D47" s="15">
        <v>258150</v>
      </c>
      <c r="E47" s="15">
        <v>23579</v>
      </c>
      <c r="F47" s="15">
        <v>77913</v>
      </c>
      <c r="G47" s="15">
        <v>461463</v>
      </c>
      <c r="H47" s="15">
        <v>357313</v>
      </c>
      <c r="I47" s="15">
        <v>104150</v>
      </c>
      <c r="J47" s="15">
        <v>248151</v>
      </c>
      <c r="K47" s="15">
        <v>198967</v>
      </c>
      <c r="L47" s="15">
        <v>49184</v>
      </c>
      <c r="M47" s="12" t="s">
        <v>48</v>
      </c>
      <c r="N47" s="17" t="s">
        <v>43</v>
      </c>
      <c r="O47" s="17" t="s">
        <v>43</v>
      </c>
      <c r="P47" s="17" t="s">
        <v>43</v>
      </c>
      <c r="Q47" s="17" t="s">
        <v>43</v>
      </c>
      <c r="R47" s="17" t="s">
        <v>43</v>
      </c>
      <c r="S47" s="17" t="s">
        <v>43</v>
      </c>
      <c r="T47" s="17" t="s">
        <v>43</v>
      </c>
      <c r="U47" s="17" t="s">
        <v>43</v>
      </c>
      <c r="V47" s="17" t="s">
        <v>43</v>
      </c>
      <c r="W47" s="17" t="s">
        <v>43</v>
      </c>
      <c r="X47" s="17" t="s">
        <v>43</v>
      </c>
    </row>
    <row r="48" spans="1:24" ht="13.5" customHeight="1">
      <c r="A48" s="12" t="s">
        <v>75</v>
      </c>
      <c r="B48" s="15">
        <v>355017</v>
      </c>
      <c r="C48" s="15">
        <v>279724</v>
      </c>
      <c r="D48" s="15">
        <v>256988</v>
      </c>
      <c r="E48" s="15">
        <v>22736</v>
      </c>
      <c r="F48" s="15">
        <v>75293</v>
      </c>
      <c r="G48" s="15">
        <v>451302</v>
      </c>
      <c r="H48" s="15">
        <v>351156</v>
      </c>
      <c r="I48" s="15">
        <v>100146</v>
      </c>
      <c r="J48" s="15">
        <v>247300</v>
      </c>
      <c r="K48" s="15">
        <v>199811</v>
      </c>
      <c r="L48" s="15">
        <v>47489</v>
      </c>
      <c r="M48" s="12" t="s">
        <v>75</v>
      </c>
      <c r="N48" s="17" t="s">
        <v>43</v>
      </c>
      <c r="O48" s="17" t="s">
        <v>43</v>
      </c>
      <c r="P48" s="17" t="s">
        <v>43</v>
      </c>
      <c r="Q48" s="17" t="s">
        <v>43</v>
      </c>
      <c r="R48" s="17" t="s">
        <v>43</v>
      </c>
      <c r="S48" s="17" t="s">
        <v>43</v>
      </c>
      <c r="T48" s="17" t="s">
        <v>43</v>
      </c>
      <c r="U48" s="17" t="s">
        <v>43</v>
      </c>
      <c r="V48" s="17" t="s">
        <v>43</v>
      </c>
      <c r="W48" s="17" t="s">
        <v>43</v>
      </c>
      <c r="X48" s="17" t="s">
        <v>43</v>
      </c>
    </row>
    <row r="49" spans="1:24" ht="13.5" customHeight="1">
      <c r="A49" s="12" t="s">
        <v>76</v>
      </c>
      <c r="B49" s="15">
        <f>C49+F49</f>
        <v>298722</v>
      </c>
      <c r="C49" s="15">
        <f>D49+E49</f>
        <v>243764</v>
      </c>
      <c r="D49" s="15">
        <v>227322</v>
      </c>
      <c r="E49" s="15">
        <v>16442</v>
      </c>
      <c r="F49" s="15">
        <v>54958</v>
      </c>
      <c r="G49" s="15">
        <f>H49+I49</f>
        <v>381093</v>
      </c>
      <c r="H49" s="15">
        <v>307155</v>
      </c>
      <c r="I49" s="15">
        <v>73938</v>
      </c>
      <c r="J49" s="15">
        <f>K49+L49</f>
        <v>214572</v>
      </c>
      <c r="K49" s="15">
        <v>179004</v>
      </c>
      <c r="L49" s="15">
        <v>35568</v>
      </c>
      <c r="M49" s="12" t="s">
        <v>76</v>
      </c>
      <c r="N49" s="21" t="s">
        <v>46</v>
      </c>
      <c r="O49" s="17" t="s">
        <v>46</v>
      </c>
      <c r="P49" s="17" t="s">
        <v>46</v>
      </c>
      <c r="Q49" s="17" t="s">
        <v>46</v>
      </c>
      <c r="R49" s="17" t="s">
        <v>46</v>
      </c>
      <c r="S49" s="17" t="s">
        <v>46</v>
      </c>
      <c r="T49" s="17" t="s">
        <v>46</v>
      </c>
      <c r="U49" s="17" t="s">
        <v>46</v>
      </c>
      <c r="V49" s="17" t="s">
        <v>46</v>
      </c>
      <c r="W49" s="17" t="s">
        <v>46</v>
      </c>
      <c r="X49" s="17" t="s">
        <v>46</v>
      </c>
    </row>
    <row r="50" spans="1:24" ht="13.5" customHeight="1">
      <c r="A50" s="46" t="s">
        <v>77</v>
      </c>
      <c r="B50" s="47">
        <f>C50+F50</f>
        <v>251381</v>
      </c>
      <c r="C50" s="47">
        <f>D50+E50</f>
        <v>242062</v>
      </c>
      <c r="D50" s="47">
        <v>224668</v>
      </c>
      <c r="E50" s="47">
        <v>17394</v>
      </c>
      <c r="F50" s="47">
        <v>9319</v>
      </c>
      <c r="G50" s="47">
        <f>H50+I50</f>
        <v>322631</v>
      </c>
      <c r="H50" s="47">
        <v>308882</v>
      </c>
      <c r="I50" s="47">
        <v>13749</v>
      </c>
      <c r="J50" s="47">
        <f>K50+L50</f>
        <v>179431</v>
      </c>
      <c r="K50" s="47">
        <v>174586</v>
      </c>
      <c r="L50" s="47">
        <v>4845</v>
      </c>
      <c r="M50" s="46" t="s">
        <v>77</v>
      </c>
      <c r="N50" s="48" t="s">
        <v>46</v>
      </c>
      <c r="O50" s="49" t="s">
        <v>46</v>
      </c>
      <c r="P50" s="49" t="s">
        <v>46</v>
      </c>
      <c r="Q50" s="49" t="s">
        <v>46</v>
      </c>
      <c r="R50" s="49" t="s">
        <v>46</v>
      </c>
      <c r="S50" s="49" t="s">
        <v>46</v>
      </c>
      <c r="T50" s="49" t="s">
        <v>46</v>
      </c>
      <c r="U50" s="49" t="s">
        <v>46</v>
      </c>
      <c r="V50" s="49" t="s">
        <v>46</v>
      </c>
      <c r="W50" s="49" t="s">
        <v>46</v>
      </c>
      <c r="X50" s="49" t="s">
        <v>46</v>
      </c>
    </row>
    <row r="51" spans="1:24" ht="13.5" customHeight="1">
      <c r="A51" s="12" t="s">
        <v>16</v>
      </c>
      <c r="B51" s="15">
        <f aca="true" t="shared" si="16" ref="B51:B61">C51+F51</f>
        <v>240624</v>
      </c>
      <c r="C51" s="15">
        <f aca="true" t="shared" si="17" ref="C51:C61">D51+E51</f>
        <v>239953</v>
      </c>
      <c r="D51" s="15">
        <v>224410</v>
      </c>
      <c r="E51" s="15">
        <v>15543</v>
      </c>
      <c r="F51" s="15">
        <v>671</v>
      </c>
      <c r="G51" s="15">
        <f aca="true" t="shared" si="18" ref="G51:G60">H51+I51</f>
        <v>305846</v>
      </c>
      <c r="H51" s="15">
        <v>305092</v>
      </c>
      <c r="I51" s="15">
        <v>754</v>
      </c>
      <c r="J51" s="15">
        <f aca="true" t="shared" si="19" ref="J51:J59">K51+L51</f>
        <v>173758</v>
      </c>
      <c r="K51" s="15">
        <v>173172</v>
      </c>
      <c r="L51" s="15">
        <v>586</v>
      </c>
      <c r="M51" s="12" t="s">
        <v>16</v>
      </c>
      <c r="N51" s="21" t="s">
        <v>46</v>
      </c>
      <c r="O51" s="17" t="s">
        <v>46</v>
      </c>
      <c r="P51" s="17" t="s">
        <v>46</v>
      </c>
      <c r="Q51" s="17" t="s">
        <v>46</v>
      </c>
      <c r="R51" s="17" t="s">
        <v>46</v>
      </c>
      <c r="S51" s="17" t="s">
        <v>46</v>
      </c>
      <c r="T51" s="17" t="s">
        <v>46</v>
      </c>
      <c r="U51" s="17" t="s">
        <v>46</v>
      </c>
      <c r="V51" s="17" t="s">
        <v>46</v>
      </c>
      <c r="W51" s="17" t="s">
        <v>46</v>
      </c>
      <c r="X51" s="17" t="s">
        <v>46</v>
      </c>
    </row>
    <row r="52" spans="1:24" ht="13.5" customHeight="1">
      <c r="A52" s="4" t="s">
        <v>78</v>
      </c>
      <c r="B52" s="15">
        <f t="shared" si="16"/>
        <v>252999</v>
      </c>
      <c r="C52" s="15">
        <f t="shared" si="17"/>
        <v>243798</v>
      </c>
      <c r="D52" s="15">
        <v>229727</v>
      </c>
      <c r="E52" s="15">
        <v>14071</v>
      </c>
      <c r="F52" s="15">
        <v>9201</v>
      </c>
      <c r="G52" s="15">
        <f t="shared" si="18"/>
        <v>311511</v>
      </c>
      <c r="H52" s="15">
        <v>305608</v>
      </c>
      <c r="I52" s="15">
        <v>5903</v>
      </c>
      <c r="J52" s="15">
        <f t="shared" si="19"/>
        <v>192186</v>
      </c>
      <c r="K52" s="15">
        <v>179558</v>
      </c>
      <c r="L52" s="15">
        <v>12628</v>
      </c>
      <c r="M52" s="12" t="s">
        <v>78</v>
      </c>
      <c r="N52" s="21" t="s">
        <v>46</v>
      </c>
      <c r="O52" s="17" t="s">
        <v>46</v>
      </c>
      <c r="P52" s="17" t="s">
        <v>46</v>
      </c>
      <c r="Q52" s="17" t="s">
        <v>46</v>
      </c>
      <c r="R52" s="17" t="s">
        <v>46</v>
      </c>
      <c r="S52" s="17" t="s">
        <v>46</v>
      </c>
      <c r="T52" s="17" t="s">
        <v>46</v>
      </c>
      <c r="U52" s="17" t="s">
        <v>46</v>
      </c>
      <c r="V52" s="17" t="s">
        <v>46</v>
      </c>
      <c r="W52" s="17" t="s">
        <v>46</v>
      </c>
      <c r="X52" s="17" t="s">
        <v>46</v>
      </c>
    </row>
    <row r="53" spans="1:24" ht="13.5" customHeight="1">
      <c r="A53" s="12" t="s">
        <v>17</v>
      </c>
      <c r="B53" s="15">
        <f t="shared" si="16"/>
        <v>241528</v>
      </c>
      <c r="C53" s="15">
        <f t="shared" si="17"/>
        <v>240467</v>
      </c>
      <c r="D53" s="15">
        <v>225657</v>
      </c>
      <c r="E53" s="15">
        <v>14810</v>
      </c>
      <c r="F53" s="15">
        <v>1061</v>
      </c>
      <c r="G53" s="15">
        <f t="shared" si="18"/>
        <v>303873</v>
      </c>
      <c r="H53" s="15">
        <v>302508</v>
      </c>
      <c r="I53" s="15">
        <v>1365</v>
      </c>
      <c r="J53" s="15">
        <f t="shared" si="19"/>
        <v>177917</v>
      </c>
      <c r="K53" s="15">
        <v>177166</v>
      </c>
      <c r="L53" s="15">
        <v>751</v>
      </c>
      <c r="M53" s="12" t="s">
        <v>17</v>
      </c>
      <c r="N53" s="21" t="s">
        <v>46</v>
      </c>
      <c r="O53" s="17" t="s">
        <v>46</v>
      </c>
      <c r="P53" s="17" t="s">
        <v>46</v>
      </c>
      <c r="Q53" s="17" t="s">
        <v>46</v>
      </c>
      <c r="R53" s="17" t="s">
        <v>46</v>
      </c>
      <c r="S53" s="17" t="s">
        <v>46</v>
      </c>
      <c r="T53" s="17" t="s">
        <v>46</v>
      </c>
      <c r="U53" s="17" t="s">
        <v>46</v>
      </c>
      <c r="V53" s="17" t="s">
        <v>46</v>
      </c>
      <c r="W53" s="17" t="s">
        <v>46</v>
      </c>
      <c r="X53" s="17" t="s">
        <v>46</v>
      </c>
    </row>
    <row r="54" spans="1:24" ht="13.5" customHeight="1">
      <c r="A54" s="12" t="s">
        <v>18</v>
      </c>
      <c r="B54" s="15">
        <f t="shared" si="16"/>
        <v>239406</v>
      </c>
      <c r="C54" s="15">
        <f t="shared" si="17"/>
        <v>235373</v>
      </c>
      <c r="D54" s="15">
        <v>218970</v>
      </c>
      <c r="E54" s="15">
        <v>16403</v>
      </c>
      <c r="F54" s="15">
        <v>4033</v>
      </c>
      <c r="G54" s="15">
        <f t="shared" si="18"/>
        <v>302827</v>
      </c>
      <c r="H54" s="15">
        <v>296080</v>
      </c>
      <c r="I54" s="15">
        <v>6747</v>
      </c>
      <c r="J54" s="15">
        <f t="shared" si="19"/>
        <v>174881</v>
      </c>
      <c r="K54" s="15">
        <v>173609</v>
      </c>
      <c r="L54" s="15">
        <v>1272</v>
      </c>
      <c r="M54" s="12" t="s">
        <v>18</v>
      </c>
      <c r="N54" s="21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46</v>
      </c>
      <c r="T54" s="17" t="s">
        <v>46</v>
      </c>
      <c r="U54" s="17" t="s">
        <v>46</v>
      </c>
      <c r="V54" s="17" t="s">
        <v>46</v>
      </c>
      <c r="W54" s="17" t="s">
        <v>46</v>
      </c>
      <c r="X54" s="17" t="s">
        <v>46</v>
      </c>
    </row>
    <row r="55" spans="1:24" ht="13.5" customHeight="1">
      <c r="A55" s="12" t="s">
        <v>19</v>
      </c>
      <c r="B55" s="15">
        <f t="shared" si="16"/>
        <v>397427</v>
      </c>
      <c r="C55" s="15">
        <f t="shared" si="17"/>
        <v>247084</v>
      </c>
      <c r="D55" s="15">
        <v>230654</v>
      </c>
      <c r="E55" s="15">
        <v>16430</v>
      </c>
      <c r="F55" s="15">
        <v>150343</v>
      </c>
      <c r="G55" s="15">
        <f t="shared" si="18"/>
        <v>507787</v>
      </c>
      <c r="H55" s="15">
        <v>314518</v>
      </c>
      <c r="I55" s="15">
        <v>193269</v>
      </c>
      <c r="J55" s="15">
        <f t="shared" si="19"/>
        <v>284773</v>
      </c>
      <c r="K55" s="15">
        <v>178248</v>
      </c>
      <c r="L55" s="15">
        <v>106525</v>
      </c>
      <c r="M55" s="12" t="s">
        <v>19</v>
      </c>
      <c r="N55" s="21" t="s">
        <v>46</v>
      </c>
      <c r="O55" s="17" t="s">
        <v>46</v>
      </c>
      <c r="P55" s="17" t="s">
        <v>46</v>
      </c>
      <c r="Q55" s="17" t="s">
        <v>46</v>
      </c>
      <c r="R55" s="17" t="s">
        <v>46</v>
      </c>
      <c r="S55" s="17" t="s">
        <v>46</v>
      </c>
      <c r="T55" s="17" t="s">
        <v>46</v>
      </c>
      <c r="U55" s="17" t="s">
        <v>46</v>
      </c>
      <c r="V55" s="17" t="s">
        <v>46</v>
      </c>
      <c r="W55" s="17" t="s">
        <v>46</v>
      </c>
      <c r="X55" s="17" t="s">
        <v>46</v>
      </c>
    </row>
    <row r="56" spans="1:24" ht="13.5" customHeight="1">
      <c r="A56" s="12" t="s">
        <v>20</v>
      </c>
      <c r="B56" s="15">
        <f t="shared" si="16"/>
        <v>380394</v>
      </c>
      <c r="C56" s="15">
        <f t="shared" si="17"/>
        <v>243305</v>
      </c>
      <c r="D56" s="15">
        <v>228352</v>
      </c>
      <c r="E56" s="15">
        <v>14953</v>
      </c>
      <c r="F56" s="15">
        <v>137089</v>
      </c>
      <c r="G56" s="15">
        <f t="shared" si="18"/>
        <v>500050</v>
      </c>
      <c r="H56" s="15">
        <v>304870</v>
      </c>
      <c r="I56" s="15">
        <v>195180</v>
      </c>
      <c r="J56" s="15">
        <f t="shared" si="19"/>
        <v>257392</v>
      </c>
      <c r="K56" s="15">
        <v>180018</v>
      </c>
      <c r="L56" s="15">
        <v>77374</v>
      </c>
      <c r="M56" s="12" t="s">
        <v>20</v>
      </c>
      <c r="N56" s="21" t="s">
        <v>46</v>
      </c>
      <c r="O56" s="17" t="s">
        <v>46</v>
      </c>
      <c r="P56" s="17" t="s">
        <v>46</v>
      </c>
      <c r="Q56" s="17" t="s">
        <v>46</v>
      </c>
      <c r="R56" s="17" t="s">
        <v>46</v>
      </c>
      <c r="S56" s="17" t="s">
        <v>46</v>
      </c>
      <c r="T56" s="17" t="s">
        <v>46</v>
      </c>
      <c r="U56" s="17" t="s">
        <v>46</v>
      </c>
      <c r="V56" s="17" t="s">
        <v>46</v>
      </c>
      <c r="W56" s="17" t="s">
        <v>46</v>
      </c>
      <c r="X56" s="17" t="s">
        <v>46</v>
      </c>
    </row>
    <row r="57" spans="1:24" ht="13.5" customHeight="1">
      <c r="A57" s="12" t="s">
        <v>21</v>
      </c>
      <c r="B57" s="15">
        <f t="shared" si="16"/>
        <v>251510</v>
      </c>
      <c r="C57" s="15">
        <f t="shared" si="17"/>
        <v>243470</v>
      </c>
      <c r="D57" s="15">
        <v>227617</v>
      </c>
      <c r="E57" s="15">
        <v>15853</v>
      </c>
      <c r="F57" s="15">
        <v>8040</v>
      </c>
      <c r="G57" s="15">
        <f t="shared" si="18"/>
        <v>318061</v>
      </c>
      <c r="H57" s="15">
        <v>304448</v>
      </c>
      <c r="I57" s="15">
        <v>13613</v>
      </c>
      <c r="J57" s="15">
        <f t="shared" si="19"/>
        <v>182864</v>
      </c>
      <c r="K57" s="15">
        <v>180572</v>
      </c>
      <c r="L57" s="15">
        <v>2292</v>
      </c>
      <c r="M57" s="12" t="s">
        <v>21</v>
      </c>
      <c r="N57" s="21" t="s">
        <v>46</v>
      </c>
      <c r="O57" s="17" t="s">
        <v>46</v>
      </c>
      <c r="P57" s="17" t="s">
        <v>46</v>
      </c>
      <c r="Q57" s="17" t="s">
        <v>46</v>
      </c>
      <c r="R57" s="17" t="s">
        <v>46</v>
      </c>
      <c r="S57" s="17" t="s">
        <v>46</v>
      </c>
      <c r="T57" s="17" t="s">
        <v>46</v>
      </c>
      <c r="U57" s="17" t="s">
        <v>46</v>
      </c>
      <c r="V57" s="17" t="s">
        <v>46</v>
      </c>
      <c r="W57" s="17" t="s">
        <v>46</v>
      </c>
      <c r="X57" s="17" t="s">
        <v>46</v>
      </c>
    </row>
    <row r="58" spans="1:24" ht="13.5" customHeight="1">
      <c r="A58" s="12" t="s">
        <v>22</v>
      </c>
      <c r="B58" s="15">
        <f t="shared" si="16"/>
        <v>245003</v>
      </c>
      <c r="C58" s="15">
        <f t="shared" si="17"/>
        <v>244753</v>
      </c>
      <c r="D58" s="15">
        <v>229447</v>
      </c>
      <c r="E58" s="15">
        <v>15306</v>
      </c>
      <c r="F58" s="15">
        <v>250</v>
      </c>
      <c r="G58" s="15">
        <f t="shared" si="18"/>
        <v>307428</v>
      </c>
      <c r="H58" s="15">
        <v>307320</v>
      </c>
      <c r="I58" s="15">
        <v>108</v>
      </c>
      <c r="J58" s="15">
        <f t="shared" si="19"/>
        <v>181075</v>
      </c>
      <c r="K58" s="15">
        <v>180680</v>
      </c>
      <c r="L58" s="15">
        <v>395</v>
      </c>
      <c r="M58" s="12" t="s">
        <v>22</v>
      </c>
      <c r="N58" s="21" t="s">
        <v>46</v>
      </c>
      <c r="O58" s="17" t="s">
        <v>46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46</v>
      </c>
      <c r="U58" s="17" t="s">
        <v>46</v>
      </c>
      <c r="V58" s="17" t="s">
        <v>46</v>
      </c>
      <c r="W58" s="17" t="s">
        <v>46</v>
      </c>
      <c r="X58" s="17" t="s">
        <v>46</v>
      </c>
    </row>
    <row r="59" spans="1:24" ht="13.5" customHeight="1">
      <c r="A59" s="12" t="s">
        <v>23</v>
      </c>
      <c r="B59" s="15">
        <f t="shared" si="16"/>
        <v>249097</v>
      </c>
      <c r="C59" s="15">
        <f t="shared" si="17"/>
        <v>247924</v>
      </c>
      <c r="D59" s="15">
        <v>228820</v>
      </c>
      <c r="E59" s="15">
        <v>19104</v>
      </c>
      <c r="F59" s="15">
        <v>1173</v>
      </c>
      <c r="G59" s="15">
        <f t="shared" si="18"/>
        <v>313100</v>
      </c>
      <c r="H59" s="15">
        <v>311250</v>
      </c>
      <c r="I59" s="15">
        <v>1850</v>
      </c>
      <c r="J59" s="15">
        <f t="shared" si="19"/>
        <v>183945</v>
      </c>
      <c r="K59" s="15">
        <v>183461</v>
      </c>
      <c r="L59" s="15">
        <v>484</v>
      </c>
      <c r="M59" s="12" t="s">
        <v>23</v>
      </c>
      <c r="N59" s="21" t="s">
        <v>46</v>
      </c>
      <c r="O59" s="17" t="s">
        <v>46</v>
      </c>
      <c r="P59" s="17" t="s">
        <v>46</v>
      </c>
      <c r="Q59" s="17" t="s">
        <v>46</v>
      </c>
      <c r="R59" s="17" t="s">
        <v>46</v>
      </c>
      <c r="S59" s="17" t="s">
        <v>46</v>
      </c>
      <c r="T59" s="17" t="s">
        <v>46</v>
      </c>
      <c r="U59" s="17" t="s">
        <v>46</v>
      </c>
      <c r="V59" s="17" t="s">
        <v>46</v>
      </c>
      <c r="W59" s="17" t="s">
        <v>46</v>
      </c>
      <c r="X59" s="17" t="s">
        <v>46</v>
      </c>
    </row>
    <row r="60" spans="1:24" ht="13.5" customHeight="1">
      <c r="A60" s="12" t="s">
        <v>24</v>
      </c>
      <c r="B60" s="15">
        <f t="shared" si="16"/>
        <v>247497</v>
      </c>
      <c r="C60" s="15">
        <f t="shared" si="17"/>
        <v>246987</v>
      </c>
      <c r="D60" s="15">
        <v>229417</v>
      </c>
      <c r="E60" s="15">
        <v>17570</v>
      </c>
      <c r="F60" s="15">
        <v>510</v>
      </c>
      <c r="G60" s="15">
        <f t="shared" si="18"/>
        <v>311441</v>
      </c>
      <c r="H60" s="15">
        <v>310581</v>
      </c>
      <c r="I60" s="15">
        <v>860</v>
      </c>
      <c r="J60" s="15">
        <f>K60+L60</f>
        <v>182601</v>
      </c>
      <c r="K60" s="15">
        <v>182445</v>
      </c>
      <c r="L60" s="15">
        <v>156</v>
      </c>
      <c r="M60" s="12" t="s">
        <v>24</v>
      </c>
      <c r="N60" s="21" t="s">
        <v>46</v>
      </c>
      <c r="O60" s="17" t="s">
        <v>46</v>
      </c>
      <c r="P60" s="17" t="s">
        <v>46</v>
      </c>
      <c r="Q60" s="17" t="s">
        <v>46</v>
      </c>
      <c r="R60" s="17" t="s">
        <v>46</v>
      </c>
      <c r="S60" s="17" t="s">
        <v>46</v>
      </c>
      <c r="T60" s="17" t="s">
        <v>46</v>
      </c>
      <c r="U60" s="17" t="s">
        <v>46</v>
      </c>
      <c r="V60" s="17" t="s">
        <v>46</v>
      </c>
      <c r="W60" s="17" t="s">
        <v>46</v>
      </c>
      <c r="X60" s="17" t="s">
        <v>46</v>
      </c>
    </row>
    <row r="61" spans="1:24" ht="13.5" customHeight="1">
      <c r="A61" s="14" t="s">
        <v>25</v>
      </c>
      <c r="B61" s="19">
        <f t="shared" si="16"/>
        <v>583855</v>
      </c>
      <c r="C61" s="16">
        <f t="shared" si="17"/>
        <v>249799</v>
      </c>
      <c r="D61" s="16">
        <v>230035</v>
      </c>
      <c r="E61" s="16">
        <v>19764</v>
      </c>
      <c r="F61" s="16">
        <v>334056</v>
      </c>
      <c r="G61" s="16">
        <f>H61+I61</f>
        <v>765045</v>
      </c>
      <c r="H61" s="16">
        <v>314552</v>
      </c>
      <c r="I61" s="16">
        <v>450493</v>
      </c>
      <c r="J61" s="16">
        <f>K61+L61</f>
        <v>400736</v>
      </c>
      <c r="K61" s="16">
        <v>184356</v>
      </c>
      <c r="L61" s="16">
        <v>216380</v>
      </c>
      <c r="M61" s="14" t="s">
        <v>25</v>
      </c>
      <c r="N61" s="20" t="s">
        <v>46</v>
      </c>
      <c r="O61" s="22" t="s">
        <v>46</v>
      </c>
      <c r="P61" s="22" t="s">
        <v>46</v>
      </c>
      <c r="Q61" s="22" t="s">
        <v>46</v>
      </c>
      <c r="R61" s="22" t="s">
        <v>46</v>
      </c>
      <c r="S61" s="22" t="s">
        <v>46</v>
      </c>
      <c r="T61" s="22" t="s">
        <v>46</v>
      </c>
      <c r="U61" s="22" t="s">
        <v>46</v>
      </c>
      <c r="V61" s="22" t="s">
        <v>46</v>
      </c>
      <c r="W61" s="22" t="s">
        <v>46</v>
      </c>
      <c r="X61" s="22" t="s">
        <v>46</v>
      </c>
    </row>
    <row r="63" spans="2:22" ht="13.5">
      <c r="B63" s="41"/>
      <c r="C63" s="41"/>
      <c r="D63" s="41"/>
      <c r="E63" s="41"/>
      <c r="F63" s="41"/>
      <c r="G63" s="41"/>
      <c r="H63" s="41"/>
      <c r="I63" s="41"/>
      <c r="J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2:22" ht="13.5">
      <c r="B64" s="41"/>
      <c r="C64" s="41"/>
      <c r="D64" s="41"/>
      <c r="E64" s="41"/>
      <c r="F64" s="41"/>
      <c r="G64" s="41"/>
      <c r="H64" s="41"/>
      <c r="I64" s="41"/>
      <c r="J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2:22" ht="13.5">
      <c r="B65" s="41"/>
      <c r="C65" s="41"/>
      <c r="D65" s="41"/>
      <c r="E65" s="41"/>
      <c r="F65" s="41"/>
      <c r="G65" s="41"/>
      <c r="H65" s="41"/>
      <c r="I65" s="41"/>
      <c r="J65" s="41"/>
      <c r="N65" s="41"/>
      <c r="O65" s="41"/>
      <c r="P65" s="41"/>
      <c r="Q65" s="41"/>
      <c r="R65" s="41"/>
      <c r="S65" s="41"/>
      <c r="T65" s="41"/>
      <c r="U65" s="41"/>
      <c r="V65" s="41"/>
    </row>
  </sheetData>
  <printOptions/>
  <pageMargins left="0.7874015748031497" right="0.25" top="0.7874015748031497" bottom="0.7874015748031497" header="0" footer="0"/>
  <pageSetup horizontalDpi="300" verticalDpi="300" orientation="portrait" paperSize="9" scale="96" r:id="rId2"/>
  <colBreaks count="1" manualBreakCount="1">
    <brk id="1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61"/>
  <sheetViews>
    <sheetView view="pageBreakPreview" zoomScaleSheetLayoutView="100" workbookViewId="0" topLeftCell="A1">
      <pane ySplit="7" topLeftCell="BM53" activePane="bottomLeft" state="frozen"/>
      <selection pane="topLeft" activeCell="B14" sqref="B14"/>
      <selection pane="bottomLeft" activeCell="O68" sqref="O68"/>
    </sheetView>
  </sheetViews>
  <sheetFormatPr defaultColWidth="8.796875" defaultRowHeight="14.25"/>
  <cols>
    <col min="1" max="1" width="7.59765625" style="41" customWidth="1"/>
    <col min="2" max="13" width="6.59765625" style="41" customWidth="1"/>
    <col min="14" max="14" width="7.59765625" style="41" customWidth="1"/>
    <col min="15" max="26" width="6.59765625" style="41" customWidth="1"/>
    <col min="27" max="16384" width="9" style="41" customWidth="1"/>
  </cols>
  <sheetData>
    <row r="1" spans="1:14" ht="16.5" customHeight="1">
      <c r="A1" s="1" t="s">
        <v>104</v>
      </c>
      <c r="N1" s="1" t="s">
        <v>105</v>
      </c>
    </row>
    <row r="2" spans="13:26" ht="13.5">
      <c r="M2" s="40" t="s">
        <v>79</v>
      </c>
      <c r="Z2" s="40" t="s">
        <v>79</v>
      </c>
    </row>
    <row r="3" spans="1:26" ht="13.5" customHeight="1">
      <c r="A3" s="2" t="s">
        <v>1</v>
      </c>
      <c r="B3" s="3" t="s">
        <v>106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70"/>
      <c r="N3" s="2" t="s">
        <v>1</v>
      </c>
      <c r="O3" s="3" t="s">
        <v>107</v>
      </c>
      <c r="P3" s="3"/>
      <c r="Q3" s="3"/>
      <c r="R3" s="3"/>
      <c r="S3" s="3"/>
      <c r="T3" s="3"/>
      <c r="U3" s="3"/>
      <c r="V3" s="3"/>
      <c r="W3" s="3"/>
      <c r="X3" s="3"/>
      <c r="Y3" s="3"/>
      <c r="Z3" s="13"/>
    </row>
    <row r="4" spans="1:26" ht="13.5" customHeight="1">
      <c r="A4" s="4"/>
      <c r="B4" s="5" t="s">
        <v>4</v>
      </c>
      <c r="C4" s="5"/>
      <c r="D4" s="5"/>
      <c r="E4" s="6"/>
      <c r="F4" s="5" t="s">
        <v>5</v>
      </c>
      <c r="G4" s="5"/>
      <c r="H4" s="5"/>
      <c r="I4" s="6"/>
      <c r="J4" s="5" t="s">
        <v>6</v>
      </c>
      <c r="K4" s="5"/>
      <c r="L4" s="6"/>
      <c r="M4" s="13"/>
      <c r="N4" s="4"/>
      <c r="O4" s="5" t="s">
        <v>4</v>
      </c>
      <c r="P4" s="5"/>
      <c r="Q4" s="5"/>
      <c r="R4" s="6"/>
      <c r="S4" s="5" t="s">
        <v>5</v>
      </c>
      <c r="T4" s="5"/>
      <c r="U4" s="5"/>
      <c r="V4" s="6"/>
      <c r="W4" s="5" t="s">
        <v>6</v>
      </c>
      <c r="X4" s="5"/>
      <c r="Y4" s="6"/>
      <c r="Z4" s="13"/>
    </row>
    <row r="5" spans="1:26" ht="13.5" customHeight="1">
      <c r="A5" s="4"/>
      <c r="B5" s="7"/>
      <c r="C5" s="7" t="s">
        <v>80</v>
      </c>
      <c r="D5" s="7" t="s">
        <v>9</v>
      </c>
      <c r="E5" s="7" t="s">
        <v>81</v>
      </c>
      <c r="F5" s="7"/>
      <c r="G5" s="7" t="s">
        <v>80</v>
      </c>
      <c r="H5" s="7" t="s">
        <v>9</v>
      </c>
      <c r="I5" s="7" t="s">
        <v>81</v>
      </c>
      <c r="J5" s="7"/>
      <c r="K5" s="7" t="s">
        <v>80</v>
      </c>
      <c r="L5" s="7" t="s">
        <v>9</v>
      </c>
      <c r="M5" s="7" t="s">
        <v>81</v>
      </c>
      <c r="N5" s="4"/>
      <c r="O5" s="7"/>
      <c r="P5" s="7" t="s">
        <v>80</v>
      </c>
      <c r="Q5" s="7" t="s">
        <v>9</v>
      </c>
      <c r="R5" s="7" t="s">
        <v>81</v>
      </c>
      <c r="S5" s="7"/>
      <c r="T5" s="7" t="s">
        <v>80</v>
      </c>
      <c r="U5" s="7" t="s">
        <v>9</v>
      </c>
      <c r="V5" s="7" t="s">
        <v>81</v>
      </c>
      <c r="W5" s="7"/>
      <c r="X5" s="7" t="s">
        <v>80</v>
      </c>
      <c r="Y5" s="7" t="s">
        <v>9</v>
      </c>
      <c r="Z5" s="7" t="s">
        <v>81</v>
      </c>
    </row>
    <row r="6" spans="1:26" ht="13.5" customHeight="1">
      <c r="A6" s="4"/>
      <c r="B6" s="7" t="s">
        <v>82</v>
      </c>
      <c r="C6" s="7"/>
      <c r="D6" s="7"/>
      <c r="E6" s="7"/>
      <c r="F6" s="7" t="s">
        <v>82</v>
      </c>
      <c r="G6" s="7"/>
      <c r="H6" s="7"/>
      <c r="I6" s="7"/>
      <c r="J6" s="7" t="s">
        <v>82</v>
      </c>
      <c r="K6" s="7"/>
      <c r="L6" s="7"/>
      <c r="M6" s="7"/>
      <c r="N6" s="4"/>
      <c r="O6" s="7" t="s">
        <v>82</v>
      </c>
      <c r="P6" s="7"/>
      <c r="Q6" s="7"/>
      <c r="R6" s="7"/>
      <c r="S6" s="7" t="s">
        <v>82</v>
      </c>
      <c r="T6" s="7"/>
      <c r="U6" s="7"/>
      <c r="V6" s="7"/>
      <c r="W6" s="7" t="s">
        <v>82</v>
      </c>
      <c r="X6" s="7"/>
      <c r="Y6" s="7"/>
      <c r="Z6" s="7"/>
    </row>
    <row r="7" spans="1:26" ht="13.5" customHeight="1">
      <c r="A7" s="11" t="s">
        <v>12</v>
      </c>
      <c r="B7" s="10"/>
      <c r="C7" s="10" t="s">
        <v>83</v>
      </c>
      <c r="D7" s="10" t="s">
        <v>83</v>
      </c>
      <c r="E7" s="10" t="s">
        <v>83</v>
      </c>
      <c r="F7" s="10"/>
      <c r="G7" s="10" t="s">
        <v>83</v>
      </c>
      <c r="H7" s="10" t="s">
        <v>83</v>
      </c>
      <c r="I7" s="10" t="s">
        <v>83</v>
      </c>
      <c r="J7" s="10"/>
      <c r="K7" s="10" t="s">
        <v>83</v>
      </c>
      <c r="L7" s="10" t="s">
        <v>83</v>
      </c>
      <c r="M7" s="10" t="s">
        <v>83</v>
      </c>
      <c r="N7" s="11" t="s">
        <v>12</v>
      </c>
      <c r="O7" s="10"/>
      <c r="P7" s="10" t="s">
        <v>83</v>
      </c>
      <c r="Q7" s="10" t="s">
        <v>83</v>
      </c>
      <c r="R7" s="10" t="s">
        <v>83</v>
      </c>
      <c r="S7" s="10"/>
      <c r="T7" s="10" t="s">
        <v>83</v>
      </c>
      <c r="U7" s="10" t="s">
        <v>83</v>
      </c>
      <c r="V7" s="10" t="s">
        <v>83</v>
      </c>
      <c r="W7" s="10"/>
      <c r="X7" s="10" t="s">
        <v>83</v>
      </c>
      <c r="Y7" s="10" t="s">
        <v>83</v>
      </c>
      <c r="Z7" s="10" t="s">
        <v>83</v>
      </c>
    </row>
    <row r="8" spans="1:14" ht="16.5" customHeight="1">
      <c r="A8" s="55" t="s">
        <v>0</v>
      </c>
      <c r="N8" s="55" t="s">
        <v>0</v>
      </c>
    </row>
    <row r="9" spans="1:26" ht="13.5" customHeight="1">
      <c r="A9" s="33" t="s">
        <v>95</v>
      </c>
      <c r="B9" s="57">
        <v>20.8</v>
      </c>
      <c r="C9" s="57">
        <v>176.6</v>
      </c>
      <c r="D9" s="57">
        <v>158.9</v>
      </c>
      <c r="E9" s="57">
        <v>17.7</v>
      </c>
      <c r="F9" s="57">
        <v>20.9</v>
      </c>
      <c r="G9" s="57">
        <v>179.9</v>
      </c>
      <c r="H9" s="57">
        <v>161.6</v>
      </c>
      <c r="I9" s="57">
        <v>18.3</v>
      </c>
      <c r="J9" s="57">
        <v>20.6</v>
      </c>
      <c r="K9" s="57">
        <v>165</v>
      </c>
      <c r="L9" s="57">
        <v>149.6</v>
      </c>
      <c r="M9" s="57">
        <v>15.4</v>
      </c>
      <c r="N9" s="33" t="s">
        <v>95</v>
      </c>
      <c r="O9" s="56">
        <v>22.3</v>
      </c>
      <c r="P9" s="56">
        <v>190.7</v>
      </c>
      <c r="Q9" s="56">
        <v>171.7</v>
      </c>
      <c r="R9" s="56">
        <v>19</v>
      </c>
      <c r="S9" s="56">
        <v>22.6</v>
      </c>
      <c r="T9" s="56">
        <v>194.9</v>
      </c>
      <c r="U9" s="56">
        <v>174</v>
      </c>
      <c r="V9" s="56">
        <v>20.9</v>
      </c>
      <c r="W9" s="56">
        <v>20.3</v>
      </c>
      <c r="X9" s="56">
        <v>153.5</v>
      </c>
      <c r="Y9" s="56">
        <v>151.1</v>
      </c>
      <c r="Z9" s="56">
        <v>2.4</v>
      </c>
    </row>
    <row r="10" spans="1:26" ht="13.5" customHeight="1">
      <c r="A10" s="12" t="s">
        <v>97</v>
      </c>
      <c r="B10" s="59">
        <v>19.3</v>
      </c>
      <c r="C10" s="59">
        <v>166.9</v>
      </c>
      <c r="D10" s="59">
        <v>151.4</v>
      </c>
      <c r="E10" s="59">
        <v>15.5</v>
      </c>
      <c r="F10" s="59">
        <v>20.1</v>
      </c>
      <c r="G10" s="59">
        <v>178.2</v>
      </c>
      <c r="H10" s="59">
        <v>160.6</v>
      </c>
      <c r="I10" s="59">
        <v>17.6</v>
      </c>
      <c r="J10" s="59">
        <v>17</v>
      </c>
      <c r="K10" s="59">
        <v>136</v>
      </c>
      <c r="L10" s="59">
        <v>126.1</v>
      </c>
      <c r="M10" s="59">
        <v>9.9</v>
      </c>
      <c r="N10" s="12" t="s">
        <v>97</v>
      </c>
      <c r="O10" s="58">
        <v>22.6</v>
      </c>
      <c r="P10" s="58">
        <v>201.5</v>
      </c>
      <c r="Q10" s="58">
        <v>170</v>
      </c>
      <c r="R10" s="58">
        <v>31.5</v>
      </c>
      <c r="S10" s="58">
        <v>22.7</v>
      </c>
      <c r="T10" s="58">
        <v>205</v>
      </c>
      <c r="U10" s="58">
        <v>171.5</v>
      </c>
      <c r="V10" s="58">
        <v>33.5</v>
      </c>
      <c r="W10" s="58">
        <v>22</v>
      </c>
      <c r="X10" s="58">
        <v>157.1</v>
      </c>
      <c r="Y10" s="58">
        <v>150.8</v>
      </c>
      <c r="Z10" s="58">
        <v>6.3</v>
      </c>
    </row>
    <row r="11" spans="1:26" ht="13.5" customHeight="1">
      <c r="A11" s="12" t="s">
        <v>98</v>
      </c>
      <c r="B11" s="58">
        <v>20.7</v>
      </c>
      <c r="C11" s="58">
        <v>170.6</v>
      </c>
      <c r="D11" s="58">
        <v>159.3</v>
      </c>
      <c r="E11" s="58">
        <v>11.3</v>
      </c>
      <c r="F11" s="58">
        <v>21.6</v>
      </c>
      <c r="G11" s="58">
        <v>193</v>
      </c>
      <c r="H11" s="58">
        <v>176.4</v>
      </c>
      <c r="I11" s="58">
        <v>16.6</v>
      </c>
      <c r="J11" s="58">
        <v>19.7</v>
      </c>
      <c r="K11" s="58">
        <v>147.4</v>
      </c>
      <c r="L11" s="58">
        <v>141.6</v>
      </c>
      <c r="M11" s="58">
        <v>5.8</v>
      </c>
      <c r="N11" s="12" t="s">
        <v>98</v>
      </c>
      <c r="O11" s="58">
        <v>19.9</v>
      </c>
      <c r="P11" s="58">
        <v>174.9</v>
      </c>
      <c r="Q11" s="58">
        <v>152.8</v>
      </c>
      <c r="R11" s="58">
        <v>22.1</v>
      </c>
      <c r="S11" s="58">
        <v>19.7</v>
      </c>
      <c r="T11" s="58">
        <v>176.9</v>
      </c>
      <c r="U11" s="58">
        <v>152.8</v>
      </c>
      <c r="V11" s="58">
        <v>24.1</v>
      </c>
      <c r="W11" s="58">
        <v>21</v>
      </c>
      <c r="X11" s="58">
        <v>162.7</v>
      </c>
      <c r="Y11" s="58">
        <v>152.8</v>
      </c>
      <c r="Z11" s="58">
        <v>9.9</v>
      </c>
    </row>
    <row r="12" spans="1:26" ht="13.5" customHeight="1">
      <c r="A12" s="12" t="s">
        <v>99</v>
      </c>
      <c r="B12" s="60">
        <v>21.8</v>
      </c>
      <c r="C12" s="60">
        <v>184.4</v>
      </c>
      <c r="D12" s="60">
        <v>171.3</v>
      </c>
      <c r="E12" s="60">
        <v>13.1</v>
      </c>
      <c r="F12" s="60">
        <v>21.8</v>
      </c>
      <c r="G12" s="60">
        <v>182.1</v>
      </c>
      <c r="H12" s="60">
        <v>171.1</v>
      </c>
      <c r="I12" s="60">
        <v>11</v>
      </c>
      <c r="J12" s="60">
        <v>21.8</v>
      </c>
      <c r="K12" s="60">
        <v>185.8</v>
      </c>
      <c r="L12" s="60">
        <v>171.4</v>
      </c>
      <c r="M12" s="60">
        <v>14.4</v>
      </c>
      <c r="N12" s="12" t="s">
        <v>99</v>
      </c>
      <c r="O12" s="61">
        <v>22.6</v>
      </c>
      <c r="P12" s="61">
        <v>181.6</v>
      </c>
      <c r="Q12" s="61">
        <v>168.9</v>
      </c>
      <c r="R12" s="61">
        <v>12.7</v>
      </c>
      <c r="S12" s="61">
        <v>22.9</v>
      </c>
      <c r="T12" s="61">
        <v>188</v>
      </c>
      <c r="U12" s="61">
        <v>174.1</v>
      </c>
      <c r="V12" s="61">
        <v>13.9</v>
      </c>
      <c r="W12" s="61">
        <v>20.7</v>
      </c>
      <c r="X12" s="61">
        <v>143.3</v>
      </c>
      <c r="Y12" s="61">
        <v>138.2</v>
      </c>
      <c r="Z12" s="61">
        <v>5.1</v>
      </c>
    </row>
    <row r="13" spans="1:26" ht="13.5" customHeight="1">
      <c r="A13" s="12" t="s">
        <v>100</v>
      </c>
      <c r="B13" s="59">
        <v>19.7</v>
      </c>
      <c r="C13" s="59">
        <v>163.6</v>
      </c>
      <c r="D13" s="59">
        <v>154.5</v>
      </c>
      <c r="E13" s="59">
        <v>9.1</v>
      </c>
      <c r="F13" s="59">
        <v>19.6</v>
      </c>
      <c r="G13" s="59">
        <v>163</v>
      </c>
      <c r="H13" s="59">
        <v>154.2</v>
      </c>
      <c r="I13" s="59">
        <v>8.8</v>
      </c>
      <c r="J13" s="59">
        <v>20.3</v>
      </c>
      <c r="K13" s="59">
        <v>166.7</v>
      </c>
      <c r="L13" s="59">
        <v>156</v>
      </c>
      <c r="M13" s="59">
        <v>10.7</v>
      </c>
      <c r="N13" s="12" t="s">
        <v>100</v>
      </c>
      <c r="O13" s="59">
        <v>20.8</v>
      </c>
      <c r="P13" s="59">
        <v>186.3</v>
      </c>
      <c r="Q13" s="59">
        <v>161.8</v>
      </c>
      <c r="R13" s="59">
        <v>24.5</v>
      </c>
      <c r="S13" s="59">
        <v>21.3</v>
      </c>
      <c r="T13" s="59">
        <v>195.3</v>
      </c>
      <c r="U13" s="59">
        <v>166.2</v>
      </c>
      <c r="V13" s="59">
        <v>29.1</v>
      </c>
      <c r="W13" s="59">
        <v>19.2</v>
      </c>
      <c r="X13" s="59">
        <v>157.3</v>
      </c>
      <c r="Y13" s="59">
        <v>147.6</v>
      </c>
      <c r="Z13" s="59">
        <v>9.7</v>
      </c>
    </row>
    <row r="14" spans="1:26" ht="13.5" customHeight="1">
      <c r="A14" s="46" t="s">
        <v>101</v>
      </c>
      <c r="B14" s="62">
        <v>19.4</v>
      </c>
      <c r="C14" s="62">
        <v>167.8</v>
      </c>
      <c r="D14" s="62">
        <v>152.6</v>
      </c>
      <c r="E14" s="62">
        <v>15.2</v>
      </c>
      <c r="F14" s="62">
        <v>19.3</v>
      </c>
      <c r="G14" s="62">
        <v>167.6</v>
      </c>
      <c r="H14" s="62">
        <v>152.8</v>
      </c>
      <c r="I14" s="62">
        <v>14.8</v>
      </c>
      <c r="J14" s="62">
        <v>19.7</v>
      </c>
      <c r="K14" s="62">
        <v>168.7</v>
      </c>
      <c r="L14" s="62">
        <v>152.1</v>
      </c>
      <c r="M14" s="62">
        <v>16.6</v>
      </c>
      <c r="N14" s="46" t="s">
        <v>101</v>
      </c>
      <c r="O14" s="62">
        <v>20.4</v>
      </c>
      <c r="P14" s="62">
        <v>186.4</v>
      </c>
      <c r="Q14" s="62">
        <v>151.7</v>
      </c>
      <c r="R14" s="62">
        <v>34.7</v>
      </c>
      <c r="S14" s="62">
        <v>20.9</v>
      </c>
      <c r="T14" s="62">
        <v>196.3</v>
      </c>
      <c r="U14" s="62">
        <v>153.5</v>
      </c>
      <c r="V14" s="62">
        <v>42.8</v>
      </c>
      <c r="W14" s="62">
        <v>19</v>
      </c>
      <c r="X14" s="62">
        <v>155.5</v>
      </c>
      <c r="Y14" s="62">
        <v>146.2</v>
      </c>
      <c r="Z14" s="62">
        <v>9.3</v>
      </c>
    </row>
    <row r="15" spans="1:26" ht="13.5" customHeight="1">
      <c r="A15" s="12" t="s">
        <v>16</v>
      </c>
      <c r="B15" s="59">
        <v>18.9</v>
      </c>
      <c r="C15" s="59">
        <v>155.5</v>
      </c>
      <c r="D15" s="59">
        <v>147.9</v>
      </c>
      <c r="E15" s="59">
        <v>7.6</v>
      </c>
      <c r="F15" s="59">
        <v>18.6</v>
      </c>
      <c r="G15" s="59">
        <v>151.4</v>
      </c>
      <c r="H15" s="59">
        <v>146</v>
      </c>
      <c r="I15" s="59">
        <v>5.4</v>
      </c>
      <c r="J15" s="59">
        <v>19.9</v>
      </c>
      <c r="K15" s="59">
        <v>166.7</v>
      </c>
      <c r="L15" s="59">
        <v>153.2</v>
      </c>
      <c r="M15" s="59">
        <v>13.5</v>
      </c>
      <c r="N15" s="12" t="s">
        <v>16</v>
      </c>
      <c r="O15" s="59">
        <v>21.1</v>
      </c>
      <c r="P15" s="59">
        <v>173.3</v>
      </c>
      <c r="Q15" s="59">
        <v>147.3</v>
      </c>
      <c r="R15" s="59">
        <v>26</v>
      </c>
      <c r="S15" s="59">
        <v>22</v>
      </c>
      <c r="T15" s="59">
        <v>181.9</v>
      </c>
      <c r="U15" s="59">
        <v>150.1</v>
      </c>
      <c r="V15" s="59">
        <v>31.8</v>
      </c>
      <c r="W15" s="59">
        <v>18.4</v>
      </c>
      <c r="X15" s="59">
        <v>145.2</v>
      </c>
      <c r="Y15" s="59">
        <v>138</v>
      </c>
      <c r="Z15" s="59">
        <v>7.2</v>
      </c>
    </row>
    <row r="16" spans="1:28" ht="13.5" customHeight="1">
      <c r="A16" s="12" t="s">
        <v>84</v>
      </c>
      <c r="B16" s="59">
        <v>19.7</v>
      </c>
      <c r="C16" s="59">
        <v>161.6</v>
      </c>
      <c r="D16" s="59">
        <v>153.4</v>
      </c>
      <c r="E16" s="59">
        <v>8.2</v>
      </c>
      <c r="F16" s="59">
        <v>19.6</v>
      </c>
      <c r="G16" s="59">
        <v>158.2</v>
      </c>
      <c r="H16" s="59">
        <v>153.5</v>
      </c>
      <c r="I16" s="59">
        <v>4.7</v>
      </c>
      <c r="J16" s="59">
        <v>19.9</v>
      </c>
      <c r="K16" s="59">
        <v>171.5</v>
      </c>
      <c r="L16" s="59">
        <v>153.3</v>
      </c>
      <c r="M16" s="59">
        <v>18.2</v>
      </c>
      <c r="N16" s="12" t="s">
        <v>84</v>
      </c>
      <c r="O16" s="59">
        <v>21</v>
      </c>
      <c r="P16" s="59">
        <v>187.4</v>
      </c>
      <c r="Q16" s="59">
        <v>163.2</v>
      </c>
      <c r="R16" s="59">
        <v>24.2</v>
      </c>
      <c r="S16" s="59">
        <v>21.8</v>
      </c>
      <c r="T16" s="59">
        <v>196.6</v>
      </c>
      <c r="U16" s="59">
        <v>169.2</v>
      </c>
      <c r="V16" s="59">
        <v>27.4</v>
      </c>
      <c r="W16" s="59">
        <v>18.3</v>
      </c>
      <c r="X16" s="59">
        <v>155</v>
      </c>
      <c r="Y16" s="59">
        <v>141.9</v>
      </c>
      <c r="Z16" s="59">
        <v>13.1</v>
      </c>
      <c r="AA16" s="102"/>
      <c r="AB16" s="103"/>
    </row>
    <row r="17" spans="1:26" ht="13.5" customHeight="1">
      <c r="A17" s="12" t="s">
        <v>17</v>
      </c>
      <c r="B17" s="59">
        <v>20.6</v>
      </c>
      <c r="C17" s="59">
        <v>173.9</v>
      </c>
      <c r="D17" s="59">
        <v>161.3</v>
      </c>
      <c r="E17" s="59">
        <v>12.6</v>
      </c>
      <c r="F17" s="59">
        <v>20.3</v>
      </c>
      <c r="G17" s="59">
        <v>170.6</v>
      </c>
      <c r="H17" s="59">
        <v>160.3</v>
      </c>
      <c r="I17" s="59">
        <v>10.3</v>
      </c>
      <c r="J17" s="59">
        <v>21.4</v>
      </c>
      <c r="K17" s="59">
        <v>183.1</v>
      </c>
      <c r="L17" s="59">
        <v>164.3</v>
      </c>
      <c r="M17" s="59">
        <v>18.8</v>
      </c>
      <c r="N17" s="12" t="s">
        <v>17</v>
      </c>
      <c r="O17" s="59">
        <v>18.1</v>
      </c>
      <c r="P17" s="59">
        <v>196.9</v>
      </c>
      <c r="Q17" s="59">
        <v>165</v>
      </c>
      <c r="R17" s="59">
        <v>31.9</v>
      </c>
      <c r="S17" s="59">
        <v>18.2</v>
      </c>
      <c r="T17" s="59">
        <v>215.1</v>
      </c>
      <c r="U17" s="59">
        <v>177.43</v>
      </c>
      <c r="V17" s="59">
        <v>37.7</v>
      </c>
      <c r="W17" s="59">
        <v>17.7</v>
      </c>
      <c r="X17" s="59">
        <v>133</v>
      </c>
      <c r="Y17" s="59">
        <v>121.5</v>
      </c>
      <c r="Z17" s="59">
        <v>11.5</v>
      </c>
    </row>
    <row r="18" spans="1:26" ht="13.5" customHeight="1">
      <c r="A18" s="12" t="s">
        <v>18</v>
      </c>
      <c r="B18" s="59">
        <v>19.5</v>
      </c>
      <c r="C18" s="59">
        <v>153.2</v>
      </c>
      <c r="D18" s="59">
        <v>150.7</v>
      </c>
      <c r="E18" s="59">
        <v>2.5</v>
      </c>
      <c r="F18" s="59">
        <v>19.6</v>
      </c>
      <c r="G18" s="59">
        <v>154</v>
      </c>
      <c r="H18" s="59">
        <v>151.7</v>
      </c>
      <c r="I18" s="59">
        <v>2.3</v>
      </c>
      <c r="J18" s="59">
        <v>19</v>
      </c>
      <c r="K18" s="59">
        <v>147.7</v>
      </c>
      <c r="L18" s="59">
        <v>143.2</v>
      </c>
      <c r="M18" s="59">
        <v>4.5</v>
      </c>
      <c r="N18" s="12" t="s">
        <v>18</v>
      </c>
      <c r="O18" s="59">
        <v>19.7</v>
      </c>
      <c r="P18" s="59">
        <v>186.9</v>
      </c>
      <c r="Q18" s="59">
        <v>154.5</v>
      </c>
      <c r="R18" s="59">
        <v>32.4</v>
      </c>
      <c r="S18" s="59">
        <v>20.5</v>
      </c>
      <c r="T18" s="59">
        <v>196.9</v>
      </c>
      <c r="U18" s="59">
        <v>158.5</v>
      </c>
      <c r="V18" s="59">
        <v>38.4</v>
      </c>
      <c r="W18" s="59">
        <v>17.2</v>
      </c>
      <c r="X18" s="59">
        <v>153.9</v>
      </c>
      <c r="Y18" s="59">
        <v>141.3</v>
      </c>
      <c r="Z18" s="59">
        <v>12.6</v>
      </c>
    </row>
    <row r="19" spans="1:26" ht="13.5" customHeight="1">
      <c r="A19" s="12" t="s">
        <v>19</v>
      </c>
      <c r="B19" s="59">
        <v>19.9</v>
      </c>
      <c r="C19" s="59">
        <v>159.1</v>
      </c>
      <c r="D19" s="59">
        <v>156.4</v>
      </c>
      <c r="E19" s="59">
        <v>2.7</v>
      </c>
      <c r="F19" s="59">
        <v>19.9</v>
      </c>
      <c r="G19" s="59">
        <v>159.9</v>
      </c>
      <c r="H19" s="59">
        <v>156.9</v>
      </c>
      <c r="I19" s="59">
        <v>3</v>
      </c>
      <c r="J19" s="59">
        <v>19.9</v>
      </c>
      <c r="K19" s="59">
        <v>152.2</v>
      </c>
      <c r="L19" s="59">
        <v>151.4</v>
      </c>
      <c r="M19" s="59">
        <v>0.8</v>
      </c>
      <c r="N19" s="12" t="s">
        <v>19</v>
      </c>
      <c r="O19" s="59">
        <v>21.3</v>
      </c>
      <c r="P19" s="59">
        <v>190.9</v>
      </c>
      <c r="Q19" s="59">
        <v>170.5</v>
      </c>
      <c r="R19" s="59">
        <v>20.4</v>
      </c>
      <c r="S19" s="59">
        <v>22.2</v>
      </c>
      <c r="T19" s="59">
        <v>198.9</v>
      </c>
      <c r="U19" s="59">
        <v>173.9</v>
      </c>
      <c r="V19" s="59">
        <v>25</v>
      </c>
      <c r="W19" s="59">
        <v>18.4</v>
      </c>
      <c r="X19" s="59">
        <v>165.5</v>
      </c>
      <c r="Y19" s="59">
        <v>159.6</v>
      </c>
      <c r="Z19" s="59">
        <v>5.9</v>
      </c>
    </row>
    <row r="20" spans="1:26" ht="13.5" customHeight="1">
      <c r="A20" s="12" t="s">
        <v>20</v>
      </c>
      <c r="B20" s="60" t="s">
        <v>96</v>
      </c>
      <c r="C20" s="60" t="s">
        <v>96</v>
      </c>
      <c r="D20" s="60" t="s">
        <v>96</v>
      </c>
      <c r="E20" s="60" t="s">
        <v>96</v>
      </c>
      <c r="F20" s="60" t="s">
        <v>96</v>
      </c>
      <c r="G20" s="60" t="s">
        <v>96</v>
      </c>
      <c r="H20" s="60" t="s">
        <v>96</v>
      </c>
      <c r="I20" s="60" t="s">
        <v>96</v>
      </c>
      <c r="J20" s="60" t="s">
        <v>96</v>
      </c>
      <c r="K20" s="60" t="s">
        <v>96</v>
      </c>
      <c r="L20" s="60" t="s">
        <v>96</v>
      </c>
      <c r="M20" s="60" t="s">
        <v>96</v>
      </c>
      <c r="N20" s="12" t="s">
        <v>20</v>
      </c>
      <c r="O20" s="59">
        <v>21.7</v>
      </c>
      <c r="P20" s="59">
        <v>185</v>
      </c>
      <c r="Q20" s="59">
        <v>167.4</v>
      </c>
      <c r="R20" s="59">
        <v>17.6</v>
      </c>
      <c r="S20" s="59">
        <v>21.3</v>
      </c>
      <c r="T20" s="59">
        <v>185.6</v>
      </c>
      <c r="U20" s="59">
        <v>165</v>
      </c>
      <c r="V20" s="59">
        <v>20.6</v>
      </c>
      <c r="W20" s="59">
        <v>22.9</v>
      </c>
      <c r="X20" s="59">
        <v>183.1</v>
      </c>
      <c r="Y20" s="59">
        <v>174.1</v>
      </c>
      <c r="Z20" s="59">
        <v>9</v>
      </c>
    </row>
    <row r="21" spans="1:26" ht="13.5" customHeight="1">
      <c r="A21" s="12" t="s">
        <v>21</v>
      </c>
      <c r="B21" s="60" t="s">
        <v>96</v>
      </c>
      <c r="C21" s="60" t="s">
        <v>96</v>
      </c>
      <c r="D21" s="60" t="s">
        <v>96</v>
      </c>
      <c r="E21" s="60" t="s">
        <v>96</v>
      </c>
      <c r="F21" s="60" t="s">
        <v>96</v>
      </c>
      <c r="G21" s="60" t="s">
        <v>96</v>
      </c>
      <c r="H21" s="60" t="s">
        <v>96</v>
      </c>
      <c r="I21" s="60" t="s">
        <v>96</v>
      </c>
      <c r="J21" s="60" t="s">
        <v>96</v>
      </c>
      <c r="K21" s="60" t="s">
        <v>96</v>
      </c>
      <c r="L21" s="60" t="s">
        <v>96</v>
      </c>
      <c r="M21" s="60" t="s">
        <v>96</v>
      </c>
      <c r="N21" s="12" t="s">
        <v>21</v>
      </c>
      <c r="O21" s="59">
        <v>23.3</v>
      </c>
      <c r="P21" s="59">
        <v>180.4</v>
      </c>
      <c r="Q21" s="59">
        <v>162</v>
      </c>
      <c r="R21" s="59">
        <v>18.4</v>
      </c>
      <c r="S21" s="59">
        <v>23.8</v>
      </c>
      <c r="T21" s="59">
        <v>180.9</v>
      </c>
      <c r="U21" s="59">
        <v>160.4</v>
      </c>
      <c r="V21" s="59">
        <v>20.5</v>
      </c>
      <c r="W21" s="59">
        <v>21.9</v>
      </c>
      <c r="X21" s="59">
        <v>178.8</v>
      </c>
      <c r="Y21" s="59">
        <v>166.5</v>
      </c>
      <c r="Z21" s="59">
        <v>12.3</v>
      </c>
    </row>
    <row r="22" spans="1:26" ht="13.5" customHeight="1">
      <c r="A22" s="12" t="s">
        <v>22</v>
      </c>
      <c r="B22" s="59">
        <v>19.6</v>
      </c>
      <c r="C22" s="59">
        <v>161.2</v>
      </c>
      <c r="D22" s="59">
        <v>153.2</v>
      </c>
      <c r="E22" s="59">
        <v>8</v>
      </c>
      <c r="F22" s="59">
        <v>19.4</v>
      </c>
      <c r="G22" s="59">
        <v>160.3</v>
      </c>
      <c r="H22" s="59">
        <v>151.6</v>
      </c>
      <c r="I22" s="59">
        <v>8.7</v>
      </c>
      <c r="J22" s="59">
        <v>22.2</v>
      </c>
      <c r="K22" s="59">
        <v>172.3</v>
      </c>
      <c r="L22" s="59">
        <v>172.3</v>
      </c>
      <c r="M22" s="59">
        <v>0</v>
      </c>
      <c r="N22" s="12" t="s">
        <v>22</v>
      </c>
      <c r="O22" s="59">
        <v>21</v>
      </c>
      <c r="P22" s="59">
        <v>199.8</v>
      </c>
      <c r="Q22" s="59">
        <v>176.5</v>
      </c>
      <c r="R22" s="59">
        <v>23.3</v>
      </c>
      <c r="S22" s="59">
        <v>21.4</v>
      </c>
      <c r="T22" s="59">
        <v>213.7</v>
      </c>
      <c r="U22" s="59">
        <v>186.1</v>
      </c>
      <c r="V22" s="59">
        <v>27.6</v>
      </c>
      <c r="W22" s="59">
        <v>19.7</v>
      </c>
      <c r="X22" s="59">
        <v>161.8</v>
      </c>
      <c r="Y22" s="59">
        <v>150.2</v>
      </c>
      <c r="Z22" s="59">
        <v>11.6</v>
      </c>
    </row>
    <row r="23" spans="1:26" ht="13.5" customHeight="1">
      <c r="A23" s="12" t="s">
        <v>23</v>
      </c>
      <c r="B23" s="59">
        <v>19.6</v>
      </c>
      <c r="C23" s="59">
        <v>161.7</v>
      </c>
      <c r="D23" s="59">
        <v>155.5</v>
      </c>
      <c r="E23" s="59">
        <v>6.2</v>
      </c>
      <c r="F23" s="59">
        <v>19.5</v>
      </c>
      <c r="G23" s="59">
        <v>161.9</v>
      </c>
      <c r="H23" s="59">
        <v>155.2</v>
      </c>
      <c r="I23" s="59">
        <v>6.7</v>
      </c>
      <c r="J23" s="59">
        <v>20.5</v>
      </c>
      <c r="K23" s="59">
        <v>160.9</v>
      </c>
      <c r="L23" s="59">
        <v>159.2</v>
      </c>
      <c r="M23" s="59">
        <v>1.7</v>
      </c>
      <c r="N23" s="12" t="s">
        <v>23</v>
      </c>
      <c r="O23" s="59">
        <v>22.1</v>
      </c>
      <c r="P23" s="59">
        <v>192</v>
      </c>
      <c r="Q23" s="59">
        <v>168.8</v>
      </c>
      <c r="R23" s="59">
        <v>23.2</v>
      </c>
      <c r="S23" s="59">
        <v>23.5</v>
      </c>
      <c r="T23" s="59">
        <v>209.6</v>
      </c>
      <c r="U23" s="59">
        <v>180.1</v>
      </c>
      <c r="V23" s="59">
        <v>29.5</v>
      </c>
      <c r="W23" s="59">
        <v>17.8</v>
      </c>
      <c r="X23" s="59">
        <v>141.4</v>
      </c>
      <c r="Y23" s="59">
        <v>136.3</v>
      </c>
      <c r="Z23" s="59">
        <v>5.1</v>
      </c>
    </row>
    <row r="24" spans="1:26" ht="13.5" customHeight="1">
      <c r="A24" s="12" t="s">
        <v>24</v>
      </c>
      <c r="B24" s="59">
        <v>18.5</v>
      </c>
      <c r="C24" s="59">
        <v>150.6</v>
      </c>
      <c r="D24" s="59">
        <v>143.4</v>
      </c>
      <c r="E24" s="59">
        <v>7.2</v>
      </c>
      <c r="F24" s="59">
        <v>18.4</v>
      </c>
      <c r="G24" s="59">
        <v>150.3</v>
      </c>
      <c r="H24" s="59">
        <v>142.7</v>
      </c>
      <c r="I24" s="59">
        <v>7.6</v>
      </c>
      <c r="J24" s="59">
        <v>19.5</v>
      </c>
      <c r="K24" s="59">
        <v>153.1</v>
      </c>
      <c r="L24" s="59">
        <v>151.1</v>
      </c>
      <c r="M24" s="59">
        <v>2</v>
      </c>
      <c r="N24" s="12" t="s">
        <v>24</v>
      </c>
      <c r="O24" s="59">
        <v>20.3</v>
      </c>
      <c r="P24" s="59">
        <v>173.5</v>
      </c>
      <c r="Q24" s="59">
        <v>157</v>
      </c>
      <c r="R24" s="59">
        <v>16.5</v>
      </c>
      <c r="S24" s="59">
        <v>20.6</v>
      </c>
      <c r="T24" s="59">
        <v>178.2</v>
      </c>
      <c r="U24" s="59">
        <v>159.4</v>
      </c>
      <c r="V24" s="59">
        <v>18.8</v>
      </c>
      <c r="W24" s="59">
        <v>19.2</v>
      </c>
      <c r="X24" s="59">
        <v>155.7</v>
      </c>
      <c r="Y24" s="59">
        <v>147.8</v>
      </c>
      <c r="Z24" s="59">
        <v>7.9</v>
      </c>
    </row>
    <row r="25" spans="1:26" ht="13.5" customHeight="1">
      <c r="A25" s="14" t="s">
        <v>25</v>
      </c>
      <c r="B25" s="63">
        <v>20.5</v>
      </c>
      <c r="C25" s="64">
        <v>187.6</v>
      </c>
      <c r="D25" s="64">
        <v>163.3</v>
      </c>
      <c r="E25" s="64">
        <v>24.3</v>
      </c>
      <c r="F25" s="64">
        <v>20.6</v>
      </c>
      <c r="G25" s="64">
        <v>190.7</v>
      </c>
      <c r="H25" s="64">
        <v>164.2</v>
      </c>
      <c r="I25" s="64">
        <v>26.5</v>
      </c>
      <c r="J25" s="64">
        <v>19.7</v>
      </c>
      <c r="K25" s="64">
        <v>153.5</v>
      </c>
      <c r="L25" s="64">
        <v>153.5</v>
      </c>
      <c r="M25" s="64">
        <v>0</v>
      </c>
      <c r="N25" s="14" t="s">
        <v>25</v>
      </c>
      <c r="O25" s="63">
        <v>20.3</v>
      </c>
      <c r="P25" s="64">
        <v>178.7</v>
      </c>
      <c r="Q25" s="64">
        <v>159.3</v>
      </c>
      <c r="R25" s="64">
        <v>19.4</v>
      </c>
      <c r="S25" s="64">
        <v>20.5</v>
      </c>
      <c r="T25" s="64">
        <v>183.2</v>
      </c>
      <c r="U25" s="64">
        <v>161</v>
      </c>
      <c r="V25" s="64">
        <v>22.2</v>
      </c>
      <c r="W25" s="64">
        <v>19.9</v>
      </c>
      <c r="X25" s="64">
        <v>161.6</v>
      </c>
      <c r="Y25" s="64">
        <v>152.7</v>
      </c>
      <c r="Z25" s="64">
        <v>8.9</v>
      </c>
    </row>
    <row r="26" spans="1:14" ht="16.5" customHeight="1">
      <c r="A26" s="55" t="s">
        <v>112</v>
      </c>
      <c r="N26" s="55" t="s">
        <v>112</v>
      </c>
    </row>
    <row r="27" spans="1:26" ht="13.5" customHeight="1">
      <c r="A27" s="33" t="s">
        <v>95</v>
      </c>
      <c r="B27" s="57">
        <v>20.7</v>
      </c>
      <c r="C27" s="57">
        <v>172.7</v>
      </c>
      <c r="D27" s="57">
        <v>150.9</v>
      </c>
      <c r="E27" s="57">
        <v>21.8</v>
      </c>
      <c r="F27" s="57">
        <v>20.4</v>
      </c>
      <c r="G27" s="57">
        <v>169.7</v>
      </c>
      <c r="H27" s="57">
        <v>147.7</v>
      </c>
      <c r="I27" s="57">
        <v>22</v>
      </c>
      <c r="J27" s="57">
        <v>21</v>
      </c>
      <c r="K27" s="57">
        <v>175.8</v>
      </c>
      <c r="L27" s="57">
        <v>154.3</v>
      </c>
      <c r="M27" s="57">
        <v>21.5</v>
      </c>
      <c r="N27" s="33" t="s">
        <v>95</v>
      </c>
      <c r="O27" s="57">
        <v>19.2</v>
      </c>
      <c r="P27" s="57">
        <v>153.9</v>
      </c>
      <c r="Q27" s="57">
        <v>141.3</v>
      </c>
      <c r="R27" s="57">
        <v>12.6</v>
      </c>
      <c r="S27" s="57">
        <v>19.7</v>
      </c>
      <c r="T27" s="57">
        <v>163</v>
      </c>
      <c r="U27" s="57">
        <v>150.8</v>
      </c>
      <c r="V27" s="57">
        <v>12.2</v>
      </c>
      <c r="W27" s="57">
        <v>18.3</v>
      </c>
      <c r="X27" s="57">
        <v>141</v>
      </c>
      <c r="Y27" s="57">
        <v>127.9</v>
      </c>
      <c r="Z27" s="57">
        <v>13.1</v>
      </c>
    </row>
    <row r="28" spans="1:26" ht="13.5" customHeight="1">
      <c r="A28" s="12" t="s">
        <v>97</v>
      </c>
      <c r="B28" s="59">
        <v>20.3</v>
      </c>
      <c r="C28" s="59">
        <v>171.4</v>
      </c>
      <c r="D28" s="59">
        <v>149.7</v>
      </c>
      <c r="E28" s="59">
        <v>21.7</v>
      </c>
      <c r="F28" s="59">
        <v>20.2</v>
      </c>
      <c r="G28" s="59">
        <v>170.7</v>
      </c>
      <c r="H28" s="59">
        <v>148.3</v>
      </c>
      <c r="I28" s="59">
        <v>22.4</v>
      </c>
      <c r="J28" s="59">
        <v>20.3</v>
      </c>
      <c r="K28" s="59">
        <v>172.3</v>
      </c>
      <c r="L28" s="59">
        <v>151.2</v>
      </c>
      <c r="M28" s="59">
        <v>21.1</v>
      </c>
      <c r="N28" s="12" t="s">
        <v>97</v>
      </c>
      <c r="O28" s="59">
        <v>19.2</v>
      </c>
      <c r="P28" s="59">
        <v>150.2</v>
      </c>
      <c r="Q28" s="59">
        <v>137</v>
      </c>
      <c r="R28" s="59">
        <v>13.2</v>
      </c>
      <c r="S28" s="59">
        <v>19.4</v>
      </c>
      <c r="T28" s="59">
        <v>160.2</v>
      </c>
      <c r="U28" s="59">
        <v>147.3</v>
      </c>
      <c r="V28" s="59">
        <v>12.9</v>
      </c>
      <c r="W28" s="59">
        <v>19</v>
      </c>
      <c r="X28" s="59">
        <v>137.7</v>
      </c>
      <c r="Y28" s="59">
        <v>124</v>
      </c>
      <c r="Z28" s="59">
        <v>13.7</v>
      </c>
    </row>
    <row r="29" spans="1:26" ht="13.5" customHeight="1">
      <c r="A29" s="12" t="s">
        <v>98</v>
      </c>
      <c r="B29" s="58">
        <v>19.9</v>
      </c>
      <c r="C29" s="58">
        <v>162.5</v>
      </c>
      <c r="D29" s="58">
        <v>147.2</v>
      </c>
      <c r="E29" s="58">
        <v>15.3</v>
      </c>
      <c r="F29" s="58">
        <v>19.7</v>
      </c>
      <c r="G29" s="58">
        <v>160.8</v>
      </c>
      <c r="H29" s="58">
        <v>145.8</v>
      </c>
      <c r="I29" s="58">
        <v>15</v>
      </c>
      <c r="J29" s="58">
        <v>20.5</v>
      </c>
      <c r="K29" s="58">
        <v>166.3</v>
      </c>
      <c r="L29" s="58">
        <v>150.3</v>
      </c>
      <c r="M29" s="58">
        <v>16</v>
      </c>
      <c r="N29" s="12" t="s">
        <v>98</v>
      </c>
      <c r="O29" s="58">
        <v>20.6</v>
      </c>
      <c r="P29" s="58">
        <v>176.5</v>
      </c>
      <c r="Q29" s="58">
        <v>151.7</v>
      </c>
      <c r="R29" s="58">
        <v>24.8</v>
      </c>
      <c r="S29" s="58">
        <v>21.1</v>
      </c>
      <c r="T29" s="58">
        <v>185.8</v>
      </c>
      <c r="U29" s="58">
        <v>157.4</v>
      </c>
      <c r="V29" s="58">
        <v>28.4</v>
      </c>
      <c r="W29" s="58">
        <v>18.9</v>
      </c>
      <c r="X29" s="58">
        <v>143.4</v>
      </c>
      <c r="Y29" s="58">
        <v>131.4</v>
      </c>
      <c r="Z29" s="58">
        <v>12</v>
      </c>
    </row>
    <row r="30" spans="1:26" ht="13.5" customHeight="1">
      <c r="A30" s="12" t="s">
        <v>99</v>
      </c>
      <c r="B30" s="60">
        <v>19.8</v>
      </c>
      <c r="C30" s="60">
        <v>163</v>
      </c>
      <c r="D30" s="60">
        <v>147.7</v>
      </c>
      <c r="E30" s="60">
        <v>15.3</v>
      </c>
      <c r="F30" s="60">
        <v>19.6</v>
      </c>
      <c r="G30" s="60">
        <v>162.4</v>
      </c>
      <c r="H30" s="60">
        <v>147.3</v>
      </c>
      <c r="I30" s="60">
        <v>15.1</v>
      </c>
      <c r="J30" s="60">
        <v>20.2</v>
      </c>
      <c r="K30" s="60">
        <v>164.2</v>
      </c>
      <c r="L30" s="60">
        <v>148.5</v>
      </c>
      <c r="M30" s="60">
        <v>15.7</v>
      </c>
      <c r="N30" s="12" t="s">
        <v>99</v>
      </c>
      <c r="O30" s="61">
        <v>20.4</v>
      </c>
      <c r="P30" s="61">
        <v>174.5</v>
      </c>
      <c r="Q30" s="61">
        <v>154.6</v>
      </c>
      <c r="R30" s="61">
        <v>19.9</v>
      </c>
      <c r="S30" s="61">
        <v>21</v>
      </c>
      <c r="T30" s="61">
        <v>184.8</v>
      </c>
      <c r="U30" s="61">
        <v>162.2</v>
      </c>
      <c r="V30" s="61">
        <v>22.6</v>
      </c>
      <c r="W30" s="61">
        <v>18.1</v>
      </c>
      <c r="X30" s="61">
        <v>134.3</v>
      </c>
      <c r="Y30" s="61">
        <v>125.2</v>
      </c>
      <c r="Z30" s="61">
        <v>9.1</v>
      </c>
    </row>
    <row r="31" spans="1:26" ht="13.5" customHeight="1">
      <c r="A31" s="12" t="s">
        <v>100</v>
      </c>
      <c r="B31" s="59">
        <v>20.2</v>
      </c>
      <c r="C31" s="59">
        <v>149.7</v>
      </c>
      <c r="D31" s="59">
        <v>142.9</v>
      </c>
      <c r="E31" s="59">
        <v>6.8</v>
      </c>
      <c r="F31" s="59">
        <v>19.9</v>
      </c>
      <c r="G31" s="59">
        <v>149.5</v>
      </c>
      <c r="H31" s="59">
        <v>142.5</v>
      </c>
      <c r="I31" s="59">
        <v>7</v>
      </c>
      <c r="J31" s="59">
        <v>21.4</v>
      </c>
      <c r="K31" s="59">
        <v>150.7</v>
      </c>
      <c r="L31" s="59">
        <v>144.6</v>
      </c>
      <c r="M31" s="59">
        <v>6.1</v>
      </c>
      <c r="N31" s="12" t="s">
        <v>100</v>
      </c>
      <c r="O31" s="59">
        <v>22.1</v>
      </c>
      <c r="P31" s="59">
        <v>194</v>
      </c>
      <c r="Q31" s="59">
        <v>152.7</v>
      </c>
      <c r="R31" s="59">
        <v>41.3</v>
      </c>
      <c r="S31" s="59">
        <v>22.1</v>
      </c>
      <c r="T31" s="59">
        <v>195.9</v>
      </c>
      <c r="U31" s="59">
        <v>153.1</v>
      </c>
      <c r="V31" s="59">
        <v>42.8</v>
      </c>
      <c r="W31" s="59">
        <v>21.3</v>
      </c>
      <c r="X31" s="59">
        <v>161.2</v>
      </c>
      <c r="Y31" s="59">
        <v>145.4</v>
      </c>
      <c r="Z31" s="59">
        <v>15.8</v>
      </c>
    </row>
    <row r="32" spans="1:26" ht="13.5" customHeight="1">
      <c r="A32" s="46" t="s">
        <v>101</v>
      </c>
      <c r="B32" s="62">
        <v>19.3</v>
      </c>
      <c r="C32" s="62">
        <v>152.9</v>
      </c>
      <c r="D32" s="62">
        <v>143.3</v>
      </c>
      <c r="E32" s="62">
        <v>9.6</v>
      </c>
      <c r="F32" s="62">
        <v>19</v>
      </c>
      <c r="G32" s="62">
        <v>154.8</v>
      </c>
      <c r="H32" s="62">
        <v>144.1</v>
      </c>
      <c r="I32" s="62">
        <v>10.7</v>
      </c>
      <c r="J32" s="62">
        <v>20.5</v>
      </c>
      <c r="K32" s="62">
        <v>144.8</v>
      </c>
      <c r="L32" s="62">
        <v>139.9</v>
      </c>
      <c r="M32" s="62">
        <v>4.9</v>
      </c>
      <c r="N32" s="46" t="s">
        <v>101</v>
      </c>
      <c r="O32" s="62">
        <v>21.2</v>
      </c>
      <c r="P32" s="62">
        <v>186.3</v>
      </c>
      <c r="Q32" s="62">
        <v>146.1</v>
      </c>
      <c r="R32" s="62">
        <v>40.2</v>
      </c>
      <c r="S32" s="62">
        <v>21.2</v>
      </c>
      <c r="T32" s="62">
        <v>188.6</v>
      </c>
      <c r="U32" s="62">
        <v>146.7</v>
      </c>
      <c r="V32" s="62">
        <v>41.9</v>
      </c>
      <c r="W32" s="62">
        <v>20</v>
      </c>
      <c r="X32" s="62">
        <v>148.1</v>
      </c>
      <c r="Y32" s="62">
        <v>136.1</v>
      </c>
      <c r="Z32" s="62">
        <v>12</v>
      </c>
    </row>
    <row r="33" spans="1:26" ht="13.5" customHeight="1">
      <c r="A33" s="12" t="s">
        <v>16</v>
      </c>
      <c r="B33" s="59">
        <v>19.1</v>
      </c>
      <c r="C33" s="59">
        <v>150.5</v>
      </c>
      <c r="D33" s="59">
        <v>142.9</v>
      </c>
      <c r="E33" s="59">
        <v>7.6</v>
      </c>
      <c r="F33" s="59">
        <v>19</v>
      </c>
      <c r="G33" s="59">
        <v>152.6</v>
      </c>
      <c r="H33" s="59">
        <v>144.4</v>
      </c>
      <c r="I33" s="59">
        <v>8.2</v>
      </c>
      <c r="J33" s="59">
        <v>19.4</v>
      </c>
      <c r="K33" s="59">
        <v>140.4</v>
      </c>
      <c r="L33" s="59">
        <v>135.6</v>
      </c>
      <c r="M33" s="59">
        <v>4.8</v>
      </c>
      <c r="N33" s="12" t="s">
        <v>16</v>
      </c>
      <c r="O33" s="59">
        <v>20</v>
      </c>
      <c r="P33" s="59">
        <v>175.5</v>
      </c>
      <c r="Q33" s="59">
        <v>140.56</v>
      </c>
      <c r="R33" s="59">
        <v>34.9</v>
      </c>
      <c r="S33" s="59">
        <v>20</v>
      </c>
      <c r="T33" s="59">
        <v>176.7</v>
      </c>
      <c r="U33" s="59">
        <v>140.5</v>
      </c>
      <c r="V33" s="59">
        <v>36.2</v>
      </c>
      <c r="W33" s="59">
        <v>20.5</v>
      </c>
      <c r="X33" s="59">
        <v>156.6</v>
      </c>
      <c r="Y33" s="59">
        <v>143.3</v>
      </c>
      <c r="Z33" s="59">
        <v>13.3</v>
      </c>
    </row>
    <row r="34" spans="1:26" ht="13.5" customHeight="1">
      <c r="A34" s="12" t="s">
        <v>84</v>
      </c>
      <c r="B34" s="59">
        <v>19.5</v>
      </c>
      <c r="C34" s="59">
        <v>148.2</v>
      </c>
      <c r="D34" s="59">
        <v>139.2</v>
      </c>
      <c r="E34" s="59">
        <v>9</v>
      </c>
      <c r="F34" s="59">
        <v>19.3</v>
      </c>
      <c r="G34" s="59">
        <v>147.7</v>
      </c>
      <c r="H34" s="59">
        <v>138.1</v>
      </c>
      <c r="I34" s="59">
        <v>9.63</v>
      </c>
      <c r="J34" s="59">
        <v>20.7</v>
      </c>
      <c r="K34" s="59">
        <v>150.1</v>
      </c>
      <c r="L34" s="59">
        <v>144.4</v>
      </c>
      <c r="M34" s="59">
        <v>5.7</v>
      </c>
      <c r="N34" s="12" t="s">
        <v>84</v>
      </c>
      <c r="O34" s="59">
        <v>22</v>
      </c>
      <c r="P34" s="59">
        <v>189.7</v>
      </c>
      <c r="Q34" s="59">
        <v>151</v>
      </c>
      <c r="R34" s="59">
        <v>38.7</v>
      </c>
      <c r="S34" s="59">
        <v>22</v>
      </c>
      <c r="T34" s="59">
        <v>193.8</v>
      </c>
      <c r="U34" s="59">
        <v>153.7</v>
      </c>
      <c r="V34" s="59">
        <v>40.1</v>
      </c>
      <c r="W34" s="59">
        <v>21.2</v>
      </c>
      <c r="X34" s="59">
        <v>123.7</v>
      </c>
      <c r="Y34" s="59">
        <v>107.1</v>
      </c>
      <c r="Z34" s="59">
        <v>16.6</v>
      </c>
    </row>
    <row r="35" spans="1:26" ht="13.5" customHeight="1">
      <c r="A35" s="12" t="s">
        <v>17</v>
      </c>
      <c r="B35" s="59">
        <v>20.2</v>
      </c>
      <c r="C35" s="59">
        <v>151</v>
      </c>
      <c r="D35" s="59">
        <v>144.1</v>
      </c>
      <c r="E35" s="59">
        <v>6.9</v>
      </c>
      <c r="F35" s="59">
        <v>19.8</v>
      </c>
      <c r="G35" s="59">
        <v>151.3</v>
      </c>
      <c r="H35" s="59">
        <v>143.9</v>
      </c>
      <c r="I35" s="59">
        <v>7.4</v>
      </c>
      <c r="J35" s="59">
        <v>22.3</v>
      </c>
      <c r="K35" s="59">
        <v>150</v>
      </c>
      <c r="L35" s="59">
        <v>145.4</v>
      </c>
      <c r="M35" s="59">
        <v>4.6</v>
      </c>
      <c r="N35" s="12" t="s">
        <v>17</v>
      </c>
      <c r="O35" s="59">
        <v>23.6</v>
      </c>
      <c r="P35" s="59">
        <v>210.2</v>
      </c>
      <c r="Q35" s="59">
        <v>163.7</v>
      </c>
      <c r="R35" s="59">
        <v>46.5</v>
      </c>
      <c r="S35" s="59">
        <v>23.7</v>
      </c>
      <c r="T35" s="59">
        <v>211.6</v>
      </c>
      <c r="U35" s="59">
        <v>164.1</v>
      </c>
      <c r="V35" s="59">
        <v>47.5</v>
      </c>
      <c r="W35" s="59">
        <v>21.9</v>
      </c>
      <c r="X35" s="59">
        <v>186.2</v>
      </c>
      <c r="Y35" s="59">
        <v>156.1</v>
      </c>
      <c r="Z35" s="59">
        <v>30.1</v>
      </c>
    </row>
    <row r="36" spans="1:26" ht="13.5" customHeight="1">
      <c r="A36" s="12" t="s">
        <v>18</v>
      </c>
      <c r="B36" s="59">
        <v>19</v>
      </c>
      <c r="C36" s="59">
        <v>142.8</v>
      </c>
      <c r="D36" s="59">
        <v>136.3</v>
      </c>
      <c r="E36" s="59">
        <v>6.5</v>
      </c>
      <c r="F36" s="59">
        <v>18.5</v>
      </c>
      <c r="G36" s="59">
        <v>141.7</v>
      </c>
      <c r="H36" s="59">
        <v>135</v>
      </c>
      <c r="I36" s="59">
        <v>6.7</v>
      </c>
      <c r="J36" s="59">
        <v>20.9</v>
      </c>
      <c r="K36" s="59">
        <v>147.9</v>
      </c>
      <c r="L36" s="59">
        <v>142.2</v>
      </c>
      <c r="M36" s="59">
        <v>5.7</v>
      </c>
      <c r="N36" s="12" t="s">
        <v>18</v>
      </c>
      <c r="O36" s="59">
        <v>22.1</v>
      </c>
      <c r="P36" s="59">
        <v>193.6</v>
      </c>
      <c r="Q36" s="59">
        <v>151</v>
      </c>
      <c r="R36" s="59">
        <v>42.6</v>
      </c>
      <c r="S36" s="59">
        <v>22.2</v>
      </c>
      <c r="T36" s="59">
        <v>195.2</v>
      </c>
      <c r="U36" s="59">
        <v>151.4</v>
      </c>
      <c r="V36" s="59">
        <v>43.8</v>
      </c>
      <c r="W36" s="59">
        <v>20.3</v>
      </c>
      <c r="X36" s="59">
        <v>165.4</v>
      </c>
      <c r="Y36" s="59">
        <v>144.3</v>
      </c>
      <c r="Z36" s="59">
        <v>21.1</v>
      </c>
    </row>
    <row r="37" spans="1:26" ht="13.5" customHeight="1">
      <c r="A37" s="12" t="s">
        <v>19</v>
      </c>
      <c r="B37" s="59">
        <v>20.9</v>
      </c>
      <c r="C37" s="59">
        <v>150.6</v>
      </c>
      <c r="D37" s="59">
        <v>147.1</v>
      </c>
      <c r="E37" s="59">
        <v>3.5</v>
      </c>
      <c r="F37" s="59">
        <v>20.7</v>
      </c>
      <c r="G37" s="59">
        <v>148.4</v>
      </c>
      <c r="H37" s="59">
        <v>145</v>
      </c>
      <c r="I37" s="59">
        <v>3.4</v>
      </c>
      <c r="J37" s="59">
        <v>21.7</v>
      </c>
      <c r="K37" s="59">
        <v>158.5</v>
      </c>
      <c r="L37" s="59">
        <v>154.6</v>
      </c>
      <c r="M37" s="59">
        <v>3.9</v>
      </c>
      <c r="N37" s="12" t="s">
        <v>19</v>
      </c>
      <c r="O37" s="59">
        <v>22.3</v>
      </c>
      <c r="P37" s="59">
        <v>194.7</v>
      </c>
      <c r="Q37" s="59">
        <v>156.5</v>
      </c>
      <c r="R37" s="59">
        <v>38.2</v>
      </c>
      <c r="S37" s="59">
        <v>22.3</v>
      </c>
      <c r="T37" s="59">
        <v>195.7</v>
      </c>
      <c r="U37" s="59">
        <v>156.2</v>
      </c>
      <c r="V37" s="59">
        <v>39.5</v>
      </c>
      <c r="W37" s="59">
        <v>22</v>
      </c>
      <c r="X37" s="59">
        <v>175.9</v>
      </c>
      <c r="Y37" s="59">
        <v>161.8</v>
      </c>
      <c r="Z37" s="59">
        <v>14.1</v>
      </c>
    </row>
    <row r="38" spans="1:26" ht="13.5" customHeight="1">
      <c r="A38" s="12" t="s">
        <v>20</v>
      </c>
      <c r="B38" s="59">
        <v>21.5</v>
      </c>
      <c r="C38" s="59">
        <v>155.2</v>
      </c>
      <c r="D38" s="59">
        <v>149.9</v>
      </c>
      <c r="E38" s="59">
        <v>5.3</v>
      </c>
      <c r="F38" s="59">
        <v>21.1</v>
      </c>
      <c r="G38" s="59">
        <v>153.9</v>
      </c>
      <c r="H38" s="59">
        <v>148.6</v>
      </c>
      <c r="I38" s="59">
        <v>5.3</v>
      </c>
      <c r="J38" s="59">
        <v>23.2</v>
      </c>
      <c r="K38" s="59">
        <v>159.8</v>
      </c>
      <c r="L38" s="59">
        <v>154.5</v>
      </c>
      <c r="M38" s="59">
        <v>5.3</v>
      </c>
      <c r="N38" s="12" t="s">
        <v>20</v>
      </c>
      <c r="O38" s="59">
        <v>22.9</v>
      </c>
      <c r="P38" s="59">
        <v>200</v>
      </c>
      <c r="Q38" s="59">
        <v>160.5</v>
      </c>
      <c r="R38" s="59">
        <v>39.5</v>
      </c>
      <c r="S38" s="59">
        <v>23</v>
      </c>
      <c r="T38" s="59">
        <v>201.8</v>
      </c>
      <c r="U38" s="59">
        <v>160.7</v>
      </c>
      <c r="V38" s="59">
        <v>41.1</v>
      </c>
      <c r="W38" s="59">
        <v>21.5</v>
      </c>
      <c r="X38" s="59">
        <v>168.9</v>
      </c>
      <c r="Y38" s="59">
        <v>157.6</v>
      </c>
      <c r="Z38" s="59">
        <v>11.3</v>
      </c>
    </row>
    <row r="39" spans="1:26" ht="13.5" customHeight="1">
      <c r="A39" s="12" t="s">
        <v>21</v>
      </c>
      <c r="B39" s="59">
        <v>20.4</v>
      </c>
      <c r="C39" s="59">
        <v>148.4</v>
      </c>
      <c r="D39" s="59">
        <v>143.4</v>
      </c>
      <c r="E39" s="59">
        <v>5</v>
      </c>
      <c r="F39" s="59">
        <v>20.1</v>
      </c>
      <c r="G39" s="59">
        <v>147.5</v>
      </c>
      <c r="H39" s="59">
        <v>143.1</v>
      </c>
      <c r="I39" s="59">
        <v>4.4</v>
      </c>
      <c r="J39" s="59">
        <v>21.5</v>
      </c>
      <c r="K39" s="59">
        <v>151.7</v>
      </c>
      <c r="L39" s="59">
        <v>144.8</v>
      </c>
      <c r="M39" s="59">
        <v>6.9</v>
      </c>
      <c r="N39" s="12" t="s">
        <v>21</v>
      </c>
      <c r="O39" s="59">
        <v>22.2</v>
      </c>
      <c r="P39" s="59">
        <v>191.3</v>
      </c>
      <c r="Q39" s="59">
        <v>152.8</v>
      </c>
      <c r="R39" s="59">
        <v>38.5</v>
      </c>
      <c r="S39" s="59">
        <v>22.3</v>
      </c>
      <c r="T39" s="59">
        <v>193.3</v>
      </c>
      <c r="U39" s="59">
        <v>153.5</v>
      </c>
      <c r="V39" s="59">
        <v>39.8</v>
      </c>
      <c r="W39" s="59">
        <v>20.9</v>
      </c>
      <c r="X39" s="59">
        <v>155.2</v>
      </c>
      <c r="Y39" s="59">
        <v>140.4</v>
      </c>
      <c r="Z39" s="59">
        <v>14.8</v>
      </c>
    </row>
    <row r="40" spans="1:26" ht="13.5" customHeight="1">
      <c r="A40" s="12" t="s">
        <v>22</v>
      </c>
      <c r="B40" s="59">
        <v>20.2</v>
      </c>
      <c r="C40" s="59">
        <v>144.9</v>
      </c>
      <c r="D40" s="59">
        <v>140.7</v>
      </c>
      <c r="E40" s="59">
        <v>4.2</v>
      </c>
      <c r="F40" s="59">
        <v>19.9</v>
      </c>
      <c r="G40" s="59">
        <v>142.8</v>
      </c>
      <c r="H40" s="59">
        <v>139.1</v>
      </c>
      <c r="I40" s="59">
        <v>3.7</v>
      </c>
      <c r="J40" s="59">
        <v>21.3</v>
      </c>
      <c r="K40" s="59">
        <v>151.7</v>
      </c>
      <c r="L40" s="59">
        <v>146.1</v>
      </c>
      <c r="M40" s="59">
        <v>5.6</v>
      </c>
      <c r="N40" s="12" t="s">
        <v>22</v>
      </c>
      <c r="O40" s="59">
        <v>21.6</v>
      </c>
      <c r="P40" s="59">
        <v>186.9</v>
      </c>
      <c r="Q40" s="59">
        <v>146.9</v>
      </c>
      <c r="R40" s="59">
        <v>40</v>
      </c>
      <c r="S40" s="59">
        <v>21.7</v>
      </c>
      <c r="T40" s="59">
        <v>189.3</v>
      </c>
      <c r="U40" s="59">
        <v>147.9</v>
      </c>
      <c r="V40" s="59">
        <v>41.4</v>
      </c>
      <c r="W40" s="59">
        <v>20.5</v>
      </c>
      <c r="X40" s="59">
        <v>143.5</v>
      </c>
      <c r="Y40" s="59">
        <v>129.1</v>
      </c>
      <c r="Z40" s="59">
        <v>14.4</v>
      </c>
    </row>
    <row r="41" spans="1:26" ht="13.5" customHeight="1">
      <c r="A41" s="12" t="s">
        <v>23</v>
      </c>
      <c r="B41" s="59">
        <v>20.9</v>
      </c>
      <c r="C41" s="59">
        <v>151.9</v>
      </c>
      <c r="D41" s="59">
        <v>146.4</v>
      </c>
      <c r="E41" s="59">
        <v>5.5</v>
      </c>
      <c r="F41" s="59">
        <v>20.7</v>
      </c>
      <c r="G41" s="59">
        <v>151.2</v>
      </c>
      <c r="H41" s="59">
        <v>146</v>
      </c>
      <c r="I41" s="59">
        <v>5.2</v>
      </c>
      <c r="J41" s="59">
        <v>21.9</v>
      </c>
      <c r="K41" s="59">
        <v>154.1</v>
      </c>
      <c r="L41" s="59">
        <v>147.6</v>
      </c>
      <c r="M41" s="59">
        <v>6.5</v>
      </c>
      <c r="N41" s="12" t="s">
        <v>23</v>
      </c>
      <c r="O41" s="59">
        <v>22.7</v>
      </c>
      <c r="P41" s="59">
        <v>199</v>
      </c>
      <c r="Q41" s="59">
        <v>156</v>
      </c>
      <c r="R41" s="59">
        <v>43</v>
      </c>
      <c r="S41" s="59">
        <v>22.7</v>
      </c>
      <c r="T41" s="59">
        <v>200.6</v>
      </c>
      <c r="U41" s="59">
        <v>156</v>
      </c>
      <c r="V41" s="59">
        <v>44.56</v>
      </c>
      <c r="W41" s="59">
        <v>21.6</v>
      </c>
      <c r="X41" s="59">
        <v>168.4</v>
      </c>
      <c r="Y41" s="59">
        <v>155.3</v>
      </c>
      <c r="Z41" s="59">
        <v>13.1</v>
      </c>
    </row>
    <row r="42" spans="1:26" ht="13.5" customHeight="1">
      <c r="A42" s="12" t="s">
        <v>24</v>
      </c>
      <c r="B42" s="59">
        <v>20</v>
      </c>
      <c r="C42" s="59">
        <v>139.7</v>
      </c>
      <c r="D42" s="59">
        <v>134.5</v>
      </c>
      <c r="E42" s="59">
        <v>5.2</v>
      </c>
      <c r="F42" s="59">
        <v>19.8</v>
      </c>
      <c r="G42" s="59">
        <v>140.9</v>
      </c>
      <c r="H42" s="59">
        <v>135.9</v>
      </c>
      <c r="I42" s="59">
        <v>5</v>
      </c>
      <c r="J42" s="59">
        <v>20.5</v>
      </c>
      <c r="K42" s="59">
        <v>135.7</v>
      </c>
      <c r="L42" s="59">
        <v>129.7</v>
      </c>
      <c r="M42" s="59">
        <v>6</v>
      </c>
      <c r="N42" s="12" t="s">
        <v>24</v>
      </c>
      <c r="O42" s="59">
        <v>22.2</v>
      </c>
      <c r="P42" s="59">
        <v>201.8</v>
      </c>
      <c r="Q42" s="59">
        <v>152.3</v>
      </c>
      <c r="R42" s="59">
        <v>49.5</v>
      </c>
      <c r="S42" s="59">
        <v>22.1</v>
      </c>
      <c r="T42" s="59">
        <v>203.2</v>
      </c>
      <c r="U42" s="59">
        <v>151.8</v>
      </c>
      <c r="V42" s="59">
        <v>51.4</v>
      </c>
      <c r="W42" s="59">
        <v>23.5</v>
      </c>
      <c r="X42" s="59">
        <v>178.4</v>
      </c>
      <c r="Y42" s="59">
        <v>162</v>
      </c>
      <c r="Z42" s="59">
        <v>16.4</v>
      </c>
    </row>
    <row r="43" spans="1:26" ht="13.5" customHeight="1">
      <c r="A43" s="14" t="s">
        <v>25</v>
      </c>
      <c r="B43" s="63">
        <v>21.6</v>
      </c>
      <c r="C43" s="64">
        <v>160.5</v>
      </c>
      <c r="D43" s="64">
        <v>148</v>
      </c>
      <c r="E43" s="64">
        <v>12.5</v>
      </c>
      <c r="F43" s="64">
        <v>21.4</v>
      </c>
      <c r="G43" s="64">
        <v>160.1</v>
      </c>
      <c r="H43" s="64">
        <v>147.7</v>
      </c>
      <c r="I43" s="64">
        <v>12.4</v>
      </c>
      <c r="J43" s="64">
        <v>22.1</v>
      </c>
      <c r="K43" s="64">
        <v>162</v>
      </c>
      <c r="L43" s="64">
        <v>149.3</v>
      </c>
      <c r="M43" s="64">
        <v>12.7</v>
      </c>
      <c r="N43" s="14" t="s">
        <v>25</v>
      </c>
      <c r="O43" s="63">
        <v>22.2</v>
      </c>
      <c r="P43" s="64">
        <v>198</v>
      </c>
      <c r="Q43" s="64">
        <v>153.9</v>
      </c>
      <c r="R43" s="64">
        <v>44.13</v>
      </c>
      <c r="S43" s="64">
        <v>22.3</v>
      </c>
      <c r="T43" s="64">
        <v>200</v>
      </c>
      <c r="U43" s="64">
        <v>154</v>
      </c>
      <c r="V43" s="64">
        <v>46</v>
      </c>
      <c r="W43" s="64">
        <v>21.2</v>
      </c>
      <c r="X43" s="64">
        <v>163.5</v>
      </c>
      <c r="Y43" s="64">
        <v>151.3</v>
      </c>
      <c r="Z43" s="64">
        <v>12.2</v>
      </c>
    </row>
    <row r="44" spans="1:14" ht="16.5" customHeight="1">
      <c r="A44" s="55" t="s">
        <v>39</v>
      </c>
      <c r="N44" s="55" t="s">
        <v>39</v>
      </c>
    </row>
    <row r="45" spans="1:26" ht="13.5" customHeight="1">
      <c r="A45" s="33" t="s">
        <v>95</v>
      </c>
      <c r="B45" s="57">
        <v>19.8</v>
      </c>
      <c r="C45" s="57">
        <v>164.8</v>
      </c>
      <c r="D45" s="57">
        <v>148.7</v>
      </c>
      <c r="E45" s="57">
        <v>16.1</v>
      </c>
      <c r="F45" s="57">
        <v>19.8</v>
      </c>
      <c r="G45" s="57">
        <v>165.1</v>
      </c>
      <c r="H45" s="57">
        <v>148.9</v>
      </c>
      <c r="I45" s="57">
        <v>16.2</v>
      </c>
      <c r="J45" s="57">
        <v>19.9</v>
      </c>
      <c r="K45" s="57">
        <v>163.6</v>
      </c>
      <c r="L45" s="57">
        <v>147.9</v>
      </c>
      <c r="M45" s="57">
        <v>15.7</v>
      </c>
      <c r="N45" s="33" t="s">
        <v>95</v>
      </c>
      <c r="O45" s="57">
        <v>21.1</v>
      </c>
      <c r="P45" s="57">
        <v>183.6</v>
      </c>
      <c r="Q45" s="57">
        <v>152</v>
      </c>
      <c r="R45" s="57">
        <v>31.6</v>
      </c>
      <c r="S45" s="57">
        <v>21.3</v>
      </c>
      <c r="T45" s="57">
        <v>189.8</v>
      </c>
      <c r="U45" s="57">
        <v>154.2</v>
      </c>
      <c r="V45" s="57">
        <v>35.6</v>
      </c>
      <c r="W45" s="57">
        <v>20.4</v>
      </c>
      <c r="X45" s="57">
        <v>151.3</v>
      </c>
      <c r="Y45" s="57">
        <v>140.6</v>
      </c>
      <c r="Z45" s="57">
        <v>10.7</v>
      </c>
    </row>
    <row r="46" spans="1:26" ht="13.5" customHeight="1">
      <c r="A46" s="12" t="s">
        <v>97</v>
      </c>
      <c r="B46" s="59">
        <v>20</v>
      </c>
      <c r="C46" s="59">
        <v>165</v>
      </c>
      <c r="D46" s="59">
        <v>149.3</v>
      </c>
      <c r="E46" s="59">
        <v>15.7</v>
      </c>
      <c r="F46" s="59">
        <v>20</v>
      </c>
      <c r="G46" s="59">
        <v>165.7</v>
      </c>
      <c r="H46" s="59">
        <v>149.9</v>
      </c>
      <c r="I46" s="59">
        <v>15.8</v>
      </c>
      <c r="J46" s="59">
        <v>19.8</v>
      </c>
      <c r="K46" s="59">
        <v>161.3</v>
      </c>
      <c r="L46" s="59">
        <v>145.8</v>
      </c>
      <c r="M46" s="59">
        <v>15.5</v>
      </c>
      <c r="N46" s="12" t="s">
        <v>97</v>
      </c>
      <c r="O46" s="59">
        <v>20.9</v>
      </c>
      <c r="P46" s="59">
        <v>179.5</v>
      </c>
      <c r="Q46" s="59">
        <v>150.3</v>
      </c>
      <c r="R46" s="59">
        <v>29.2</v>
      </c>
      <c r="S46" s="59">
        <v>21</v>
      </c>
      <c r="T46" s="59">
        <v>185</v>
      </c>
      <c r="U46" s="59">
        <v>152.3</v>
      </c>
      <c r="V46" s="59">
        <v>32.7</v>
      </c>
      <c r="W46" s="59">
        <v>20.3</v>
      </c>
      <c r="X46" s="59">
        <v>150.5</v>
      </c>
      <c r="Y46" s="59">
        <v>139.8</v>
      </c>
      <c r="Z46" s="59">
        <v>10.7</v>
      </c>
    </row>
    <row r="47" spans="1:26" ht="13.5" customHeight="1">
      <c r="A47" s="12" t="s">
        <v>98</v>
      </c>
      <c r="B47" s="58">
        <v>20</v>
      </c>
      <c r="C47" s="58">
        <v>162.2</v>
      </c>
      <c r="D47" s="58">
        <v>151</v>
      </c>
      <c r="E47" s="58">
        <v>11.2</v>
      </c>
      <c r="F47" s="58">
        <v>20</v>
      </c>
      <c r="G47" s="58">
        <v>164.3</v>
      </c>
      <c r="H47" s="58">
        <v>152.7</v>
      </c>
      <c r="I47" s="58">
        <v>11.6</v>
      </c>
      <c r="J47" s="58">
        <v>20.1</v>
      </c>
      <c r="K47" s="58">
        <v>153.8</v>
      </c>
      <c r="L47" s="58">
        <v>144.2</v>
      </c>
      <c r="M47" s="58">
        <v>9.6</v>
      </c>
      <c r="N47" s="12" t="s">
        <v>98</v>
      </c>
      <c r="O47" s="58">
        <v>21.1</v>
      </c>
      <c r="P47" s="58">
        <v>184.5</v>
      </c>
      <c r="Q47" s="58">
        <v>150.5</v>
      </c>
      <c r="R47" s="58">
        <v>34</v>
      </c>
      <c r="S47" s="58">
        <v>22</v>
      </c>
      <c r="T47" s="58">
        <v>207.9</v>
      </c>
      <c r="U47" s="58">
        <v>163.4</v>
      </c>
      <c r="V47" s="58">
        <v>44.5</v>
      </c>
      <c r="W47" s="58">
        <v>18.8</v>
      </c>
      <c r="X47" s="58">
        <v>120.9</v>
      </c>
      <c r="Y47" s="58">
        <v>115.4</v>
      </c>
      <c r="Z47" s="58">
        <v>5.5</v>
      </c>
    </row>
    <row r="48" spans="1:26" ht="13.5" customHeight="1">
      <c r="A48" s="12" t="s">
        <v>99</v>
      </c>
      <c r="B48" s="60">
        <v>20.2</v>
      </c>
      <c r="C48" s="60">
        <v>164.1</v>
      </c>
      <c r="D48" s="60">
        <v>152.8</v>
      </c>
      <c r="E48" s="60">
        <v>11.3</v>
      </c>
      <c r="F48" s="60">
        <v>20.1</v>
      </c>
      <c r="G48" s="60">
        <v>166.3</v>
      </c>
      <c r="H48" s="60">
        <v>154.8</v>
      </c>
      <c r="I48" s="60">
        <v>11.5</v>
      </c>
      <c r="J48" s="60">
        <v>20.4</v>
      </c>
      <c r="K48" s="60">
        <v>155.1</v>
      </c>
      <c r="L48" s="60">
        <v>144.6</v>
      </c>
      <c r="M48" s="60">
        <v>10.5</v>
      </c>
      <c r="N48" s="12" t="s">
        <v>99</v>
      </c>
      <c r="O48" s="61">
        <v>21.1</v>
      </c>
      <c r="P48" s="61">
        <v>184.8</v>
      </c>
      <c r="Q48" s="61">
        <v>149.7</v>
      </c>
      <c r="R48" s="61">
        <v>35.1</v>
      </c>
      <c r="S48" s="61">
        <v>21.9</v>
      </c>
      <c r="T48" s="61">
        <v>207.6</v>
      </c>
      <c r="U48" s="61">
        <v>162.3</v>
      </c>
      <c r="V48" s="61">
        <v>45.3</v>
      </c>
      <c r="W48" s="61">
        <v>18.8</v>
      </c>
      <c r="X48" s="61">
        <v>119.8</v>
      </c>
      <c r="Y48" s="61">
        <v>113.7</v>
      </c>
      <c r="Z48" s="61">
        <v>6.1</v>
      </c>
    </row>
    <row r="49" spans="1:26" ht="13.5" customHeight="1">
      <c r="A49" s="12" t="s">
        <v>100</v>
      </c>
      <c r="B49" s="59">
        <v>19.3</v>
      </c>
      <c r="C49" s="59">
        <v>153.8</v>
      </c>
      <c r="D49" s="59">
        <v>141.1</v>
      </c>
      <c r="E49" s="59">
        <v>12.7</v>
      </c>
      <c r="F49" s="59">
        <v>19.2</v>
      </c>
      <c r="G49" s="59">
        <v>152.4</v>
      </c>
      <c r="H49" s="59">
        <v>140.1</v>
      </c>
      <c r="I49" s="59">
        <v>12.3</v>
      </c>
      <c r="J49" s="59">
        <v>19.6</v>
      </c>
      <c r="K49" s="59">
        <v>158.5</v>
      </c>
      <c r="L49" s="59">
        <v>144.4</v>
      </c>
      <c r="M49" s="59">
        <v>14.1</v>
      </c>
      <c r="N49" s="12" t="s">
        <v>100</v>
      </c>
      <c r="O49" s="59">
        <v>18.9</v>
      </c>
      <c r="P49" s="59">
        <v>168</v>
      </c>
      <c r="Q49" s="59">
        <v>140.7</v>
      </c>
      <c r="R49" s="59">
        <v>27.3</v>
      </c>
      <c r="S49" s="59">
        <v>20.1</v>
      </c>
      <c r="T49" s="59">
        <v>195.2</v>
      </c>
      <c r="U49" s="59">
        <v>158.2</v>
      </c>
      <c r="V49" s="59">
        <v>37</v>
      </c>
      <c r="W49" s="59">
        <v>16</v>
      </c>
      <c r="X49" s="59">
        <v>102.7</v>
      </c>
      <c r="Y49" s="59">
        <v>98.8</v>
      </c>
      <c r="Z49" s="59">
        <v>3.9</v>
      </c>
    </row>
    <row r="50" spans="1:26" ht="13.5" customHeight="1">
      <c r="A50" s="46" t="s">
        <v>101</v>
      </c>
      <c r="B50" s="62">
        <v>18.9</v>
      </c>
      <c r="C50" s="62">
        <v>156.4</v>
      </c>
      <c r="D50" s="62">
        <v>135.9</v>
      </c>
      <c r="E50" s="62">
        <v>20.5</v>
      </c>
      <c r="F50" s="62">
        <v>18.8</v>
      </c>
      <c r="G50" s="62">
        <v>158.4</v>
      </c>
      <c r="H50" s="62">
        <v>137.5</v>
      </c>
      <c r="I50" s="62">
        <v>20.9</v>
      </c>
      <c r="J50" s="62">
        <v>19</v>
      </c>
      <c r="K50" s="62">
        <v>148.8</v>
      </c>
      <c r="L50" s="62">
        <v>130</v>
      </c>
      <c r="M50" s="62">
        <v>18.8</v>
      </c>
      <c r="N50" s="46" t="s">
        <v>101</v>
      </c>
      <c r="O50" s="62">
        <v>19</v>
      </c>
      <c r="P50" s="62">
        <v>169.9</v>
      </c>
      <c r="Q50" s="62">
        <v>140.9</v>
      </c>
      <c r="R50" s="62">
        <v>29</v>
      </c>
      <c r="S50" s="62">
        <v>19.8</v>
      </c>
      <c r="T50" s="62">
        <v>190.8</v>
      </c>
      <c r="U50" s="62">
        <v>153.3</v>
      </c>
      <c r="V50" s="62">
        <v>37.5</v>
      </c>
      <c r="W50" s="62">
        <v>16.7</v>
      </c>
      <c r="X50" s="62">
        <v>110.4</v>
      </c>
      <c r="Y50" s="62">
        <v>105.5</v>
      </c>
      <c r="Z50" s="62">
        <v>4.9</v>
      </c>
    </row>
    <row r="51" spans="1:26" ht="13.5" customHeight="1">
      <c r="A51" s="12" t="s">
        <v>16</v>
      </c>
      <c r="B51" s="59">
        <v>18.1</v>
      </c>
      <c r="C51" s="59">
        <v>144.9</v>
      </c>
      <c r="D51" s="59">
        <v>134.5</v>
      </c>
      <c r="E51" s="59">
        <v>10.4</v>
      </c>
      <c r="F51" s="59">
        <v>18.1</v>
      </c>
      <c r="G51" s="59">
        <v>144.6</v>
      </c>
      <c r="H51" s="59">
        <v>134.5</v>
      </c>
      <c r="I51" s="59">
        <v>10.1</v>
      </c>
      <c r="J51" s="59">
        <v>18.1</v>
      </c>
      <c r="K51" s="59">
        <v>145.6</v>
      </c>
      <c r="L51" s="59">
        <v>134.3</v>
      </c>
      <c r="M51" s="59">
        <v>11.3</v>
      </c>
      <c r="N51" s="12" t="s">
        <v>16</v>
      </c>
      <c r="O51" s="59">
        <v>17.7</v>
      </c>
      <c r="P51" s="59">
        <v>153.1</v>
      </c>
      <c r="Q51" s="59">
        <v>131.43</v>
      </c>
      <c r="R51" s="59">
        <v>21.7</v>
      </c>
      <c r="S51" s="59">
        <v>18.4</v>
      </c>
      <c r="T51" s="59">
        <v>170.4</v>
      </c>
      <c r="U51" s="59">
        <v>142</v>
      </c>
      <c r="V51" s="59">
        <v>28.4</v>
      </c>
      <c r="W51" s="59">
        <v>15.4</v>
      </c>
      <c r="X51" s="59">
        <v>103.9</v>
      </c>
      <c r="Y51" s="59">
        <v>101.3</v>
      </c>
      <c r="Z51" s="59">
        <v>2.6</v>
      </c>
    </row>
    <row r="52" spans="1:26" ht="13.5" customHeight="1">
      <c r="A52" s="12" t="s">
        <v>84</v>
      </c>
      <c r="B52" s="59">
        <v>19</v>
      </c>
      <c r="C52" s="59">
        <v>134.7</v>
      </c>
      <c r="D52" s="59">
        <v>126.7</v>
      </c>
      <c r="E52" s="59">
        <v>8</v>
      </c>
      <c r="F52" s="59">
        <v>18.9</v>
      </c>
      <c r="G52" s="59">
        <v>131.1</v>
      </c>
      <c r="H52" s="59">
        <v>125.3</v>
      </c>
      <c r="I52" s="59">
        <v>5.8</v>
      </c>
      <c r="J52" s="59">
        <v>19.1</v>
      </c>
      <c r="K52" s="59">
        <v>147.8</v>
      </c>
      <c r="L52" s="59">
        <v>132</v>
      </c>
      <c r="M52" s="59">
        <v>15.8</v>
      </c>
      <c r="N52" s="12" t="s">
        <v>84</v>
      </c>
      <c r="O52" s="59">
        <v>18.9</v>
      </c>
      <c r="P52" s="59">
        <v>165.6</v>
      </c>
      <c r="Q52" s="59">
        <v>141.6</v>
      </c>
      <c r="R52" s="59">
        <v>24</v>
      </c>
      <c r="S52" s="59">
        <v>19.9</v>
      </c>
      <c r="T52" s="59">
        <v>185.9</v>
      </c>
      <c r="U52" s="59">
        <v>154.5</v>
      </c>
      <c r="V52" s="59">
        <v>31.4</v>
      </c>
      <c r="W52" s="59">
        <v>15.7</v>
      </c>
      <c r="X52" s="59">
        <v>106.5</v>
      </c>
      <c r="Y52" s="59">
        <v>104</v>
      </c>
      <c r="Z52" s="59">
        <v>2.5</v>
      </c>
    </row>
    <row r="53" spans="1:26" ht="13.5" customHeight="1">
      <c r="A53" s="12" t="s">
        <v>17</v>
      </c>
      <c r="B53" s="59">
        <v>19.5</v>
      </c>
      <c r="C53" s="59">
        <v>153.4</v>
      </c>
      <c r="D53" s="59">
        <v>144.89</v>
      </c>
      <c r="E53" s="59">
        <v>8.5</v>
      </c>
      <c r="F53" s="59">
        <v>19.4</v>
      </c>
      <c r="G53" s="59">
        <v>151</v>
      </c>
      <c r="H53" s="59">
        <v>144.1</v>
      </c>
      <c r="I53" s="59">
        <v>6.9</v>
      </c>
      <c r="J53" s="59">
        <v>19.8</v>
      </c>
      <c r="K53" s="59">
        <v>162.7</v>
      </c>
      <c r="L53" s="59">
        <v>148.1</v>
      </c>
      <c r="M53" s="59">
        <v>14.6</v>
      </c>
      <c r="N53" s="12" t="s">
        <v>17</v>
      </c>
      <c r="O53" s="59">
        <v>19.1</v>
      </c>
      <c r="P53" s="59">
        <v>175.5</v>
      </c>
      <c r="Q53" s="59">
        <v>145.2</v>
      </c>
      <c r="R53" s="59">
        <v>30.3</v>
      </c>
      <c r="S53" s="59">
        <v>20.4</v>
      </c>
      <c r="T53" s="59">
        <v>203.4</v>
      </c>
      <c r="U53" s="59">
        <v>161.3</v>
      </c>
      <c r="V53" s="59">
        <v>42.1</v>
      </c>
      <c r="W53" s="59">
        <v>16.1</v>
      </c>
      <c r="X53" s="59">
        <v>112.5</v>
      </c>
      <c r="Y53" s="59">
        <v>108.8</v>
      </c>
      <c r="Z53" s="59">
        <v>3.7</v>
      </c>
    </row>
    <row r="54" spans="1:26" ht="13.5" customHeight="1">
      <c r="A54" s="12" t="s">
        <v>18</v>
      </c>
      <c r="B54" s="59">
        <v>18.7</v>
      </c>
      <c r="C54" s="59">
        <v>150.6</v>
      </c>
      <c r="D54" s="59">
        <v>137.5</v>
      </c>
      <c r="E54" s="59">
        <v>13.1</v>
      </c>
      <c r="F54" s="59">
        <v>18.5</v>
      </c>
      <c r="G54" s="59">
        <v>147.5</v>
      </c>
      <c r="H54" s="59">
        <v>135.3</v>
      </c>
      <c r="I54" s="59">
        <v>12.2</v>
      </c>
      <c r="J54" s="59">
        <v>19.5</v>
      </c>
      <c r="K54" s="59">
        <v>162</v>
      </c>
      <c r="L54" s="59">
        <v>145.7</v>
      </c>
      <c r="M54" s="59">
        <v>16.3</v>
      </c>
      <c r="N54" s="12" t="s">
        <v>18</v>
      </c>
      <c r="O54" s="59">
        <v>19</v>
      </c>
      <c r="P54" s="59">
        <v>170.6</v>
      </c>
      <c r="Q54" s="59">
        <v>140.7</v>
      </c>
      <c r="R54" s="59">
        <v>29.9</v>
      </c>
      <c r="S54" s="59">
        <v>20.3</v>
      </c>
      <c r="T54" s="59">
        <v>201.1</v>
      </c>
      <c r="U54" s="59">
        <v>159.6</v>
      </c>
      <c r="V54" s="59">
        <v>41.5</v>
      </c>
      <c r="W54" s="59">
        <v>16</v>
      </c>
      <c r="X54" s="59">
        <v>101.6</v>
      </c>
      <c r="Y54" s="59">
        <v>97.9</v>
      </c>
      <c r="Z54" s="59">
        <v>3.7</v>
      </c>
    </row>
    <row r="55" spans="1:26" ht="13.5" customHeight="1">
      <c r="A55" s="12" t="s">
        <v>19</v>
      </c>
      <c r="B55" s="59">
        <v>19.5</v>
      </c>
      <c r="C55" s="59">
        <v>154.1</v>
      </c>
      <c r="D55" s="59">
        <v>145.1</v>
      </c>
      <c r="E55" s="59">
        <v>9</v>
      </c>
      <c r="F55" s="59">
        <v>19.5</v>
      </c>
      <c r="G55" s="59">
        <v>154.2</v>
      </c>
      <c r="H55" s="59">
        <v>145.3</v>
      </c>
      <c r="I55" s="59">
        <v>8.9</v>
      </c>
      <c r="J55" s="59">
        <v>19.4</v>
      </c>
      <c r="K55" s="59">
        <v>153.9</v>
      </c>
      <c r="L55" s="59">
        <v>144.5</v>
      </c>
      <c r="M55" s="59">
        <v>9.43</v>
      </c>
      <c r="N55" s="12" t="s">
        <v>19</v>
      </c>
      <c r="O55" s="59">
        <v>19.1</v>
      </c>
      <c r="P55" s="59">
        <v>167.4</v>
      </c>
      <c r="Q55" s="59">
        <v>140.8</v>
      </c>
      <c r="R55" s="59">
        <v>26.6</v>
      </c>
      <c r="S55" s="59">
        <v>20.4</v>
      </c>
      <c r="T55" s="59">
        <v>197.5</v>
      </c>
      <c r="U55" s="59">
        <v>160.5</v>
      </c>
      <c r="V55" s="59">
        <v>37</v>
      </c>
      <c r="W55" s="59">
        <v>16.1</v>
      </c>
      <c r="X55" s="59">
        <v>99.8</v>
      </c>
      <c r="Y55" s="59">
        <v>96.4</v>
      </c>
      <c r="Z55" s="59">
        <v>3.4</v>
      </c>
    </row>
    <row r="56" spans="1:26" ht="13.5" customHeight="1">
      <c r="A56" s="12" t="s">
        <v>20</v>
      </c>
      <c r="B56" s="59">
        <v>19.8</v>
      </c>
      <c r="C56" s="59">
        <v>155.6</v>
      </c>
      <c r="D56" s="59">
        <v>144.7</v>
      </c>
      <c r="E56" s="59">
        <v>10.9</v>
      </c>
      <c r="F56" s="59">
        <v>19.5</v>
      </c>
      <c r="G56" s="59">
        <v>154.2</v>
      </c>
      <c r="H56" s="59">
        <v>142.8</v>
      </c>
      <c r="I56" s="59">
        <v>11.4</v>
      </c>
      <c r="J56" s="59">
        <v>20.6</v>
      </c>
      <c r="K56" s="59">
        <v>160.6</v>
      </c>
      <c r="L56" s="59">
        <v>151.4</v>
      </c>
      <c r="M56" s="59">
        <v>9.2</v>
      </c>
      <c r="N56" s="12" t="s">
        <v>20</v>
      </c>
      <c r="O56" s="59">
        <v>19.3</v>
      </c>
      <c r="P56" s="59">
        <v>171.5</v>
      </c>
      <c r="Q56" s="59">
        <v>143.2</v>
      </c>
      <c r="R56" s="59">
        <v>28.3</v>
      </c>
      <c r="S56" s="59">
        <v>20.6</v>
      </c>
      <c r="T56" s="59">
        <v>202.8</v>
      </c>
      <c r="U56" s="59">
        <v>163.5</v>
      </c>
      <c r="V56" s="59">
        <v>39.3</v>
      </c>
      <c r="W56" s="59">
        <v>16.5</v>
      </c>
      <c r="X56" s="59">
        <v>101.7</v>
      </c>
      <c r="Y56" s="59">
        <v>98</v>
      </c>
      <c r="Z56" s="59">
        <v>3.7</v>
      </c>
    </row>
    <row r="57" spans="1:26" ht="13.5" customHeight="1">
      <c r="A57" s="12" t="s">
        <v>21</v>
      </c>
      <c r="B57" s="59">
        <v>20.6</v>
      </c>
      <c r="C57" s="59">
        <v>163.2</v>
      </c>
      <c r="D57" s="59">
        <v>151.5</v>
      </c>
      <c r="E57" s="59">
        <v>11.7</v>
      </c>
      <c r="F57" s="59">
        <v>20.5</v>
      </c>
      <c r="G57" s="59">
        <v>160.6</v>
      </c>
      <c r="H57" s="59">
        <v>149.9</v>
      </c>
      <c r="I57" s="59">
        <v>10.7</v>
      </c>
      <c r="J57" s="59">
        <v>21.1</v>
      </c>
      <c r="K57" s="59">
        <v>172.5</v>
      </c>
      <c r="L57" s="59">
        <v>157.3</v>
      </c>
      <c r="M57" s="59">
        <v>15.2</v>
      </c>
      <c r="N57" s="12" t="s">
        <v>21</v>
      </c>
      <c r="O57" s="59">
        <v>19.2</v>
      </c>
      <c r="P57" s="59">
        <v>172.1</v>
      </c>
      <c r="Q57" s="59">
        <v>141.9</v>
      </c>
      <c r="R57" s="59">
        <v>30.2</v>
      </c>
      <c r="S57" s="59">
        <v>20.5</v>
      </c>
      <c r="T57" s="59">
        <v>203.9</v>
      </c>
      <c r="U57" s="59">
        <v>162.2</v>
      </c>
      <c r="V57" s="59">
        <v>41.7</v>
      </c>
      <c r="W57" s="59">
        <v>16.2</v>
      </c>
      <c r="X57" s="59">
        <v>101.3</v>
      </c>
      <c r="Y57" s="59">
        <v>96.7</v>
      </c>
      <c r="Z57" s="59">
        <v>4.6</v>
      </c>
    </row>
    <row r="58" spans="1:26" ht="13.5" customHeight="1">
      <c r="A58" s="12" t="s">
        <v>22</v>
      </c>
      <c r="B58" s="59">
        <v>19.1</v>
      </c>
      <c r="C58" s="59">
        <v>154.1</v>
      </c>
      <c r="D58" s="59">
        <v>140.7</v>
      </c>
      <c r="E58" s="59">
        <v>13.4</v>
      </c>
      <c r="F58" s="59">
        <v>19</v>
      </c>
      <c r="G58" s="59">
        <v>152.2</v>
      </c>
      <c r="H58" s="59">
        <v>139.2</v>
      </c>
      <c r="I58" s="59">
        <v>13</v>
      </c>
      <c r="J58" s="59">
        <v>19.6</v>
      </c>
      <c r="K58" s="59">
        <v>160.8</v>
      </c>
      <c r="L58" s="59">
        <v>145.9</v>
      </c>
      <c r="M58" s="59">
        <v>14.9</v>
      </c>
      <c r="N58" s="12" t="s">
        <v>22</v>
      </c>
      <c r="O58" s="59">
        <v>18.5</v>
      </c>
      <c r="P58" s="59">
        <v>164.8</v>
      </c>
      <c r="Q58" s="59">
        <v>138.3</v>
      </c>
      <c r="R58" s="59">
        <v>26.5</v>
      </c>
      <c r="S58" s="59">
        <v>19.8</v>
      </c>
      <c r="T58" s="59">
        <v>195.2</v>
      </c>
      <c r="U58" s="59">
        <v>158.5</v>
      </c>
      <c r="V58" s="59">
        <v>36.7</v>
      </c>
      <c r="W58" s="59">
        <v>15.6</v>
      </c>
      <c r="X58" s="59">
        <v>96.8</v>
      </c>
      <c r="Y58" s="59">
        <v>93.1</v>
      </c>
      <c r="Z58" s="59">
        <v>3.7</v>
      </c>
    </row>
    <row r="59" spans="1:26" ht="13.5" customHeight="1">
      <c r="A59" s="12" t="s">
        <v>23</v>
      </c>
      <c r="B59" s="59">
        <v>18.9</v>
      </c>
      <c r="C59" s="59">
        <v>151.6</v>
      </c>
      <c r="D59" s="59">
        <v>139.6</v>
      </c>
      <c r="E59" s="59">
        <v>12</v>
      </c>
      <c r="F59" s="59">
        <v>18.8</v>
      </c>
      <c r="G59" s="59">
        <v>150.9</v>
      </c>
      <c r="H59" s="59">
        <v>139</v>
      </c>
      <c r="I59" s="59">
        <v>11.9</v>
      </c>
      <c r="J59" s="59">
        <v>19.3</v>
      </c>
      <c r="K59" s="59">
        <v>153.9</v>
      </c>
      <c r="L59" s="59">
        <v>141.8</v>
      </c>
      <c r="M59" s="59">
        <v>12.1</v>
      </c>
      <c r="N59" s="12" t="s">
        <v>23</v>
      </c>
      <c r="O59" s="59">
        <v>19.1</v>
      </c>
      <c r="P59" s="59">
        <v>167</v>
      </c>
      <c r="Q59" s="59">
        <v>141.8</v>
      </c>
      <c r="R59" s="59">
        <v>25.2</v>
      </c>
      <c r="S59" s="59">
        <v>20.5</v>
      </c>
      <c r="T59" s="59">
        <v>197.6</v>
      </c>
      <c r="U59" s="59">
        <v>162.6</v>
      </c>
      <c r="V59" s="59">
        <v>35</v>
      </c>
      <c r="W59" s="59">
        <v>16</v>
      </c>
      <c r="X59" s="59">
        <v>98.1</v>
      </c>
      <c r="Y59" s="59">
        <v>95</v>
      </c>
      <c r="Z59" s="59">
        <v>3.1</v>
      </c>
    </row>
    <row r="60" spans="1:26" ht="13.5" customHeight="1">
      <c r="A60" s="12" t="s">
        <v>24</v>
      </c>
      <c r="B60" s="59">
        <v>19.4</v>
      </c>
      <c r="C60" s="59">
        <v>156.5</v>
      </c>
      <c r="D60" s="59">
        <v>144.4</v>
      </c>
      <c r="E60" s="59">
        <v>12.1</v>
      </c>
      <c r="F60" s="59">
        <v>19.2</v>
      </c>
      <c r="G60" s="59">
        <v>154.8</v>
      </c>
      <c r="H60" s="59">
        <v>142.6</v>
      </c>
      <c r="I60" s="59">
        <v>12.2</v>
      </c>
      <c r="J60" s="59">
        <v>20.2</v>
      </c>
      <c r="K60" s="59">
        <v>162.5</v>
      </c>
      <c r="L60" s="59">
        <v>150.7</v>
      </c>
      <c r="M60" s="59">
        <v>11.8</v>
      </c>
      <c r="N60" s="12" t="s">
        <v>24</v>
      </c>
      <c r="O60" s="59">
        <v>18.7</v>
      </c>
      <c r="P60" s="59">
        <v>166.5</v>
      </c>
      <c r="Q60" s="59">
        <v>138.6</v>
      </c>
      <c r="R60" s="59">
        <v>27.9</v>
      </c>
      <c r="S60" s="59">
        <v>20</v>
      </c>
      <c r="T60" s="59">
        <v>196.1</v>
      </c>
      <c r="U60" s="59">
        <v>158.1</v>
      </c>
      <c r="V60" s="59">
        <v>38</v>
      </c>
      <c r="W60" s="59">
        <v>15.8</v>
      </c>
      <c r="X60" s="59">
        <v>98.9</v>
      </c>
      <c r="Y60" s="59">
        <v>94</v>
      </c>
      <c r="Z60" s="59">
        <v>4.9</v>
      </c>
    </row>
    <row r="61" spans="1:26" ht="13.5" customHeight="1">
      <c r="A61" s="14" t="s">
        <v>25</v>
      </c>
      <c r="B61" s="63">
        <v>20</v>
      </c>
      <c r="C61" s="64">
        <v>170.2</v>
      </c>
      <c r="D61" s="64">
        <v>147.3</v>
      </c>
      <c r="E61" s="64">
        <v>22.9</v>
      </c>
      <c r="F61" s="64">
        <v>19.9</v>
      </c>
      <c r="G61" s="64">
        <v>170</v>
      </c>
      <c r="H61" s="64">
        <v>146.3</v>
      </c>
      <c r="I61" s="64">
        <v>23.73</v>
      </c>
      <c r="J61" s="64">
        <v>20.1</v>
      </c>
      <c r="K61" s="64">
        <v>170.6</v>
      </c>
      <c r="L61" s="64">
        <v>150.5</v>
      </c>
      <c r="M61" s="64">
        <v>20.1</v>
      </c>
      <c r="N61" s="14" t="s">
        <v>25</v>
      </c>
      <c r="O61" s="63">
        <v>19.3</v>
      </c>
      <c r="P61" s="64">
        <v>171</v>
      </c>
      <c r="Q61" s="64">
        <v>143.7</v>
      </c>
      <c r="R61" s="64">
        <v>27.3</v>
      </c>
      <c r="S61" s="64">
        <v>20.6</v>
      </c>
      <c r="T61" s="64">
        <v>200.7</v>
      </c>
      <c r="U61" s="64">
        <v>164</v>
      </c>
      <c r="V61" s="64">
        <v>36.7</v>
      </c>
      <c r="W61" s="64">
        <v>16.3</v>
      </c>
      <c r="X61" s="64">
        <v>102.9</v>
      </c>
      <c r="Y61" s="64">
        <v>97.2</v>
      </c>
      <c r="Z61" s="64">
        <v>5.7</v>
      </c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SheetLayoutView="100" workbookViewId="0" topLeftCell="F1">
      <pane ySplit="7" topLeftCell="BM8" activePane="bottomLeft" state="frozen"/>
      <selection pane="topLeft" activeCell="B14" sqref="B14"/>
      <selection pane="bottomLeft" activeCell="F62" sqref="A62:IV67"/>
    </sheetView>
  </sheetViews>
  <sheetFormatPr defaultColWidth="8.796875" defaultRowHeight="14.25"/>
  <cols>
    <col min="1" max="1" width="7.59765625" style="41" customWidth="1"/>
    <col min="2" max="13" width="6.59765625" style="41" customWidth="1"/>
    <col min="14" max="14" width="7.59765625" style="41" customWidth="1"/>
    <col min="15" max="26" width="6.59765625" style="41" customWidth="1"/>
    <col min="27" max="16384" width="9" style="41" customWidth="1"/>
  </cols>
  <sheetData>
    <row r="1" spans="1:14" ht="16.5" customHeight="1">
      <c r="A1" s="1" t="s">
        <v>113</v>
      </c>
      <c r="N1" s="1" t="s">
        <v>114</v>
      </c>
    </row>
    <row r="2" spans="13:26" ht="13.5">
      <c r="M2" s="40" t="s">
        <v>79</v>
      </c>
      <c r="Z2" s="40" t="s">
        <v>79</v>
      </c>
    </row>
    <row r="3" spans="1:26" ht="13.5" customHeight="1">
      <c r="A3" s="2" t="s">
        <v>1</v>
      </c>
      <c r="B3" s="3" t="s">
        <v>115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70"/>
      <c r="N3" s="2" t="s">
        <v>1</v>
      </c>
      <c r="O3" s="3" t="s">
        <v>116</v>
      </c>
      <c r="P3" s="3"/>
      <c r="Q3" s="3"/>
      <c r="R3" s="3"/>
      <c r="S3" s="3"/>
      <c r="T3" s="3"/>
      <c r="U3" s="3"/>
      <c r="V3" s="3"/>
      <c r="W3" s="3"/>
      <c r="X3" s="3"/>
      <c r="Y3" s="3"/>
      <c r="Z3" s="13"/>
    </row>
    <row r="4" spans="1:26" ht="13.5" customHeight="1">
      <c r="A4" s="4"/>
      <c r="B4" s="5" t="s">
        <v>4</v>
      </c>
      <c r="C4" s="5"/>
      <c r="D4" s="5"/>
      <c r="E4" s="6"/>
      <c r="F4" s="5" t="s">
        <v>5</v>
      </c>
      <c r="G4" s="5"/>
      <c r="H4" s="5"/>
      <c r="I4" s="6"/>
      <c r="J4" s="5" t="s">
        <v>6</v>
      </c>
      <c r="K4" s="5"/>
      <c r="L4" s="6"/>
      <c r="M4" s="13"/>
      <c r="N4" s="4"/>
      <c r="O4" s="5" t="s">
        <v>4</v>
      </c>
      <c r="P4" s="5"/>
      <c r="Q4" s="5"/>
      <c r="R4" s="6"/>
      <c r="S4" s="5" t="s">
        <v>5</v>
      </c>
      <c r="T4" s="5"/>
      <c r="U4" s="5"/>
      <c r="V4" s="6"/>
      <c r="W4" s="5" t="s">
        <v>6</v>
      </c>
      <c r="X4" s="5"/>
      <c r="Y4" s="6"/>
      <c r="Z4" s="13"/>
    </row>
    <row r="5" spans="1:26" ht="13.5" customHeight="1">
      <c r="A5" s="4"/>
      <c r="B5" s="7"/>
      <c r="C5" s="7" t="s">
        <v>80</v>
      </c>
      <c r="D5" s="7" t="s">
        <v>9</v>
      </c>
      <c r="E5" s="7" t="s">
        <v>81</v>
      </c>
      <c r="F5" s="7"/>
      <c r="G5" s="7" t="s">
        <v>80</v>
      </c>
      <c r="H5" s="7" t="s">
        <v>9</v>
      </c>
      <c r="I5" s="7" t="s">
        <v>81</v>
      </c>
      <c r="J5" s="7"/>
      <c r="K5" s="7" t="s">
        <v>80</v>
      </c>
      <c r="L5" s="7" t="s">
        <v>9</v>
      </c>
      <c r="M5" s="7" t="s">
        <v>81</v>
      </c>
      <c r="N5" s="4"/>
      <c r="O5" s="7"/>
      <c r="P5" s="7" t="s">
        <v>80</v>
      </c>
      <c r="Q5" s="7" t="s">
        <v>9</v>
      </c>
      <c r="R5" s="7" t="s">
        <v>81</v>
      </c>
      <c r="S5" s="7"/>
      <c r="T5" s="7" t="s">
        <v>80</v>
      </c>
      <c r="U5" s="7" t="s">
        <v>9</v>
      </c>
      <c r="V5" s="7" t="s">
        <v>81</v>
      </c>
      <c r="W5" s="7"/>
      <c r="X5" s="7" t="s">
        <v>80</v>
      </c>
      <c r="Y5" s="7" t="s">
        <v>9</v>
      </c>
      <c r="Z5" s="7" t="s">
        <v>81</v>
      </c>
    </row>
    <row r="6" spans="1:26" ht="13.5" customHeight="1">
      <c r="A6" s="4"/>
      <c r="B6" s="7" t="s">
        <v>82</v>
      </c>
      <c r="C6" s="7"/>
      <c r="D6" s="7"/>
      <c r="E6" s="7"/>
      <c r="F6" s="7" t="s">
        <v>82</v>
      </c>
      <c r="G6" s="7"/>
      <c r="H6" s="7"/>
      <c r="I6" s="7"/>
      <c r="J6" s="7" t="s">
        <v>82</v>
      </c>
      <c r="K6" s="7"/>
      <c r="L6" s="7"/>
      <c r="M6" s="7"/>
      <c r="N6" s="4"/>
      <c r="O6" s="7" t="s">
        <v>82</v>
      </c>
      <c r="P6" s="7"/>
      <c r="Q6" s="7"/>
      <c r="R6" s="7"/>
      <c r="S6" s="7" t="s">
        <v>82</v>
      </c>
      <c r="T6" s="7"/>
      <c r="U6" s="7"/>
      <c r="V6" s="7"/>
      <c r="W6" s="7" t="s">
        <v>82</v>
      </c>
      <c r="X6" s="7"/>
      <c r="Y6" s="7"/>
      <c r="Z6" s="7"/>
    </row>
    <row r="7" spans="1:26" ht="13.5" customHeight="1">
      <c r="A7" s="11" t="s">
        <v>12</v>
      </c>
      <c r="B7" s="10"/>
      <c r="C7" s="10" t="s">
        <v>83</v>
      </c>
      <c r="D7" s="10" t="s">
        <v>83</v>
      </c>
      <c r="E7" s="10" t="s">
        <v>83</v>
      </c>
      <c r="F7" s="10"/>
      <c r="G7" s="10" t="s">
        <v>83</v>
      </c>
      <c r="H7" s="10" t="s">
        <v>83</v>
      </c>
      <c r="I7" s="10" t="s">
        <v>83</v>
      </c>
      <c r="J7" s="10"/>
      <c r="K7" s="10" t="s">
        <v>83</v>
      </c>
      <c r="L7" s="10" t="s">
        <v>83</v>
      </c>
      <c r="M7" s="10" t="s">
        <v>83</v>
      </c>
      <c r="N7" s="11" t="s">
        <v>12</v>
      </c>
      <c r="O7" s="10"/>
      <c r="P7" s="10" t="s">
        <v>83</v>
      </c>
      <c r="Q7" s="10" t="s">
        <v>83</v>
      </c>
      <c r="R7" s="10" t="s">
        <v>83</v>
      </c>
      <c r="S7" s="10"/>
      <c r="T7" s="10" t="s">
        <v>83</v>
      </c>
      <c r="U7" s="10" t="s">
        <v>83</v>
      </c>
      <c r="V7" s="10" t="s">
        <v>83</v>
      </c>
      <c r="W7" s="10"/>
      <c r="X7" s="10" t="s">
        <v>83</v>
      </c>
      <c r="Y7" s="10" t="s">
        <v>83</v>
      </c>
      <c r="Z7" s="10" t="s">
        <v>83</v>
      </c>
    </row>
    <row r="8" spans="1:14" ht="16.5" customHeight="1">
      <c r="A8" s="55" t="s">
        <v>0</v>
      </c>
      <c r="N8" s="55" t="s">
        <v>0</v>
      </c>
    </row>
    <row r="9" spans="1:26" ht="13.5" customHeight="1">
      <c r="A9" s="33" t="s">
        <v>87</v>
      </c>
      <c r="B9" s="57">
        <v>21.1</v>
      </c>
      <c r="C9" s="57">
        <v>154.6</v>
      </c>
      <c r="D9" s="57">
        <v>148.8</v>
      </c>
      <c r="E9" s="57">
        <v>5.8</v>
      </c>
      <c r="F9" s="57">
        <v>21.7</v>
      </c>
      <c r="G9" s="57">
        <v>172.8</v>
      </c>
      <c r="H9" s="57">
        <v>164</v>
      </c>
      <c r="I9" s="57">
        <v>8.8</v>
      </c>
      <c r="J9" s="57">
        <v>20.4</v>
      </c>
      <c r="K9" s="57">
        <v>133.8</v>
      </c>
      <c r="L9" s="57">
        <v>131.6</v>
      </c>
      <c r="M9" s="57">
        <v>2.2</v>
      </c>
      <c r="N9" s="33" t="s">
        <v>87</v>
      </c>
      <c r="O9" s="57">
        <v>19.7</v>
      </c>
      <c r="P9" s="57">
        <v>158.9</v>
      </c>
      <c r="Q9" s="57">
        <v>147.7</v>
      </c>
      <c r="R9" s="57">
        <v>11.2</v>
      </c>
      <c r="S9" s="57">
        <v>19.7</v>
      </c>
      <c r="T9" s="57">
        <v>161.3</v>
      </c>
      <c r="U9" s="57">
        <v>147.6</v>
      </c>
      <c r="V9" s="57">
        <v>13.7</v>
      </c>
      <c r="W9" s="57">
        <v>19.8</v>
      </c>
      <c r="X9" s="57">
        <v>154.5</v>
      </c>
      <c r="Y9" s="57">
        <v>147.8</v>
      </c>
      <c r="Z9" s="57">
        <v>6.7</v>
      </c>
    </row>
    <row r="10" spans="1:26" ht="13.5" customHeight="1">
      <c r="A10" s="12" t="s">
        <v>88</v>
      </c>
      <c r="B10" s="59">
        <v>20.8</v>
      </c>
      <c r="C10" s="59">
        <v>152.8</v>
      </c>
      <c r="D10" s="59">
        <v>146.4</v>
      </c>
      <c r="E10" s="59">
        <v>6.4</v>
      </c>
      <c r="F10" s="59">
        <v>21.2</v>
      </c>
      <c r="G10" s="59">
        <v>162.8</v>
      </c>
      <c r="H10" s="59">
        <v>154.2</v>
      </c>
      <c r="I10" s="59">
        <v>8.6</v>
      </c>
      <c r="J10" s="59">
        <v>19.9</v>
      </c>
      <c r="K10" s="59">
        <v>134.6</v>
      </c>
      <c r="L10" s="59">
        <v>132.1</v>
      </c>
      <c r="M10" s="59">
        <v>2.5</v>
      </c>
      <c r="N10" s="12" t="s">
        <v>88</v>
      </c>
      <c r="O10" s="59">
        <v>19.9</v>
      </c>
      <c r="P10" s="59">
        <v>165</v>
      </c>
      <c r="Q10" s="59">
        <v>151.2</v>
      </c>
      <c r="R10" s="59">
        <v>13.8</v>
      </c>
      <c r="S10" s="59">
        <v>19.8</v>
      </c>
      <c r="T10" s="59">
        <v>166.4</v>
      </c>
      <c r="U10" s="59">
        <v>150.7</v>
      </c>
      <c r="V10" s="59">
        <v>15.7</v>
      </c>
      <c r="W10" s="59">
        <v>20.1</v>
      </c>
      <c r="X10" s="59">
        <v>162.7</v>
      </c>
      <c r="Y10" s="59">
        <v>152.2</v>
      </c>
      <c r="Z10" s="59">
        <v>10.5</v>
      </c>
    </row>
    <row r="11" spans="1:26" ht="13.5" customHeight="1">
      <c r="A11" s="12" t="s">
        <v>89</v>
      </c>
      <c r="B11" s="59">
        <v>20.9</v>
      </c>
      <c r="C11" s="59">
        <v>154.6</v>
      </c>
      <c r="D11" s="59">
        <v>147.8</v>
      </c>
      <c r="E11" s="59">
        <v>6.8</v>
      </c>
      <c r="F11" s="59">
        <v>21.3</v>
      </c>
      <c r="G11" s="59">
        <v>165</v>
      </c>
      <c r="H11" s="59">
        <v>156</v>
      </c>
      <c r="I11" s="59">
        <v>9</v>
      </c>
      <c r="J11" s="59">
        <v>20.5</v>
      </c>
      <c r="K11" s="59">
        <v>142.5</v>
      </c>
      <c r="L11" s="59">
        <v>138.2</v>
      </c>
      <c r="M11" s="59">
        <v>4.3</v>
      </c>
      <c r="N11" s="12" t="s">
        <v>89</v>
      </c>
      <c r="O11" s="59">
        <v>19.6</v>
      </c>
      <c r="P11" s="59">
        <v>159.2</v>
      </c>
      <c r="Q11" s="59">
        <v>152.6</v>
      </c>
      <c r="R11" s="59">
        <v>6.6</v>
      </c>
      <c r="S11" s="59">
        <v>19.8</v>
      </c>
      <c r="T11" s="59">
        <v>166.2</v>
      </c>
      <c r="U11" s="59">
        <v>157.3</v>
      </c>
      <c r="V11" s="59">
        <v>8.9</v>
      </c>
      <c r="W11" s="59">
        <v>19.4</v>
      </c>
      <c r="X11" s="59">
        <v>152.1</v>
      </c>
      <c r="Y11" s="59">
        <v>147.8</v>
      </c>
      <c r="Z11" s="59">
        <v>4.3</v>
      </c>
    </row>
    <row r="12" spans="1:26" ht="13.5" customHeight="1">
      <c r="A12" s="12" t="s">
        <v>90</v>
      </c>
      <c r="B12" s="59">
        <v>21.1</v>
      </c>
      <c r="C12" s="59">
        <v>143.6</v>
      </c>
      <c r="D12" s="59">
        <v>135.5</v>
      </c>
      <c r="E12" s="59">
        <v>8.1</v>
      </c>
      <c r="F12" s="59">
        <v>22.1</v>
      </c>
      <c r="G12" s="59">
        <v>165.8</v>
      </c>
      <c r="H12" s="59">
        <v>153.2</v>
      </c>
      <c r="I12" s="59">
        <v>12.6</v>
      </c>
      <c r="J12" s="59">
        <v>20.2</v>
      </c>
      <c r="K12" s="59">
        <v>124.3</v>
      </c>
      <c r="L12" s="59">
        <v>120.2</v>
      </c>
      <c r="M12" s="59">
        <v>4.1</v>
      </c>
      <c r="N12" s="12" t="s">
        <v>90</v>
      </c>
      <c r="O12" s="59">
        <v>19.2</v>
      </c>
      <c r="P12" s="59">
        <v>153.5</v>
      </c>
      <c r="Q12" s="59">
        <v>143.3</v>
      </c>
      <c r="R12" s="59">
        <v>10.2</v>
      </c>
      <c r="S12" s="59">
        <v>19.6</v>
      </c>
      <c r="T12" s="59">
        <v>161.2</v>
      </c>
      <c r="U12" s="59">
        <v>149.8</v>
      </c>
      <c r="V12" s="59">
        <v>11.4</v>
      </c>
      <c r="W12" s="59">
        <v>18.7</v>
      </c>
      <c r="X12" s="59">
        <v>144.2</v>
      </c>
      <c r="Y12" s="59">
        <v>135.4</v>
      </c>
      <c r="Z12" s="59">
        <v>8.8</v>
      </c>
    </row>
    <row r="13" spans="1:26" ht="13.5" customHeight="1">
      <c r="A13" s="12" t="s">
        <v>91</v>
      </c>
      <c r="B13" s="59">
        <v>20.7</v>
      </c>
      <c r="C13" s="59">
        <v>140.6</v>
      </c>
      <c r="D13" s="59">
        <v>136.8</v>
      </c>
      <c r="E13" s="59">
        <v>3.8</v>
      </c>
      <c r="F13" s="59">
        <v>21.1</v>
      </c>
      <c r="G13" s="59">
        <v>150.6</v>
      </c>
      <c r="H13" s="59">
        <v>145.7</v>
      </c>
      <c r="I13" s="59">
        <v>4.9</v>
      </c>
      <c r="J13" s="59">
        <v>20.5</v>
      </c>
      <c r="K13" s="59">
        <v>132.2</v>
      </c>
      <c r="L13" s="59">
        <v>129.2</v>
      </c>
      <c r="M13" s="59">
        <v>3</v>
      </c>
      <c r="N13" s="12" t="s">
        <v>91</v>
      </c>
      <c r="O13" s="59">
        <v>19.4</v>
      </c>
      <c r="P13" s="59">
        <v>156</v>
      </c>
      <c r="Q13" s="59">
        <v>147.2</v>
      </c>
      <c r="R13" s="59">
        <v>8.8</v>
      </c>
      <c r="S13" s="59">
        <v>19.7</v>
      </c>
      <c r="T13" s="59">
        <v>162.1</v>
      </c>
      <c r="U13" s="59">
        <v>152.2</v>
      </c>
      <c r="V13" s="59">
        <v>9.9</v>
      </c>
      <c r="W13" s="59">
        <v>19.1</v>
      </c>
      <c r="X13" s="59">
        <v>147.43</v>
      </c>
      <c r="Y13" s="59">
        <v>140.23</v>
      </c>
      <c r="Z13" s="59">
        <v>7.2</v>
      </c>
    </row>
    <row r="14" spans="1:26" ht="13.5" customHeight="1">
      <c r="A14" s="46" t="s">
        <v>92</v>
      </c>
      <c r="B14" s="62">
        <v>19.7</v>
      </c>
      <c r="C14" s="62">
        <v>122.4</v>
      </c>
      <c r="D14" s="62">
        <v>118.7</v>
      </c>
      <c r="E14" s="62">
        <v>3.7</v>
      </c>
      <c r="F14" s="62">
        <v>20.4</v>
      </c>
      <c r="G14" s="62">
        <v>136</v>
      </c>
      <c r="H14" s="62">
        <v>129.9</v>
      </c>
      <c r="I14" s="62">
        <v>6.1</v>
      </c>
      <c r="J14" s="62">
        <v>19.1</v>
      </c>
      <c r="K14" s="62">
        <v>112</v>
      </c>
      <c r="L14" s="62">
        <v>110.1</v>
      </c>
      <c r="M14" s="62">
        <v>1.9</v>
      </c>
      <c r="N14" s="46" t="s">
        <v>92</v>
      </c>
      <c r="O14" s="62">
        <v>17.9</v>
      </c>
      <c r="P14" s="62">
        <v>142.3</v>
      </c>
      <c r="Q14" s="62">
        <v>134.8</v>
      </c>
      <c r="R14" s="62">
        <v>7.5</v>
      </c>
      <c r="S14" s="62">
        <v>18.3</v>
      </c>
      <c r="T14" s="62">
        <v>148.8</v>
      </c>
      <c r="U14" s="62">
        <v>140.3</v>
      </c>
      <c r="V14" s="62">
        <v>8.5</v>
      </c>
      <c r="W14" s="62">
        <v>17.3</v>
      </c>
      <c r="X14" s="62">
        <v>133.8</v>
      </c>
      <c r="Y14" s="62">
        <v>127.6</v>
      </c>
      <c r="Z14" s="62">
        <v>6.2</v>
      </c>
    </row>
    <row r="15" spans="1:26" ht="13.5" customHeight="1">
      <c r="A15" s="12" t="s">
        <v>16</v>
      </c>
      <c r="B15" s="59">
        <v>20.4</v>
      </c>
      <c r="C15" s="59">
        <v>127.6</v>
      </c>
      <c r="D15" s="59">
        <v>124.2</v>
      </c>
      <c r="E15" s="59">
        <v>3.4</v>
      </c>
      <c r="F15" s="59">
        <v>21.2</v>
      </c>
      <c r="G15" s="59">
        <v>142.3</v>
      </c>
      <c r="H15" s="59">
        <v>137</v>
      </c>
      <c r="I15" s="59">
        <v>5.3</v>
      </c>
      <c r="J15" s="59">
        <v>19.7</v>
      </c>
      <c r="K15" s="59">
        <v>116.2</v>
      </c>
      <c r="L15" s="59">
        <v>114.2</v>
      </c>
      <c r="M15" s="59">
        <v>2</v>
      </c>
      <c r="N15" s="12" t="s">
        <v>16</v>
      </c>
      <c r="O15" s="59">
        <v>18.8</v>
      </c>
      <c r="P15" s="59">
        <v>151.2</v>
      </c>
      <c r="Q15" s="59">
        <v>140.5</v>
      </c>
      <c r="R15" s="59">
        <v>10.7</v>
      </c>
      <c r="S15" s="59">
        <v>18.9</v>
      </c>
      <c r="T15" s="59">
        <v>156.7</v>
      </c>
      <c r="U15" s="59">
        <v>145.5</v>
      </c>
      <c r="V15" s="59">
        <v>11.2</v>
      </c>
      <c r="W15" s="59">
        <v>18.7</v>
      </c>
      <c r="X15" s="59">
        <v>144.2</v>
      </c>
      <c r="Y15" s="59">
        <v>134.2</v>
      </c>
      <c r="Z15" s="59">
        <v>10</v>
      </c>
    </row>
    <row r="16" spans="1:26" ht="13.5" customHeight="1">
      <c r="A16" s="12" t="s">
        <v>84</v>
      </c>
      <c r="B16" s="59">
        <v>19.9</v>
      </c>
      <c r="C16" s="59">
        <v>130</v>
      </c>
      <c r="D16" s="59">
        <v>126.4</v>
      </c>
      <c r="E16" s="59">
        <v>3.6</v>
      </c>
      <c r="F16" s="59">
        <v>20.6</v>
      </c>
      <c r="G16" s="59">
        <v>142.3</v>
      </c>
      <c r="H16" s="59">
        <v>136.4</v>
      </c>
      <c r="I16" s="59">
        <v>5.9</v>
      </c>
      <c r="J16" s="59">
        <v>19.4</v>
      </c>
      <c r="K16" s="59">
        <v>120.5</v>
      </c>
      <c r="L16" s="59">
        <v>118.6</v>
      </c>
      <c r="M16" s="59">
        <v>1.9</v>
      </c>
      <c r="N16" s="12" t="s">
        <v>84</v>
      </c>
      <c r="O16" s="59">
        <v>19.6</v>
      </c>
      <c r="P16" s="59">
        <v>158.8</v>
      </c>
      <c r="Q16" s="59">
        <v>147.7</v>
      </c>
      <c r="R16" s="59">
        <v>11.1</v>
      </c>
      <c r="S16" s="59">
        <v>20.3</v>
      </c>
      <c r="T16" s="59">
        <v>167</v>
      </c>
      <c r="U16" s="59">
        <v>155.1</v>
      </c>
      <c r="V16" s="59">
        <v>11.9</v>
      </c>
      <c r="W16" s="59">
        <v>18.7</v>
      </c>
      <c r="X16" s="59">
        <v>148.5</v>
      </c>
      <c r="Y16" s="59">
        <v>138.3</v>
      </c>
      <c r="Z16" s="59">
        <v>10.2</v>
      </c>
    </row>
    <row r="17" spans="1:26" ht="13.5" customHeight="1">
      <c r="A17" s="12" t="s">
        <v>17</v>
      </c>
      <c r="B17" s="59">
        <v>21</v>
      </c>
      <c r="C17" s="59">
        <v>133.3</v>
      </c>
      <c r="D17" s="59">
        <v>129.8</v>
      </c>
      <c r="E17" s="59">
        <v>3.5</v>
      </c>
      <c r="F17" s="59">
        <v>21.5</v>
      </c>
      <c r="G17" s="59">
        <v>145.5</v>
      </c>
      <c r="H17" s="59">
        <v>140.7</v>
      </c>
      <c r="I17" s="59">
        <v>4.8</v>
      </c>
      <c r="J17" s="59">
        <v>20.6</v>
      </c>
      <c r="K17" s="59">
        <v>124</v>
      </c>
      <c r="L17" s="59">
        <v>121.4</v>
      </c>
      <c r="M17" s="59">
        <v>2.6</v>
      </c>
      <c r="N17" s="12" t="s">
        <v>17</v>
      </c>
      <c r="O17" s="59">
        <v>19.8</v>
      </c>
      <c r="P17" s="59">
        <v>157.6</v>
      </c>
      <c r="Q17" s="59">
        <v>147.1</v>
      </c>
      <c r="R17" s="59">
        <v>10.5</v>
      </c>
      <c r="S17" s="59">
        <v>20.2</v>
      </c>
      <c r="T17" s="59">
        <v>166.1</v>
      </c>
      <c r="U17" s="59">
        <v>154.3</v>
      </c>
      <c r="V17" s="59">
        <v>11.8</v>
      </c>
      <c r="W17" s="59">
        <v>19.2</v>
      </c>
      <c r="X17" s="59">
        <v>146.9</v>
      </c>
      <c r="Y17" s="59">
        <v>138</v>
      </c>
      <c r="Z17" s="59">
        <v>8.9</v>
      </c>
    </row>
    <row r="18" spans="1:26" ht="13.5" customHeight="1">
      <c r="A18" s="12" t="s">
        <v>18</v>
      </c>
      <c r="B18" s="59">
        <v>19.9</v>
      </c>
      <c r="C18" s="59">
        <v>127.3</v>
      </c>
      <c r="D18" s="59">
        <v>123.5</v>
      </c>
      <c r="E18" s="59">
        <v>3.8</v>
      </c>
      <c r="F18" s="59">
        <v>20.3</v>
      </c>
      <c r="G18" s="59">
        <v>137.3</v>
      </c>
      <c r="H18" s="59">
        <v>131.7</v>
      </c>
      <c r="I18" s="59">
        <v>5.6</v>
      </c>
      <c r="J18" s="59">
        <v>19.6</v>
      </c>
      <c r="K18" s="59">
        <v>119.6</v>
      </c>
      <c r="L18" s="59">
        <v>117.1</v>
      </c>
      <c r="M18" s="59">
        <v>2.5</v>
      </c>
      <c r="N18" s="12" t="s">
        <v>18</v>
      </c>
      <c r="O18" s="59">
        <v>18.2</v>
      </c>
      <c r="P18" s="59">
        <v>144.6</v>
      </c>
      <c r="Q18" s="59">
        <v>135.3</v>
      </c>
      <c r="R18" s="59">
        <v>9.3</v>
      </c>
      <c r="S18" s="59">
        <v>18.6</v>
      </c>
      <c r="T18" s="59">
        <v>152.1</v>
      </c>
      <c r="U18" s="59">
        <v>141.9</v>
      </c>
      <c r="V18" s="59">
        <v>10.2</v>
      </c>
      <c r="W18" s="59">
        <v>17.6</v>
      </c>
      <c r="X18" s="59">
        <v>134.9</v>
      </c>
      <c r="Y18" s="59">
        <v>126.9</v>
      </c>
      <c r="Z18" s="59">
        <v>8</v>
      </c>
    </row>
    <row r="19" spans="1:26" ht="13.5" customHeight="1">
      <c r="A19" s="12" t="s">
        <v>19</v>
      </c>
      <c r="B19" s="59">
        <v>20.9</v>
      </c>
      <c r="C19" s="59">
        <v>134.1</v>
      </c>
      <c r="D19" s="59">
        <v>130.9</v>
      </c>
      <c r="E19" s="59">
        <v>3.2</v>
      </c>
      <c r="F19" s="59">
        <v>21.9</v>
      </c>
      <c r="G19" s="59">
        <v>149.4</v>
      </c>
      <c r="H19" s="59">
        <v>144.9</v>
      </c>
      <c r="I19" s="59">
        <v>4.5</v>
      </c>
      <c r="J19" s="59">
        <v>20.1</v>
      </c>
      <c r="K19" s="59">
        <v>122</v>
      </c>
      <c r="L19" s="59">
        <v>119.8</v>
      </c>
      <c r="M19" s="59">
        <v>2.2</v>
      </c>
      <c r="N19" s="12" t="s">
        <v>19</v>
      </c>
      <c r="O19" s="59">
        <v>20.7</v>
      </c>
      <c r="P19" s="59">
        <v>163.1</v>
      </c>
      <c r="Q19" s="59">
        <v>154.6</v>
      </c>
      <c r="R19" s="59">
        <v>8.5</v>
      </c>
      <c r="S19" s="59">
        <v>21.2</v>
      </c>
      <c r="T19" s="59">
        <v>171.8</v>
      </c>
      <c r="U19" s="59">
        <v>162</v>
      </c>
      <c r="V19" s="59">
        <v>9.8</v>
      </c>
      <c r="W19" s="59">
        <v>20</v>
      </c>
      <c r="X19" s="59">
        <v>151.7</v>
      </c>
      <c r="Y19" s="59">
        <v>144.8</v>
      </c>
      <c r="Z19" s="59">
        <v>6.9</v>
      </c>
    </row>
    <row r="20" spans="1:26" ht="13.5" customHeight="1">
      <c r="A20" s="12" t="s">
        <v>20</v>
      </c>
      <c r="B20" s="59">
        <v>21.2</v>
      </c>
      <c r="C20" s="59">
        <v>152.5</v>
      </c>
      <c r="D20" s="59">
        <v>149.2</v>
      </c>
      <c r="E20" s="59">
        <v>3.3</v>
      </c>
      <c r="F20" s="59">
        <v>21.4</v>
      </c>
      <c r="G20" s="59">
        <v>160.7</v>
      </c>
      <c r="H20" s="59">
        <v>157.1</v>
      </c>
      <c r="I20" s="59">
        <v>3.6</v>
      </c>
      <c r="J20" s="59">
        <v>21.1</v>
      </c>
      <c r="K20" s="59">
        <v>144.7</v>
      </c>
      <c r="L20" s="59">
        <v>141.6</v>
      </c>
      <c r="M20" s="59">
        <v>3.1</v>
      </c>
      <c r="N20" s="12" t="s">
        <v>20</v>
      </c>
      <c r="O20" s="59">
        <v>21.1</v>
      </c>
      <c r="P20" s="59">
        <v>166.8</v>
      </c>
      <c r="Q20" s="59">
        <v>159.6</v>
      </c>
      <c r="R20" s="59">
        <v>7.2</v>
      </c>
      <c r="S20" s="59">
        <v>21.2</v>
      </c>
      <c r="T20" s="59">
        <v>172.9</v>
      </c>
      <c r="U20" s="59">
        <v>164.5</v>
      </c>
      <c r="V20" s="59">
        <v>8.4</v>
      </c>
      <c r="W20" s="59">
        <v>21</v>
      </c>
      <c r="X20" s="59">
        <v>157.4</v>
      </c>
      <c r="Y20" s="59">
        <v>152</v>
      </c>
      <c r="Z20" s="59">
        <v>5.4</v>
      </c>
    </row>
    <row r="21" spans="1:26" ht="13.5" customHeight="1">
      <c r="A21" s="12" t="s">
        <v>21</v>
      </c>
      <c r="B21" s="59">
        <v>21.3</v>
      </c>
      <c r="C21" s="59">
        <v>153.4</v>
      </c>
      <c r="D21" s="59">
        <v>149.4</v>
      </c>
      <c r="E21" s="59">
        <v>4</v>
      </c>
      <c r="F21" s="59">
        <v>21.5</v>
      </c>
      <c r="G21" s="59">
        <v>158.7</v>
      </c>
      <c r="H21" s="59">
        <v>155.1</v>
      </c>
      <c r="I21" s="59">
        <v>3.6</v>
      </c>
      <c r="J21" s="59">
        <v>21.2</v>
      </c>
      <c r="K21" s="59">
        <v>148.5</v>
      </c>
      <c r="L21" s="59">
        <v>144.1</v>
      </c>
      <c r="M21" s="59">
        <v>4.4</v>
      </c>
      <c r="N21" s="12" t="s">
        <v>21</v>
      </c>
      <c r="O21" s="59">
        <v>19.5</v>
      </c>
      <c r="P21" s="59">
        <v>155.8</v>
      </c>
      <c r="Q21" s="59">
        <v>148.8</v>
      </c>
      <c r="R21" s="59">
        <v>7</v>
      </c>
      <c r="S21" s="59">
        <v>19.8</v>
      </c>
      <c r="T21" s="59">
        <v>162.7</v>
      </c>
      <c r="U21" s="59">
        <v>154.3</v>
      </c>
      <c r="V21" s="59">
        <v>8.4</v>
      </c>
      <c r="W21" s="59">
        <v>19.1</v>
      </c>
      <c r="X21" s="59">
        <v>145</v>
      </c>
      <c r="Y21" s="59">
        <v>140.2</v>
      </c>
      <c r="Z21" s="59">
        <v>4.8</v>
      </c>
    </row>
    <row r="22" spans="1:26" ht="13.5" customHeight="1">
      <c r="A22" s="12" t="s">
        <v>22</v>
      </c>
      <c r="B22" s="59">
        <v>21</v>
      </c>
      <c r="C22" s="59">
        <v>149.8</v>
      </c>
      <c r="D22" s="59">
        <v>145.7</v>
      </c>
      <c r="E22" s="59">
        <v>4.1</v>
      </c>
      <c r="F22" s="59">
        <v>20.9</v>
      </c>
      <c r="G22" s="59">
        <v>153.5</v>
      </c>
      <c r="H22" s="59">
        <v>149.7</v>
      </c>
      <c r="I22" s="59">
        <v>3.8</v>
      </c>
      <c r="J22" s="59">
        <v>21.1</v>
      </c>
      <c r="K22" s="59">
        <v>146.2</v>
      </c>
      <c r="L22" s="59">
        <v>141.9</v>
      </c>
      <c r="M22" s="59">
        <v>4.3</v>
      </c>
      <c r="N22" s="12" t="s">
        <v>22</v>
      </c>
      <c r="O22" s="59">
        <v>18.3</v>
      </c>
      <c r="P22" s="59">
        <v>148</v>
      </c>
      <c r="Q22" s="59">
        <v>140.4</v>
      </c>
      <c r="R22" s="59">
        <v>7.6</v>
      </c>
      <c r="S22" s="59">
        <v>18.4</v>
      </c>
      <c r="T22" s="59">
        <v>152.3</v>
      </c>
      <c r="U22" s="59">
        <v>143.1</v>
      </c>
      <c r="V22" s="59">
        <v>9.2</v>
      </c>
      <c r="W22" s="59">
        <v>18.1</v>
      </c>
      <c r="X22" s="59">
        <v>141.5</v>
      </c>
      <c r="Y22" s="59">
        <v>136.2</v>
      </c>
      <c r="Z22" s="59">
        <v>5.3</v>
      </c>
    </row>
    <row r="23" spans="1:26" ht="13.5" customHeight="1">
      <c r="A23" s="12" t="s">
        <v>23</v>
      </c>
      <c r="B23" s="59">
        <v>20.9</v>
      </c>
      <c r="C23" s="59">
        <v>147.9</v>
      </c>
      <c r="D23" s="59">
        <v>144.8</v>
      </c>
      <c r="E23" s="59">
        <v>3.1</v>
      </c>
      <c r="F23" s="59">
        <v>20.8</v>
      </c>
      <c r="G23" s="59">
        <v>153.7</v>
      </c>
      <c r="H23" s="59">
        <v>150.3</v>
      </c>
      <c r="I23" s="59">
        <v>3.4</v>
      </c>
      <c r="J23" s="59">
        <v>21</v>
      </c>
      <c r="K23" s="59">
        <v>142.7</v>
      </c>
      <c r="L23" s="59">
        <v>139.9</v>
      </c>
      <c r="M23" s="59">
        <v>2.8</v>
      </c>
      <c r="N23" s="12" t="s">
        <v>23</v>
      </c>
      <c r="O23" s="59">
        <v>20.3</v>
      </c>
      <c r="P23" s="59">
        <v>163.9</v>
      </c>
      <c r="Q23" s="59">
        <v>156</v>
      </c>
      <c r="R23" s="59">
        <v>7.9</v>
      </c>
      <c r="S23" s="59">
        <v>20.3</v>
      </c>
      <c r="T23" s="59">
        <v>167.7</v>
      </c>
      <c r="U23" s="59">
        <v>158.2</v>
      </c>
      <c r="V23" s="59">
        <v>9.5</v>
      </c>
      <c r="W23" s="59">
        <v>20.2</v>
      </c>
      <c r="X23" s="59">
        <v>158</v>
      </c>
      <c r="Y23" s="59">
        <v>152.5</v>
      </c>
      <c r="Z23" s="59">
        <v>5.5</v>
      </c>
    </row>
    <row r="24" spans="1:26" ht="13.5" customHeight="1">
      <c r="A24" s="12" t="s">
        <v>24</v>
      </c>
      <c r="B24" s="59">
        <v>21.1</v>
      </c>
      <c r="C24" s="59">
        <v>152.1</v>
      </c>
      <c r="D24" s="59">
        <v>147.43</v>
      </c>
      <c r="E24" s="59">
        <v>4.7</v>
      </c>
      <c r="F24" s="59">
        <v>21.2</v>
      </c>
      <c r="G24" s="59">
        <v>159.9</v>
      </c>
      <c r="H24" s="59">
        <v>154.4</v>
      </c>
      <c r="I24" s="59">
        <v>5.5</v>
      </c>
      <c r="J24" s="59">
        <v>21.1</v>
      </c>
      <c r="K24" s="59">
        <v>144.7</v>
      </c>
      <c r="L24" s="59">
        <v>140.8</v>
      </c>
      <c r="M24" s="59">
        <v>3.9</v>
      </c>
      <c r="N24" s="12" t="s">
        <v>24</v>
      </c>
      <c r="O24" s="59">
        <v>18.6</v>
      </c>
      <c r="P24" s="59">
        <v>151.8</v>
      </c>
      <c r="Q24" s="59">
        <v>143.5</v>
      </c>
      <c r="R24" s="59">
        <v>8.3</v>
      </c>
      <c r="S24" s="59">
        <v>18.8</v>
      </c>
      <c r="T24" s="59">
        <v>156</v>
      </c>
      <c r="U24" s="59">
        <v>146.5</v>
      </c>
      <c r="V24" s="59">
        <v>9.5</v>
      </c>
      <c r="W24" s="59">
        <v>18.4</v>
      </c>
      <c r="X24" s="59">
        <v>145.2</v>
      </c>
      <c r="Y24" s="59">
        <v>138.9</v>
      </c>
      <c r="Z24" s="59">
        <v>6.3</v>
      </c>
    </row>
    <row r="25" spans="1:26" ht="13.5" customHeight="1">
      <c r="A25" s="14" t="s">
        <v>25</v>
      </c>
      <c r="B25" s="63">
        <v>21.5</v>
      </c>
      <c r="C25" s="64">
        <v>156.8</v>
      </c>
      <c r="D25" s="64">
        <v>151.1</v>
      </c>
      <c r="E25" s="64">
        <v>5.7</v>
      </c>
      <c r="F25" s="64">
        <v>21.2</v>
      </c>
      <c r="G25" s="64">
        <v>162.2</v>
      </c>
      <c r="H25" s="64">
        <v>155.6</v>
      </c>
      <c r="I25" s="64">
        <v>6.6</v>
      </c>
      <c r="J25" s="64">
        <v>21.89</v>
      </c>
      <c r="K25" s="64">
        <v>151.9</v>
      </c>
      <c r="L25" s="64">
        <v>147</v>
      </c>
      <c r="M25" s="64">
        <v>4.9</v>
      </c>
      <c r="N25" s="14" t="s">
        <v>25</v>
      </c>
      <c r="O25" s="63">
        <v>20.5</v>
      </c>
      <c r="P25" s="64">
        <v>167.7</v>
      </c>
      <c r="Q25" s="64">
        <v>158.2</v>
      </c>
      <c r="R25" s="64">
        <v>9.5</v>
      </c>
      <c r="S25" s="64">
        <v>20.5</v>
      </c>
      <c r="T25" s="64">
        <v>169.7</v>
      </c>
      <c r="U25" s="64">
        <v>159.1</v>
      </c>
      <c r="V25" s="64">
        <v>10.6</v>
      </c>
      <c r="W25" s="64">
        <v>20.7</v>
      </c>
      <c r="X25" s="64">
        <v>164.5</v>
      </c>
      <c r="Y25" s="64">
        <v>156.7</v>
      </c>
      <c r="Z25" s="64">
        <v>7.8</v>
      </c>
    </row>
    <row r="26" spans="1:14" ht="16.5" customHeight="1">
      <c r="A26" s="55" t="s">
        <v>93</v>
      </c>
      <c r="N26" s="55" t="s">
        <v>93</v>
      </c>
    </row>
    <row r="27" spans="1:26" ht="13.5" customHeight="1">
      <c r="A27" s="33" t="s">
        <v>87</v>
      </c>
      <c r="B27" s="57">
        <v>21.3</v>
      </c>
      <c r="C27" s="57">
        <v>124.5</v>
      </c>
      <c r="D27" s="57">
        <v>119.7</v>
      </c>
      <c r="E27" s="57">
        <v>4.8</v>
      </c>
      <c r="F27" s="57">
        <v>20.8</v>
      </c>
      <c r="G27" s="57">
        <v>133.4</v>
      </c>
      <c r="H27" s="57">
        <v>127.7</v>
      </c>
      <c r="I27" s="57">
        <v>5.7</v>
      </c>
      <c r="J27" s="57">
        <v>22</v>
      </c>
      <c r="K27" s="57">
        <v>115</v>
      </c>
      <c r="L27" s="57">
        <v>111.1</v>
      </c>
      <c r="M27" s="57">
        <v>3.9</v>
      </c>
      <c r="N27" s="33" t="s">
        <v>87</v>
      </c>
      <c r="O27" s="57">
        <v>19.6</v>
      </c>
      <c r="P27" s="57">
        <v>145.2</v>
      </c>
      <c r="Q27" s="57">
        <v>140.7</v>
      </c>
      <c r="R27" s="57">
        <v>4.5</v>
      </c>
      <c r="S27" s="57">
        <v>19.9</v>
      </c>
      <c r="T27" s="57">
        <v>151.8</v>
      </c>
      <c r="U27" s="57">
        <v>146.7</v>
      </c>
      <c r="V27" s="57">
        <v>5.1</v>
      </c>
      <c r="W27" s="57">
        <v>19.4</v>
      </c>
      <c r="X27" s="57">
        <v>140.6</v>
      </c>
      <c r="Y27" s="57">
        <v>136.6</v>
      </c>
      <c r="Z27" s="57">
        <v>4</v>
      </c>
    </row>
    <row r="28" spans="1:26" ht="13.5" customHeight="1">
      <c r="A28" s="12" t="s">
        <v>88</v>
      </c>
      <c r="B28" s="59">
        <v>21.3</v>
      </c>
      <c r="C28" s="59">
        <v>124.2</v>
      </c>
      <c r="D28" s="59">
        <v>118.8</v>
      </c>
      <c r="E28" s="59">
        <v>5.4</v>
      </c>
      <c r="F28" s="59">
        <v>20.8</v>
      </c>
      <c r="G28" s="59">
        <v>133.3</v>
      </c>
      <c r="H28" s="59">
        <v>126.5</v>
      </c>
      <c r="I28" s="59">
        <v>6.8</v>
      </c>
      <c r="J28" s="59">
        <v>21.7</v>
      </c>
      <c r="K28" s="59">
        <v>115</v>
      </c>
      <c r="L28" s="59">
        <v>111.1</v>
      </c>
      <c r="M28" s="59">
        <v>3.9</v>
      </c>
      <c r="N28" s="12" t="s">
        <v>88</v>
      </c>
      <c r="O28" s="59">
        <v>20.5</v>
      </c>
      <c r="P28" s="59">
        <v>145.5</v>
      </c>
      <c r="Q28" s="59">
        <v>140.1</v>
      </c>
      <c r="R28" s="59">
        <v>5.4</v>
      </c>
      <c r="S28" s="59">
        <v>21.4</v>
      </c>
      <c r="T28" s="59">
        <v>156.4</v>
      </c>
      <c r="U28" s="59">
        <v>149.7</v>
      </c>
      <c r="V28" s="59">
        <v>6.7</v>
      </c>
      <c r="W28" s="59">
        <v>20</v>
      </c>
      <c r="X28" s="59">
        <v>138.9</v>
      </c>
      <c r="Y28" s="59">
        <v>134.4</v>
      </c>
      <c r="Z28" s="59">
        <v>4.5</v>
      </c>
    </row>
    <row r="29" spans="1:26" ht="13.5" customHeight="1">
      <c r="A29" s="12" t="s">
        <v>89</v>
      </c>
      <c r="B29" s="59">
        <v>20.7</v>
      </c>
      <c r="C29" s="59">
        <v>135.7</v>
      </c>
      <c r="D29" s="59">
        <v>126.7</v>
      </c>
      <c r="E29" s="59">
        <v>9</v>
      </c>
      <c r="F29" s="59">
        <v>20.8</v>
      </c>
      <c r="G29" s="59">
        <v>156.2</v>
      </c>
      <c r="H29" s="59">
        <v>140.8</v>
      </c>
      <c r="I29" s="59">
        <v>15.4</v>
      </c>
      <c r="J29" s="59">
        <v>20.7</v>
      </c>
      <c r="K29" s="59">
        <v>121.7</v>
      </c>
      <c r="L29" s="59">
        <v>117.1</v>
      </c>
      <c r="M29" s="59">
        <v>4.6</v>
      </c>
      <c r="N29" s="12" t="s">
        <v>89</v>
      </c>
      <c r="O29" s="66" t="s">
        <v>94</v>
      </c>
      <c r="P29" s="60" t="s">
        <v>94</v>
      </c>
      <c r="Q29" s="60" t="s">
        <v>94</v>
      </c>
      <c r="R29" s="60" t="s">
        <v>94</v>
      </c>
      <c r="S29" s="60" t="s">
        <v>94</v>
      </c>
      <c r="T29" s="60" t="s">
        <v>94</v>
      </c>
      <c r="U29" s="60" t="s">
        <v>94</v>
      </c>
      <c r="V29" s="60" t="s">
        <v>94</v>
      </c>
      <c r="W29" s="60" t="s">
        <v>94</v>
      </c>
      <c r="X29" s="60" t="s">
        <v>94</v>
      </c>
      <c r="Y29" s="60" t="s">
        <v>94</v>
      </c>
      <c r="Z29" s="60" t="s">
        <v>94</v>
      </c>
    </row>
    <row r="30" spans="1:26" ht="13.5" customHeight="1">
      <c r="A30" s="12" t="s">
        <v>90</v>
      </c>
      <c r="B30" s="59">
        <v>21.2</v>
      </c>
      <c r="C30" s="59">
        <v>136.7</v>
      </c>
      <c r="D30" s="59">
        <v>128.8</v>
      </c>
      <c r="E30" s="59">
        <v>7.9</v>
      </c>
      <c r="F30" s="59">
        <v>21.4</v>
      </c>
      <c r="G30" s="59">
        <v>156.6</v>
      </c>
      <c r="H30" s="59">
        <v>142.5</v>
      </c>
      <c r="I30" s="59">
        <v>14.1</v>
      </c>
      <c r="J30" s="59">
        <v>21.1</v>
      </c>
      <c r="K30" s="59">
        <v>123.2</v>
      </c>
      <c r="L30" s="59">
        <v>119.6</v>
      </c>
      <c r="M30" s="59">
        <v>3.6</v>
      </c>
      <c r="N30" s="12" t="s">
        <v>90</v>
      </c>
      <c r="O30" s="66" t="s">
        <v>94</v>
      </c>
      <c r="P30" s="60" t="s">
        <v>94</v>
      </c>
      <c r="Q30" s="60" t="s">
        <v>94</v>
      </c>
      <c r="R30" s="60" t="s">
        <v>94</v>
      </c>
      <c r="S30" s="60" t="s">
        <v>94</v>
      </c>
      <c r="T30" s="60" t="s">
        <v>94</v>
      </c>
      <c r="U30" s="60" t="s">
        <v>94</v>
      </c>
      <c r="V30" s="60" t="s">
        <v>94</v>
      </c>
      <c r="W30" s="60" t="s">
        <v>94</v>
      </c>
      <c r="X30" s="60" t="s">
        <v>94</v>
      </c>
      <c r="Y30" s="60" t="s">
        <v>94</v>
      </c>
      <c r="Z30" s="60" t="s">
        <v>94</v>
      </c>
    </row>
    <row r="31" spans="1:26" ht="13.5" customHeight="1">
      <c r="A31" s="12" t="s">
        <v>91</v>
      </c>
      <c r="B31" s="59">
        <v>20.5</v>
      </c>
      <c r="C31" s="59">
        <v>132.9</v>
      </c>
      <c r="D31" s="59">
        <v>128.4</v>
      </c>
      <c r="E31" s="59">
        <v>4.5</v>
      </c>
      <c r="F31" s="59">
        <v>21.1</v>
      </c>
      <c r="G31" s="59">
        <v>170.3</v>
      </c>
      <c r="H31" s="59">
        <v>161.1</v>
      </c>
      <c r="I31" s="59">
        <v>9.2</v>
      </c>
      <c r="J31" s="59">
        <v>20.1</v>
      </c>
      <c r="K31" s="59">
        <v>108.4</v>
      </c>
      <c r="L31" s="59">
        <v>107</v>
      </c>
      <c r="M31" s="59">
        <v>1.4</v>
      </c>
      <c r="N31" s="12" t="s">
        <v>91</v>
      </c>
      <c r="O31" s="59">
        <v>19.6</v>
      </c>
      <c r="P31" s="59">
        <v>146.6</v>
      </c>
      <c r="Q31" s="59">
        <v>136.5</v>
      </c>
      <c r="R31" s="59">
        <v>10.1</v>
      </c>
      <c r="S31" s="59">
        <v>19.8</v>
      </c>
      <c r="T31" s="59">
        <v>159.8</v>
      </c>
      <c r="U31" s="59">
        <v>145.2</v>
      </c>
      <c r="V31" s="59">
        <v>14.6</v>
      </c>
      <c r="W31" s="59">
        <v>19.6</v>
      </c>
      <c r="X31" s="59">
        <v>140</v>
      </c>
      <c r="Y31" s="59">
        <v>132.2</v>
      </c>
      <c r="Z31" s="59">
        <v>7.8</v>
      </c>
    </row>
    <row r="32" spans="1:26" ht="13.5" customHeight="1">
      <c r="A32" s="46" t="s">
        <v>92</v>
      </c>
      <c r="B32" s="62">
        <v>20</v>
      </c>
      <c r="C32" s="62">
        <v>127.73</v>
      </c>
      <c r="D32" s="62">
        <v>124.6</v>
      </c>
      <c r="E32" s="62">
        <v>3.1</v>
      </c>
      <c r="F32" s="62">
        <v>20.2</v>
      </c>
      <c r="G32" s="62">
        <v>158.4</v>
      </c>
      <c r="H32" s="62">
        <v>152.4</v>
      </c>
      <c r="I32" s="62">
        <v>6</v>
      </c>
      <c r="J32" s="62">
        <v>19.9</v>
      </c>
      <c r="K32" s="62">
        <v>104.5</v>
      </c>
      <c r="L32" s="62">
        <v>103.7</v>
      </c>
      <c r="M32" s="62">
        <v>0.8</v>
      </c>
      <c r="N32" s="46" t="s">
        <v>92</v>
      </c>
      <c r="O32" s="62">
        <v>19.5</v>
      </c>
      <c r="P32" s="62">
        <v>149.2</v>
      </c>
      <c r="Q32" s="62">
        <v>138.2</v>
      </c>
      <c r="R32" s="62">
        <v>11</v>
      </c>
      <c r="S32" s="62">
        <v>19.6</v>
      </c>
      <c r="T32" s="62">
        <v>161.1</v>
      </c>
      <c r="U32" s="62">
        <v>144.8</v>
      </c>
      <c r="V32" s="62">
        <v>16.3</v>
      </c>
      <c r="W32" s="62">
        <v>19.4</v>
      </c>
      <c r="X32" s="62">
        <v>142.9</v>
      </c>
      <c r="Y32" s="62">
        <v>134.7</v>
      </c>
      <c r="Z32" s="62">
        <v>8.2</v>
      </c>
    </row>
    <row r="33" spans="1:26" ht="13.5" customHeight="1">
      <c r="A33" s="12" t="s">
        <v>16</v>
      </c>
      <c r="B33" s="59">
        <v>19.4</v>
      </c>
      <c r="C33" s="59">
        <v>124.9</v>
      </c>
      <c r="D33" s="59">
        <v>120.6</v>
      </c>
      <c r="E33" s="59">
        <v>4.3</v>
      </c>
      <c r="F33" s="59">
        <v>20.1</v>
      </c>
      <c r="G33" s="59">
        <v>159.9</v>
      </c>
      <c r="H33" s="59">
        <v>150.9</v>
      </c>
      <c r="I33" s="59">
        <v>9</v>
      </c>
      <c r="J33" s="59">
        <v>18.8</v>
      </c>
      <c r="K33" s="59">
        <v>98.9</v>
      </c>
      <c r="L33" s="59">
        <v>98</v>
      </c>
      <c r="M33" s="59">
        <v>0.9</v>
      </c>
      <c r="N33" s="12" t="s">
        <v>16</v>
      </c>
      <c r="O33" s="59">
        <v>18.8</v>
      </c>
      <c r="P33" s="59">
        <v>146.1</v>
      </c>
      <c r="Q33" s="59">
        <v>135.8</v>
      </c>
      <c r="R33" s="59">
        <v>10.3</v>
      </c>
      <c r="S33" s="59">
        <v>18.6</v>
      </c>
      <c r="T33" s="59">
        <v>156.5</v>
      </c>
      <c r="U33" s="59">
        <v>140.8</v>
      </c>
      <c r="V33" s="59">
        <v>15.7</v>
      </c>
      <c r="W33" s="59">
        <v>18.9</v>
      </c>
      <c r="X33" s="59">
        <v>140.6</v>
      </c>
      <c r="Y33" s="59">
        <v>133.2</v>
      </c>
      <c r="Z33" s="59">
        <v>7.4</v>
      </c>
    </row>
    <row r="34" spans="1:26" ht="13.5" customHeight="1">
      <c r="A34" s="12" t="s">
        <v>84</v>
      </c>
      <c r="B34" s="59">
        <v>20.6</v>
      </c>
      <c r="C34" s="59">
        <v>133.4</v>
      </c>
      <c r="D34" s="59">
        <v>128.4</v>
      </c>
      <c r="E34" s="59">
        <v>5</v>
      </c>
      <c r="F34" s="59">
        <v>21.8</v>
      </c>
      <c r="G34" s="59">
        <v>176.8</v>
      </c>
      <c r="H34" s="59">
        <v>165.6</v>
      </c>
      <c r="I34" s="59">
        <v>11.2</v>
      </c>
      <c r="J34" s="59">
        <v>19.8</v>
      </c>
      <c r="K34" s="59">
        <v>104.3</v>
      </c>
      <c r="L34" s="59">
        <v>103.5</v>
      </c>
      <c r="M34" s="59">
        <v>0.8</v>
      </c>
      <c r="N34" s="12" t="s">
        <v>84</v>
      </c>
      <c r="O34" s="59">
        <v>19.6</v>
      </c>
      <c r="P34" s="59">
        <v>134.6</v>
      </c>
      <c r="Q34" s="59">
        <v>123.1</v>
      </c>
      <c r="R34" s="59">
        <v>11.5</v>
      </c>
      <c r="S34" s="59">
        <v>20.1</v>
      </c>
      <c r="T34" s="59">
        <v>155.3</v>
      </c>
      <c r="U34" s="59">
        <v>139.3</v>
      </c>
      <c r="V34" s="59">
        <v>16</v>
      </c>
      <c r="W34" s="59">
        <v>19.3</v>
      </c>
      <c r="X34" s="59">
        <v>123.9</v>
      </c>
      <c r="Y34" s="59">
        <v>114.8</v>
      </c>
      <c r="Z34" s="59">
        <v>9.1</v>
      </c>
    </row>
    <row r="35" spans="1:26" ht="13.5" customHeight="1">
      <c r="A35" s="12" t="s">
        <v>17</v>
      </c>
      <c r="B35" s="59">
        <v>20.3</v>
      </c>
      <c r="C35" s="59">
        <v>132.8</v>
      </c>
      <c r="D35" s="59">
        <v>125.6</v>
      </c>
      <c r="E35" s="59">
        <v>7.2</v>
      </c>
      <c r="F35" s="59">
        <v>20.9</v>
      </c>
      <c r="G35" s="59">
        <v>174.7</v>
      </c>
      <c r="H35" s="59">
        <v>158.73</v>
      </c>
      <c r="I35" s="59">
        <v>16</v>
      </c>
      <c r="J35" s="59">
        <v>19.9</v>
      </c>
      <c r="K35" s="59">
        <v>105.9</v>
      </c>
      <c r="L35" s="59">
        <v>104.3</v>
      </c>
      <c r="M35" s="59">
        <v>1.6</v>
      </c>
      <c r="N35" s="12" t="s">
        <v>17</v>
      </c>
      <c r="O35" s="59">
        <v>20.4</v>
      </c>
      <c r="P35" s="59">
        <v>138.8</v>
      </c>
      <c r="Q35" s="59">
        <v>127.7</v>
      </c>
      <c r="R35" s="59">
        <v>11.1</v>
      </c>
      <c r="S35" s="59">
        <v>20.7</v>
      </c>
      <c r="T35" s="59">
        <v>158.5</v>
      </c>
      <c r="U35" s="59">
        <v>144.2</v>
      </c>
      <c r="V35" s="59">
        <v>14.3</v>
      </c>
      <c r="W35" s="59">
        <v>20.2</v>
      </c>
      <c r="X35" s="59">
        <v>128.5</v>
      </c>
      <c r="Y35" s="59">
        <v>119.1</v>
      </c>
      <c r="Z35" s="59">
        <v>9.4</v>
      </c>
    </row>
    <row r="36" spans="1:26" ht="13.5" customHeight="1">
      <c r="A36" s="12" t="s">
        <v>18</v>
      </c>
      <c r="B36" s="59">
        <v>20.2</v>
      </c>
      <c r="C36" s="59">
        <v>130.9</v>
      </c>
      <c r="D36" s="59">
        <v>126.6</v>
      </c>
      <c r="E36" s="59">
        <v>4.3</v>
      </c>
      <c r="F36" s="59">
        <v>21.1</v>
      </c>
      <c r="G36" s="59">
        <v>169.2</v>
      </c>
      <c r="H36" s="59">
        <v>160.2</v>
      </c>
      <c r="I36" s="59">
        <v>9</v>
      </c>
      <c r="J36" s="59">
        <v>19.6</v>
      </c>
      <c r="K36" s="59">
        <v>106.9</v>
      </c>
      <c r="L36" s="59">
        <v>105.5</v>
      </c>
      <c r="M36" s="59">
        <v>1.4</v>
      </c>
      <c r="N36" s="12" t="s">
        <v>18</v>
      </c>
      <c r="O36" s="59">
        <v>18.5</v>
      </c>
      <c r="P36" s="59">
        <v>140.5</v>
      </c>
      <c r="Q36" s="59">
        <v>130.4</v>
      </c>
      <c r="R36" s="59">
        <v>10.1</v>
      </c>
      <c r="S36" s="59">
        <v>17.9</v>
      </c>
      <c r="T36" s="59">
        <v>145.5</v>
      </c>
      <c r="U36" s="59">
        <v>132.2</v>
      </c>
      <c r="V36" s="59">
        <v>13.3</v>
      </c>
      <c r="W36" s="59">
        <v>18.8</v>
      </c>
      <c r="X36" s="59">
        <v>138.1</v>
      </c>
      <c r="Y36" s="59">
        <v>129.5</v>
      </c>
      <c r="Z36" s="59">
        <v>8.6</v>
      </c>
    </row>
    <row r="37" spans="1:26" ht="13.5" customHeight="1">
      <c r="A37" s="12" t="s">
        <v>19</v>
      </c>
      <c r="B37" s="59">
        <v>21</v>
      </c>
      <c r="C37" s="59">
        <v>135.7</v>
      </c>
      <c r="D37" s="59">
        <v>132.2</v>
      </c>
      <c r="E37" s="59">
        <v>3.5</v>
      </c>
      <c r="F37" s="59">
        <v>21.7</v>
      </c>
      <c r="G37" s="59">
        <v>175</v>
      </c>
      <c r="H37" s="59">
        <v>167.5</v>
      </c>
      <c r="I37" s="59">
        <v>7.5</v>
      </c>
      <c r="J37" s="59">
        <v>20.5</v>
      </c>
      <c r="K37" s="59">
        <v>111.3</v>
      </c>
      <c r="L37" s="59">
        <v>110.2</v>
      </c>
      <c r="M37" s="59">
        <v>1.1</v>
      </c>
      <c r="N37" s="12" t="s">
        <v>19</v>
      </c>
      <c r="O37" s="59">
        <v>19.6</v>
      </c>
      <c r="P37" s="59">
        <v>149.5</v>
      </c>
      <c r="Q37" s="59">
        <v>138.6</v>
      </c>
      <c r="R37" s="59">
        <v>10.9</v>
      </c>
      <c r="S37" s="59">
        <v>20.6</v>
      </c>
      <c r="T37" s="59">
        <v>167.7</v>
      </c>
      <c r="U37" s="59">
        <v>152.2</v>
      </c>
      <c r="V37" s="59">
        <v>15.5</v>
      </c>
      <c r="W37" s="59">
        <v>19.1</v>
      </c>
      <c r="X37" s="59">
        <v>140.6</v>
      </c>
      <c r="Y37" s="59">
        <v>131.9</v>
      </c>
      <c r="Z37" s="59">
        <v>8.7</v>
      </c>
    </row>
    <row r="38" spans="1:26" ht="13.5" customHeight="1">
      <c r="A38" s="12" t="s">
        <v>20</v>
      </c>
      <c r="B38" s="59">
        <v>20.7</v>
      </c>
      <c r="C38" s="59">
        <v>133.4</v>
      </c>
      <c r="D38" s="59">
        <v>129.5</v>
      </c>
      <c r="E38" s="59">
        <v>3.9</v>
      </c>
      <c r="F38" s="59">
        <v>21.2</v>
      </c>
      <c r="G38" s="59">
        <v>171</v>
      </c>
      <c r="H38" s="59">
        <v>163.1</v>
      </c>
      <c r="I38" s="59">
        <v>7.9</v>
      </c>
      <c r="J38" s="59">
        <v>20.5</v>
      </c>
      <c r="K38" s="59">
        <v>110</v>
      </c>
      <c r="L38" s="59">
        <v>108.6</v>
      </c>
      <c r="M38" s="59">
        <v>1.4</v>
      </c>
      <c r="N38" s="12" t="s">
        <v>20</v>
      </c>
      <c r="O38" s="59">
        <v>20.7</v>
      </c>
      <c r="P38" s="59">
        <v>156.9</v>
      </c>
      <c r="Q38" s="59">
        <v>146.7</v>
      </c>
      <c r="R38" s="59">
        <v>10.2</v>
      </c>
      <c r="S38" s="59">
        <v>21</v>
      </c>
      <c r="T38" s="59">
        <v>168.4</v>
      </c>
      <c r="U38" s="59">
        <v>155.2</v>
      </c>
      <c r="V38" s="59">
        <v>13.2</v>
      </c>
      <c r="W38" s="59">
        <v>20.6</v>
      </c>
      <c r="X38" s="59">
        <v>151.2</v>
      </c>
      <c r="Y38" s="59">
        <v>142.5</v>
      </c>
      <c r="Z38" s="59">
        <v>8.7</v>
      </c>
    </row>
    <row r="39" spans="1:26" ht="13.5" customHeight="1">
      <c r="A39" s="12" t="s">
        <v>21</v>
      </c>
      <c r="B39" s="59">
        <v>20.5</v>
      </c>
      <c r="C39" s="59">
        <v>133.2</v>
      </c>
      <c r="D39" s="59">
        <v>129.3</v>
      </c>
      <c r="E39" s="59">
        <v>3.9</v>
      </c>
      <c r="F39" s="59">
        <v>21.1</v>
      </c>
      <c r="G39" s="59">
        <v>169.6</v>
      </c>
      <c r="H39" s="59">
        <v>162</v>
      </c>
      <c r="I39" s="59">
        <v>7.6</v>
      </c>
      <c r="J39" s="59">
        <v>20.2</v>
      </c>
      <c r="K39" s="59">
        <v>110.3</v>
      </c>
      <c r="L39" s="59">
        <v>108.7</v>
      </c>
      <c r="M39" s="59">
        <v>1.6</v>
      </c>
      <c r="N39" s="12" t="s">
        <v>21</v>
      </c>
      <c r="O39" s="59">
        <v>20.6</v>
      </c>
      <c r="P39" s="59">
        <v>154.4</v>
      </c>
      <c r="Q39" s="59">
        <v>145.7</v>
      </c>
      <c r="R39" s="59">
        <v>8.7</v>
      </c>
      <c r="S39" s="59">
        <v>20.2</v>
      </c>
      <c r="T39" s="59">
        <v>161.5</v>
      </c>
      <c r="U39" s="59">
        <v>149</v>
      </c>
      <c r="V39" s="59">
        <v>12.5</v>
      </c>
      <c r="W39" s="59">
        <v>20.8</v>
      </c>
      <c r="X39" s="59">
        <v>150.9</v>
      </c>
      <c r="Y39" s="59">
        <v>144.1</v>
      </c>
      <c r="Z39" s="59">
        <v>6.8</v>
      </c>
    </row>
    <row r="40" spans="1:26" ht="13.5" customHeight="1">
      <c r="A40" s="12" t="s">
        <v>22</v>
      </c>
      <c r="B40" s="59">
        <v>20.7</v>
      </c>
      <c r="C40" s="59">
        <v>133.5</v>
      </c>
      <c r="D40" s="59">
        <v>129.8</v>
      </c>
      <c r="E40" s="59">
        <v>3.7</v>
      </c>
      <c r="F40" s="59">
        <v>21.3</v>
      </c>
      <c r="G40" s="59">
        <v>171.6</v>
      </c>
      <c r="H40" s="59">
        <v>163.9</v>
      </c>
      <c r="I40" s="59">
        <v>7.7</v>
      </c>
      <c r="J40" s="59">
        <v>20.3</v>
      </c>
      <c r="K40" s="59">
        <v>109</v>
      </c>
      <c r="L40" s="59">
        <v>107.9</v>
      </c>
      <c r="M40" s="59">
        <v>1.1</v>
      </c>
      <c r="N40" s="12" t="s">
        <v>22</v>
      </c>
      <c r="O40" s="59">
        <v>19.63</v>
      </c>
      <c r="P40" s="59">
        <v>147.6</v>
      </c>
      <c r="Q40" s="59">
        <v>138.5</v>
      </c>
      <c r="R40" s="59">
        <v>9.1</v>
      </c>
      <c r="S40" s="59">
        <v>19.4</v>
      </c>
      <c r="T40" s="59">
        <v>156.5</v>
      </c>
      <c r="U40" s="59">
        <v>143.4</v>
      </c>
      <c r="V40" s="59">
        <v>13.1</v>
      </c>
      <c r="W40" s="59">
        <v>19.7</v>
      </c>
      <c r="X40" s="59">
        <v>142.9</v>
      </c>
      <c r="Y40" s="59">
        <v>135.9</v>
      </c>
      <c r="Z40" s="59">
        <v>7</v>
      </c>
    </row>
    <row r="41" spans="1:26" ht="13.5" customHeight="1">
      <c r="A41" s="12" t="s">
        <v>23</v>
      </c>
      <c r="B41" s="59">
        <v>21.1</v>
      </c>
      <c r="C41" s="59">
        <v>136.9</v>
      </c>
      <c r="D41" s="59">
        <v>132.7</v>
      </c>
      <c r="E41" s="59">
        <v>4.2</v>
      </c>
      <c r="F41" s="59">
        <v>21.8</v>
      </c>
      <c r="G41" s="59">
        <v>176.2</v>
      </c>
      <c r="H41" s="59">
        <v>167.2</v>
      </c>
      <c r="I41" s="59">
        <v>9</v>
      </c>
      <c r="J41" s="59">
        <v>20.5</v>
      </c>
      <c r="K41" s="59">
        <v>111.8</v>
      </c>
      <c r="L41" s="59">
        <v>110.6</v>
      </c>
      <c r="M41" s="59">
        <v>1.2</v>
      </c>
      <c r="N41" s="12" t="s">
        <v>23</v>
      </c>
      <c r="O41" s="59">
        <v>18.9</v>
      </c>
      <c r="P41" s="59">
        <v>145.2</v>
      </c>
      <c r="Q41" s="59">
        <v>135.1</v>
      </c>
      <c r="R41" s="59">
        <v>10.1</v>
      </c>
      <c r="S41" s="59">
        <v>19.2</v>
      </c>
      <c r="T41" s="59">
        <v>159.5</v>
      </c>
      <c r="U41" s="59">
        <v>143.9</v>
      </c>
      <c r="V41" s="59">
        <v>15.6</v>
      </c>
      <c r="W41" s="59">
        <v>18.8</v>
      </c>
      <c r="X41" s="59">
        <v>137.9</v>
      </c>
      <c r="Y41" s="59">
        <v>130.7</v>
      </c>
      <c r="Z41" s="59">
        <v>7.2</v>
      </c>
    </row>
    <row r="42" spans="1:26" ht="13.5" customHeight="1">
      <c r="A42" s="12" t="s">
        <v>24</v>
      </c>
      <c r="B42" s="59">
        <v>20.3</v>
      </c>
      <c r="C42" s="59">
        <v>133.7</v>
      </c>
      <c r="D42" s="59">
        <v>129.9</v>
      </c>
      <c r="E42" s="59">
        <v>3.8</v>
      </c>
      <c r="F42" s="59">
        <v>20.9</v>
      </c>
      <c r="G42" s="59">
        <v>170.63</v>
      </c>
      <c r="H42" s="59">
        <v>162.9</v>
      </c>
      <c r="I42" s="59">
        <v>7.7</v>
      </c>
      <c r="J42" s="59">
        <v>20</v>
      </c>
      <c r="K42" s="59">
        <v>109.8</v>
      </c>
      <c r="L42" s="59">
        <v>108.5</v>
      </c>
      <c r="M42" s="59">
        <v>1.3</v>
      </c>
      <c r="N42" s="12" t="s">
        <v>24</v>
      </c>
      <c r="O42" s="59">
        <v>20.8</v>
      </c>
      <c r="P42" s="59">
        <v>155</v>
      </c>
      <c r="Q42" s="59">
        <v>145.1</v>
      </c>
      <c r="R42" s="59">
        <v>9.9</v>
      </c>
      <c r="S42" s="59">
        <v>21.3</v>
      </c>
      <c r="T42" s="59">
        <v>175.7</v>
      </c>
      <c r="U42" s="59">
        <v>157</v>
      </c>
      <c r="V42" s="59">
        <v>18.7</v>
      </c>
      <c r="W42" s="59">
        <v>20.6</v>
      </c>
      <c r="X42" s="59">
        <v>147</v>
      </c>
      <c r="Y42" s="59">
        <v>140.5</v>
      </c>
      <c r="Z42" s="59">
        <v>6.5</v>
      </c>
    </row>
    <row r="43" spans="1:26" ht="13.5" customHeight="1">
      <c r="A43" s="14" t="s">
        <v>25</v>
      </c>
      <c r="B43" s="63">
        <v>20.9</v>
      </c>
      <c r="C43" s="64">
        <v>139.1</v>
      </c>
      <c r="D43" s="64">
        <v>132.5</v>
      </c>
      <c r="E43" s="64">
        <v>6.6</v>
      </c>
      <c r="F43" s="64">
        <v>21.1</v>
      </c>
      <c r="G43" s="64">
        <v>172.8</v>
      </c>
      <c r="H43" s="64">
        <v>161.3</v>
      </c>
      <c r="I43" s="64">
        <v>11.5</v>
      </c>
      <c r="J43" s="64">
        <v>20.7</v>
      </c>
      <c r="K43" s="64">
        <v>117.1</v>
      </c>
      <c r="L43" s="64">
        <v>113.8</v>
      </c>
      <c r="M43" s="64">
        <v>3.3</v>
      </c>
      <c r="N43" s="14" t="s">
        <v>25</v>
      </c>
      <c r="O43" s="63">
        <v>18.8</v>
      </c>
      <c r="P43" s="64">
        <v>142.1</v>
      </c>
      <c r="Q43" s="64">
        <v>134</v>
      </c>
      <c r="R43" s="64">
        <v>8.1</v>
      </c>
      <c r="S43" s="64">
        <v>19.2</v>
      </c>
      <c r="T43" s="64">
        <v>155.5</v>
      </c>
      <c r="U43" s="64">
        <v>143.7</v>
      </c>
      <c r="V43" s="64">
        <v>11.8</v>
      </c>
      <c r="W43" s="64">
        <v>18.6</v>
      </c>
      <c r="X43" s="64">
        <v>135.1</v>
      </c>
      <c r="Y43" s="64">
        <v>129</v>
      </c>
      <c r="Z43" s="64">
        <v>6.1</v>
      </c>
    </row>
    <row r="44" spans="1:14" ht="16.5" customHeight="1">
      <c r="A44" s="55" t="s">
        <v>39</v>
      </c>
      <c r="N44" s="55" t="s">
        <v>39</v>
      </c>
    </row>
    <row r="45" spans="1:26" ht="13.5" customHeight="1">
      <c r="A45" s="33" t="s">
        <v>95</v>
      </c>
      <c r="B45" s="57">
        <v>20.4</v>
      </c>
      <c r="C45" s="57">
        <v>136.3</v>
      </c>
      <c r="D45" s="57">
        <v>131.5</v>
      </c>
      <c r="E45" s="57">
        <v>4.8</v>
      </c>
      <c r="F45" s="57">
        <v>20.6</v>
      </c>
      <c r="G45" s="57">
        <v>156.3</v>
      </c>
      <c r="H45" s="57">
        <v>149</v>
      </c>
      <c r="I45" s="57">
        <v>7.3</v>
      </c>
      <c r="J45" s="57">
        <v>20.3</v>
      </c>
      <c r="K45" s="57">
        <v>121.8</v>
      </c>
      <c r="L45" s="57">
        <v>118.8</v>
      </c>
      <c r="M45" s="57">
        <v>3</v>
      </c>
      <c r="N45" s="33" t="s">
        <v>95</v>
      </c>
      <c r="O45" s="65" t="s">
        <v>96</v>
      </c>
      <c r="P45" s="65" t="s">
        <v>96</v>
      </c>
      <c r="Q45" s="65" t="s">
        <v>96</v>
      </c>
      <c r="R45" s="65" t="s">
        <v>96</v>
      </c>
      <c r="S45" s="65" t="s">
        <v>96</v>
      </c>
      <c r="T45" s="65" t="s">
        <v>96</v>
      </c>
      <c r="U45" s="65" t="s">
        <v>96</v>
      </c>
      <c r="V45" s="65" t="s">
        <v>96</v>
      </c>
      <c r="W45" s="65" t="s">
        <v>96</v>
      </c>
      <c r="X45" s="65" t="s">
        <v>96</v>
      </c>
      <c r="Y45" s="65" t="s">
        <v>96</v>
      </c>
      <c r="Z45" s="65" t="s">
        <v>96</v>
      </c>
    </row>
    <row r="46" spans="1:26" ht="13.5" customHeight="1">
      <c r="A46" s="12" t="s">
        <v>97</v>
      </c>
      <c r="B46" s="59">
        <v>20.4</v>
      </c>
      <c r="C46" s="59">
        <v>136.2</v>
      </c>
      <c r="D46" s="59">
        <v>131.9</v>
      </c>
      <c r="E46" s="59">
        <v>4.3</v>
      </c>
      <c r="F46" s="59">
        <v>20.6</v>
      </c>
      <c r="G46" s="59">
        <v>156.5</v>
      </c>
      <c r="H46" s="59">
        <v>149.6</v>
      </c>
      <c r="I46" s="59">
        <v>6.9</v>
      </c>
      <c r="J46" s="59">
        <v>20.2</v>
      </c>
      <c r="K46" s="59">
        <v>122</v>
      </c>
      <c r="L46" s="59">
        <v>119.5</v>
      </c>
      <c r="M46" s="59">
        <v>2.5</v>
      </c>
      <c r="N46" s="12" t="s">
        <v>97</v>
      </c>
      <c r="O46" s="60" t="s">
        <v>96</v>
      </c>
      <c r="P46" s="60" t="s">
        <v>96</v>
      </c>
      <c r="Q46" s="60" t="s">
        <v>96</v>
      </c>
      <c r="R46" s="60" t="s">
        <v>96</v>
      </c>
      <c r="S46" s="60" t="s">
        <v>96</v>
      </c>
      <c r="T46" s="60" t="s">
        <v>96</v>
      </c>
      <c r="U46" s="60" t="s">
        <v>96</v>
      </c>
      <c r="V46" s="60" t="s">
        <v>96</v>
      </c>
      <c r="W46" s="60" t="s">
        <v>96</v>
      </c>
      <c r="X46" s="60" t="s">
        <v>96</v>
      </c>
      <c r="Y46" s="60" t="s">
        <v>96</v>
      </c>
      <c r="Z46" s="60" t="s">
        <v>96</v>
      </c>
    </row>
    <row r="47" spans="1:26" ht="13.5" customHeight="1">
      <c r="A47" s="12" t="s">
        <v>98</v>
      </c>
      <c r="B47" s="59">
        <v>21.4</v>
      </c>
      <c r="C47" s="59">
        <v>153.8</v>
      </c>
      <c r="D47" s="59">
        <v>148.9</v>
      </c>
      <c r="E47" s="59">
        <v>4.9</v>
      </c>
      <c r="F47" s="59">
        <v>21.5</v>
      </c>
      <c r="G47" s="59">
        <v>162.1</v>
      </c>
      <c r="H47" s="59">
        <v>155.9</v>
      </c>
      <c r="I47" s="59">
        <v>6.2</v>
      </c>
      <c r="J47" s="59">
        <v>21.3</v>
      </c>
      <c r="K47" s="59">
        <v>144.1</v>
      </c>
      <c r="L47" s="59">
        <v>140.7</v>
      </c>
      <c r="M47" s="59">
        <v>3.4</v>
      </c>
      <c r="N47" s="12" t="s">
        <v>98</v>
      </c>
      <c r="O47" s="60">
        <v>19.7</v>
      </c>
      <c r="P47" s="60">
        <v>160.4</v>
      </c>
      <c r="Q47" s="60">
        <v>151.8</v>
      </c>
      <c r="R47" s="60">
        <v>8.6</v>
      </c>
      <c r="S47" s="60">
        <v>19.6</v>
      </c>
      <c r="T47" s="60">
        <v>161.5</v>
      </c>
      <c r="U47" s="60">
        <v>152.2</v>
      </c>
      <c r="V47" s="60">
        <v>9.3</v>
      </c>
      <c r="W47" s="60">
        <v>19.7</v>
      </c>
      <c r="X47" s="60">
        <v>158</v>
      </c>
      <c r="Y47" s="60">
        <v>151</v>
      </c>
      <c r="Z47" s="60">
        <v>7</v>
      </c>
    </row>
    <row r="48" spans="1:26" ht="13.5" customHeight="1">
      <c r="A48" s="12" t="s">
        <v>99</v>
      </c>
      <c r="B48" s="59">
        <v>21.3</v>
      </c>
      <c r="C48" s="59">
        <v>155</v>
      </c>
      <c r="D48" s="59">
        <v>149.8</v>
      </c>
      <c r="E48" s="59">
        <v>5.2</v>
      </c>
      <c r="F48" s="59">
        <v>21.3</v>
      </c>
      <c r="G48" s="59">
        <v>162.6</v>
      </c>
      <c r="H48" s="59">
        <v>156.5</v>
      </c>
      <c r="I48" s="59">
        <v>6.1</v>
      </c>
      <c r="J48" s="59">
        <v>21.3</v>
      </c>
      <c r="K48" s="59">
        <v>145.6</v>
      </c>
      <c r="L48" s="59">
        <v>141.6</v>
      </c>
      <c r="M48" s="59">
        <v>4</v>
      </c>
      <c r="N48" s="12" t="s">
        <v>99</v>
      </c>
      <c r="O48" s="60">
        <v>19.4</v>
      </c>
      <c r="P48" s="60">
        <v>155.1</v>
      </c>
      <c r="Q48" s="60">
        <v>147.2</v>
      </c>
      <c r="R48" s="60">
        <v>7.9</v>
      </c>
      <c r="S48" s="60">
        <v>19.5</v>
      </c>
      <c r="T48" s="60">
        <v>155.9</v>
      </c>
      <c r="U48" s="60">
        <v>147.8</v>
      </c>
      <c r="V48" s="60">
        <v>8.1</v>
      </c>
      <c r="W48" s="60">
        <v>19.3</v>
      </c>
      <c r="X48" s="60">
        <v>153.3</v>
      </c>
      <c r="Y48" s="60">
        <v>146</v>
      </c>
      <c r="Z48" s="60">
        <v>7.3</v>
      </c>
    </row>
    <row r="49" spans="1:26" ht="13.5" customHeight="1">
      <c r="A49" s="12" t="s">
        <v>100</v>
      </c>
      <c r="B49" s="59">
        <v>20.6</v>
      </c>
      <c r="C49" s="59">
        <v>133.3</v>
      </c>
      <c r="D49" s="59">
        <v>129.6</v>
      </c>
      <c r="E49" s="59">
        <v>3.7</v>
      </c>
      <c r="F49" s="59">
        <v>21.1</v>
      </c>
      <c r="G49" s="59">
        <v>154.9</v>
      </c>
      <c r="H49" s="59">
        <v>147.7</v>
      </c>
      <c r="I49" s="59">
        <v>7.2</v>
      </c>
      <c r="J49" s="59">
        <v>20.4</v>
      </c>
      <c r="K49" s="59">
        <v>122.6</v>
      </c>
      <c r="L49" s="59">
        <v>120.6</v>
      </c>
      <c r="M49" s="59">
        <v>2</v>
      </c>
      <c r="N49" s="12" t="s">
        <v>100</v>
      </c>
      <c r="O49" s="66" t="s">
        <v>96</v>
      </c>
      <c r="P49" s="60" t="s">
        <v>96</v>
      </c>
      <c r="Q49" s="60" t="s">
        <v>96</v>
      </c>
      <c r="R49" s="60" t="s">
        <v>96</v>
      </c>
      <c r="S49" s="60" t="s">
        <v>96</v>
      </c>
      <c r="T49" s="60" t="s">
        <v>96</v>
      </c>
      <c r="U49" s="60" t="s">
        <v>96</v>
      </c>
      <c r="V49" s="60" t="s">
        <v>96</v>
      </c>
      <c r="W49" s="60" t="s">
        <v>96</v>
      </c>
      <c r="X49" s="60" t="s">
        <v>96</v>
      </c>
      <c r="Y49" s="60" t="s">
        <v>96</v>
      </c>
      <c r="Z49" s="60" t="s">
        <v>96</v>
      </c>
    </row>
    <row r="50" spans="1:26" ht="13.5" customHeight="1">
      <c r="A50" s="46" t="s">
        <v>101</v>
      </c>
      <c r="B50" s="62">
        <v>20.4</v>
      </c>
      <c r="C50" s="62">
        <v>131.1</v>
      </c>
      <c r="D50" s="62">
        <v>125.9</v>
      </c>
      <c r="E50" s="62">
        <v>5.2</v>
      </c>
      <c r="F50" s="62">
        <v>21</v>
      </c>
      <c r="G50" s="62">
        <v>154.7</v>
      </c>
      <c r="H50" s="62">
        <v>144.5</v>
      </c>
      <c r="I50" s="62">
        <v>10.2</v>
      </c>
      <c r="J50" s="62">
        <v>20.1</v>
      </c>
      <c r="K50" s="62">
        <v>119.9</v>
      </c>
      <c r="L50" s="62">
        <v>117.1</v>
      </c>
      <c r="M50" s="62">
        <v>2.8</v>
      </c>
      <c r="N50" s="46" t="s">
        <v>101</v>
      </c>
      <c r="O50" s="72" t="s">
        <v>96</v>
      </c>
      <c r="P50" s="67" t="s">
        <v>96</v>
      </c>
      <c r="Q50" s="67" t="s">
        <v>96</v>
      </c>
      <c r="R50" s="67" t="s">
        <v>96</v>
      </c>
      <c r="S50" s="67" t="s">
        <v>96</v>
      </c>
      <c r="T50" s="67" t="s">
        <v>96</v>
      </c>
      <c r="U50" s="67" t="s">
        <v>96</v>
      </c>
      <c r="V50" s="67" t="s">
        <v>96</v>
      </c>
      <c r="W50" s="67" t="s">
        <v>96</v>
      </c>
      <c r="X50" s="67" t="s">
        <v>96</v>
      </c>
      <c r="Y50" s="67" t="s">
        <v>96</v>
      </c>
      <c r="Z50" s="67" t="s">
        <v>96</v>
      </c>
    </row>
    <row r="51" spans="1:26" ht="13.5" customHeight="1">
      <c r="A51" s="12" t="s">
        <v>16</v>
      </c>
      <c r="B51" s="59">
        <v>19.4</v>
      </c>
      <c r="C51" s="59">
        <v>126.1</v>
      </c>
      <c r="D51" s="59">
        <v>122.2</v>
      </c>
      <c r="E51" s="59">
        <v>3.9</v>
      </c>
      <c r="F51" s="59">
        <v>20</v>
      </c>
      <c r="G51" s="59">
        <v>146.5</v>
      </c>
      <c r="H51" s="59">
        <v>138.9</v>
      </c>
      <c r="I51" s="59">
        <v>7.6</v>
      </c>
      <c r="J51" s="59">
        <v>19.2</v>
      </c>
      <c r="K51" s="59">
        <v>115.9</v>
      </c>
      <c r="L51" s="59">
        <v>113.8</v>
      </c>
      <c r="M51" s="59">
        <v>2.1</v>
      </c>
      <c r="N51" s="12" t="s">
        <v>16</v>
      </c>
      <c r="O51" s="66" t="s">
        <v>96</v>
      </c>
      <c r="P51" s="60" t="s">
        <v>96</v>
      </c>
      <c r="Q51" s="60" t="s">
        <v>96</v>
      </c>
      <c r="R51" s="60" t="s">
        <v>96</v>
      </c>
      <c r="S51" s="60" t="s">
        <v>96</v>
      </c>
      <c r="T51" s="60" t="s">
        <v>96</v>
      </c>
      <c r="U51" s="60" t="s">
        <v>96</v>
      </c>
      <c r="V51" s="60" t="s">
        <v>96</v>
      </c>
      <c r="W51" s="60" t="s">
        <v>96</v>
      </c>
      <c r="X51" s="60" t="s">
        <v>96</v>
      </c>
      <c r="Y51" s="60" t="s">
        <v>96</v>
      </c>
      <c r="Z51" s="60" t="s">
        <v>96</v>
      </c>
    </row>
    <row r="52" spans="1:26" ht="13.5" customHeight="1">
      <c r="A52" s="12" t="s">
        <v>84</v>
      </c>
      <c r="B52" s="59">
        <v>20.7</v>
      </c>
      <c r="C52" s="59">
        <v>133.8</v>
      </c>
      <c r="D52" s="59">
        <v>129.9</v>
      </c>
      <c r="E52" s="59">
        <v>3.9</v>
      </c>
      <c r="F52" s="59">
        <v>21.1</v>
      </c>
      <c r="G52" s="59">
        <v>155.3</v>
      </c>
      <c r="H52" s="59">
        <v>147.8</v>
      </c>
      <c r="I52" s="59">
        <v>7.5</v>
      </c>
      <c r="J52" s="59">
        <v>20.4</v>
      </c>
      <c r="K52" s="59">
        <v>123.4</v>
      </c>
      <c r="L52" s="59">
        <v>121.2</v>
      </c>
      <c r="M52" s="59">
        <v>2.2</v>
      </c>
      <c r="N52" s="12" t="s">
        <v>84</v>
      </c>
      <c r="O52" s="66" t="s">
        <v>96</v>
      </c>
      <c r="P52" s="60" t="s">
        <v>96</v>
      </c>
      <c r="Q52" s="60" t="s">
        <v>96</v>
      </c>
      <c r="R52" s="60" t="s">
        <v>96</v>
      </c>
      <c r="S52" s="60" t="s">
        <v>96</v>
      </c>
      <c r="T52" s="60" t="s">
        <v>96</v>
      </c>
      <c r="U52" s="60" t="s">
        <v>96</v>
      </c>
      <c r="V52" s="60" t="s">
        <v>96</v>
      </c>
      <c r="W52" s="60" t="s">
        <v>96</v>
      </c>
      <c r="X52" s="60" t="s">
        <v>96</v>
      </c>
      <c r="Y52" s="60" t="s">
        <v>96</v>
      </c>
      <c r="Z52" s="60" t="s">
        <v>96</v>
      </c>
    </row>
    <row r="53" spans="1:26" ht="13.5" customHeight="1">
      <c r="A53" s="12" t="s">
        <v>17</v>
      </c>
      <c r="B53" s="59">
        <v>20.6</v>
      </c>
      <c r="C53" s="59">
        <v>133.4</v>
      </c>
      <c r="D53" s="59">
        <v>129.53</v>
      </c>
      <c r="E53" s="59">
        <v>3.9</v>
      </c>
      <c r="F53" s="59">
        <v>21.2</v>
      </c>
      <c r="G53" s="59">
        <v>156.5</v>
      </c>
      <c r="H53" s="59">
        <v>148.6</v>
      </c>
      <c r="I53" s="59">
        <v>7.9</v>
      </c>
      <c r="J53" s="59">
        <v>20.3</v>
      </c>
      <c r="K53" s="59">
        <v>122.2</v>
      </c>
      <c r="L53" s="59">
        <v>120.3</v>
      </c>
      <c r="M53" s="59">
        <v>1.9</v>
      </c>
      <c r="N53" s="12" t="s">
        <v>17</v>
      </c>
      <c r="O53" s="66" t="s">
        <v>96</v>
      </c>
      <c r="P53" s="60" t="s">
        <v>96</v>
      </c>
      <c r="Q53" s="60" t="s">
        <v>96</v>
      </c>
      <c r="R53" s="60" t="s">
        <v>96</v>
      </c>
      <c r="S53" s="60" t="s">
        <v>96</v>
      </c>
      <c r="T53" s="60" t="s">
        <v>96</v>
      </c>
      <c r="U53" s="60" t="s">
        <v>96</v>
      </c>
      <c r="V53" s="60" t="s">
        <v>96</v>
      </c>
      <c r="W53" s="60" t="s">
        <v>96</v>
      </c>
      <c r="X53" s="60" t="s">
        <v>96</v>
      </c>
      <c r="Y53" s="60" t="s">
        <v>96</v>
      </c>
      <c r="Z53" s="60" t="s">
        <v>96</v>
      </c>
    </row>
    <row r="54" spans="1:26" ht="13.5" customHeight="1">
      <c r="A54" s="12" t="s">
        <v>18</v>
      </c>
      <c r="B54" s="59">
        <v>21.1</v>
      </c>
      <c r="C54" s="59">
        <v>136.2</v>
      </c>
      <c r="D54" s="59">
        <v>132.3</v>
      </c>
      <c r="E54" s="59">
        <v>3.9</v>
      </c>
      <c r="F54" s="59">
        <v>21.7</v>
      </c>
      <c r="G54" s="59">
        <v>160.2</v>
      </c>
      <c r="H54" s="59">
        <v>152.3</v>
      </c>
      <c r="I54" s="59">
        <v>7.9</v>
      </c>
      <c r="J54" s="59">
        <v>20.8</v>
      </c>
      <c r="K54" s="59">
        <v>124.6</v>
      </c>
      <c r="L54" s="59">
        <v>122.7</v>
      </c>
      <c r="M54" s="59">
        <v>1.9</v>
      </c>
      <c r="N54" s="12" t="s">
        <v>18</v>
      </c>
      <c r="O54" s="66" t="s">
        <v>96</v>
      </c>
      <c r="P54" s="60" t="s">
        <v>96</v>
      </c>
      <c r="Q54" s="60" t="s">
        <v>96</v>
      </c>
      <c r="R54" s="60" t="s">
        <v>96</v>
      </c>
      <c r="S54" s="60" t="s">
        <v>96</v>
      </c>
      <c r="T54" s="60" t="s">
        <v>96</v>
      </c>
      <c r="U54" s="60" t="s">
        <v>96</v>
      </c>
      <c r="V54" s="60" t="s">
        <v>96</v>
      </c>
      <c r="W54" s="60" t="s">
        <v>96</v>
      </c>
      <c r="X54" s="60" t="s">
        <v>96</v>
      </c>
      <c r="Y54" s="60" t="s">
        <v>96</v>
      </c>
      <c r="Z54" s="60" t="s">
        <v>96</v>
      </c>
    </row>
    <row r="55" spans="1:26" ht="13.5" customHeight="1">
      <c r="A55" s="12" t="s">
        <v>19</v>
      </c>
      <c r="B55" s="59">
        <v>20.2</v>
      </c>
      <c r="C55" s="59">
        <v>129.5</v>
      </c>
      <c r="D55" s="59">
        <v>126.6</v>
      </c>
      <c r="E55" s="59">
        <v>2.9</v>
      </c>
      <c r="F55" s="59">
        <v>20.4</v>
      </c>
      <c r="G55" s="59">
        <v>149.3</v>
      </c>
      <c r="H55" s="59">
        <v>143.2</v>
      </c>
      <c r="I55" s="59">
        <v>6.1</v>
      </c>
      <c r="J55" s="59">
        <v>20.1</v>
      </c>
      <c r="K55" s="59">
        <v>119.9</v>
      </c>
      <c r="L55" s="59">
        <v>118.5</v>
      </c>
      <c r="M55" s="59">
        <v>1.4</v>
      </c>
      <c r="N55" s="12" t="s">
        <v>19</v>
      </c>
      <c r="O55" s="66" t="s">
        <v>96</v>
      </c>
      <c r="P55" s="60" t="s">
        <v>96</v>
      </c>
      <c r="Q55" s="60" t="s">
        <v>96</v>
      </c>
      <c r="R55" s="60" t="s">
        <v>96</v>
      </c>
      <c r="S55" s="60" t="s">
        <v>96</v>
      </c>
      <c r="T55" s="60" t="s">
        <v>96</v>
      </c>
      <c r="U55" s="60" t="s">
        <v>96</v>
      </c>
      <c r="V55" s="60" t="s">
        <v>96</v>
      </c>
      <c r="W55" s="60" t="s">
        <v>96</v>
      </c>
      <c r="X55" s="60" t="s">
        <v>96</v>
      </c>
      <c r="Y55" s="60" t="s">
        <v>96</v>
      </c>
      <c r="Z55" s="60" t="s">
        <v>96</v>
      </c>
    </row>
    <row r="56" spans="1:26" ht="13.5" customHeight="1">
      <c r="A56" s="12" t="s">
        <v>20</v>
      </c>
      <c r="B56" s="59">
        <v>21.4</v>
      </c>
      <c r="C56" s="59">
        <v>138.7</v>
      </c>
      <c r="D56" s="59">
        <v>135.5</v>
      </c>
      <c r="E56" s="59">
        <v>3.2</v>
      </c>
      <c r="F56" s="59">
        <v>22</v>
      </c>
      <c r="G56" s="59">
        <v>161.3</v>
      </c>
      <c r="H56" s="59">
        <v>155</v>
      </c>
      <c r="I56" s="59">
        <v>6.3</v>
      </c>
      <c r="J56" s="59">
        <v>21.1</v>
      </c>
      <c r="K56" s="59">
        <v>127.4</v>
      </c>
      <c r="L56" s="59">
        <v>125.7</v>
      </c>
      <c r="M56" s="59">
        <v>1.7</v>
      </c>
      <c r="N56" s="12" t="s">
        <v>20</v>
      </c>
      <c r="O56" s="66" t="s">
        <v>96</v>
      </c>
      <c r="P56" s="60" t="s">
        <v>96</v>
      </c>
      <c r="Q56" s="60" t="s">
        <v>96</v>
      </c>
      <c r="R56" s="60" t="s">
        <v>96</v>
      </c>
      <c r="S56" s="60" t="s">
        <v>96</v>
      </c>
      <c r="T56" s="60" t="s">
        <v>96</v>
      </c>
      <c r="U56" s="60" t="s">
        <v>96</v>
      </c>
      <c r="V56" s="60" t="s">
        <v>96</v>
      </c>
      <c r="W56" s="60" t="s">
        <v>96</v>
      </c>
      <c r="X56" s="60" t="s">
        <v>96</v>
      </c>
      <c r="Y56" s="60" t="s">
        <v>96</v>
      </c>
      <c r="Z56" s="60" t="s">
        <v>96</v>
      </c>
    </row>
    <row r="57" spans="1:26" ht="13.5" customHeight="1">
      <c r="A57" s="12" t="s">
        <v>21</v>
      </c>
      <c r="B57" s="59">
        <v>21.2</v>
      </c>
      <c r="C57" s="59">
        <v>139.1</v>
      </c>
      <c r="D57" s="59">
        <v>134.6</v>
      </c>
      <c r="E57" s="59">
        <v>4.5</v>
      </c>
      <c r="F57" s="59">
        <v>21.7</v>
      </c>
      <c r="G57" s="59">
        <v>160.8</v>
      </c>
      <c r="H57" s="59">
        <v>152.4</v>
      </c>
      <c r="I57" s="59">
        <v>8.4</v>
      </c>
      <c r="J57" s="59">
        <v>21</v>
      </c>
      <c r="K57" s="59">
        <v>128.1</v>
      </c>
      <c r="L57" s="59">
        <v>125.6</v>
      </c>
      <c r="M57" s="59">
        <v>2.5</v>
      </c>
      <c r="N57" s="12" t="s">
        <v>21</v>
      </c>
      <c r="O57" s="66" t="s">
        <v>96</v>
      </c>
      <c r="P57" s="60" t="s">
        <v>96</v>
      </c>
      <c r="Q57" s="60" t="s">
        <v>96</v>
      </c>
      <c r="R57" s="60" t="s">
        <v>96</v>
      </c>
      <c r="S57" s="60" t="s">
        <v>96</v>
      </c>
      <c r="T57" s="60" t="s">
        <v>96</v>
      </c>
      <c r="U57" s="60" t="s">
        <v>96</v>
      </c>
      <c r="V57" s="60" t="s">
        <v>96</v>
      </c>
      <c r="W57" s="60" t="s">
        <v>96</v>
      </c>
      <c r="X57" s="60" t="s">
        <v>96</v>
      </c>
      <c r="Y57" s="60" t="s">
        <v>96</v>
      </c>
      <c r="Z57" s="60" t="s">
        <v>96</v>
      </c>
    </row>
    <row r="58" spans="1:26" ht="13.5" customHeight="1">
      <c r="A58" s="12" t="s">
        <v>22</v>
      </c>
      <c r="B58" s="59">
        <v>20.4</v>
      </c>
      <c r="C58" s="59">
        <v>131.53</v>
      </c>
      <c r="D58" s="59">
        <v>128.4</v>
      </c>
      <c r="E58" s="59">
        <v>3.1</v>
      </c>
      <c r="F58" s="59">
        <v>20.9</v>
      </c>
      <c r="G58" s="59">
        <v>151</v>
      </c>
      <c r="H58" s="59">
        <v>145</v>
      </c>
      <c r="I58" s="59">
        <v>6</v>
      </c>
      <c r="J58" s="59">
        <v>20.1</v>
      </c>
      <c r="K58" s="59">
        <v>121.5</v>
      </c>
      <c r="L58" s="59">
        <v>119.9</v>
      </c>
      <c r="M58" s="59">
        <v>1.6</v>
      </c>
      <c r="N58" s="12" t="s">
        <v>22</v>
      </c>
      <c r="O58" s="66" t="s">
        <v>96</v>
      </c>
      <c r="P58" s="60" t="s">
        <v>96</v>
      </c>
      <c r="Q58" s="60" t="s">
        <v>96</v>
      </c>
      <c r="R58" s="60" t="s">
        <v>96</v>
      </c>
      <c r="S58" s="60" t="s">
        <v>96</v>
      </c>
      <c r="T58" s="60" t="s">
        <v>96</v>
      </c>
      <c r="U58" s="60" t="s">
        <v>96</v>
      </c>
      <c r="V58" s="60" t="s">
        <v>96</v>
      </c>
      <c r="W58" s="60" t="s">
        <v>96</v>
      </c>
      <c r="X58" s="60" t="s">
        <v>96</v>
      </c>
      <c r="Y58" s="60" t="s">
        <v>96</v>
      </c>
      <c r="Z58" s="60" t="s">
        <v>96</v>
      </c>
    </row>
    <row r="59" spans="1:26" ht="13.5" customHeight="1">
      <c r="A59" s="12" t="s">
        <v>23</v>
      </c>
      <c r="B59" s="59">
        <v>20.6</v>
      </c>
      <c r="C59" s="59">
        <v>131.6</v>
      </c>
      <c r="D59" s="59">
        <v>128.9</v>
      </c>
      <c r="E59" s="59">
        <v>2.7</v>
      </c>
      <c r="F59" s="59">
        <v>20.7</v>
      </c>
      <c r="G59" s="59">
        <v>150.7</v>
      </c>
      <c r="H59" s="59">
        <v>145.8</v>
      </c>
      <c r="I59" s="59">
        <v>4.9</v>
      </c>
      <c r="J59" s="59">
        <v>20.5</v>
      </c>
      <c r="K59" s="59">
        <v>121.8</v>
      </c>
      <c r="L59" s="59">
        <v>120.3</v>
      </c>
      <c r="M59" s="59">
        <v>1.5</v>
      </c>
      <c r="N59" s="12" t="s">
        <v>23</v>
      </c>
      <c r="O59" s="66" t="s">
        <v>96</v>
      </c>
      <c r="P59" s="60" t="s">
        <v>96</v>
      </c>
      <c r="Q59" s="60" t="s">
        <v>96</v>
      </c>
      <c r="R59" s="60" t="s">
        <v>96</v>
      </c>
      <c r="S59" s="60" t="s">
        <v>96</v>
      </c>
      <c r="T59" s="60" t="s">
        <v>96</v>
      </c>
      <c r="U59" s="60" t="s">
        <v>96</v>
      </c>
      <c r="V59" s="60" t="s">
        <v>96</v>
      </c>
      <c r="W59" s="60" t="s">
        <v>96</v>
      </c>
      <c r="X59" s="60" t="s">
        <v>96</v>
      </c>
      <c r="Y59" s="60" t="s">
        <v>96</v>
      </c>
      <c r="Z59" s="60" t="s">
        <v>96</v>
      </c>
    </row>
    <row r="60" spans="1:26" ht="13.5" customHeight="1">
      <c r="A60" s="12" t="s">
        <v>24</v>
      </c>
      <c r="B60" s="59">
        <v>20.3</v>
      </c>
      <c r="C60" s="59">
        <v>131</v>
      </c>
      <c r="D60" s="59">
        <v>128.2</v>
      </c>
      <c r="E60" s="59">
        <v>2.8</v>
      </c>
      <c r="F60" s="59">
        <v>20.9</v>
      </c>
      <c r="G60" s="59">
        <v>152.7</v>
      </c>
      <c r="H60" s="59">
        <v>147.5</v>
      </c>
      <c r="I60" s="59">
        <v>5.2</v>
      </c>
      <c r="J60" s="59">
        <v>20</v>
      </c>
      <c r="K60" s="59">
        <v>120.2</v>
      </c>
      <c r="L60" s="59">
        <v>118.6</v>
      </c>
      <c r="M60" s="59">
        <v>1.6</v>
      </c>
      <c r="N60" s="12" t="s">
        <v>24</v>
      </c>
      <c r="O60" s="66" t="s">
        <v>96</v>
      </c>
      <c r="P60" s="60" t="s">
        <v>96</v>
      </c>
      <c r="Q60" s="60" t="s">
        <v>96</v>
      </c>
      <c r="R60" s="60" t="s">
        <v>96</v>
      </c>
      <c r="S60" s="60" t="s">
        <v>96</v>
      </c>
      <c r="T60" s="60" t="s">
        <v>96</v>
      </c>
      <c r="U60" s="60" t="s">
        <v>96</v>
      </c>
      <c r="V60" s="60" t="s">
        <v>96</v>
      </c>
      <c r="W60" s="60" t="s">
        <v>96</v>
      </c>
      <c r="X60" s="60" t="s">
        <v>96</v>
      </c>
      <c r="Y60" s="60" t="s">
        <v>96</v>
      </c>
      <c r="Z60" s="60" t="s">
        <v>96</v>
      </c>
    </row>
    <row r="61" spans="1:26" ht="13.5" customHeight="1">
      <c r="A61" s="14" t="s">
        <v>25</v>
      </c>
      <c r="B61" s="63">
        <v>21</v>
      </c>
      <c r="C61" s="64">
        <v>137.5</v>
      </c>
      <c r="D61" s="64">
        <v>133</v>
      </c>
      <c r="E61" s="64">
        <v>4.5</v>
      </c>
      <c r="F61" s="64">
        <v>21.4</v>
      </c>
      <c r="G61" s="64">
        <v>160</v>
      </c>
      <c r="H61" s="64">
        <v>151.3</v>
      </c>
      <c r="I61" s="64">
        <v>8.7</v>
      </c>
      <c r="J61" s="64">
        <v>20.8</v>
      </c>
      <c r="K61" s="64">
        <v>126.3</v>
      </c>
      <c r="L61" s="64">
        <v>123.9</v>
      </c>
      <c r="M61" s="64">
        <v>2.4</v>
      </c>
      <c r="N61" s="14" t="s">
        <v>25</v>
      </c>
      <c r="O61" s="68" t="s">
        <v>96</v>
      </c>
      <c r="P61" s="69" t="s">
        <v>96</v>
      </c>
      <c r="Q61" s="69" t="s">
        <v>96</v>
      </c>
      <c r="R61" s="69" t="s">
        <v>96</v>
      </c>
      <c r="S61" s="69" t="s">
        <v>96</v>
      </c>
      <c r="T61" s="69" t="s">
        <v>96</v>
      </c>
      <c r="U61" s="69" t="s">
        <v>96</v>
      </c>
      <c r="V61" s="69" t="s">
        <v>96</v>
      </c>
      <c r="W61" s="69" t="s">
        <v>96</v>
      </c>
      <c r="X61" s="69" t="s">
        <v>96</v>
      </c>
      <c r="Y61" s="69" t="s">
        <v>96</v>
      </c>
      <c r="Z61" s="69" t="s">
        <v>96</v>
      </c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1"/>
  <sheetViews>
    <sheetView view="pageBreakPreview" zoomScaleSheetLayoutView="100" workbookViewId="0" topLeftCell="A1">
      <pane ySplit="7" topLeftCell="BM11" activePane="bottomLeft" state="frozen"/>
      <selection pane="topLeft" activeCell="B14" sqref="B14"/>
      <selection pane="bottomLeft" activeCell="A62" sqref="A62:IV66"/>
    </sheetView>
  </sheetViews>
  <sheetFormatPr defaultColWidth="8.796875" defaultRowHeight="14.25"/>
  <cols>
    <col min="1" max="1" width="7.59765625" style="41" customWidth="1"/>
    <col min="2" max="13" width="6.59765625" style="41" customWidth="1"/>
    <col min="14" max="14" width="7.59765625" style="41" customWidth="1"/>
    <col min="15" max="26" width="6.59765625" style="41" customWidth="1"/>
    <col min="27" max="16384" width="9" style="41" customWidth="1"/>
  </cols>
  <sheetData>
    <row r="1" spans="1:14" ht="16.5" customHeight="1">
      <c r="A1" s="1" t="s">
        <v>117</v>
      </c>
      <c r="N1" s="1" t="s">
        <v>118</v>
      </c>
    </row>
    <row r="2" spans="13:26" ht="13.5">
      <c r="M2" s="40" t="s">
        <v>79</v>
      </c>
      <c r="Z2" s="40" t="s">
        <v>79</v>
      </c>
    </row>
    <row r="3" spans="1:26" ht="13.5" customHeight="1">
      <c r="A3" s="2" t="s">
        <v>1</v>
      </c>
      <c r="B3" s="3" t="s">
        <v>119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70"/>
      <c r="N3" s="2" t="s">
        <v>1</v>
      </c>
      <c r="O3" s="3" t="s">
        <v>40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70"/>
    </row>
    <row r="4" spans="1:26" ht="13.5" customHeight="1">
      <c r="A4" s="4"/>
      <c r="B4" s="5" t="s">
        <v>4</v>
      </c>
      <c r="C4" s="5"/>
      <c r="D4" s="5"/>
      <c r="E4" s="6"/>
      <c r="F4" s="5" t="s">
        <v>5</v>
      </c>
      <c r="G4" s="5"/>
      <c r="H4" s="5"/>
      <c r="I4" s="6"/>
      <c r="J4" s="5" t="s">
        <v>6</v>
      </c>
      <c r="K4" s="5"/>
      <c r="L4" s="5"/>
      <c r="M4" s="13"/>
      <c r="N4" s="4"/>
      <c r="O4" s="5" t="s">
        <v>4</v>
      </c>
      <c r="P4" s="5"/>
      <c r="Q4" s="5"/>
      <c r="R4" s="6"/>
      <c r="S4" s="5" t="s">
        <v>5</v>
      </c>
      <c r="T4" s="5"/>
      <c r="U4" s="5"/>
      <c r="V4" s="6"/>
      <c r="W4" s="5" t="s">
        <v>6</v>
      </c>
      <c r="X4" s="5"/>
      <c r="Y4" s="5"/>
      <c r="Z4" s="13"/>
    </row>
    <row r="5" spans="1:26" ht="13.5" customHeight="1">
      <c r="A5" s="4"/>
      <c r="B5" s="7"/>
      <c r="C5" s="7" t="s">
        <v>80</v>
      </c>
      <c r="D5" s="7" t="s">
        <v>9</v>
      </c>
      <c r="E5" s="7" t="s">
        <v>81</v>
      </c>
      <c r="F5" s="7"/>
      <c r="G5" s="7" t="s">
        <v>80</v>
      </c>
      <c r="H5" s="7" t="s">
        <v>9</v>
      </c>
      <c r="I5" s="7" t="s">
        <v>81</v>
      </c>
      <c r="J5" s="7"/>
      <c r="K5" s="7" t="s">
        <v>80</v>
      </c>
      <c r="L5" s="7" t="s">
        <v>9</v>
      </c>
      <c r="M5" s="7" t="s">
        <v>81</v>
      </c>
      <c r="N5" s="4"/>
      <c r="O5" s="7"/>
      <c r="P5" s="7" t="s">
        <v>80</v>
      </c>
      <c r="Q5" s="7" t="s">
        <v>9</v>
      </c>
      <c r="R5" s="7" t="s">
        <v>81</v>
      </c>
      <c r="S5" s="7"/>
      <c r="T5" s="7" t="s">
        <v>80</v>
      </c>
      <c r="U5" s="7" t="s">
        <v>9</v>
      </c>
      <c r="V5" s="7" t="s">
        <v>81</v>
      </c>
      <c r="W5" s="7"/>
      <c r="X5" s="7" t="s">
        <v>80</v>
      </c>
      <c r="Y5" s="7" t="s">
        <v>9</v>
      </c>
      <c r="Z5" s="7" t="s">
        <v>81</v>
      </c>
    </row>
    <row r="6" spans="1:26" ht="13.5" customHeight="1">
      <c r="A6" s="4"/>
      <c r="B6" s="7" t="s">
        <v>82</v>
      </c>
      <c r="C6" s="7"/>
      <c r="D6" s="7"/>
      <c r="E6" s="7"/>
      <c r="F6" s="7" t="s">
        <v>82</v>
      </c>
      <c r="G6" s="7"/>
      <c r="H6" s="7"/>
      <c r="I6" s="7"/>
      <c r="J6" s="7" t="s">
        <v>82</v>
      </c>
      <c r="K6" s="7"/>
      <c r="L6" s="7"/>
      <c r="M6" s="7"/>
      <c r="N6" s="4"/>
      <c r="O6" s="7" t="s">
        <v>82</v>
      </c>
      <c r="P6" s="7"/>
      <c r="Q6" s="7"/>
      <c r="R6" s="7"/>
      <c r="S6" s="7" t="s">
        <v>82</v>
      </c>
      <c r="T6" s="7"/>
      <c r="U6" s="7"/>
      <c r="V6" s="7"/>
      <c r="W6" s="7" t="s">
        <v>82</v>
      </c>
      <c r="X6" s="7"/>
      <c r="Y6" s="7"/>
      <c r="Z6" s="7"/>
    </row>
    <row r="7" spans="1:26" ht="13.5" customHeight="1">
      <c r="A7" s="11" t="s">
        <v>12</v>
      </c>
      <c r="B7" s="10"/>
      <c r="C7" s="10" t="s">
        <v>83</v>
      </c>
      <c r="D7" s="10" t="s">
        <v>83</v>
      </c>
      <c r="E7" s="10" t="s">
        <v>83</v>
      </c>
      <c r="F7" s="10"/>
      <c r="G7" s="10" t="s">
        <v>83</v>
      </c>
      <c r="H7" s="10" t="s">
        <v>83</v>
      </c>
      <c r="I7" s="10" t="s">
        <v>83</v>
      </c>
      <c r="J7" s="10"/>
      <c r="K7" s="10" t="s">
        <v>83</v>
      </c>
      <c r="L7" s="10" t="s">
        <v>83</v>
      </c>
      <c r="M7" s="10" t="s">
        <v>83</v>
      </c>
      <c r="N7" s="11" t="s">
        <v>12</v>
      </c>
      <c r="O7" s="10"/>
      <c r="P7" s="10" t="s">
        <v>83</v>
      </c>
      <c r="Q7" s="10" t="s">
        <v>83</v>
      </c>
      <c r="R7" s="10" t="s">
        <v>83</v>
      </c>
      <c r="S7" s="10"/>
      <c r="T7" s="10" t="s">
        <v>83</v>
      </c>
      <c r="U7" s="10" t="s">
        <v>83</v>
      </c>
      <c r="V7" s="10" t="s">
        <v>83</v>
      </c>
      <c r="W7" s="10"/>
      <c r="X7" s="10" t="s">
        <v>83</v>
      </c>
      <c r="Y7" s="10" t="s">
        <v>83</v>
      </c>
      <c r="Z7" s="10" t="s">
        <v>83</v>
      </c>
    </row>
    <row r="8" spans="1:14" ht="16.5" customHeight="1">
      <c r="A8" s="55" t="s">
        <v>0</v>
      </c>
      <c r="N8" s="55" t="s">
        <v>0</v>
      </c>
    </row>
    <row r="9" spans="1:26" ht="13.5" customHeight="1">
      <c r="A9" s="33" t="s">
        <v>120</v>
      </c>
      <c r="B9" s="57">
        <v>20.4</v>
      </c>
      <c r="C9" s="57">
        <v>155.2</v>
      </c>
      <c r="D9" s="57">
        <v>149.1</v>
      </c>
      <c r="E9" s="57">
        <v>6.1</v>
      </c>
      <c r="F9" s="57">
        <v>20</v>
      </c>
      <c r="G9" s="57">
        <v>148.7</v>
      </c>
      <c r="H9" s="57">
        <v>143</v>
      </c>
      <c r="I9" s="57">
        <v>5.7</v>
      </c>
      <c r="J9" s="57">
        <v>21.2</v>
      </c>
      <c r="K9" s="57">
        <v>169.7</v>
      </c>
      <c r="L9" s="57">
        <v>162.9</v>
      </c>
      <c r="M9" s="57">
        <v>6.8</v>
      </c>
      <c r="N9" s="33" t="s">
        <v>120</v>
      </c>
      <c r="O9" s="57">
        <v>18.7</v>
      </c>
      <c r="P9" s="57">
        <v>108.2</v>
      </c>
      <c r="Q9" s="57">
        <v>107.8</v>
      </c>
      <c r="R9" s="57">
        <v>0.4</v>
      </c>
      <c r="S9" s="57">
        <v>19.9</v>
      </c>
      <c r="T9" s="57">
        <v>132.6</v>
      </c>
      <c r="U9" s="57">
        <v>131.8</v>
      </c>
      <c r="V9" s="57">
        <v>0.8</v>
      </c>
      <c r="W9" s="57">
        <v>18.3</v>
      </c>
      <c r="X9" s="57">
        <v>100.1</v>
      </c>
      <c r="Y9" s="57">
        <v>99.8</v>
      </c>
      <c r="Z9" s="57">
        <v>0.3</v>
      </c>
    </row>
    <row r="10" spans="1:26" ht="13.5" customHeight="1">
      <c r="A10" s="12" t="s">
        <v>121</v>
      </c>
      <c r="B10" s="59">
        <v>17.8</v>
      </c>
      <c r="C10" s="59">
        <v>125.3</v>
      </c>
      <c r="D10" s="59">
        <v>125.2</v>
      </c>
      <c r="E10" s="59">
        <v>0.1</v>
      </c>
      <c r="F10" s="59">
        <v>16.1</v>
      </c>
      <c r="G10" s="59">
        <v>105.6</v>
      </c>
      <c r="H10" s="59">
        <v>105.5</v>
      </c>
      <c r="I10" s="59">
        <v>0.1</v>
      </c>
      <c r="J10" s="59">
        <v>20.4</v>
      </c>
      <c r="K10" s="59">
        <v>154.7</v>
      </c>
      <c r="L10" s="59">
        <v>154.7</v>
      </c>
      <c r="M10" s="59">
        <v>0</v>
      </c>
      <c r="N10" s="12" t="s">
        <v>121</v>
      </c>
      <c r="O10" s="59">
        <v>18.7</v>
      </c>
      <c r="P10" s="59">
        <v>121.7</v>
      </c>
      <c r="Q10" s="59">
        <v>120.3</v>
      </c>
      <c r="R10" s="59">
        <v>1.4</v>
      </c>
      <c r="S10" s="59">
        <v>18.9</v>
      </c>
      <c r="T10" s="59">
        <v>145.4</v>
      </c>
      <c r="U10" s="59">
        <v>143</v>
      </c>
      <c r="V10" s="59">
        <v>2.4</v>
      </c>
      <c r="W10" s="59">
        <v>18.7</v>
      </c>
      <c r="X10" s="59">
        <v>113.5</v>
      </c>
      <c r="Y10" s="59">
        <v>112.4</v>
      </c>
      <c r="Z10" s="59">
        <v>1.1</v>
      </c>
    </row>
    <row r="11" spans="1:26" ht="13.5" customHeight="1">
      <c r="A11" s="12" t="s">
        <v>122</v>
      </c>
      <c r="B11" s="66" t="s">
        <v>123</v>
      </c>
      <c r="C11" s="60" t="s">
        <v>123</v>
      </c>
      <c r="D11" s="60" t="s">
        <v>123</v>
      </c>
      <c r="E11" s="60" t="s">
        <v>123</v>
      </c>
      <c r="F11" s="60" t="s">
        <v>123</v>
      </c>
      <c r="G11" s="60" t="s">
        <v>123</v>
      </c>
      <c r="H11" s="60" t="s">
        <v>123</v>
      </c>
      <c r="I11" s="60" t="s">
        <v>123</v>
      </c>
      <c r="J11" s="60" t="s">
        <v>123</v>
      </c>
      <c r="K11" s="60" t="s">
        <v>123</v>
      </c>
      <c r="L11" s="60" t="s">
        <v>123</v>
      </c>
      <c r="M11" s="60" t="s">
        <v>123</v>
      </c>
      <c r="N11" s="12" t="s">
        <v>122</v>
      </c>
      <c r="O11" s="58">
        <v>18.2</v>
      </c>
      <c r="P11" s="58">
        <v>120.6</v>
      </c>
      <c r="Q11" s="58">
        <v>118.9</v>
      </c>
      <c r="R11" s="58">
        <v>1.7</v>
      </c>
      <c r="S11" s="58">
        <v>20</v>
      </c>
      <c r="T11" s="58">
        <v>157.2</v>
      </c>
      <c r="U11" s="58">
        <v>153.9</v>
      </c>
      <c r="V11" s="58">
        <v>3.3</v>
      </c>
      <c r="W11" s="58">
        <v>17.1</v>
      </c>
      <c r="X11" s="58">
        <v>99</v>
      </c>
      <c r="Y11" s="58">
        <v>98.2</v>
      </c>
      <c r="Z11" s="58">
        <v>0.8</v>
      </c>
    </row>
    <row r="12" spans="1:26" ht="13.5" customHeight="1">
      <c r="A12" s="12" t="s">
        <v>124</v>
      </c>
      <c r="B12" s="66" t="s">
        <v>123</v>
      </c>
      <c r="C12" s="60" t="s">
        <v>123</v>
      </c>
      <c r="D12" s="60" t="s">
        <v>123</v>
      </c>
      <c r="E12" s="60" t="s">
        <v>123</v>
      </c>
      <c r="F12" s="60" t="s">
        <v>123</v>
      </c>
      <c r="G12" s="60" t="s">
        <v>123</v>
      </c>
      <c r="H12" s="60" t="s">
        <v>123</v>
      </c>
      <c r="I12" s="60" t="s">
        <v>123</v>
      </c>
      <c r="J12" s="60" t="s">
        <v>123</v>
      </c>
      <c r="K12" s="60" t="s">
        <v>123</v>
      </c>
      <c r="L12" s="60" t="s">
        <v>123</v>
      </c>
      <c r="M12" s="60" t="s">
        <v>123</v>
      </c>
      <c r="N12" s="12" t="s">
        <v>124</v>
      </c>
      <c r="O12" s="61">
        <v>17.5</v>
      </c>
      <c r="P12" s="61">
        <v>113.6</v>
      </c>
      <c r="Q12" s="61">
        <v>109.6</v>
      </c>
      <c r="R12" s="61">
        <v>4</v>
      </c>
      <c r="S12" s="61">
        <v>18.1</v>
      </c>
      <c r="T12" s="61">
        <v>135.9</v>
      </c>
      <c r="U12" s="61">
        <v>130</v>
      </c>
      <c r="V12" s="61">
        <v>5.9</v>
      </c>
      <c r="W12" s="61">
        <v>17.1</v>
      </c>
      <c r="X12" s="61">
        <v>100.3</v>
      </c>
      <c r="Y12" s="61">
        <v>97.4</v>
      </c>
      <c r="Z12" s="61">
        <v>2.9</v>
      </c>
    </row>
    <row r="13" spans="1:26" ht="13.5" customHeight="1">
      <c r="A13" s="12" t="s">
        <v>125</v>
      </c>
      <c r="B13" s="66" t="s">
        <v>123</v>
      </c>
      <c r="C13" s="60" t="s">
        <v>123</v>
      </c>
      <c r="D13" s="60" t="s">
        <v>123</v>
      </c>
      <c r="E13" s="60" t="s">
        <v>123</v>
      </c>
      <c r="F13" s="60" t="s">
        <v>123</v>
      </c>
      <c r="G13" s="60" t="s">
        <v>123</v>
      </c>
      <c r="H13" s="60" t="s">
        <v>123</v>
      </c>
      <c r="I13" s="60" t="s">
        <v>123</v>
      </c>
      <c r="J13" s="60" t="s">
        <v>123</v>
      </c>
      <c r="K13" s="60" t="s">
        <v>123</v>
      </c>
      <c r="L13" s="60" t="s">
        <v>123</v>
      </c>
      <c r="M13" s="60" t="s">
        <v>123</v>
      </c>
      <c r="N13" s="12" t="s">
        <v>125</v>
      </c>
      <c r="O13" s="59">
        <v>16.9</v>
      </c>
      <c r="P13" s="59">
        <v>105.9</v>
      </c>
      <c r="Q13" s="59">
        <v>104.6</v>
      </c>
      <c r="R13" s="59">
        <v>1.3</v>
      </c>
      <c r="S13" s="59">
        <v>17.1</v>
      </c>
      <c r="T13" s="59">
        <v>116.1</v>
      </c>
      <c r="U13" s="59">
        <v>115</v>
      </c>
      <c r="V13" s="59">
        <v>1.1</v>
      </c>
      <c r="W13" s="59">
        <v>16.7</v>
      </c>
      <c r="X13" s="59">
        <v>98.7</v>
      </c>
      <c r="Y13" s="59">
        <v>97.3</v>
      </c>
      <c r="Z13" s="59">
        <v>1.4</v>
      </c>
    </row>
    <row r="14" spans="1:26" ht="13.5" customHeight="1">
      <c r="A14" s="46" t="s">
        <v>126</v>
      </c>
      <c r="B14" s="72" t="s">
        <v>123</v>
      </c>
      <c r="C14" s="67" t="s">
        <v>123</v>
      </c>
      <c r="D14" s="67" t="s">
        <v>123</v>
      </c>
      <c r="E14" s="67" t="s">
        <v>123</v>
      </c>
      <c r="F14" s="67" t="s">
        <v>123</v>
      </c>
      <c r="G14" s="67" t="s">
        <v>123</v>
      </c>
      <c r="H14" s="67" t="s">
        <v>123</v>
      </c>
      <c r="I14" s="67" t="s">
        <v>123</v>
      </c>
      <c r="J14" s="67" t="s">
        <v>123</v>
      </c>
      <c r="K14" s="67" t="s">
        <v>123</v>
      </c>
      <c r="L14" s="67" t="s">
        <v>123</v>
      </c>
      <c r="M14" s="67" t="s">
        <v>123</v>
      </c>
      <c r="N14" s="46" t="s">
        <v>126</v>
      </c>
      <c r="O14" s="62">
        <v>17</v>
      </c>
      <c r="P14" s="62">
        <v>103.4</v>
      </c>
      <c r="Q14" s="62">
        <v>102.2</v>
      </c>
      <c r="R14" s="62">
        <v>1.2</v>
      </c>
      <c r="S14" s="62">
        <v>17.4</v>
      </c>
      <c r="T14" s="62">
        <v>112.9</v>
      </c>
      <c r="U14" s="62">
        <v>111.7</v>
      </c>
      <c r="V14" s="62">
        <v>1.2</v>
      </c>
      <c r="W14" s="62">
        <v>16.7</v>
      </c>
      <c r="X14" s="62">
        <v>97</v>
      </c>
      <c r="Y14" s="62">
        <v>95.8</v>
      </c>
      <c r="Z14" s="62">
        <v>1.2</v>
      </c>
    </row>
    <row r="15" spans="1:26" ht="13.5" customHeight="1">
      <c r="A15" s="12" t="s">
        <v>16</v>
      </c>
      <c r="B15" s="66" t="s">
        <v>123</v>
      </c>
      <c r="C15" s="60" t="s">
        <v>123</v>
      </c>
      <c r="D15" s="60" t="s">
        <v>123</v>
      </c>
      <c r="E15" s="60" t="s">
        <v>123</v>
      </c>
      <c r="F15" s="60" t="s">
        <v>123</v>
      </c>
      <c r="G15" s="60" t="s">
        <v>123</v>
      </c>
      <c r="H15" s="60" t="s">
        <v>123</v>
      </c>
      <c r="I15" s="60" t="s">
        <v>123</v>
      </c>
      <c r="J15" s="60" t="s">
        <v>123</v>
      </c>
      <c r="K15" s="60" t="s">
        <v>123</v>
      </c>
      <c r="L15" s="60" t="s">
        <v>123</v>
      </c>
      <c r="M15" s="60" t="s">
        <v>123</v>
      </c>
      <c r="N15" s="12" t="s">
        <v>16</v>
      </c>
      <c r="O15" s="59">
        <v>16.1</v>
      </c>
      <c r="P15" s="59">
        <v>97.8</v>
      </c>
      <c r="Q15" s="59">
        <v>96.9</v>
      </c>
      <c r="R15" s="59">
        <v>0.9</v>
      </c>
      <c r="S15" s="59">
        <v>16.8</v>
      </c>
      <c r="T15" s="59">
        <v>105.5</v>
      </c>
      <c r="U15" s="59">
        <v>104.5</v>
      </c>
      <c r="V15" s="59">
        <v>1</v>
      </c>
      <c r="W15" s="59">
        <v>15.6</v>
      </c>
      <c r="X15" s="59">
        <v>92.7</v>
      </c>
      <c r="Y15" s="59">
        <v>91.8</v>
      </c>
      <c r="Z15" s="59">
        <v>0.9</v>
      </c>
    </row>
    <row r="16" spans="1:26" ht="13.5" customHeight="1">
      <c r="A16" s="12" t="s">
        <v>84</v>
      </c>
      <c r="B16" s="66" t="s">
        <v>123</v>
      </c>
      <c r="C16" s="60" t="s">
        <v>123</v>
      </c>
      <c r="D16" s="60" t="s">
        <v>123</v>
      </c>
      <c r="E16" s="60" t="s">
        <v>123</v>
      </c>
      <c r="F16" s="60" t="s">
        <v>123</v>
      </c>
      <c r="G16" s="60" t="s">
        <v>123</v>
      </c>
      <c r="H16" s="60" t="s">
        <v>123</v>
      </c>
      <c r="I16" s="60" t="s">
        <v>123</v>
      </c>
      <c r="J16" s="60" t="s">
        <v>123</v>
      </c>
      <c r="K16" s="60" t="s">
        <v>123</v>
      </c>
      <c r="L16" s="60" t="s">
        <v>123</v>
      </c>
      <c r="M16" s="60" t="s">
        <v>123</v>
      </c>
      <c r="N16" s="12" t="s">
        <v>84</v>
      </c>
      <c r="O16" s="59">
        <v>17.2</v>
      </c>
      <c r="P16" s="59">
        <v>104.1</v>
      </c>
      <c r="Q16" s="59">
        <v>102.4</v>
      </c>
      <c r="R16" s="59">
        <v>1.7</v>
      </c>
      <c r="S16" s="59">
        <v>16.1</v>
      </c>
      <c r="T16" s="59">
        <v>105.4</v>
      </c>
      <c r="U16" s="59">
        <v>103.9</v>
      </c>
      <c r="V16" s="59">
        <v>1.5</v>
      </c>
      <c r="W16" s="59">
        <v>17.9</v>
      </c>
      <c r="X16" s="59">
        <v>103.1</v>
      </c>
      <c r="Y16" s="59">
        <v>101.3</v>
      </c>
      <c r="Z16" s="59">
        <v>1.8</v>
      </c>
    </row>
    <row r="17" spans="1:26" ht="13.5" customHeight="1">
      <c r="A17" s="12" t="s">
        <v>17</v>
      </c>
      <c r="B17" s="66" t="s">
        <v>123</v>
      </c>
      <c r="C17" s="60" t="s">
        <v>123</v>
      </c>
      <c r="D17" s="60" t="s">
        <v>123</v>
      </c>
      <c r="E17" s="60" t="s">
        <v>123</v>
      </c>
      <c r="F17" s="60" t="s">
        <v>123</v>
      </c>
      <c r="G17" s="60" t="s">
        <v>123</v>
      </c>
      <c r="H17" s="60" t="s">
        <v>123</v>
      </c>
      <c r="I17" s="60" t="s">
        <v>123</v>
      </c>
      <c r="J17" s="60" t="s">
        <v>123</v>
      </c>
      <c r="K17" s="60" t="s">
        <v>123</v>
      </c>
      <c r="L17" s="60" t="s">
        <v>123</v>
      </c>
      <c r="M17" s="60" t="s">
        <v>123</v>
      </c>
      <c r="N17" s="12" t="s">
        <v>17</v>
      </c>
      <c r="O17" s="59">
        <v>17.1</v>
      </c>
      <c r="P17" s="59">
        <v>104</v>
      </c>
      <c r="Q17" s="59">
        <v>103</v>
      </c>
      <c r="R17" s="59">
        <v>1</v>
      </c>
      <c r="S17" s="59">
        <v>17.8</v>
      </c>
      <c r="T17" s="59">
        <v>115.2</v>
      </c>
      <c r="U17" s="59">
        <v>114.5</v>
      </c>
      <c r="V17" s="59">
        <v>0.7</v>
      </c>
      <c r="W17" s="59">
        <v>16.6</v>
      </c>
      <c r="X17" s="59">
        <v>96.2</v>
      </c>
      <c r="Y17" s="59">
        <v>94.9</v>
      </c>
      <c r="Z17" s="59">
        <v>1.3</v>
      </c>
    </row>
    <row r="18" spans="1:26" ht="13.5" customHeight="1">
      <c r="A18" s="12" t="s">
        <v>18</v>
      </c>
      <c r="B18" s="66" t="s">
        <v>123</v>
      </c>
      <c r="C18" s="60" t="s">
        <v>123</v>
      </c>
      <c r="D18" s="60" t="s">
        <v>123</v>
      </c>
      <c r="E18" s="60" t="s">
        <v>123</v>
      </c>
      <c r="F18" s="60" t="s">
        <v>123</v>
      </c>
      <c r="G18" s="60" t="s">
        <v>123</v>
      </c>
      <c r="H18" s="60" t="s">
        <v>123</v>
      </c>
      <c r="I18" s="60" t="s">
        <v>123</v>
      </c>
      <c r="J18" s="60" t="s">
        <v>123</v>
      </c>
      <c r="K18" s="60" t="s">
        <v>123</v>
      </c>
      <c r="L18" s="60" t="s">
        <v>123</v>
      </c>
      <c r="M18" s="60" t="s">
        <v>123</v>
      </c>
      <c r="N18" s="12" t="s">
        <v>18</v>
      </c>
      <c r="O18" s="59">
        <v>17.7</v>
      </c>
      <c r="P18" s="59">
        <v>107.9</v>
      </c>
      <c r="Q18" s="59">
        <v>106.6</v>
      </c>
      <c r="R18" s="59">
        <v>1.3</v>
      </c>
      <c r="S18" s="59">
        <v>17.8</v>
      </c>
      <c r="T18" s="59">
        <v>120.9</v>
      </c>
      <c r="U18" s="59">
        <v>119.9</v>
      </c>
      <c r="V18" s="59">
        <v>1</v>
      </c>
      <c r="W18" s="59">
        <v>17.5</v>
      </c>
      <c r="X18" s="59">
        <v>98.7</v>
      </c>
      <c r="Y18" s="59">
        <v>97.1</v>
      </c>
      <c r="Z18" s="59">
        <v>1.6</v>
      </c>
    </row>
    <row r="19" spans="1:26" ht="13.5" customHeight="1">
      <c r="A19" s="12" t="s">
        <v>19</v>
      </c>
      <c r="B19" s="60" t="s">
        <v>127</v>
      </c>
      <c r="C19" s="60" t="s">
        <v>127</v>
      </c>
      <c r="D19" s="60" t="s">
        <v>127</v>
      </c>
      <c r="E19" s="60" t="s">
        <v>127</v>
      </c>
      <c r="F19" s="60" t="s">
        <v>127</v>
      </c>
      <c r="G19" s="60" t="s">
        <v>127</v>
      </c>
      <c r="H19" s="60" t="s">
        <v>127</v>
      </c>
      <c r="I19" s="60" t="s">
        <v>127</v>
      </c>
      <c r="J19" s="60" t="s">
        <v>127</v>
      </c>
      <c r="K19" s="60" t="s">
        <v>127</v>
      </c>
      <c r="L19" s="60" t="s">
        <v>127</v>
      </c>
      <c r="M19" s="60" t="s">
        <v>127</v>
      </c>
      <c r="N19" s="12" t="s">
        <v>19</v>
      </c>
      <c r="O19" s="59">
        <v>15.6</v>
      </c>
      <c r="P19" s="59">
        <v>101.8</v>
      </c>
      <c r="Q19" s="59">
        <v>101</v>
      </c>
      <c r="R19" s="59">
        <v>0.8</v>
      </c>
      <c r="S19" s="59">
        <v>14.6</v>
      </c>
      <c r="T19" s="59">
        <v>100.9</v>
      </c>
      <c r="U19" s="59">
        <v>100.3</v>
      </c>
      <c r="V19" s="59">
        <v>0.6</v>
      </c>
      <c r="W19" s="59">
        <v>16.4</v>
      </c>
      <c r="X19" s="59">
        <v>102.6</v>
      </c>
      <c r="Y19" s="59">
        <v>101.6</v>
      </c>
      <c r="Z19" s="59">
        <v>1</v>
      </c>
    </row>
    <row r="20" spans="1:26" ht="13.5" customHeight="1">
      <c r="A20" s="12" t="s">
        <v>20</v>
      </c>
      <c r="B20" s="66" t="s">
        <v>123</v>
      </c>
      <c r="C20" s="60" t="s">
        <v>123</v>
      </c>
      <c r="D20" s="60" t="s">
        <v>123</v>
      </c>
      <c r="E20" s="60" t="s">
        <v>123</v>
      </c>
      <c r="F20" s="60" t="s">
        <v>123</v>
      </c>
      <c r="G20" s="60" t="s">
        <v>123</v>
      </c>
      <c r="H20" s="60" t="s">
        <v>123</v>
      </c>
      <c r="I20" s="60" t="s">
        <v>123</v>
      </c>
      <c r="J20" s="60" t="s">
        <v>123</v>
      </c>
      <c r="K20" s="60" t="s">
        <v>123</v>
      </c>
      <c r="L20" s="60" t="s">
        <v>123</v>
      </c>
      <c r="M20" s="60" t="s">
        <v>123</v>
      </c>
      <c r="N20" s="12" t="s">
        <v>20</v>
      </c>
      <c r="O20" s="59">
        <v>16.8</v>
      </c>
      <c r="P20" s="59">
        <v>107.6</v>
      </c>
      <c r="Q20" s="59">
        <v>106.1</v>
      </c>
      <c r="R20" s="59">
        <v>1.5</v>
      </c>
      <c r="S20" s="59">
        <v>16.8</v>
      </c>
      <c r="T20" s="59">
        <v>117.6</v>
      </c>
      <c r="U20" s="59">
        <v>116.6</v>
      </c>
      <c r="V20" s="59">
        <v>1</v>
      </c>
      <c r="W20" s="59">
        <v>16.8</v>
      </c>
      <c r="X20" s="59">
        <v>99.9</v>
      </c>
      <c r="Y20" s="59">
        <v>98.1</v>
      </c>
      <c r="Z20" s="59">
        <v>1.8</v>
      </c>
    </row>
    <row r="21" spans="1:26" ht="13.5" customHeight="1">
      <c r="A21" s="12" t="s">
        <v>21</v>
      </c>
      <c r="B21" s="60" t="s">
        <v>127</v>
      </c>
      <c r="C21" s="60" t="s">
        <v>127</v>
      </c>
      <c r="D21" s="60" t="s">
        <v>127</v>
      </c>
      <c r="E21" s="60" t="s">
        <v>127</v>
      </c>
      <c r="F21" s="60" t="s">
        <v>127</v>
      </c>
      <c r="G21" s="60" t="s">
        <v>127</v>
      </c>
      <c r="H21" s="60" t="s">
        <v>127</v>
      </c>
      <c r="I21" s="60" t="s">
        <v>127</v>
      </c>
      <c r="J21" s="60" t="s">
        <v>127</v>
      </c>
      <c r="K21" s="60" t="s">
        <v>127</v>
      </c>
      <c r="L21" s="60" t="s">
        <v>127</v>
      </c>
      <c r="M21" s="60" t="s">
        <v>127</v>
      </c>
      <c r="N21" s="12" t="s">
        <v>21</v>
      </c>
      <c r="O21" s="59">
        <v>17.2</v>
      </c>
      <c r="P21" s="59">
        <v>114.1</v>
      </c>
      <c r="Q21" s="59">
        <v>112.3</v>
      </c>
      <c r="R21" s="59">
        <v>1.8</v>
      </c>
      <c r="S21" s="59">
        <v>18.7</v>
      </c>
      <c r="T21" s="59">
        <v>130.9</v>
      </c>
      <c r="U21" s="59">
        <v>129.2</v>
      </c>
      <c r="V21" s="59">
        <v>1.7</v>
      </c>
      <c r="W21" s="59">
        <v>16</v>
      </c>
      <c r="X21" s="59">
        <v>100.9</v>
      </c>
      <c r="Y21" s="59">
        <v>99</v>
      </c>
      <c r="Z21" s="59">
        <v>1.9</v>
      </c>
    </row>
    <row r="22" spans="1:26" ht="13.5" customHeight="1">
      <c r="A22" s="12" t="s">
        <v>22</v>
      </c>
      <c r="B22" s="66" t="s">
        <v>123</v>
      </c>
      <c r="C22" s="60" t="s">
        <v>123</v>
      </c>
      <c r="D22" s="60" t="s">
        <v>123</v>
      </c>
      <c r="E22" s="60" t="s">
        <v>123</v>
      </c>
      <c r="F22" s="60" t="s">
        <v>123</v>
      </c>
      <c r="G22" s="60" t="s">
        <v>123</v>
      </c>
      <c r="H22" s="60" t="s">
        <v>123</v>
      </c>
      <c r="I22" s="60" t="s">
        <v>123</v>
      </c>
      <c r="J22" s="60" t="s">
        <v>123</v>
      </c>
      <c r="K22" s="60" t="s">
        <v>123</v>
      </c>
      <c r="L22" s="60" t="s">
        <v>123</v>
      </c>
      <c r="M22" s="60" t="s">
        <v>123</v>
      </c>
      <c r="N22" s="12" t="s">
        <v>22</v>
      </c>
      <c r="O22" s="59">
        <v>17.4</v>
      </c>
      <c r="P22" s="59">
        <v>110.5</v>
      </c>
      <c r="Q22" s="59">
        <v>109.3</v>
      </c>
      <c r="R22" s="59">
        <v>1.2</v>
      </c>
      <c r="S22" s="59">
        <v>16.6</v>
      </c>
      <c r="T22" s="59">
        <v>118.8</v>
      </c>
      <c r="U22" s="59">
        <v>117.7</v>
      </c>
      <c r="V22" s="59">
        <v>1.1</v>
      </c>
      <c r="W22" s="59">
        <v>18.1</v>
      </c>
      <c r="X22" s="59">
        <v>104.2</v>
      </c>
      <c r="Y22" s="59">
        <v>103</v>
      </c>
      <c r="Z22" s="59">
        <v>1.2</v>
      </c>
    </row>
    <row r="23" spans="1:26" ht="13.5" customHeight="1">
      <c r="A23" s="12" t="s">
        <v>23</v>
      </c>
      <c r="B23" s="66" t="s">
        <v>123</v>
      </c>
      <c r="C23" s="60" t="s">
        <v>123</v>
      </c>
      <c r="D23" s="60" t="s">
        <v>123</v>
      </c>
      <c r="E23" s="60" t="s">
        <v>123</v>
      </c>
      <c r="F23" s="60" t="s">
        <v>123</v>
      </c>
      <c r="G23" s="60" t="s">
        <v>123</v>
      </c>
      <c r="H23" s="60" t="s">
        <v>123</v>
      </c>
      <c r="I23" s="60" t="s">
        <v>123</v>
      </c>
      <c r="J23" s="60" t="s">
        <v>123</v>
      </c>
      <c r="K23" s="60" t="s">
        <v>123</v>
      </c>
      <c r="L23" s="60" t="s">
        <v>123</v>
      </c>
      <c r="M23" s="60" t="s">
        <v>123</v>
      </c>
      <c r="N23" s="12" t="s">
        <v>23</v>
      </c>
      <c r="O23" s="59">
        <v>17.3</v>
      </c>
      <c r="P23" s="59">
        <v>109.7</v>
      </c>
      <c r="Q23" s="59">
        <v>108.5</v>
      </c>
      <c r="R23" s="59">
        <v>1.2</v>
      </c>
      <c r="S23" s="59">
        <v>17.5</v>
      </c>
      <c r="T23" s="59">
        <v>121.3</v>
      </c>
      <c r="U23" s="59">
        <v>120.3</v>
      </c>
      <c r="V23" s="59">
        <v>1</v>
      </c>
      <c r="W23" s="59">
        <v>17.1</v>
      </c>
      <c r="X23" s="59">
        <v>101.9</v>
      </c>
      <c r="Y23" s="59">
        <v>100.6</v>
      </c>
      <c r="Z23" s="59">
        <v>1.3</v>
      </c>
    </row>
    <row r="24" spans="1:26" ht="13.5" customHeight="1">
      <c r="A24" s="12" t="s">
        <v>24</v>
      </c>
      <c r="B24" s="66" t="s">
        <v>123</v>
      </c>
      <c r="C24" s="60" t="s">
        <v>123</v>
      </c>
      <c r="D24" s="60" t="s">
        <v>123</v>
      </c>
      <c r="E24" s="60" t="s">
        <v>123</v>
      </c>
      <c r="F24" s="60" t="s">
        <v>123</v>
      </c>
      <c r="G24" s="60" t="s">
        <v>123</v>
      </c>
      <c r="H24" s="60" t="s">
        <v>123</v>
      </c>
      <c r="I24" s="60" t="s">
        <v>123</v>
      </c>
      <c r="J24" s="60" t="s">
        <v>123</v>
      </c>
      <c r="K24" s="60" t="s">
        <v>123</v>
      </c>
      <c r="L24" s="60" t="s">
        <v>123</v>
      </c>
      <c r="M24" s="60" t="s">
        <v>123</v>
      </c>
      <c r="N24" s="12" t="s">
        <v>24</v>
      </c>
      <c r="O24" s="59">
        <v>16.5</v>
      </c>
      <c r="P24" s="59">
        <v>107.6</v>
      </c>
      <c r="Q24" s="59">
        <v>106</v>
      </c>
      <c r="R24" s="59">
        <v>1.6</v>
      </c>
      <c r="S24" s="59">
        <v>17.6</v>
      </c>
      <c r="T24" s="59">
        <v>124.8</v>
      </c>
      <c r="U24" s="59">
        <v>123.5</v>
      </c>
      <c r="V24" s="59">
        <v>1.3</v>
      </c>
      <c r="W24" s="59">
        <v>15.7</v>
      </c>
      <c r="X24" s="59">
        <v>96.3</v>
      </c>
      <c r="Y24" s="59">
        <v>94.6</v>
      </c>
      <c r="Z24" s="59">
        <v>1.7</v>
      </c>
    </row>
    <row r="25" spans="1:26" ht="13.5" customHeight="1">
      <c r="A25" s="14" t="s">
        <v>25</v>
      </c>
      <c r="B25" s="68" t="s">
        <v>127</v>
      </c>
      <c r="C25" s="69" t="s">
        <v>127</v>
      </c>
      <c r="D25" s="69" t="s">
        <v>127</v>
      </c>
      <c r="E25" s="69" t="s">
        <v>127</v>
      </c>
      <c r="F25" s="69" t="s">
        <v>127</v>
      </c>
      <c r="G25" s="69" t="s">
        <v>127</v>
      </c>
      <c r="H25" s="69" t="s">
        <v>127</v>
      </c>
      <c r="I25" s="69" t="s">
        <v>127</v>
      </c>
      <c r="J25" s="69" t="s">
        <v>127</v>
      </c>
      <c r="K25" s="69" t="s">
        <v>127</v>
      </c>
      <c r="L25" s="69" t="s">
        <v>127</v>
      </c>
      <c r="M25" s="69" t="s">
        <v>127</v>
      </c>
      <c r="N25" s="14" t="s">
        <v>25</v>
      </c>
      <c r="O25" s="63">
        <v>16.8</v>
      </c>
      <c r="P25" s="64">
        <v>103.1</v>
      </c>
      <c r="Q25" s="64">
        <v>101.8</v>
      </c>
      <c r="R25" s="64">
        <v>1.3</v>
      </c>
      <c r="S25" s="64">
        <v>17.8</v>
      </c>
      <c r="T25" s="64">
        <v>121</v>
      </c>
      <c r="U25" s="64">
        <v>119.6</v>
      </c>
      <c r="V25" s="64">
        <v>1.4</v>
      </c>
      <c r="W25" s="64">
        <v>16.2</v>
      </c>
      <c r="X25" s="64">
        <v>92.1</v>
      </c>
      <c r="Y25" s="64">
        <v>90.8</v>
      </c>
      <c r="Z25" s="64">
        <v>1.3</v>
      </c>
    </row>
    <row r="26" spans="1:14" ht="16.5" customHeight="1">
      <c r="A26" s="55" t="s">
        <v>128</v>
      </c>
      <c r="N26" s="55" t="s">
        <v>128</v>
      </c>
    </row>
    <row r="27" spans="1:26" ht="13.5" customHeight="1">
      <c r="A27" s="33" t="s">
        <v>120</v>
      </c>
      <c r="B27" s="57">
        <v>18.4</v>
      </c>
      <c r="C27" s="57">
        <v>133.4</v>
      </c>
      <c r="D27" s="57">
        <v>131.7</v>
      </c>
      <c r="E27" s="57">
        <v>1.7</v>
      </c>
      <c r="F27" s="57">
        <v>18.3</v>
      </c>
      <c r="G27" s="57">
        <v>134.8</v>
      </c>
      <c r="H27" s="57">
        <v>133.3</v>
      </c>
      <c r="I27" s="57">
        <v>1.5</v>
      </c>
      <c r="J27" s="57">
        <v>18.5</v>
      </c>
      <c r="K27" s="57">
        <v>128.9</v>
      </c>
      <c r="L27" s="57">
        <v>126.6</v>
      </c>
      <c r="M27" s="57">
        <v>2.3</v>
      </c>
      <c r="N27" s="33" t="s">
        <v>120</v>
      </c>
      <c r="O27" s="73" t="s">
        <v>123</v>
      </c>
      <c r="P27" s="73" t="s">
        <v>123</v>
      </c>
      <c r="Q27" s="73" t="s">
        <v>123</v>
      </c>
      <c r="R27" s="73" t="s">
        <v>123</v>
      </c>
      <c r="S27" s="73" t="s">
        <v>123</v>
      </c>
      <c r="T27" s="73" t="s">
        <v>123</v>
      </c>
      <c r="U27" s="73" t="s">
        <v>123</v>
      </c>
      <c r="V27" s="73" t="s">
        <v>123</v>
      </c>
      <c r="W27" s="73" t="s">
        <v>123</v>
      </c>
      <c r="X27" s="73" t="s">
        <v>123</v>
      </c>
      <c r="Y27" s="73" t="s">
        <v>123</v>
      </c>
      <c r="Z27" s="73" t="s">
        <v>123</v>
      </c>
    </row>
    <row r="28" spans="1:26" ht="13.5" customHeight="1">
      <c r="A28" s="12" t="s">
        <v>121</v>
      </c>
      <c r="B28" s="59">
        <v>18.3</v>
      </c>
      <c r="C28" s="59">
        <v>132.9</v>
      </c>
      <c r="D28" s="59">
        <v>130.8</v>
      </c>
      <c r="E28" s="60">
        <v>2.1</v>
      </c>
      <c r="F28" s="59">
        <v>18.1</v>
      </c>
      <c r="G28" s="59">
        <v>134.3</v>
      </c>
      <c r="H28" s="59">
        <v>132</v>
      </c>
      <c r="I28" s="59">
        <v>2.3</v>
      </c>
      <c r="J28" s="59">
        <v>18.7</v>
      </c>
      <c r="K28" s="59">
        <v>128.8</v>
      </c>
      <c r="L28" s="59">
        <v>127.1</v>
      </c>
      <c r="M28" s="59">
        <v>1.7</v>
      </c>
      <c r="N28" s="12" t="s">
        <v>121</v>
      </c>
      <c r="O28" s="74" t="s">
        <v>123</v>
      </c>
      <c r="P28" s="74" t="s">
        <v>123</v>
      </c>
      <c r="Q28" s="74" t="s">
        <v>123</v>
      </c>
      <c r="R28" s="74" t="s">
        <v>123</v>
      </c>
      <c r="S28" s="74" t="s">
        <v>123</v>
      </c>
      <c r="T28" s="74" t="s">
        <v>123</v>
      </c>
      <c r="U28" s="74" t="s">
        <v>123</v>
      </c>
      <c r="V28" s="74" t="s">
        <v>123</v>
      </c>
      <c r="W28" s="74" t="s">
        <v>123</v>
      </c>
      <c r="X28" s="74" t="s">
        <v>123</v>
      </c>
      <c r="Y28" s="74" t="s">
        <v>123</v>
      </c>
      <c r="Z28" s="74" t="s">
        <v>123</v>
      </c>
    </row>
    <row r="29" spans="1:26" ht="13.5" customHeight="1">
      <c r="A29" s="12" t="s">
        <v>122</v>
      </c>
      <c r="B29" s="58">
        <v>20.4</v>
      </c>
      <c r="C29" s="58">
        <v>160.4</v>
      </c>
      <c r="D29" s="58">
        <v>153.6</v>
      </c>
      <c r="E29" s="58">
        <v>6.8</v>
      </c>
      <c r="F29" s="58">
        <v>19.9</v>
      </c>
      <c r="G29" s="58">
        <v>161.4</v>
      </c>
      <c r="H29" s="58">
        <v>153.2</v>
      </c>
      <c r="I29" s="58">
        <v>8.2</v>
      </c>
      <c r="J29" s="58">
        <v>20.9</v>
      </c>
      <c r="K29" s="58">
        <v>159.1</v>
      </c>
      <c r="L29" s="58">
        <v>153.9</v>
      </c>
      <c r="M29" s="58">
        <v>5.2</v>
      </c>
      <c r="N29" s="12" t="s">
        <v>122</v>
      </c>
      <c r="O29" s="58">
        <v>20.1</v>
      </c>
      <c r="P29" s="58">
        <v>122.5</v>
      </c>
      <c r="Q29" s="58">
        <v>118.2</v>
      </c>
      <c r="R29" s="58">
        <v>4.3</v>
      </c>
      <c r="S29" s="58">
        <v>20.4</v>
      </c>
      <c r="T29" s="58">
        <v>134.8</v>
      </c>
      <c r="U29" s="58">
        <v>128.9</v>
      </c>
      <c r="V29" s="58">
        <v>5.9</v>
      </c>
      <c r="W29" s="58">
        <v>20</v>
      </c>
      <c r="X29" s="58">
        <v>114.9</v>
      </c>
      <c r="Y29" s="58">
        <v>111.6</v>
      </c>
      <c r="Z29" s="58">
        <v>3.3</v>
      </c>
    </row>
    <row r="30" spans="1:26" ht="13.5" customHeight="1">
      <c r="A30" s="12" t="s">
        <v>124</v>
      </c>
      <c r="B30" s="66" t="s">
        <v>123</v>
      </c>
      <c r="C30" s="60" t="s">
        <v>123</v>
      </c>
      <c r="D30" s="60" t="s">
        <v>123</v>
      </c>
      <c r="E30" s="60" t="s">
        <v>123</v>
      </c>
      <c r="F30" s="60" t="s">
        <v>123</v>
      </c>
      <c r="G30" s="60" t="s">
        <v>123</v>
      </c>
      <c r="H30" s="60" t="s">
        <v>123</v>
      </c>
      <c r="I30" s="60" t="s">
        <v>123</v>
      </c>
      <c r="J30" s="60" t="s">
        <v>123</v>
      </c>
      <c r="K30" s="60" t="s">
        <v>123</v>
      </c>
      <c r="L30" s="60" t="s">
        <v>123</v>
      </c>
      <c r="M30" s="60" t="s">
        <v>123</v>
      </c>
      <c r="N30" s="12" t="s">
        <v>124</v>
      </c>
      <c r="O30" s="61">
        <v>18.9</v>
      </c>
      <c r="P30" s="61">
        <v>115.4</v>
      </c>
      <c r="Q30" s="61">
        <v>110.1</v>
      </c>
      <c r="R30" s="61">
        <v>5.3</v>
      </c>
      <c r="S30" s="61">
        <v>19.3</v>
      </c>
      <c r="T30" s="61">
        <v>129.9</v>
      </c>
      <c r="U30" s="61">
        <v>121.4</v>
      </c>
      <c r="V30" s="61">
        <v>8.5</v>
      </c>
      <c r="W30" s="61">
        <v>18.6</v>
      </c>
      <c r="X30" s="61">
        <v>107.5</v>
      </c>
      <c r="Y30" s="61">
        <v>104</v>
      </c>
      <c r="Z30" s="61">
        <v>3.5</v>
      </c>
    </row>
    <row r="31" spans="1:26" ht="13.5" customHeight="1">
      <c r="A31" s="12" t="s">
        <v>125</v>
      </c>
      <c r="B31" s="59">
        <v>20.1</v>
      </c>
      <c r="C31" s="59">
        <v>159.6</v>
      </c>
      <c r="D31" s="59">
        <v>149.6</v>
      </c>
      <c r="E31" s="59">
        <v>10</v>
      </c>
      <c r="F31" s="59">
        <v>20.4</v>
      </c>
      <c r="G31" s="59">
        <v>161.2</v>
      </c>
      <c r="H31" s="59">
        <v>150.6</v>
      </c>
      <c r="I31" s="59">
        <v>10.6</v>
      </c>
      <c r="J31" s="59">
        <v>19.3</v>
      </c>
      <c r="K31" s="59">
        <v>156.1</v>
      </c>
      <c r="L31" s="59">
        <v>147.3</v>
      </c>
      <c r="M31" s="59">
        <v>8.8</v>
      </c>
      <c r="N31" s="12" t="s">
        <v>125</v>
      </c>
      <c r="O31" s="59">
        <v>18</v>
      </c>
      <c r="P31" s="59">
        <v>96</v>
      </c>
      <c r="Q31" s="59">
        <v>92.7</v>
      </c>
      <c r="R31" s="59">
        <v>3.3</v>
      </c>
      <c r="S31" s="59">
        <v>18.5</v>
      </c>
      <c r="T31" s="59">
        <v>115.9</v>
      </c>
      <c r="U31" s="59">
        <v>108.8</v>
      </c>
      <c r="V31" s="59">
        <v>7.1</v>
      </c>
      <c r="W31" s="59">
        <v>17.7</v>
      </c>
      <c r="X31" s="59">
        <v>86.3</v>
      </c>
      <c r="Y31" s="59">
        <v>84.8</v>
      </c>
      <c r="Z31" s="59">
        <v>1.5</v>
      </c>
    </row>
    <row r="32" spans="1:26" ht="13.5" customHeight="1">
      <c r="A32" s="46" t="s">
        <v>126</v>
      </c>
      <c r="B32" s="62">
        <v>18</v>
      </c>
      <c r="C32" s="62">
        <v>144.6</v>
      </c>
      <c r="D32" s="62">
        <v>133.9</v>
      </c>
      <c r="E32" s="62">
        <v>10.7</v>
      </c>
      <c r="F32" s="62">
        <v>17.7</v>
      </c>
      <c r="G32" s="62">
        <v>142.1</v>
      </c>
      <c r="H32" s="62">
        <v>130.8</v>
      </c>
      <c r="I32" s="62">
        <v>11.3</v>
      </c>
      <c r="J32" s="62">
        <v>18.8</v>
      </c>
      <c r="K32" s="62">
        <v>150.5</v>
      </c>
      <c r="L32" s="62">
        <v>141.4</v>
      </c>
      <c r="M32" s="62">
        <v>9.1</v>
      </c>
      <c r="N32" s="46" t="s">
        <v>126</v>
      </c>
      <c r="O32" s="62">
        <v>18.43</v>
      </c>
      <c r="P32" s="62">
        <v>100</v>
      </c>
      <c r="Q32" s="62">
        <v>97.3</v>
      </c>
      <c r="R32" s="62">
        <v>2.7</v>
      </c>
      <c r="S32" s="62">
        <v>20.9</v>
      </c>
      <c r="T32" s="62">
        <v>133</v>
      </c>
      <c r="U32" s="62">
        <v>127.2</v>
      </c>
      <c r="V32" s="62">
        <v>5.8</v>
      </c>
      <c r="W32" s="62">
        <v>17.2</v>
      </c>
      <c r="X32" s="62">
        <v>85</v>
      </c>
      <c r="Y32" s="62">
        <v>83.7</v>
      </c>
      <c r="Z32" s="62">
        <v>1.3</v>
      </c>
    </row>
    <row r="33" spans="1:26" ht="13.5" customHeight="1">
      <c r="A33" s="12" t="s">
        <v>16</v>
      </c>
      <c r="B33" s="59">
        <v>20.7</v>
      </c>
      <c r="C33" s="59">
        <v>170</v>
      </c>
      <c r="D33" s="59">
        <v>159.8</v>
      </c>
      <c r="E33" s="59">
        <v>10.2</v>
      </c>
      <c r="F33" s="59">
        <v>21.5</v>
      </c>
      <c r="G33" s="59">
        <v>174.7</v>
      </c>
      <c r="H33" s="59">
        <v>164.2</v>
      </c>
      <c r="I33" s="59">
        <v>10.5</v>
      </c>
      <c r="J33" s="59">
        <v>18.8</v>
      </c>
      <c r="K33" s="59">
        <v>158.2</v>
      </c>
      <c r="L33" s="59">
        <v>149</v>
      </c>
      <c r="M33" s="59">
        <v>9.2</v>
      </c>
      <c r="N33" s="12" t="s">
        <v>16</v>
      </c>
      <c r="O33" s="59">
        <v>18.4</v>
      </c>
      <c r="P33" s="59">
        <v>99.4</v>
      </c>
      <c r="Q33" s="59">
        <v>96.6</v>
      </c>
      <c r="R33" s="59">
        <v>2.8</v>
      </c>
      <c r="S33" s="59">
        <v>18.8</v>
      </c>
      <c r="T33" s="59">
        <v>127.9</v>
      </c>
      <c r="U33" s="59">
        <v>121.8</v>
      </c>
      <c r="V33" s="59">
        <v>6.1</v>
      </c>
      <c r="W33" s="59">
        <v>18.23</v>
      </c>
      <c r="X33" s="59">
        <v>86.5</v>
      </c>
      <c r="Y33" s="59">
        <v>85.2</v>
      </c>
      <c r="Z33" s="59">
        <v>1.3</v>
      </c>
    </row>
    <row r="34" spans="1:26" ht="13.5" customHeight="1">
      <c r="A34" s="12" t="s">
        <v>84</v>
      </c>
      <c r="B34" s="59">
        <v>20.6</v>
      </c>
      <c r="C34" s="59">
        <v>170.4</v>
      </c>
      <c r="D34" s="59">
        <v>159.7</v>
      </c>
      <c r="E34" s="59">
        <v>10.7</v>
      </c>
      <c r="F34" s="59">
        <v>21.4</v>
      </c>
      <c r="G34" s="59">
        <v>175</v>
      </c>
      <c r="H34" s="59">
        <v>164.3</v>
      </c>
      <c r="I34" s="59">
        <v>10.7</v>
      </c>
      <c r="J34" s="59">
        <v>18.9</v>
      </c>
      <c r="K34" s="59">
        <v>160</v>
      </c>
      <c r="L34" s="59">
        <v>149.4</v>
      </c>
      <c r="M34" s="59">
        <v>10.6</v>
      </c>
      <c r="N34" s="12" t="s">
        <v>84</v>
      </c>
      <c r="O34" s="59">
        <v>17.6</v>
      </c>
      <c r="P34" s="59">
        <v>94.5</v>
      </c>
      <c r="Q34" s="59">
        <v>91.6</v>
      </c>
      <c r="R34" s="59">
        <v>2.9</v>
      </c>
      <c r="S34" s="59">
        <v>17.5</v>
      </c>
      <c r="T34" s="59">
        <v>109.3</v>
      </c>
      <c r="U34" s="59">
        <v>103.3</v>
      </c>
      <c r="V34" s="59">
        <v>6</v>
      </c>
      <c r="W34" s="59">
        <v>17.7</v>
      </c>
      <c r="X34" s="59">
        <v>86.8</v>
      </c>
      <c r="Y34" s="59">
        <v>85.5</v>
      </c>
      <c r="Z34" s="59">
        <v>1.3</v>
      </c>
    </row>
    <row r="35" spans="1:26" ht="13.5" customHeight="1">
      <c r="A35" s="12" t="s">
        <v>17</v>
      </c>
      <c r="B35" s="59">
        <v>21.1</v>
      </c>
      <c r="C35" s="59">
        <v>176.7</v>
      </c>
      <c r="D35" s="59">
        <v>162.1</v>
      </c>
      <c r="E35" s="59">
        <v>14.6</v>
      </c>
      <c r="F35" s="59">
        <v>21.2</v>
      </c>
      <c r="G35" s="59">
        <v>181.3</v>
      </c>
      <c r="H35" s="59">
        <v>164.4</v>
      </c>
      <c r="I35" s="59">
        <v>16.9</v>
      </c>
      <c r="J35" s="59">
        <v>20.8</v>
      </c>
      <c r="K35" s="59">
        <v>166.6</v>
      </c>
      <c r="L35" s="59">
        <v>157</v>
      </c>
      <c r="M35" s="59">
        <v>9.6</v>
      </c>
      <c r="N35" s="12" t="s">
        <v>17</v>
      </c>
      <c r="O35" s="59">
        <v>17.9</v>
      </c>
      <c r="P35" s="59">
        <v>98</v>
      </c>
      <c r="Q35" s="59">
        <v>94.7</v>
      </c>
      <c r="R35" s="59">
        <v>3.3</v>
      </c>
      <c r="S35" s="59">
        <v>17.7</v>
      </c>
      <c r="T35" s="59">
        <v>115.9</v>
      </c>
      <c r="U35" s="59">
        <v>108.7</v>
      </c>
      <c r="V35" s="59">
        <v>7.2</v>
      </c>
      <c r="W35" s="59">
        <v>18</v>
      </c>
      <c r="X35" s="59">
        <v>88.8</v>
      </c>
      <c r="Y35" s="59">
        <v>87.5</v>
      </c>
      <c r="Z35" s="59">
        <v>1.33</v>
      </c>
    </row>
    <row r="36" spans="1:26" ht="13.5" customHeight="1">
      <c r="A36" s="12" t="s">
        <v>18</v>
      </c>
      <c r="B36" s="59">
        <v>18.6</v>
      </c>
      <c r="C36" s="59">
        <v>150.2</v>
      </c>
      <c r="D36" s="59">
        <v>140.2</v>
      </c>
      <c r="E36" s="59">
        <v>10</v>
      </c>
      <c r="F36" s="59">
        <v>19</v>
      </c>
      <c r="G36" s="59">
        <v>153.8</v>
      </c>
      <c r="H36" s="59">
        <v>142.5</v>
      </c>
      <c r="I36" s="59">
        <v>11.3</v>
      </c>
      <c r="J36" s="59">
        <v>17.7</v>
      </c>
      <c r="K36" s="59">
        <v>142.5</v>
      </c>
      <c r="L36" s="59">
        <v>135.1</v>
      </c>
      <c r="M36" s="59">
        <v>7.4</v>
      </c>
      <c r="N36" s="12" t="s">
        <v>18</v>
      </c>
      <c r="O36" s="59">
        <v>18.4</v>
      </c>
      <c r="P36" s="59">
        <v>103.1</v>
      </c>
      <c r="Q36" s="59">
        <v>98.8</v>
      </c>
      <c r="R36" s="59">
        <v>4.3</v>
      </c>
      <c r="S36" s="59">
        <v>17.8</v>
      </c>
      <c r="T36" s="59">
        <v>124.3</v>
      </c>
      <c r="U36" s="59">
        <v>115.7</v>
      </c>
      <c r="V36" s="59">
        <v>8.6</v>
      </c>
      <c r="W36" s="59">
        <v>18.7</v>
      </c>
      <c r="X36" s="59">
        <v>92.3</v>
      </c>
      <c r="Y36" s="59">
        <v>90.2</v>
      </c>
      <c r="Z36" s="59">
        <v>2.1</v>
      </c>
    </row>
    <row r="37" spans="1:26" ht="13.5" customHeight="1">
      <c r="A37" s="12" t="s">
        <v>19</v>
      </c>
      <c r="B37" s="59">
        <v>20.7</v>
      </c>
      <c r="C37" s="59">
        <v>161.3</v>
      </c>
      <c r="D37" s="59">
        <v>152.1</v>
      </c>
      <c r="E37" s="59">
        <v>9.2</v>
      </c>
      <c r="F37" s="59">
        <v>21.1</v>
      </c>
      <c r="G37" s="59">
        <v>161</v>
      </c>
      <c r="H37" s="59">
        <v>151.6</v>
      </c>
      <c r="I37" s="59">
        <v>9.4</v>
      </c>
      <c r="J37" s="59">
        <v>19.9</v>
      </c>
      <c r="K37" s="59">
        <v>161.9</v>
      </c>
      <c r="L37" s="59">
        <v>153.2</v>
      </c>
      <c r="M37" s="59">
        <v>8.7</v>
      </c>
      <c r="N37" s="12" t="s">
        <v>19</v>
      </c>
      <c r="O37" s="59">
        <v>18.1</v>
      </c>
      <c r="P37" s="59">
        <v>97.6</v>
      </c>
      <c r="Q37" s="59">
        <v>93.9</v>
      </c>
      <c r="R37" s="59">
        <v>3.7</v>
      </c>
      <c r="S37" s="59">
        <v>18.2</v>
      </c>
      <c r="T37" s="59">
        <v>118.6</v>
      </c>
      <c r="U37" s="59">
        <v>110.5</v>
      </c>
      <c r="V37" s="59">
        <v>8.1</v>
      </c>
      <c r="W37" s="59">
        <v>18.1</v>
      </c>
      <c r="X37" s="59">
        <v>87.2</v>
      </c>
      <c r="Y37" s="59">
        <v>85.7</v>
      </c>
      <c r="Z37" s="59">
        <v>1.5</v>
      </c>
    </row>
    <row r="38" spans="1:26" ht="13.5" customHeight="1">
      <c r="A38" s="12" t="s">
        <v>20</v>
      </c>
      <c r="B38" s="59">
        <v>19.5</v>
      </c>
      <c r="C38" s="59">
        <v>163.5</v>
      </c>
      <c r="D38" s="59">
        <v>154.4</v>
      </c>
      <c r="E38" s="59">
        <v>9.1</v>
      </c>
      <c r="F38" s="59">
        <v>19.5</v>
      </c>
      <c r="G38" s="59">
        <v>164.2</v>
      </c>
      <c r="H38" s="59">
        <v>154.8</v>
      </c>
      <c r="I38" s="59">
        <v>9.4</v>
      </c>
      <c r="J38" s="59">
        <v>19.4</v>
      </c>
      <c r="K38" s="59">
        <v>162.1</v>
      </c>
      <c r="L38" s="59">
        <v>153.5</v>
      </c>
      <c r="M38" s="59">
        <v>8.6</v>
      </c>
      <c r="N38" s="12" t="s">
        <v>20</v>
      </c>
      <c r="O38" s="59">
        <v>18.1</v>
      </c>
      <c r="P38" s="59">
        <v>95.9</v>
      </c>
      <c r="Q38" s="59">
        <v>92.5</v>
      </c>
      <c r="R38" s="59">
        <v>3.4</v>
      </c>
      <c r="S38" s="59">
        <v>18.7</v>
      </c>
      <c r="T38" s="59">
        <v>114.9</v>
      </c>
      <c r="U38" s="59">
        <v>107.1</v>
      </c>
      <c r="V38" s="59">
        <v>7.8</v>
      </c>
      <c r="W38" s="59">
        <v>17.8</v>
      </c>
      <c r="X38" s="59">
        <v>86.7</v>
      </c>
      <c r="Y38" s="59">
        <v>85.4</v>
      </c>
      <c r="Z38" s="59">
        <v>1.3</v>
      </c>
    </row>
    <row r="39" spans="1:26" ht="13.5" customHeight="1">
      <c r="A39" s="12" t="s">
        <v>21</v>
      </c>
      <c r="B39" s="59">
        <v>18.2</v>
      </c>
      <c r="C39" s="59">
        <v>91.6</v>
      </c>
      <c r="D39" s="59">
        <v>86.3</v>
      </c>
      <c r="E39" s="59">
        <v>5.3</v>
      </c>
      <c r="F39" s="59">
        <v>18.4</v>
      </c>
      <c r="G39" s="59">
        <v>86.2</v>
      </c>
      <c r="H39" s="59">
        <v>81.7</v>
      </c>
      <c r="I39" s="59">
        <v>4.5</v>
      </c>
      <c r="J39" s="59">
        <v>17.9</v>
      </c>
      <c r="K39" s="59">
        <v>105.1</v>
      </c>
      <c r="L39" s="59">
        <v>97.8</v>
      </c>
      <c r="M39" s="59">
        <v>7.3</v>
      </c>
      <c r="N39" s="12" t="s">
        <v>21</v>
      </c>
      <c r="O39" s="59">
        <v>18.4</v>
      </c>
      <c r="P39" s="59">
        <v>95.6</v>
      </c>
      <c r="Q39" s="59">
        <v>91.7</v>
      </c>
      <c r="R39" s="59">
        <v>3.9</v>
      </c>
      <c r="S39" s="59">
        <v>20.6</v>
      </c>
      <c r="T39" s="59">
        <v>111.5</v>
      </c>
      <c r="U39" s="59">
        <v>103.5</v>
      </c>
      <c r="V39" s="59">
        <v>8</v>
      </c>
      <c r="W39" s="59">
        <v>17.3</v>
      </c>
      <c r="X39" s="59">
        <v>87.8</v>
      </c>
      <c r="Y39" s="59">
        <v>85.9</v>
      </c>
      <c r="Z39" s="59">
        <v>1.9</v>
      </c>
    </row>
    <row r="40" spans="1:26" ht="13.5" customHeight="1">
      <c r="A40" s="12" t="s">
        <v>22</v>
      </c>
      <c r="B40" s="59">
        <v>19.9</v>
      </c>
      <c r="C40" s="59">
        <v>165</v>
      </c>
      <c r="D40" s="59">
        <v>154.5</v>
      </c>
      <c r="E40" s="59">
        <v>10.5</v>
      </c>
      <c r="F40" s="59">
        <v>20.6</v>
      </c>
      <c r="G40" s="59">
        <v>169.7</v>
      </c>
      <c r="H40" s="59">
        <v>158.7</v>
      </c>
      <c r="I40" s="59">
        <v>11</v>
      </c>
      <c r="J40" s="59">
        <v>18.4</v>
      </c>
      <c r="K40" s="59">
        <v>154.6</v>
      </c>
      <c r="L40" s="59">
        <v>145.3</v>
      </c>
      <c r="M40" s="59">
        <v>9.3</v>
      </c>
      <c r="N40" s="12" t="s">
        <v>22</v>
      </c>
      <c r="O40" s="59">
        <v>17.5</v>
      </c>
      <c r="P40" s="59">
        <v>89.3</v>
      </c>
      <c r="Q40" s="59">
        <v>86.2</v>
      </c>
      <c r="R40" s="59">
        <v>3.1</v>
      </c>
      <c r="S40" s="59">
        <v>18.4</v>
      </c>
      <c r="T40" s="59">
        <v>105.9</v>
      </c>
      <c r="U40" s="59">
        <v>99.1</v>
      </c>
      <c r="V40" s="59">
        <v>6.8</v>
      </c>
      <c r="W40" s="59">
        <v>17</v>
      </c>
      <c r="X40" s="59">
        <v>81</v>
      </c>
      <c r="Y40" s="59">
        <v>79.7</v>
      </c>
      <c r="Z40" s="59">
        <v>1.3</v>
      </c>
    </row>
    <row r="41" spans="1:26" ht="13.5" customHeight="1">
      <c r="A41" s="12" t="s">
        <v>23</v>
      </c>
      <c r="B41" s="59">
        <v>22</v>
      </c>
      <c r="C41" s="59">
        <v>181</v>
      </c>
      <c r="D41" s="59">
        <v>169.9</v>
      </c>
      <c r="E41" s="59">
        <v>11.1</v>
      </c>
      <c r="F41" s="59">
        <v>22.7</v>
      </c>
      <c r="G41" s="59">
        <v>184.7</v>
      </c>
      <c r="H41" s="59">
        <v>173.1</v>
      </c>
      <c r="I41" s="59">
        <v>11.6</v>
      </c>
      <c r="J41" s="59">
        <v>20.3</v>
      </c>
      <c r="K41" s="59">
        <v>172</v>
      </c>
      <c r="L41" s="59">
        <v>162</v>
      </c>
      <c r="M41" s="59">
        <v>10</v>
      </c>
      <c r="N41" s="12" t="s">
        <v>23</v>
      </c>
      <c r="O41" s="59">
        <v>17.6</v>
      </c>
      <c r="P41" s="59">
        <v>93.5</v>
      </c>
      <c r="Q41" s="59">
        <v>90.6</v>
      </c>
      <c r="R41" s="59">
        <v>2.9</v>
      </c>
      <c r="S41" s="59">
        <v>17.4</v>
      </c>
      <c r="T41" s="59">
        <v>109.1</v>
      </c>
      <c r="U41" s="59">
        <v>102.9</v>
      </c>
      <c r="V41" s="59">
        <v>6.2</v>
      </c>
      <c r="W41" s="59">
        <v>17.7</v>
      </c>
      <c r="X41" s="59">
        <v>85.6</v>
      </c>
      <c r="Y41" s="59">
        <v>84.4</v>
      </c>
      <c r="Z41" s="59">
        <v>1.2</v>
      </c>
    </row>
    <row r="42" spans="1:26" ht="13.5" customHeight="1">
      <c r="A42" s="12" t="s">
        <v>24</v>
      </c>
      <c r="B42" s="59">
        <v>21.7</v>
      </c>
      <c r="C42" s="59">
        <v>178.2</v>
      </c>
      <c r="D42" s="59">
        <v>167.6</v>
      </c>
      <c r="E42" s="59">
        <v>10.6</v>
      </c>
      <c r="F42" s="59">
        <v>22</v>
      </c>
      <c r="G42" s="59">
        <v>179.7</v>
      </c>
      <c r="H42" s="59">
        <v>168.4</v>
      </c>
      <c r="I42" s="59">
        <v>11.3</v>
      </c>
      <c r="J42" s="59">
        <v>20.8</v>
      </c>
      <c r="K42" s="59">
        <v>174.4</v>
      </c>
      <c r="L42" s="59">
        <v>165.6</v>
      </c>
      <c r="M42" s="59">
        <v>8.8</v>
      </c>
      <c r="N42" s="12" t="s">
        <v>24</v>
      </c>
      <c r="O42" s="59">
        <v>17.6</v>
      </c>
      <c r="P42" s="59">
        <v>92.2</v>
      </c>
      <c r="Q42" s="59">
        <v>88.9</v>
      </c>
      <c r="R42" s="59">
        <v>3.3</v>
      </c>
      <c r="S42" s="59">
        <v>17.7</v>
      </c>
      <c r="T42" s="59">
        <v>109.1</v>
      </c>
      <c r="U42" s="59">
        <v>102.1</v>
      </c>
      <c r="V42" s="59">
        <v>7</v>
      </c>
      <c r="W42" s="59">
        <v>17.5</v>
      </c>
      <c r="X42" s="59">
        <v>84</v>
      </c>
      <c r="Y42" s="59">
        <v>82.5</v>
      </c>
      <c r="Z42" s="59">
        <v>1.5</v>
      </c>
    </row>
    <row r="43" spans="1:26" ht="13.5" customHeight="1">
      <c r="A43" s="14" t="s">
        <v>25</v>
      </c>
      <c r="B43" s="63">
        <v>19.9</v>
      </c>
      <c r="C43" s="64">
        <v>163.1</v>
      </c>
      <c r="D43" s="64">
        <v>154.7</v>
      </c>
      <c r="E43" s="64">
        <v>8.4</v>
      </c>
      <c r="F43" s="64">
        <v>19.9</v>
      </c>
      <c r="G43" s="64">
        <v>162.1</v>
      </c>
      <c r="H43" s="64">
        <v>153.2</v>
      </c>
      <c r="I43" s="64">
        <v>8.9</v>
      </c>
      <c r="J43" s="64">
        <v>19.9</v>
      </c>
      <c r="K43" s="64">
        <v>165.2</v>
      </c>
      <c r="L43" s="64">
        <v>158</v>
      </c>
      <c r="M43" s="64">
        <v>7.2</v>
      </c>
      <c r="N43" s="14" t="s">
        <v>25</v>
      </c>
      <c r="O43" s="63">
        <v>17.4</v>
      </c>
      <c r="P43" s="64">
        <v>93.8</v>
      </c>
      <c r="Q43" s="64">
        <v>90.1</v>
      </c>
      <c r="R43" s="64">
        <v>3.7</v>
      </c>
      <c r="S43" s="64">
        <v>18.3</v>
      </c>
      <c r="T43" s="64">
        <v>112.8</v>
      </c>
      <c r="U43" s="64">
        <v>105.6</v>
      </c>
      <c r="V43" s="64">
        <v>7.2</v>
      </c>
      <c r="W43" s="64">
        <v>17</v>
      </c>
      <c r="X43" s="64">
        <v>84.4</v>
      </c>
      <c r="Y43" s="64">
        <v>82.4</v>
      </c>
      <c r="Z43" s="64">
        <v>2</v>
      </c>
    </row>
    <row r="44" spans="1:14" ht="16.5" customHeight="1">
      <c r="A44" s="55" t="s">
        <v>39</v>
      </c>
      <c r="N44" s="55" t="s">
        <v>39</v>
      </c>
    </row>
    <row r="45" spans="1:26" ht="13.5" customHeight="1">
      <c r="A45" s="33" t="s">
        <v>95</v>
      </c>
      <c r="B45" s="65" t="s">
        <v>96</v>
      </c>
      <c r="C45" s="65" t="s">
        <v>96</v>
      </c>
      <c r="D45" s="65" t="s">
        <v>96</v>
      </c>
      <c r="E45" s="65" t="s">
        <v>96</v>
      </c>
      <c r="F45" s="65" t="s">
        <v>96</v>
      </c>
      <c r="G45" s="65" t="s">
        <v>96</v>
      </c>
      <c r="H45" s="65" t="s">
        <v>96</v>
      </c>
      <c r="I45" s="65" t="s">
        <v>96</v>
      </c>
      <c r="J45" s="65" t="s">
        <v>96</v>
      </c>
      <c r="K45" s="65" t="s">
        <v>96</v>
      </c>
      <c r="L45" s="65" t="s">
        <v>96</v>
      </c>
      <c r="M45" s="65" t="s">
        <v>96</v>
      </c>
      <c r="N45" s="33" t="s">
        <v>95</v>
      </c>
      <c r="O45" s="57">
        <v>20.4</v>
      </c>
      <c r="P45" s="57">
        <v>140.1</v>
      </c>
      <c r="Q45" s="57">
        <v>136.5</v>
      </c>
      <c r="R45" s="57">
        <v>3.6</v>
      </c>
      <c r="S45" s="57">
        <v>22</v>
      </c>
      <c r="T45" s="57">
        <v>169.2</v>
      </c>
      <c r="U45" s="57">
        <v>163.7</v>
      </c>
      <c r="V45" s="57">
        <v>5.5</v>
      </c>
      <c r="W45" s="57">
        <v>19.5</v>
      </c>
      <c r="X45" s="57">
        <v>121.7</v>
      </c>
      <c r="Y45" s="57">
        <v>119.3</v>
      </c>
      <c r="Z45" s="57">
        <v>2.4</v>
      </c>
    </row>
    <row r="46" spans="1:26" ht="13.5" customHeight="1">
      <c r="A46" s="12" t="s">
        <v>97</v>
      </c>
      <c r="B46" s="60" t="s">
        <v>96</v>
      </c>
      <c r="C46" s="60" t="s">
        <v>96</v>
      </c>
      <c r="D46" s="60" t="s">
        <v>96</v>
      </c>
      <c r="E46" s="60" t="s">
        <v>96</v>
      </c>
      <c r="F46" s="60" t="s">
        <v>96</v>
      </c>
      <c r="G46" s="60" t="s">
        <v>96</v>
      </c>
      <c r="H46" s="60" t="s">
        <v>96</v>
      </c>
      <c r="I46" s="60" t="s">
        <v>96</v>
      </c>
      <c r="J46" s="60" t="s">
        <v>96</v>
      </c>
      <c r="K46" s="60" t="s">
        <v>96</v>
      </c>
      <c r="L46" s="60" t="s">
        <v>96</v>
      </c>
      <c r="M46" s="60" t="s">
        <v>96</v>
      </c>
      <c r="N46" s="12" t="s">
        <v>97</v>
      </c>
      <c r="O46" s="59">
        <v>21</v>
      </c>
      <c r="P46" s="59">
        <v>143.7</v>
      </c>
      <c r="Q46" s="59">
        <v>139.2</v>
      </c>
      <c r="R46" s="59">
        <v>4.5</v>
      </c>
      <c r="S46" s="59">
        <v>22.2</v>
      </c>
      <c r="T46" s="59">
        <v>171.9</v>
      </c>
      <c r="U46" s="59">
        <v>165.2</v>
      </c>
      <c r="V46" s="59">
        <v>6.7</v>
      </c>
      <c r="W46" s="59">
        <v>20.3</v>
      </c>
      <c r="X46" s="59">
        <v>125.2</v>
      </c>
      <c r="Y46" s="59">
        <v>122.2</v>
      </c>
      <c r="Z46" s="59">
        <v>3</v>
      </c>
    </row>
    <row r="47" spans="1:26" ht="13.5" customHeight="1">
      <c r="A47" s="12" t="s">
        <v>98</v>
      </c>
      <c r="B47" s="66" t="s">
        <v>96</v>
      </c>
      <c r="C47" s="60" t="s">
        <v>96</v>
      </c>
      <c r="D47" s="60" t="s">
        <v>96</v>
      </c>
      <c r="E47" s="60" t="s">
        <v>96</v>
      </c>
      <c r="F47" s="60" t="s">
        <v>96</v>
      </c>
      <c r="G47" s="60" t="s">
        <v>96</v>
      </c>
      <c r="H47" s="60" t="s">
        <v>96</v>
      </c>
      <c r="I47" s="60" t="s">
        <v>96</v>
      </c>
      <c r="J47" s="60" t="s">
        <v>96</v>
      </c>
      <c r="K47" s="60" t="s">
        <v>96</v>
      </c>
      <c r="L47" s="60" t="s">
        <v>96</v>
      </c>
      <c r="M47" s="60" t="s">
        <v>96</v>
      </c>
      <c r="N47" s="12" t="s">
        <v>98</v>
      </c>
      <c r="O47" s="58">
        <v>22.2</v>
      </c>
      <c r="P47" s="58">
        <v>158</v>
      </c>
      <c r="Q47" s="58">
        <v>153.5</v>
      </c>
      <c r="R47" s="58">
        <v>4.5</v>
      </c>
      <c r="S47" s="58">
        <v>23.1</v>
      </c>
      <c r="T47" s="58">
        <v>170.9</v>
      </c>
      <c r="U47" s="58">
        <v>166.4</v>
      </c>
      <c r="V47" s="58">
        <v>4.5</v>
      </c>
      <c r="W47" s="58">
        <v>21.5</v>
      </c>
      <c r="X47" s="58">
        <v>148.4</v>
      </c>
      <c r="Y47" s="58">
        <v>143.9</v>
      </c>
      <c r="Z47" s="58">
        <v>4.5</v>
      </c>
    </row>
    <row r="48" spans="1:26" ht="13.5" customHeight="1">
      <c r="A48" s="12" t="s">
        <v>99</v>
      </c>
      <c r="B48" s="66" t="s">
        <v>96</v>
      </c>
      <c r="C48" s="60" t="s">
        <v>96</v>
      </c>
      <c r="D48" s="60" t="s">
        <v>96</v>
      </c>
      <c r="E48" s="60" t="s">
        <v>96</v>
      </c>
      <c r="F48" s="60" t="s">
        <v>96</v>
      </c>
      <c r="G48" s="60" t="s">
        <v>96</v>
      </c>
      <c r="H48" s="60" t="s">
        <v>96</v>
      </c>
      <c r="I48" s="60" t="s">
        <v>96</v>
      </c>
      <c r="J48" s="60" t="s">
        <v>96</v>
      </c>
      <c r="K48" s="60" t="s">
        <v>96</v>
      </c>
      <c r="L48" s="60" t="s">
        <v>96</v>
      </c>
      <c r="M48" s="60" t="s">
        <v>96</v>
      </c>
      <c r="N48" s="12" t="s">
        <v>99</v>
      </c>
      <c r="O48" s="61">
        <v>22.1</v>
      </c>
      <c r="P48" s="61">
        <v>158.3</v>
      </c>
      <c r="Q48" s="61">
        <v>152.9</v>
      </c>
      <c r="R48" s="61">
        <v>5.4</v>
      </c>
      <c r="S48" s="61">
        <v>23.1</v>
      </c>
      <c r="T48" s="61">
        <v>172.4</v>
      </c>
      <c r="U48" s="61">
        <v>167.1</v>
      </c>
      <c r="V48" s="61">
        <v>5.3</v>
      </c>
      <c r="W48" s="61">
        <v>21.4</v>
      </c>
      <c r="X48" s="61">
        <v>147.9</v>
      </c>
      <c r="Y48" s="61">
        <v>142.4</v>
      </c>
      <c r="Z48" s="61">
        <v>5.5</v>
      </c>
    </row>
    <row r="49" spans="1:26" ht="13.5" customHeight="1">
      <c r="A49" s="12" t="s">
        <v>100</v>
      </c>
      <c r="B49" s="60" t="s">
        <v>129</v>
      </c>
      <c r="C49" s="60" t="s">
        <v>129</v>
      </c>
      <c r="D49" s="60" t="s">
        <v>129</v>
      </c>
      <c r="E49" s="60" t="s">
        <v>129</v>
      </c>
      <c r="F49" s="60" t="s">
        <v>129</v>
      </c>
      <c r="G49" s="60" t="s">
        <v>129</v>
      </c>
      <c r="H49" s="60" t="s">
        <v>129</v>
      </c>
      <c r="I49" s="60" t="s">
        <v>129</v>
      </c>
      <c r="J49" s="60" t="s">
        <v>129</v>
      </c>
      <c r="K49" s="60" t="s">
        <v>129</v>
      </c>
      <c r="L49" s="60" t="s">
        <v>129</v>
      </c>
      <c r="M49" s="60" t="s">
        <v>129</v>
      </c>
      <c r="N49" s="12" t="s">
        <v>100</v>
      </c>
      <c r="O49" s="59">
        <v>20.1</v>
      </c>
      <c r="P49" s="59">
        <v>149.2</v>
      </c>
      <c r="Q49" s="59">
        <v>140.4</v>
      </c>
      <c r="R49" s="59">
        <v>8.8</v>
      </c>
      <c r="S49" s="59">
        <v>21.2</v>
      </c>
      <c r="T49" s="59">
        <v>163.6</v>
      </c>
      <c r="U49" s="59">
        <v>153.9</v>
      </c>
      <c r="V49" s="59">
        <v>9.7</v>
      </c>
      <c r="W49" s="59">
        <v>19</v>
      </c>
      <c r="X49" s="59">
        <v>135.1</v>
      </c>
      <c r="Y49" s="59">
        <v>127.3</v>
      </c>
      <c r="Z49" s="59">
        <v>7.8</v>
      </c>
    </row>
    <row r="50" spans="1:26" ht="13.5" customHeight="1">
      <c r="A50" s="46" t="s">
        <v>101</v>
      </c>
      <c r="B50" s="67" t="s">
        <v>129</v>
      </c>
      <c r="C50" s="67" t="s">
        <v>129</v>
      </c>
      <c r="D50" s="67" t="s">
        <v>129</v>
      </c>
      <c r="E50" s="67" t="s">
        <v>129</v>
      </c>
      <c r="F50" s="67" t="s">
        <v>129</v>
      </c>
      <c r="G50" s="67" t="s">
        <v>129</v>
      </c>
      <c r="H50" s="67" t="s">
        <v>129</v>
      </c>
      <c r="I50" s="67" t="s">
        <v>129</v>
      </c>
      <c r="J50" s="67" t="s">
        <v>129</v>
      </c>
      <c r="K50" s="67" t="s">
        <v>129</v>
      </c>
      <c r="L50" s="67" t="s">
        <v>129</v>
      </c>
      <c r="M50" s="67" t="s">
        <v>129</v>
      </c>
      <c r="N50" s="46" t="s">
        <v>101</v>
      </c>
      <c r="O50" s="62">
        <v>19.8</v>
      </c>
      <c r="P50" s="62">
        <v>150.8</v>
      </c>
      <c r="Q50" s="62">
        <v>140.7</v>
      </c>
      <c r="R50" s="62">
        <v>10.1</v>
      </c>
      <c r="S50" s="62">
        <v>21.2</v>
      </c>
      <c r="T50" s="62">
        <v>167.5</v>
      </c>
      <c r="U50" s="62">
        <v>156.4</v>
      </c>
      <c r="V50" s="62">
        <v>11.1</v>
      </c>
      <c r="W50" s="62">
        <v>18.5</v>
      </c>
      <c r="X50" s="62">
        <v>134.8</v>
      </c>
      <c r="Y50" s="62">
        <v>125.6</v>
      </c>
      <c r="Z50" s="62">
        <v>9.2</v>
      </c>
    </row>
    <row r="51" spans="1:26" ht="13.5" customHeight="1">
      <c r="A51" s="12" t="s">
        <v>16</v>
      </c>
      <c r="B51" s="60" t="s">
        <v>129</v>
      </c>
      <c r="C51" s="60" t="s">
        <v>129</v>
      </c>
      <c r="D51" s="60" t="s">
        <v>129</v>
      </c>
      <c r="E51" s="60" t="s">
        <v>129</v>
      </c>
      <c r="F51" s="60" t="s">
        <v>129</v>
      </c>
      <c r="G51" s="60" t="s">
        <v>129</v>
      </c>
      <c r="H51" s="60" t="s">
        <v>129</v>
      </c>
      <c r="I51" s="60" t="s">
        <v>129</v>
      </c>
      <c r="J51" s="60" t="s">
        <v>129</v>
      </c>
      <c r="K51" s="60" t="s">
        <v>129</v>
      </c>
      <c r="L51" s="60" t="s">
        <v>129</v>
      </c>
      <c r="M51" s="60" t="s">
        <v>129</v>
      </c>
      <c r="N51" s="12" t="s">
        <v>16</v>
      </c>
      <c r="O51" s="59">
        <v>19.2</v>
      </c>
      <c r="P51" s="59">
        <v>146.2</v>
      </c>
      <c r="Q51" s="59">
        <v>137.3</v>
      </c>
      <c r="R51" s="59">
        <v>8.9</v>
      </c>
      <c r="S51" s="59">
        <v>20.8</v>
      </c>
      <c r="T51" s="59">
        <v>160.7</v>
      </c>
      <c r="U51" s="59">
        <v>150.5</v>
      </c>
      <c r="V51" s="59">
        <v>10.2</v>
      </c>
      <c r="W51" s="59">
        <v>17.7</v>
      </c>
      <c r="X51" s="59">
        <v>132.43</v>
      </c>
      <c r="Y51" s="59">
        <v>124.7</v>
      </c>
      <c r="Z51" s="59">
        <v>7.7</v>
      </c>
    </row>
    <row r="52" spans="1:26" ht="13.5" customHeight="1">
      <c r="A52" s="12" t="s">
        <v>84</v>
      </c>
      <c r="B52" s="60" t="s">
        <v>129</v>
      </c>
      <c r="C52" s="60" t="s">
        <v>129</v>
      </c>
      <c r="D52" s="60" t="s">
        <v>129</v>
      </c>
      <c r="E52" s="60" t="s">
        <v>129</v>
      </c>
      <c r="F52" s="60" t="s">
        <v>129</v>
      </c>
      <c r="G52" s="60" t="s">
        <v>129</v>
      </c>
      <c r="H52" s="60" t="s">
        <v>129</v>
      </c>
      <c r="I52" s="60" t="s">
        <v>129</v>
      </c>
      <c r="J52" s="60" t="s">
        <v>129</v>
      </c>
      <c r="K52" s="60" t="s">
        <v>129</v>
      </c>
      <c r="L52" s="60" t="s">
        <v>129</v>
      </c>
      <c r="M52" s="60" t="s">
        <v>129</v>
      </c>
      <c r="N52" s="12" t="s">
        <v>84</v>
      </c>
      <c r="O52" s="59">
        <v>18.7</v>
      </c>
      <c r="P52" s="59">
        <v>145.2</v>
      </c>
      <c r="Q52" s="59">
        <v>135.9</v>
      </c>
      <c r="R52" s="59">
        <v>9.3</v>
      </c>
      <c r="S52" s="59">
        <v>19.8</v>
      </c>
      <c r="T52" s="59">
        <v>158.1</v>
      </c>
      <c r="U52" s="59">
        <v>147.6</v>
      </c>
      <c r="V52" s="59">
        <v>10.5</v>
      </c>
      <c r="W52" s="59">
        <v>17.6</v>
      </c>
      <c r="X52" s="59">
        <v>133.1</v>
      </c>
      <c r="Y52" s="59">
        <v>124.8</v>
      </c>
      <c r="Z52" s="59">
        <v>8.3</v>
      </c>
    </row>
    <row r="53" spans="1:26" ht="13.5" customHeight="1">
      <c r="A53" s="12" t="s">
        <v>17</v>
      </c>
      <c r="B53" s="60" t="s">
        <v>129</v>
      </c>
      <c r="C53" s="60" t="s">
        <v>129</v>
      </c>
      <c r="D53" s="60" t="s">
        <v>129</v>
      </c>
      <c r="E53" s="60" t="s">
        <v>129</v>
      </c>
      <c r="F53" s="60" t="s">
        <v>129</v>
      </c>
      <c r="G53" s="60" t="s">
        <v>129</v>
      </c>
      <c r="H53" s="60" t="s">
        <v>129</v>
      </c>
      <c r="I53" s="60" t="s">
        <v>129</v>
      </c>
      <c r="J53" s="60" t="s">
        <v>129</v>
      </c>
      <c r="K53" s="60" t="s">
        <v>129</v>
      </c>
      <c r="L53" s="60" t="s">
        <v>129</v>
      </c>
      <c r="M53" s="60" t="s">
        <v>129</v>
      </c>
      <c r="N53" s="12" t="s">
        <v>17</v>
      </c>
      <c r="O53" s="59">
        <v>20.1</v>
      </c>
      <c r="P53" s="59">
        <v>148.2</v>
      </c>
      <c r="Q53" s="59">
        <v>140.2</v>
      </c>
      <c r="R53" s="59">
        <v>8</v>
      </c>
      <c r="S53" s="59">
        <v>22</v>
      </c>
      <c r="T53" s="59">
        <v>165.9</v>
      </c>
      <c r="U53" s="59">
        <v>157.3</v>
      </c>
      <c r="V53" s="59">
        <v>8.6</v>
      </c>
      <c r="W53" s="59">
        <v>18.3</v>
      </c>
      <c r="X53" s="59">
        <v>131.7</v>
      </c>
      <c r="Y53" s="59">
        <v>124.2</v>
      </c>
      <c r="Z53" s="59">
        <v>7.5</v>
      </c>
    </row>
    <row r="54" spans="1:27" ht="13.5" customHeight="1">
      <c r="A54" s="12" t="s">
        <v>18</v>
      </c>
      <c r="B54" s="60" t="s">
        <v>129</v>
      </c>
      <c r="C54" s="60" t="s">
        <v>129</v>
      </c>
      <c r="D54" s="60" t="s">
        <v>129</v>
      </c>
      <c r="E54" s="60" t="s">
        <v>129</v>
      </c>
      <c r="F54" s="60" t="s">
        <v>129</v>
      </c>
      <c r="G54" s="60" t="s">
        <v>129</v>
      </c>
      <c r="H54" s="60" t="s">
        <v>129</v>
      </c>
      <c r="I54" s="60" t="s">
        <v>129</v>
      </c>
      <c r="J54" s="60" t="s">
        <v>129</v>
      </c>
      <c r="K54" s="60" t="s">
        <v>129</v>
      </c>
      <c r="L54" s="60" t="s">
        <v>129</v>
      </c>
      <c r="M54" s="60" t="s">
        <v>129</v>
      </c>
      <c r="N54" s="12" t="s">
        <v>18</v>
      </c>
      <c r="O54" s="59">
        <v>20.4</v>
      </c>
      <c r="P54" s="59">
        <v>148.9</v>
      </c>
      <c r="Q54" s="59">
        <v>140.4</v>
      </c>
      <c r="R54" s="59">
        <v>8.5</v>
      </c>
      <c r="S54" s="59">
        <v>21.4</v>
      </c>
      <c r="T54" s="59">
        <v>161.9</v>
      </c>
      <c r="U54" s="59">
        <v>152.1</v>
      </c>
      <c r="V54" s="59">
        <v>9.8</v>
      </c>
      <c r="W54" s="59">
        <v>19.5</v>
      </c>
      <c r="X54" s="59">
        <v>136.3</v>
      </c>
      <c r="Y54" s="59">
        <v>129.1</v>
      </c>
      <c r="Z54" s="59">
        <v>7.2</v>
      </c>
      <c r="AA54" s="71"/>
    </row>
    <row r="55" spans="1:26" ht="13.5" customHeight="1">
      <c r="A55" s="12" t="s">
        <v>19</v>
      </c>
      <c r="B55" s="60" t="s">
        <v>129</v>
      </c>
      <c r="C55" s="60" t="s">
        <v>129</v>
      </c>
      <c r="D55" s="60" t="s">
        <v>129</v>
      </c>
      <c r="E55" s="60" t="s">
        <v>129</v>
      </c>
      <c r="F55" s="60" t="s">
        <v>129</v>
      </c>
      <c r="G55" s="60" t="s">
        <v>129</v>
      </c>
      <c r="H55" s="60" t="s">
        <v>129</v>
      </c>
      <c r="I55" s="60" t="s">
        <v>129</v>
      </c>
      <c r="J55" s="60" t="s">
        <v>129</v>
      </c>
      <c r="K55" s="60" t="s">
        <v>129</v>
      </c>
      <c r="L55" s="60" t="s">
        <v>129</v>
      </c>
      <c r="M55" s="60" t="s">
        <v>129</v>
      </c>
      <c r="N55" s="12" t="s">
        <v>19</v>
      </c>
      <c r="O55" s="59">
        <v>20.6</v>
      </c>
      <c r="P55" s="59">
        <v>147.3</v>
      </c>
      <c r="Q55" s="59">
        <v>139.3</v>
      </c>
      <c r="R55" s="59">
        <v>8</v>
      </c>
      <c r="S55" s="59">
        <v>21.7</v>
      </c>
      <c r="T55" s="59">
        <v>163.9</v>
      </c>
      <c r="U55" s="59">
        <v>154.8</v>
      </c>
      <c r="V55" s="59">
        <v>9.1</v>
      </c>
      <c r="W55" s="59">
        <v>19.5</v>
      </c>
      <c r="X55" s="59">
        <v>131.3</v>
      </c>
      <c r="Y55" s="59">
        <v>124.4</v>
      </c>
      <c r="Z55" s="59">
        <v>6.9</v>
      </c>
    </row>
    <row r="56" spans="1:26" ht="13.5" customHeight="1">
      <c r="A56" s="12" t="s">
        <v>20</v>
      </c>
      <c r="B56" s="60" t="s">
        <v>129</v>
      </c>
      <c r="C56" s="60" t="s">
        <v>129</v>
      </c>
      <c r="D56" s="60" t="s">
        <v>129</v>
      </c>
      <c r="E56" s="60" t="s">
        <v>129</v>
      </c>
      <c r="F56" s="60" t="s">
        <v>129</v>
      </c>
      <c r="G56" s="60" t="s">
        <v>129</v>
      </c>
      <c r="H56" s="60" t="s">
        <v>129</v>
      </c>
      <c r="I56" s="60" t="s">
        <v>129</v>
      </c>
      <c r="J56" s="60" t="s">
        <v>129</v>
      </c>
      <c r="K56" s="60" t="s">
        <v>129</v>
      </c>
      <c r="L56" s="60" t="s">
        <v>129</v>
      </c>
      <c r="M56" s="60" t="s">
        <v>129</v>
      </c>
      <c r="N56" s="12" t="s">
        <v>20</v>
      </c>
      <c r="O56" s="59">
        <v>19.6</v>
      </c>
      <c r="P56" s="59">
        <v>143.2</v>
      </c>
      <c r="Q56" s="59">
        <v>135.8</v>
      </c>
      <c r="R56" s="59">
        <v>7.4</v>
      </c>
      <c r="S56" s="59">
        <v>20.7</v>
      </c>
      <c r="T56" s="59">
        <v>158.2</v>
      </c>
      <c r="U56" s="59">
        <v>149.7</v>
      </c>
      <c r="V56" s="59">
        <v>8.5</v>
      </c>
      <c r="W56" s="59">
        <v>18.5</v>
      </c>
      <c r="X56" s="59">
        <v>128.6</v>
      </c>
      <c r="Y56" s="59">
        <v>122.3</v>
      </c>
      <c r="Z56" s="59">
        <v>6.3</v>
      </c>
    </row>
    <row r="57" spans="1:26" ht="13.5" customHeight="1">
      <c r="A57" s="12" t="s">
        <v>21</v>
      </c>
      <c r="B57" s="60" t="s">
        <v>129</v>
      </c>
      <c r="C57" s="60" t="s">
        <v>129</v>
      </c>
      <c r="D57" s="60" t="s">
        <v>129</v>
      </c>
      <c r="E57" s="60" t="s">
        <v>129</v>
      </c>
      <c r="F57" s="60" t="s">
        <v>129</v>
      </c>
      <c r="G57" s="60" t="s">
        <v>129</v>
      </c>
      <c r="H57" s="60" t="s">
        <v>129</v>
      </c>
      <c r="I57" s="60" t="s">
        <v>129</v>
      </c>
      <c r="J57" s="60" t="s">
        <v>129</v>
      </c>
      <c r="K57" s="60" t="s">
        <v>129</v>
      </c>
      <c r="L57" s="60" t="s">
        <v>129</v>
      </c>
      <c r="M57" s="60" t="s">
        <v>129</v>
      </c>
      <c r="N57" s="12" t="s">
        <v>21</v>
      </c>
      <c r="O57" s="59">
        <v>20.6</v>
      </c>
      <c r="P57" s="59">
        <v>152.6</v>
      </c>
      <c r="Q57" s="59">
        <v>144.3</v>
      </c>
      <c r="R57" s="59">
        <v>8.3</v>
      </c>
      <c r="S57" s="59">
        <v>21.6</v>
      </c>
      <c r="T57" s="59">
        <v>165.9</v>
      </c>
      <c r="U57" s="59">
        <v>157</v>
      </c>
      <c r="V57" s="59">
        <v>8.9</v>
      </c>
      <c r="W57" s="59">
        <v>19.6</v>
      </c>
      <c r="X57" s="59">
        <v>139.5</v>
      </c>
      <c r="Y57" s="59">
        <v>131.9</v>
      </c>
      <c r="Z57" s="59">
        <v>7.6</v>
      </c>
    </row>
    <row r="58" spans="1:26" ht="13.5" customHeight="1">
      <c r="A58" s="12" t="s">
        <v>22</v>
      </c>
      <c r="B58" s="60" t="s">
        <v>129</v>
      </c>
      <c r="C58" s="60" t="s">
        <v>129</v>
      </c>
      <c r="D58" s="60" t="s">
        <v>129</v>
      </c>
      <c r="E58" s="60" t="s">
        <v>129</v>
      </c>
      <c r="F58" s="60" t="s">
        <v>129</v>
      </c>
      <c r="G58" s="60" t="s">
        <v>129</v>
      </c>
      <c r="H58" s="60" t="s">
        <v>129</v>
      </c>
      <c r="I58" s="60" t="s">
        <v>129</v>
      </c>
      <c r="J58" s="60" t="s">
        <v>129</v>
      </c>
      <c r="K58" s="60" t="s">
        <v>129</v>
      </c>
      <c r="L58" s="60" t="s">
        <v>129</v>
      </c>
      <c r="M58" s="60" t="s">
        <v>129</v>
      </c>
      <c r="N58" s="12" t="s">
        <v>22</v>
      </c>
      <c r="O58" s="59">
        <v>20.6</v>
      </c>
      <c r="P58" s="59">
        <v>151</v>
      </c>
      <c r="Q58" s="59">
        <v>142</v>
      </c>
      <c r="R58" s="59">
        <v>9</v>
      </c>
      <c r="S58" s="59">
        <v>21.7</v>
      </c>
      <c r="T58" s="59">
        <v>163.5</v>
      </c>
      <c r="U58" s="59">
        <v>153.4</v>
      </c>
      <c r="V58" s="59">
        <v>10.1</v>
      </c>
      <c r="W58" s="59">
        <v>19.5</v>
      </c>
      <c r="X58" s="59">
        <v>138.7</v>
      </c>
      <c r="Y58" s="59">
        <v>130.9</v>
      </c>
      <c r="Z58" s="59">
        <v>7.8</v>
      </c>
    </row>
    <row r="59" spans="1:26" ht="13.5" customHeight="1">
      <c r="A59" s="12" t="s">
        <v>23</v>
      </c>
      <c r="B59" s="60" t="s">
        <v>129</v>
      </c>
      <c r="C59" s="60" t="s">
        <v>129</v>
      </c>
      <c r="D59" s="60" t="s">
        <v>129</v>
      </c>
      <c r="E59" s="60" t="s">
        <v>129</v>
      </c>
      <c r="F59" s="60" t="s">
        <v>129</v>
      </c>
      <c r="G59" s="60" t="s">
        <v>129</v>
      </c>
      <c r="H59" s="60" t="s">
        <v>129</v>
      </c>
      <c r="I59" s="60" t="s">
        <v>129</v>
      </c>
      <c r="J59" s="60" t="s">
        <v>129</v>
      </c>
      <c r="K59" s="60" t="s">
        <v>129</v>
      </c>
      <c r="L59" s="60" t="s">
        <v>129</v>
      </c>
      <c r="M59" s="60" t="s">
        <v>129</v>
      </c>
      <c r="N59" s="12" t="s">
        <v>23</v>
      </c>
      <c r="O59" s="59">
        <v>19.8</v>
      </c>
      <c r="P59" s="59">
        <v>149.9</v>
      </c>
      <c r="Q59" s="59">
        <v>141.7</v>
      </c>
      <c r="R59" s="59">
        <v>8.2</v>
      </c>
      <c r="S59" s="59">
        <v>20.3</v>
      </c>
      <c r="T59" s="59">
        <v>163.6</v>
      </c>
      <c r="U59" s="59">
        <v>154.4</v>
      </c>
      <c r="V59" s="59">
        <v>9.2</v>
      </c>
      <c r="W59" s="59">
        <v>19.3</v>
      </c>
      <c r="X59" s="59">
        <v>136.5</v>
      </c>
      <c r="Y59" s="59">
        <v>129.3</v>
      </c>
      <c r="Z59" s="59">
        <v>7.2</v>
      </c>
    </row>
    <row r="60" spans="1:26" ht="13.5" customHeight="1">
      <c r="A60" s="12" t="s">
        <v>24</v>
      </c>
      <c r="B60" s="60" t="s">
        <v>129</v>
      </c>
      <c r="C60" s="60" t="s">
        <v>129</v>
      </c>
      <c r="D60" s="60" t="s">
        <v>129</v>
      </c>
      <c r="E60" s="60" t="s">
        <v>129</v>
      </c>
      <c r="F60" s="60" t="s">
        <v>129</v>
      </c>
      <c r="G60" s="60" t="s">
        <v>129</v>
      </c>
      <c r="H60" s="60" t="s">
        <v>129</v>
      </c>
      <c r="I60" s="60" t="s">
        <v>129</v>
      </c>
      <c r="J60" s="60" t="s">
        <v>129</v>
      </c>
      <c r="K60" s="60" t="s">
        <v>129</v>
      </c>
      <c r="L60" s="60" t="s">
        <v>129</v>
      </c>
      <c r="M60" s="60" t="s">
        <v>129</v>
      </c>
      <c r="N60" s="12" t="s">
        <v>24</v>
      </c>
      <c r="O60" s="59">
        <v>20.9</v>
      </c>
      <c r="P60" s="59">
        <v>155</v>
      </c>
      <c r="Q60" s="59">
        <v>146.4</v>
      </c>
      <c r="R60" s="59">
        <v>8.6</v>
      </c>
      <c r="S60" s="59">
        <v>21.7</v>
      </c>
      <c r="T60" s="59">
        <v>169.1</v>
      </c>
      <c r="U60" s="59">
        <v>159.9</v>
      </c>
      <c r="V60" s="59">
        <v>9.2</v>
      </c>
      <c r="W60" s="59">
        <v>20</v>
      </c>
      <c r="X60" s="59">
        <v>141.4</v>
      </c>
      <c r="Y60" s="59">
        <v>133.5</v>
      </c>
      <c r="Z60" s="59">
        <v>7.9</v>
      </c>
    </row>
    <row r="61" spans="1:26" ht="13.5" customHeight="1">
      <c r="A61" s="14" t="s">
        <v>25</v>
      </c>
      <c r="B61" s="68" t="s">
        <v>129</v>
      </c>
      <c r="C61" s="69" t="s">
        <v>129</v>
      </c>
      <c r="D61" s="69" t="s">
        <v>129</v>
      </c>
      <c r="E61" s="69" t="s">
        <v>129</v>
      </c>
      <c r="F61" s="69" t="s">
        <v>129</v>
      </c>
      <c r="G61" s="69" t="s">
        <v>129</v>
      </c>
      <c r="H61" s="69" t="s">
        <v>129</v>
      </c>
      <c r="I61" s="69" t="s">
        <v>129</v>
      </c>
      <c r="J61" s="69" t="s">
        <v>129</v>
      </c>
      <c r="K61" s="69" t="s">
        <v>129</v>
      </c>
      <c r="L61" s="69" t="s">
        <v>129</v>
      </c>
      <c r="M61" s="69" t="s">
        <v>129</v>
      </c>
      <c r="N61" s="14" t="s">
        <v>25</v>
      </c>
      <c r="O61" s="63">
        <v>20.6</v>
      </c>
      <c r="P61" s="64">
        <v>150.9</v>
      </c>
      <c r="Q61" s="64">
        <v>140</v>
      </c>
      <c r="R61" s="64">
        <v>10.9</v>
      </c>
      <c r="S61" s="64">
        <v>21.6</v>
      </c>
      <c r="T61" s="64">
        <v>165</v>
      </c>
      <c r="U61" s="64">
        <v>153.6</v>
      </c>
      <c r="V61" s="64">
        <v>11.4</v>
      </c>
      <c r="W61" s="64">
        <v>19.6</v>
      </c>
      <c r="X61" s="64">
        <v>137.2</v>
      </c>
      <c r="Y61" s="64">
        <v>126.8</v>
      </c>
      <c r="Z61" s="64">
        <v>10.4</v>
      </c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1"/>
  <sheetViews>
    <sheetView view="pageBreakPreview" zoomScaleSheetLayoutView="100" workbookViewId="0" topLeftCell="I1">
      <pane ySplit="7" topLeftCell="BM11" activePane="bottomLeft" state="frozen"/>
      <selection pane="topLeft" activeCell="B14" sqref="B14"/>
      <selection pane="bottomLeft" activeCell="I62" sqref="A62:IV66"/>
    </sheetView>
  </sheetViews>
  <sheetFormatPr defaultColWidth="8.796875" defaultRowHeight="14.25"/>
  <cols>
    <col min="1" max="1" width="7.59765625" style="41" customWidth="1"/>
    <col min="2" max="13" width="6.59765625" style="41" customWidth="1"/>
    <col min="14" max="14" width="7.59765625" style="41" customWidth="1"/>
    <col min="15" max="26" width="6.59765625" style="41" customWidth="1"/>
    <col min="27" max="16384" width="9" style="41" customWidth="1"/>
  </cols>
  <sheetData>
    <row r="1" spans="1:14" ht="16.5" customHeight="1">
      <c r="A1" s="1" t="s">
        <v>131</v>
      </c>
      <c r="N1" s="1" t="s">
        <v>132</v>
      </c>
    </row>
    <row r="2" spans="13:26" ht="13.5">
      <c r="M2" s="40" t="s">
        <v>79</v>
      </c>
      <c r="Z2" s="40" t="s">
        <v>79</v>
      </c>
    </row>
    <row r="3" spans="1:26" ht="13.5" customHeight="1">
      <c r="A3" s="2" t="s">
        <v>1</v>
      </c>
      <c r="B3" s="3" t="s">
        <v>41</v>
      </c>
      <c r="C3" s="3"/>
      <c r="D3" s="3"/>
      <c r="E3" s="3"/>
      <c r="F3" s="3"/>
      <c r="G3" s="3"/>
      <c r="H3" s="3"/>
      <c r="I3" s="3"/>
      <c r="J3" s="3"/>
      <c r="K3" s="3"/>
      <c r="L3" s="3"/>
      <c r="M3" s="13"/>
      <c r="N3" s="2" t="s">
        <v>1</v>
      </c>
      <c r="O3" s="3" t="s">
        <v>130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70"/>
    </row>
    <row r="4" spans="1:26" ht="13.5" customHeight="1">
      <c r="A4" s="4"/>
      <c r="B4" s="5" t="s">
        <v>4</v>
      </c>
      <c r="C4" s="5"/>
      <c r="D4" s="5"/>
      <c r="E4" s="6"/>
      <c r="F4" s="5" t="s">
        <v>5</v>
      </c>
      <c r="G4" s="5"/>
      <c r="H4" s="5"/>
      <c r="I4" s="6"/>
      <c r="J4" s="5" t="s">
        <v>6</v>
      </c>
      <c r="K4" s="5"/>
      <c r="L4" s="5"/>
      <c r="M4" s="13"/>
      <c r="N4" s="4"/>
      <c r="O4" s="5" t="s">
        <v>4</v>
      </c>
      <c r="P4" s="5"/>
      <c r="Q4" s="5"/>
      <c r="R4" s="6"/>
      <c r="S4" s="5" t="s">
        <v>5</v>
      </c>
      <c r="T4" s="5"/>
      <c r="U4" s="5"/>
      <c r="V4" s="6"/>
      <c r="W4" s="5" t="s">
        <v>6</v>
      </c>
      <c r="X4" s="5"/>
      <c r="Y4" s="5"/>
      <c r="Z4" s="13"/>
    </row>
    <row r="5" spans="1:26" ht="13.5" customHeight="1">
      <c r="A5" s="75"/>
      <c r="B5" s="7"/>
      <c r="C5" s="7" t="s">
        <v>80</v>
      </c>
      <c r="D5" s="7" t="s">
        <v>9</v>
      </c>
      <c r="E5" s="7" t="s">
        <v>81</v>
      </c>
      <c r="F5" s="7"/>
      <c r="G5" s="7" t="s">
        <v>80</v>
      </c>
      <c r="H5" s="7" t="s">
        <v>9</v>
      </c>
      <c r="I5" s="7" t="s">
        <v>81</v>
      </c>
      <c r="J5" s="7"/>
      <c r="K5" s="7" t="s">
        <v>80</v>
      </c>
      <c r="L5" s="7" t="s">
        <v>9</v>
      </c>
      <c r="M5" s="7" t="s">
        <v>81</v>
      </c>
      <c r="N5" s="4"/>
      <c r="O5" s="7"/>
      <c r="P5" s="7" t="s">
        <v>80</v>
      </c>
      <c r="Q5" s="7" t="s">
        <v>9</v>
      </c>
      <c r="R5" s="7" t="s">
        <v>81</v>
      </c>
      <c r="S5" s="7"/>
      <c r="T5" s="7" t="s">
        <v>80</v>
      </c>
      <c r="U5" s="7" t="s">
        <v>9</v>
      </c>
      <c r="V5" s="7" t="s">
        <v>81</v>
      </c>
      <c r="W5" s="7"/>
      <c r="X5" s="7" t="s">
        <v>80</v>
      </c>
      <c r="Y5" s="7" t="s">
        <v>9</v>
      </c>
      <c r="Z5" s="7" t="s">
        <v>81</v>
      </c>
    </row>
    <row r="6" spans="1:26" ht="13.5" customHeight="1">
      <c r="A6" s="75"/>
      <c r="B6" s="7" t="s">
        <v>82</v>
      </c>
      <c r="C6" s="7"/>
      <c r="D6" s="7"/>
      <c r="E6" s="7"/>
      <c r="F6" s="7" t="s">
        <v>82</v>
      </c>
      <c r="G6" s="7"/>
      <c r="H6" s="7"/>
      <c r="I6" s="7"/>
      <c r="J6" s="7" t="s">
        <v>82</v>
      </c>
      <c r="K6" s="7"/>
      <c r="L6" s="7"/>
      <c r="M6" s="7"/>
      <c r="N6" s="4"/>
      <c r="O6" s="7" t="s">
        <v>82</v>
      </c>
      <c r="P6" s="7"/>
      <c r="Q6" s="7"/>
      <c r="R6" s="7"/>
      <c r="S6" s="7" t="s">
        <v>82</v>
      </c>
      <c r="T6" s="7"/>
      <c r="U6" s="7"/>
      <c r="V6" s="7"/>
      <c r="W6" s="7" t="s">
        <v>82</v>
      </c>
      <c r="X6" s="7"/>
      <c r="Y6" s="7"/>
      <c r="Z6" s="7"/>
    </row>
    <row r="7" spans="1:26" ht="13.5" customHeight="1">
      <c r="A7" s="11" t="s">
        <v>12</v>
      </c>
      <c r="B7" s="10"/>
      <c r="C7" s="10" t="s">
        <v>83</v>
      </c>
      <c r="D7" s="10" t="s">
        <v>83</v>
      </c>
      <c r="E7" s="10" t="s">
        <v>83</v>
      </c>
      <c r="F7" s="10"/>
      <c r="G7" s="10" t="s">
        <v>83</v>
      </c>
      <c r="H7" s="10" t="s">
        <v>83</v>
      </c>
      <c r="I7" s="10" t="s">
        <v>83</v>
      </c>
      <c r="J7" s="10"/>
      <c r="K7" s="10" t="s">
        <v>83</v>
      </c>
      <c r="L7" s="10" t="s">
        <v>83</v>
      </c>
      <c r="M7" s="10" t="s">
        <v>83</v>
      </c>
      <c r="N7" s="11" t="s">
        <v>12</v>
      </c>
      <c r="O7" s="10"/>
      <c r="P7" s="10" t="s">
        <v>83</v>
      </c>
      <c r="Q7" s="10" t="s">
        <v>83</v>
      </c>
      <c r="R7" s="10" t="s">
        <v>83</v>
      </c>
      <c r="S7" s="10"/>
      <c r="T7" s="10" t="s">
        <v>83</v>
      </c>
      <c r="U7" s="10" t="s">
        <v>83</v>
      </c>
      <c r="V7" s="10" t="s">
        <v>83</v>
      </c>
      <c r="W7" s="10"/>
      <c r="X7" s="10" t="s">
        <v>83</v>
      </c>
      <c r="Y7" s="10" t="s">
        <v>83</v>
      </c>
      <c r="Z7" s="10" t="s">
        <v>83</v>
      </c>
    </row>
    <row r="8" spans="1:14" ht="16.5" customHeight="1">
      <c r="A8" s="55" t="s">
        <v>0</v>
      </c>
      <c r="N8" s="55" t="s">
        <v>0</v>
      </c>
    </row>
    <row r="9" spans="1:26" ht="13.5" customHeight="1">
      <c r="A9" s="33" t="s">
        <v>133</v>
      </c>
      <c r="B9" s="57">
        <v>18.9</v>
      </c>
      <c r="C9" s="57">
        <v>142.5</v>
      </c>
      <c r="D9" s="57">
        <v>140.7</v>
      </c>
      <c r="E9" s="57">
        <v>1.8</v>
      </c>
      <c r="F9" s="57">
        <v>19.9</v>
      </c>
      <c r="G9" s="57">
        <v>146.1</v>
      </c>
      <c r="H9" s="57">
        <v>144.5</v>
      </c>
      <c r="I9" s="57">
        <v>1.6</v>
      </c>
      <c r="J9" s="57">
        <v>18.8</v>
      </c>
      <c r="K9" s="57">
        <v>142</v>
      </c>
      <c r="L9" s="57">
        <v>140.2</v>
      </c>
      <c r="M9" s="57">
        <v>1.8</v>
      </c>
      <c r="N9" s="33" t="s">
        <v>133</v>
      </c>
      <c r="O9" s="57">
        <v>17.3</v>
      </c>
      <c r="P9" s="57">
        <v>124.6</v>
      </c>
      <c r="Q9" s="57">
        <v>120.4</v>
      </c>
      <c r="R9" s="57">
        <v>4.2</v>
      </c>
      <c r="S9" s="57">
        <v>17.1</v>
      </c>
      <c r="T9" s="57">
        <v>118.3</v>
      </c>
      <c r="U9" s="57">
        <v>113.1</v>
      </c>
      <c r="V9" s="57">
        <v>5.2</v>
      </c>
      <c r="W9" s="57">
        <v>17.5</v>
      </c>
      <c r="X9" s="57">
        <v>132.2</v>
      </c>
      <c r="Y9" s="57">
        <v>129.2</v>
      </c>
      <c r="Z9" s="57">
        <v>3</v>
      </c>
    </row>
    <row r="10" spans="1:26" ht="13.5" customHeight="1">
      <c r="A10" s="12" t="s">
        <v>134</v>
      </c>
      <c r="B10" s="59">
        <v>18.8</v>
      </c>
      <c r="C10" s="59">
        <v>136</v>
      </c>
      <c r="D10" s="59">
        <v>133.8</v>
      </c>
      <c r="E10" s="59">
        <v>2.2</v>
      </c>
      <c r="F10" s="59">
        <v>20.3</v>
      </c>
      <c r="G10" s="59">
        <v>150.5</v>
      </c>
      <c r="H10" s="59">
        <v>148.9</v>
      </c>
      <c r="I10" s="59">
        <v>1.6</v>
      </c>
      <c r="J10" s="59">
        <v>18.5</v>
      </c>
      <c r="K10" s="59">
        <v>133.3</v>
      </c>
      <c r="L10" s="59">
        <v>131</v>
      </c>
      <c r="M10" s="59">
        <v>2.3</v>
      </c>
      <c r="N10" s="12" t="s">
        <v>134</v>
      </c>
      <c r="O10" s="59">
        <v>19.2</v>
      </c>
      <c r="P10" s="59">
        <v>160.4</v>
      </c>
      <c r="Q10" s="59">
        <v>146</v>
      </c>
      <c r="R10" s="59">
        <v>14.4</v>
      </c>
      <c r="S10" s="59">
        <v>19.2</v>
      </c>
      <c r="T10" s="59">
        <v>160.6</v>
      </c>
      <c r="U10" s="59">
        <v>145.3</v>
      </c>
      <c r="V10" s="59">
        <v>15.3</v>
      </c>
      <c r="W10" s="59">
        <v>19.2</v>
      </c>
      <c r="X10" s="59">
        <v>160</v>
      </c>
      <c r="Y10" s="59">
        <v>146.6</v>
      </c>
      <c r="Z10" s="59">
        <v>13.4</v>
      </c>
    </row>
    <row r="11" spans="1:26" ht="13.5" customHeight="1">
      <c r="A11" s="12" t="s">
        <v>135</v>
      </c>
      <c r="B11" s="59">
        <v>19.6</v>
      </c>
      <c r="C11" s="59">
        <v>139</v>
      </c>
      <c r="D11" s="59">
        <v>136.8</v>
      </c>
      <c r="E11" s="59">
        <v>2.2</v>
      </c>
      <c r="F11" s="59">
        <v>21.7</v>
      </c>
      <c r="G11" s="59">
        <v>163.3</v>
      </c>
      <c r="H11" s="59">
        <v>162.1</v>
      </c>
      <c r="I11" s="59">
        <v>1.2</v>
      </c>
      <c r="J11" s="59">
        <v>19.1</v>
      </c>
      <c r="K11" s="59">
        <v>133.5</v>
      </c>
      <c r="L11" s="59">
        <v>131.1</v>
      </c>
      <c r="M11" s="59">
        <v>2.4</v>
      </c>
      <c r="N11" s="12" t="s">
        <v>135</v>
      </c>
      <c r="O11" s="59">
        <v>18.4</v>
      </c>
      <c r="P11" s="59">
        <v>157.2</v>
      </c>
      <c r="Q11" s="59">
        <v>142.8</v>
      </c>
      <c r="R11" s="59">
        <v>14.4</v>
      </c>
      <c r="S11" s="59">
        <v>18.7</v>
      </c>
      <c r="T11" s="59">
        <v>164.8</v>
      </c>
      <c r="U11" s="59">
        <v>146.5</v>
      </c>
      <c r="V11" s="59">
        <v>18.3</v>
      </c>
      <c r="W11" s="59">
        <v>18.1</v>
      </c>
      <c r="X11" s="59">
        <v>149.5</v>
      </c>
      <c r="Y11" s="59">
        <v>139.1</v>
      </c>
      <c r="Z11" s="59">
        <v>10.4</v>
      </c>
    </row>
    <row r="12" spans="1:26" ht="13.5" customHeight="1">
      <c r="A12" s="12" t="s">
        <v>136</v>
      </c>
      <c r="B12" s="59">
        <v>20</v>
      </c>
      <c r="C12" s="59">
        <v>141.1</v>
      </c>
      <c r="D12" s="59">
        <v>138.2</v>
      </c>
      <c r="E12" s="59">
        <v>2.9</v>
      </c>
      <c r="F12" s="59">
        <v>21</v>
      </c>
      <c r="G12" s="59">
        <v>157.4</v>
      </c>
      <c r="H12" s="59">
        <v>154.4</v>
      </c>
      <c r="I12" s="59">
        <v>3</v>
      </c>
      <c r="J12" s="59">
        <v>19.8</v>
      </c>
      <c r="K12" s="59">
        <v>137.9</v>
      </c>
      <c r="L12" s="59">
        <v>135.1</v>
      </c>
      <c r="M12" s="59">
        <v>2.8</v>
      </c>
      <c r="N12" s="12" t="s">
        <v>136</v>
      </c>
      <c r="O12" s="59">
        <v>16.8</v>
      </c>
      <c r="P12" s="59">
        <v>127.1</v>
      </c>
      <c r="Q12" s="59">
        <v>123.7</v>
      </c>
      <c r="R12" s="59">
        <v>3.4</v>
      </c>
      <c r="S12" s="59">
        <v>16.7</v>
      </c>
      <c r="T12" s="59">
        <v>127.2</v>
      </c>
      <c r="U12" s="59">
        <v>123.7</v>
      </c>
      <c r="V12" s="59">
        <v>3.5</v>
      </c>
      <c r="W12" s="59">
        <v>16.8</v>
      </c>
      <c r="X12" s="59">
        <v>127</v>
      </c>
      <c r="Y12" s="59">
        <v>123.7</v>
      </c>
      <c r="Z12" s="59">
        <v>3.3</v>
      </c>
    </row>
    <row r="13" spans="1:26" ht="13.5" customHeight="1">
      <c r="A13" s="12" t="s">
        <v>137</v>
      </c>
      <c r="B13" s="59">
        <v>19.5</v>
      </c>
      <c r="C13" s="59">
        <v>133.6</v>
      </c>
      <c r="D13" s="59">
        <v>130.7</v>
      </c>
      <c r="E13" s="59">
        <v>2.9</v>
      </c>
      <c r="F13" s="59">
        <v>20.1</v>
      </c>
      <c r="G13" s="59">
        <v>156.2</v>
      </c>
      <c r="H13" s="59">
        <v>151.7</v>
      </c>
      <c r="I13" s="59">
        <v>4.5</v>
      </c>
      <c r="J13" s="59">
        <v>19.4</v>
      </c>
      <c r="K13" s="59">
        <v>130.1</v>
      </c>
      <c r="L13" s="59">
        <v>127.5</v>
      </c>
      <c r="M13" s="59">
        <v>2.6</v>
      </c>
      <c r="N13" s="12" t="s">
        <v>137</v>
      </c>
      <c r="O13" s="59">
        <v>17.6</v>
      </c>
      <c r="P13" s="59">
        <v>131.5</v>
      </c>
      <c r="Q13" s="59">
        <v>129.9</v>
      </c>
      <c r="R13" s="59">
        <v>1.6</v>
      </c>
      <c r="S13" s="59">
        <v>17.7</v>
      </c>
      <c r="T13" s="59">
        <v>134.4</v>
      </c>
      <c r="U13" s="59">
        <v>133</v>
      </c>
      <c r="V13" s="59">
        <v>1.4</v>
      </c>
      <c r="W13" s="59">
        <v>17.43</v>
      </c>
      <c r="X13" s="59">
        <v>128.2</v>
      </c>
      <c r="Y13" s="59">
        <v>126.4</v>
      </c>
      <c r="Z13" s="59">
        <v>1.8</v>
      </c>
    </row>
    <row r="14" spans="1:26" ht="13.5" customHeight="1">
      <c r="A14" s="46" t="s">
        <v>138</v>
      </c>
      <c r="B14" s="62">
        <v>18.5</v>
      </c>
      <c r="C14" s="62">
        <v>130.4</v>
      </c>
      <c r="D14" s="62">
        <v>128.1</v>
      </c>
      <c r="E14" s="62">
        <v>2.3</v>
      </c>
      <c r="F14" s="62">
        <v>18.8</v>
      </c>
      <c r="G14" s="62">
        <v>141.9</v>
      </c>
      <c r="H14" s="62">
        <v>139.3</v>
      </c>
      <c r="I14" s="62">
        <v>2.6</v>
      </c>
      <c r="J14" s="62">
        <v>18.5</v>
      </c>
      <c r="K14" s="62">
        <v>128.2</v>
      </c>
      <c r="L14" s="62">
        <v>126</v>
      </c>
      <c r="M14" s="62">
        <v>2.2</v>
      </c>
      <c r="N14" s="46" t="s">
        <v>138</v>
      </c>
      <c r="O14" s="62">
        <v>16.8</v>
      </c>
      <c r="P14" s="62">
        <v>122.2</v>
      </c>
      <c r="Q14" s="62">
        <v>121.1</v>
      </c>
      <c r="R14" s="62">
        <v>1.1</v>
      </c>
      <c r="S14" s="62">
        <v>17</v>
      </c>
      <c r="T14" s="62">
        <v>126.7</v>
      </c>
      <c r="U14" s="62">
        <v>125.5</v>
      </c>
      <c r="V14" s="62">
        <v>1.2</v>
      </c>
      <c r="W14" s="62">
        <v>16.5</v>
      </c>
      <c r="X14" s="62">
        <v>117.2</v>
      </c>
      <c r="Y14" s="62">
        <v>116.2</v>
      </c>
      <c r="Z14" s="62">
        <v>1</v>
      </c>
    </row>
    <row r="15" spans="1:26" ht="13.5" customHeight="1">
      <c r="A15" s="12" t="s">
        <v>16</v>
      </c>
      <c r="B15" s="59">
        <v>20.1</v>
      </c>
      <c r="C15" s="59">
        <v>141.6</v>
      </c>
      <c r="D15" s="59">
        <v>139.2</v>
      </c>
      <c r="E15" s="59">
        <v>2.4</v>
      </c>
      <c r="F15" s="59">
        <v>19.9</v>
      </c>
      <c r="G15" s="59">
        <v>153.7</v>
      </c>
      <c r="H15" s="59">
        <v>150</v>
      </c>
      <c r="I15" s="59">
        <v>3.7</v>
      </c>
      <c r="J15" s="59">
        <v>20.1</v>
      </c>
      <c r="K15" s="59">
        <v>139.3</v>
      </c>
      <c r="L15" s="59">
        <v>137.2</v>
      </c>
      <c r="M15" s="59">
        <v>2.1</v>
      </c>
      <c r="N15" s="12" t="s">
        <v>16</v>
      </c>
      <c r="O15" s="59">
        <v>17.9</v>
      </c>
      <c r="P15" s="59">
        <v>127.9</v>
      </c>
      <c r="Q15" s="59">
        <v>126.6</v>
      </c>
      <c r="R15" s="59">
        <v>1.3</v>
      </c>
      <c r="S15" s="59">
        <v>18.1</v>
      </c>
      <c r="T15" s="59">
        <v>133.7</v>
      </c>
      <c r="U15" s="59">
        <v>132.4</v>
      </c>
      <c r="V15" s="59">
        <v>1.3</v>
      </c>
      <c r="W15" s="59">
        <v>17.7</v>
      </c>
      <c r="X15" s="59">
        <v>121.6</v>
      </c>
      <c r="Y15" s="59">
        <v>120.4</v>
      </c>
      <c r="Z15" s="59">
        <v>1.2</v>
      </c>
    </row>
    <row r="16" spans="1:26" ht="13.5" customHeight="1">
      <c r="A16" s="12" t="s">
        <v>84</v>
      </c>
      <c r="B16" s="59">
        <v>19.9</v>
      </c>
      <c r="C16" s="59">
        <v>142.8</v>
      </c>
      <c r="D16" s="59">
        <v>140.2</v>
      </c>
      <c r="E16" s="59">
        <v>2.6</v>
      </c>
      <c r="F16" s="59">
        <v>21</v>
      </c>
      <c r="G16" s="59">
        <v>159.6</v>
      </c>
      <c r="H16" s="59">
        <v>155.2</v>
      </c>
      <c r="I16" s="59">
        <v>4.4</v>
      </c>
      <c r="J16" s="59">
        <v>19.7</v>
      </c>
      <c r="K16" s="59">
        <v>139.9</v>
      </c>
      <c r="L16" s="59">
        <v>137.7</v>
      </c>
      <c r="M16" s="59">
        <v>2.2</v>
      </c>
      <c r="N16" s="12" t="s">
        <v>84</v>
      </c>
      <c r="O16" s="59">
        <v>18.6</v>
      </c>
      <c r="P16" s="59">
        <v>137.4</v>
      </c>
      <c r="Q16" s="59">
        <v>135.2</v>
      </c>
      <c r="R16" s="59">
        <v>2.2</v>
      </c>
      <c r="S16" s="59">
        <v>18.8</v>
      </c>
      <c r="T16" s="59">
        <v>143.2</v>
      </c>
      <c r="U16" s="59">
        <v>140.7</v>
      </c>
      <c r="V16" s="59">
        <v>2.5</v>
      </c>
      <c r="W16" s="59">
        <v>18.4</v>
      </c>
      <c r="X16" s="59">
        <v>131.4</v>
      </c>
      <c r="Y16" s="59">
        <v>129.5</v>
      </c>
      <c r="Z16" s="59">
        <v>1.9</v>
      </c>
    </row>
    <row r="17" spans="1:26" ht="13.5" customHeight="1">
      <c r="A17" s="12" t="s">
        <v>17</v>
      </c>
      <c r="B17" s="59">
        <v>20.8</v>
      </c>
      <c r="C17" s="59">
        <v>146.1</v>
      </c>
      <c r="D17" s="59">
        <v>143.3</v>
      </c>
      <c r="E17" s="59">
        <v>2.8</v>
      </c>
      <c r="F17" s="59">
        <v>20.9</v>
      </c>
      <c r="G17" s="59">
        <v>160.8</v>
      </c>
      <c r="H17" s="59">
        <v>155.2</v>
      </c>
      <c r="I17" s="59">
        <v>5.6</v>
      </c>
      <c r="J17" s="59">
        <v>20.83</v>
      </c>
      <c r="K17" s="59">
        <v>143.7</v>
      </c>
      <c r="L17" s="59">
        <v>141.3</v>
      </c>
      <c r="M17" s="59">
        <v>2.4</v>
      </c>
      <c r="N17" s="12" t="s">
        <v>17</v>
      </c>
      <c r="O17" s="59">
        <v>19.6</v>
      </c>
      <c r="P17" s="59">
        <v>143.2</v>
      </c>
      <c r="Q17" s="59">
        <v>141.8</v>
      </c>
      <c r="R17" s="59">
        <v>1.4</v>
      </c>
      <c r="S17" s="59">
        <v>19.5</v>
      </c>
      <c r="T17" s="59">
        <v>145.1</v>
      </c>
      <c r="U17" s="59">
        <v>143.73</v>
      </c>
      <c r="V17" s="59">
        <v>1.4</v>
      </c>
      <c r="W17" s="59">
        <v>19.7</v>
      </c>
      <c r="X17" s="59">
        <v>141</v>
      </c>
      <c r="Y17" s="59">
        <v>139.7</v>
      </c>
      <c r="Z17" s="59">
        <v>1.3</v>
      </c>
    </row>
    <row r="18" spans="1:26" ht="13.5" customHeight="1">
      <c r="A18" s="12" t="s">
        <v>18</v>
      </c>
      <c r="B18" s="59">
        <v>19</v>
      </c>
      <c r="C18" s="59">
        <v>129.5</v>
      </c>
      <c r="D18" s="59">
        <v>127.2</v>
      </c>
      <c r="E18" s="59">
        <v>2.3</v>
      </c>
      <c r="F18" s="59">
        <v>20</v>
      </c>
      <c r="G18" s="59">
        <v>153.1</v>
      </c>
      <c r="H18" s="59">
        <v>148.1</v>
      </c>
      <c r="I18" s="59">
        <v>5</v>
      </c>
      <c r="J18" s="59">
        <v>18.8</v>
      </c>
      <c r="K18" s="59">
        <v>125.6</v>
      </c>
      <c r="L18" s="59">
        <v>123.7</v>
      </c>
      <c r="M18" s="59">
        <v>1.9</v>
      </c>
      <c r="N18" s="12" t="s">
        <v>18</v>
      </c>
      <c r="O18" s="59">
        <v>16.7</v>
      </c>
      <c r="P18" s="59">
        <v>121.5</v>
      </c>
      <c r="Q18" s="59">
        <v>120.1</v>
      </c>
      <c r="R18" s="59">
        <v>1.4</v>
      </c>
      <c r="S18" s="59">
        <v>16.5</v>
      </c>
      <c r="T18" s="59">
        <v>122.6</v>
      </c>
      <c r="U18" s="59">
        <v>121.3</v>
      </c>
      <c r="V18" s="59">
        <v>1.3</v>
      </c>
      <c r="W18" s="59">
        <v>17</v>
      </c>
      <c r="X18" s="59">
        <v>120.3</v>
      </c>
      <c r="Y18" s="59">
        <v>118.9</v>
      </c>
      <c r="Z18" s="59">
        <v>1.4</v>
      </c>
    </row>
    <row r="19" spans="1:26" ht="13.5" customHeight="1">
      <c r="A19" s="12" t="s">
        <v>19</v>
      </c>
      <c r="B19" s="59">
        <v>20.8</v>
      </c>
      <c r="C19" s="59">
        <v>146.5</v>
      </c>
      <c r="D19" s="59">
        <v>144.6</v>
      </c>
      <c r="E19" s="59">
        <v>1.9</v>
      </c>
      <c r="F19" s="59">
        <v>21</v>
      </c>
      <c r="G19" s="59">
        <v>164.3</v>
      </c>
      <c r="H19" s="59">
        <v>160.7</v>
      </c>
      <c r="I19" s="59">
        <v>3.6</v>
      </c>
      <c r="J19" s="59">
        <v>20.73</v>
      </c>
      <c r="K19" s="59">
        <v>144.1</v>
      </c>
      <c r="L19" s="59">
        <v>142.43</v>
      </c>
      <c r="M19" s="59">
        <v>1.7</v>
      </c>
      <c r="N19" s="12" t="s">
        <v>19</v>
      </c>
      <c r="O19" s="59">
        <v>19.9</v>
      </c>
      <c r="P19" s="59">
        <v>143.9</v>
      </c>
      <c r="Q19" s="59">
        <v>142.7</v>
      </c>
      <c r="R19" s="59">
        <v>1.2</v>
      </c>
      <c r="S19" s="59">
        <v>19.9</v>
      </c>
      <c r="T19" s="59">
        <v>147.3</v>
      </c>
      <c r="U19" s="59">
        <v>145.9</v>
      </c>
      <c r="V19" s="59">
        <v>1.4</v>
      </c>
      <c r="W19" s="59">
        <v>19.9</v>
      </c>
      <c r="X19" s="59">
        <v>140.5</v>
      </c>
      <c r="Y19" s="59">
        <v>139.6</v>
      </c>
      <c r="Z19" s="59">
        <v>0.9</v>
      </c>
    </row>
    <row r="20" spans="1:26" ht="13.5" customHeight="1">
      <c r="A20" s="12" t="s">
        <v>20</v>
      </c>
      <c r="B20" s="59">
        <v>19.5</v>
      </c>
      <c r="C20" s="59">
        <v>130.9</v>
      </c>
      <c r="D20" s="59">
        <v>128.3</v>
      </c>
      <c r="E20" s="59">
        <v>2.6</v>
      </c>
      <c r="F20" s="59">
        <v>21.2</v>
      </c>
      <c r="G20" s="59">
        <v>168.7</v>
      </c>
      <c r="H20" s="59">
        <v>162.2</v>
      </c>
      <c r="I20" s="59">
        <v>6.5</v>
      </c>
      <c r="J20" s="59">
        <v>19.2</v>
      </c>
      <c r="K20" s="59">
        <v>125.7</v>
      </c>
      <c r="L20" s="59">
        <v>123.6</v>
      </c>
      <c r="M20" s="59">
        <v>2.1</v>
      </c>
      <c r="N20" s="12" t="s">
        <v>20</v>
      </c>
      <c r="O20" s="59">
        <v>18.1</v>
      </c>
      <c r="P20" s="59">
        <v>140.7</v>
      </c>
      <c r="Q20" s="59">
        <v>138.7</v>
      </c>
      <c r="R20" s="59">
        <v>2</v>
      </c>
      <c r="S20" s="59">
        <v>18.4</v>
      </c>
      <c r="T20" s="59">
        <v>141.9</v>
      </c>
      <c r="U20" s="59">
        <v>140.6</v>
      </c>
      <c r="V20" s="59">
        <v>1.3</v>
      </c>
      <c r="W20" s="59">
        <v>17.8</v>
      </c>
      <c r="X20" s="59">
        <v>139.2</v>
      </c>
      <c r="Y20" s="59">
        <v>136.2</v>
      </c>
      <c r="Z20" s="59">
        <v>3</v>
      </c>
    </row>
    <row r="21" spans="1:26" ht="13.5" customHeight="1">
      <c r="A21" s="12" t="s">
        <v>21</v>
      </c>
      <c r="B21" s="59">
        <v>19.9</v>
      </c>
      <c r="C21" s="59">
        <v>129.1</v>
      </c>
      <c r="D21" s="59">
        <v>125.9</v>
      </c>
      <c r="E21" s="59">
        <v>3.2</v>
      </c>
      <c r="F21" s="59">
        <v>20</v>
      </c>
      <c r="G21" s="59">
        <v>159.8</v>
      </c>
      <c r="H21" s="59">
        <v>154.83</v>
      </c>
      <c r="I21" s="59">
        <v>5</v>
      </c>
      <c r="J21" s="59">
        <v>19.9</v>
      </c>
      <c r="K21" s="59">
        <v>124.6</v>
      </c>
      <c r="L21" s="59">
        <v>121.7</v>
      </c>
      <c r="M21" s="59">
        <v>2.9</v>
      </c>
      <c r="N21" s="12" t="s">
        <v>21</v>
      </c>
      <c r="O21" s="59">
        <v>13</v>
      </c>
      <c r="P21" s="59">
        <v>100</v>
      </c>
      <c r="Q21" s="59">
        <v>99.4</v>
      </c>
      <c r="R21" s="59">
        <v>0.6</v>
      </c>
      <c r="S21" s="59">
        <v>13.9</v>
      </c>
      <c r="T21" s="59">
        <v>105.9</v>
      </c>
      <c r="U21" s="59">
        <v>105.4</v>
      </c>
      <c r="V21" s="59">
        <v>0.5</v>
      </c>
      <c r="W21" s="59">
        <v>11.7</v>
      </c>
      <c r="X21" s="59">
        <v>92</v>
      </c>
      <c r="Y21" s="59">
        <v>91.3</v>
      </c>
      <c r="Z21" s="59">
        <v>0.7</v>
      </c>
    </row>
    <row r="22" spans="1:26" ht="13.5" customHeight="1">
      <c r="A22" s="12" t="s">
        <v>22</v>
      </c>
      <c r="B22" s="59">
        <v>19.2</v>
      </c>
      <c r="C22" s="59">
        <v>130.6</v>
      </c>
      <c r="D22" s="59">
        <v>126.9</v>
      </c>
      <c r="E22" s="59">
        <v>3.7</v>
      </c>
      <c r="F22" s="59">
        <v>20</v>
      </c>
      <c r="G22" s="59">
        <v>162</v>
      </c>
      <c r="H22" s="59">
        <v>155.4</v>
      </c>
      <c r="I22" s="59">
        <v>6.6</v>
      </c>
      <c r="J22" s="59">
        <v>19.1</v>
      </c>
      <c r="K22" s="59">
        <v>126.1</v>
      </c>
      <c r="L22" s="59">
        <v>122.8</v>
      </c>
      <c r="M22" s="59">
        <v>3.3</v>
      </c>
      <c r="N22" s="12" t="s">
        <v>22</v>
      </c>
      <c r="O22" s="59">
        <v>18.5</v>
      </c>
      <c r="P22" s="59">
        <v>144.4</v>
      </c>
      <c r="Q22" s="59">
        <v>143.5</v>
      </c>
      <c r="R22" s="59">
        <v>0.9</v>
      </c>
      <c r="S22" s="59">
        <v>18.2</v>
      </c>
      <c r="T22" s="59">
        <v>143.1</v>
      </c>
      <c r="U22" s="59">
        <v>142.7</v>
      </c>
      <c r="V22" s="59">
        <v>0.4</v>
      </c>
      <c r="W22" s="59">
        <v>19</v>
      </c>
      <c r="X22" s="59">
        <v>146.1</v>
      </c>
      <c r="Y22" s="59">
        <v>144.6</v>
      </c>
      <c r="Z22" s="59">
        <v>1.5</v>
      </c>
    </row>
    <row r="23" spans="1:26" ht="13.5" customHeight="1">
      <c r="A23" s="12" t="s">
        <v>23</v>
      </c>
      <c r="B23" s="59">
        <v>19</v>
      </c>
      <c r="C23" s="59">
        <v>129.2</v>
      </c>
      <c r="D23" s="59">
        <v>125.6</v>
      </c>
      <c r="E23" s="59">
        <v>3.6</v>
      </c>
      <c r="F23" s="59">
        <v>20.3</v>
      </c>
      <c r="G23" s="59">
        <v>162.53</v>
      </c>
      <c r="H23" s="59">
        <v>157.6</v>
      </c>
      <c r="I23" s="59">
        <v>4.9</v>
      </c>
      <c r="J23" s="59">
        <v>18.9</v>
      </c>
      <c r="K23" s="59">
        <v>124.4</v>
      </c>
      <c r="L23" s="59">
        <v>121</v>
      </c>
      <c r="M23" s="59">
        <v>3.4</v>
      </c>
      <c r="N23" s="12" t="s">
        <v>23</v>
      </c>
      <c r="O23" s="59">
        <v>19.2</v>
      </c>
      <c r="P23" s="59">
        <v>149</v>
      </c>
      <c r="Q23" s="59">
        <v>147.4</v>
      </c>
      <c r="R23" s="59">
        <v>1.6</v>
      </c>
      <c r="S23" s="59">
        <v>19.5</v>
      </c>
      <c r="T23" s="59">
        <v>151.1</v>
      </c>
      <c r="U23" s="59">
        <v>150</v>
      </c>
      <c r="V23" s="59">
        <v>1.1</v>
      </c>
      <c r="W23" s="59">
        <v>18.9</v>
      </c>
      <c r="X23" s="59">
        <v>146.3</v>
      </c>
      <c r="Y23" s="59">
        <v>144</v>
      </c>
      <c r="Z23" s="59">
        <v>2.3</v>
      </c>
    </row>
    <row r="24" spans="1:27" ht="13.5" customHeight="1">
      <c r="A24" s="12" t="s">
        <v>24</v>
      </c>
      <c r="B24" s="59">
        <v>18.8</v>
      </c>
      <c r="C24" s="59">
        <v>122.3</v>
      </c>
      <c r="D24" s="59">
        <v>118.9</v>
      </c>
      <c r="E24" s="59">
        <v>3.4</v>
      </c>
      <c r="F24" s="59">
        <v>18.1</v>
      </c>
      <c r="G24" s="59">
        <v>141</v>
      </c>
      <c r="H24" s="59">
        <v>137.4</v>
      </c>
      <c r="I24" s="59">
        <v>3.6</v>
      </c>
      <c r="J24" s="59">
        <v>18.9</v>
      </c>
      <c r="K24" s="59">
        <v>120.6</v>
      </c>
      <c r="L24" s="59">
        <v>117.2</v>
      </c>
      <c r="M24" s="59">
        <v>3.4</v>
      </c>
      <c r="N24" s="12" t="s">
        <v>24</v>
      </c>
      <c r="O24" s="59">
        <v>17</v>
      </c>
      <c r="P24" s="59">
        <v>131</v>
      </c>
      <c r="Q24" s="59">
        <v>129.2</v>
      </c>
      <c r="R24" s="59">
        <v>1.8</v>
      </c>
      <c r="S24" s="59">
        <v>17.5</v>
      </c>
      <c r="T24" s="59">
        <v>135.7</v>
      </c>
      <c r="U24" s="59">
        <v>133.9</v>
      </c>
      <c r="V24" s="59">
        <v>1.83</v>
      </c>
      <c r="W24" s="59">
        <v>16.3</v>
      </c>
      <c r="X24" s="59">
        <v>125.3</v>
      </c>
      <c r="Y24" s="59">
        <v>123.4</v>
      </c>
      <c r="Z24" s="59">
        <v>1.9</v>
      </c>
      <c r="AA24" s="71"/>
    </row>
    <row r="25" spans="1:26" ht="13.5" customHeight="1">
      <c r="A25" s="14" t="s">
        <v>25</v>
      </c>
      <c r="B25" s="63">
        <v>18.5</v>
      </c>
      <c r="C25" s="64">
        <v>124.3</v>
      </c>
      <c r="D25" s="64">
        <v>120.5</v>
      </c>
      <c r="E25" s="64">
        <v>3.8</v>
      </c>
      <c r="F25" s="64">
        <v>19.3</v>
      </c>
      <c r="G25" s="64">
        <v>148.1</v>
      </c>
      <c r="H25" s="64">
        <v>145.6</v>
      </c>
      <c r="I25" s="64">
        <v>2.5</v>
      </c>
      <c r="J25" s="64">
        <v>18.4</v>
      </c>
      <c r="K25" s="64">
        <v>120.1</v>
      </c>
      <c r="L25" s="64">
        <v>116.1</v>
      </c>
      <c r="M25" s="64">
        <v>4</v>
      </c>
      <c r="N25" s="14" t="s">
        <v>25</v>
      </c>
      <c r="O25" s="63">
        <v>15.2</v>
      </c>
      <c r="P25" s="64">
        <v>115.7</v>
      </c>
      <c r="Q25" s="64">
        <v>112.3</v>
      </c>
      <c r="R25" s="64">
        <v>3.4</v>
      </c>
      <c r="S25" s="64">
        <v>15.2</v>
      </c>
      <c r="T25" s="64">
        <v>115.9</v>
      </c>
      <c r="U25" s="64">
        <v>113.4</v>
      </c>
      <c r="V25" s="64">
        <v>2.5</v>
      </c>
      <c r="W25" s="64">
        <v>15.2</v>
      </c>
      <c r="X25" s="64">
        <v>115.63</v>
      </c>
      <c r="Y25" s="64">
        <v>111.2</v>
      </c>
      <c r="Z25" s="64">
        <v>4.4</v>
      </c>
    </row>
    <row r="26" spans="1:14" ht="16.5" customHeight="1">
      <c r="A26" s="55" t="s">
        <v>139</v>
      </c>
      <c r="N26" s="55" t="s">
        <v>139</v>
      </c>
    </row>
    <row r="27" spans="1:26" ht="13.5" customHeight="1">
      <c r="A27" s="33" t="s">
        <v>133</v>
      </c>
      <c r="B27" s="57">
        <v>20.8</v>
      </c>
      <c r="C27" s="57">
        <v>151.4</v>
      </c>
      <c r="D27" s="57">
        <v>148.6</v>
      </c>
      <c r="E27" s="57">
        <v>2.8</v>
      </c>
      <c r="F27" s="57">
        <v>21.2</v>
      </c>
      <c r="G27" s="57">
        <v>158.8</v>
      </c>
      <c r="H27" s="57">
        <v>155.3</v>
      </c>
      <c r="I27" s="57">
        <v>3.5</v>
      </c>
      <c r="J27" s="57">
        <v>20.7</v>
      </c>
      <c r="K27" s="57">
        <v>149.5</v>
      </c>
      <c r="L27" s="57">
        <v>146.8</v>
      </c>
      <c r="M27" s="57">
        <v>2.7</v>
      </c>
      <c r="N27" s="33" t="s">
        <v>133</v>
      </c>
      <c r="O27" s="57">
        <v>18.8</v>
      </c>
      <c r="P27" s="57">
        <v>143.4</v>
      </c>
      <c r="Q27" s="57">
        <v>142.3</v>
      </c>
      <c r="R27" s="57">
        <v>1.1</v>
      </c>
      <c r="S27" s="57">
        <v>19.3</v>
      </c>
      <c r="T27" s="57">
        <v>149.4</v>
      </c>
      <c r="U27" s="57">
        <v>148</v>
      </c>
      <c r="V27" s="57">
        <v>1.4</v>
      </c>
      <c r="W27" s="57">
        <v>18</v>
      </c>
      <c r="X27" s="57">
        <v>134.3</v>
      </c>
      <c r="Y27" s="57">
        <v>133.7</v>
      </c>
      <c r="Z27" s="57">
        <v>0.6</v>
      </c>
    </row>
    <row r="28" spans="1:26" ht="13.5" customHeight="1">
      <c r="A28" s="12" t="s">
        <v>134</v>
      </c>
      <c r="B28" s="59">
        <v>20.5</v>
      </c>
      <c r="C28" s="59">
        <v>147.9</v>
      </c>
      <c r="D28" s="59">
        <v>145.3</v>
      </c>
      <c r="E28" s="59">
        <v>2.6</v>
      </c>
      <c r="F28" s="59">
        <v>20.6</v>
      </c>
      <c r="G28" s="59">
        <v>155.8</v>
      </c>
      <c r="H28" s="59">
        <v>152.4</v>
      </c>
      <c r="I28" s="59">
        <v>3.4</v>
      </c>
      <c r="J28" s="59">
        <v>20.4</v>
      </c>
      <c r="K28" s="59">
        <v>145.9</v>
      </c>
      <c r="L28" s="59">
        <v>143.5</v>
      </c>
      <c r="M28" s="59">
        <v>2.4</v>
      </c>
      <c r="N28" s="12" t="s">
        <v>134</v>
      </c>
      <c r="O28" s="59">
        <v>19.2</v>
      </c>
      <c r="P28" s="59">
        <v>146.8</v>
      </c>
      <c r="Q28" s="59">
        <v>145.8</v>
      </c>
      <c r="R28" s="59">
        <v>1</v>
      </c>
      <c r="S28" s="59">
        <v>19.7</v>
      </c>
      <c r="T28" s="59">
        <v>153.2</v>
      </c>
      <c r="U28" s="59">
        <v>152</v>
      </c>
      <c r="V28" s="59">
        <v>1.2</v>
      </c>
      <c r="W28" s="59">
        <v>18.4</v>
      </c>
      <c r="X28" s="59">
        <v>136.7</v>
      </c>
      <c r="Y28" s="59">
        <v>136.2</v>
      </c>
      <c r="Z28" s="59">
        <v>0.5</v>
      </c>
    </row>
    <row r="29" spans="1:26" ht="13.5" customHeight="1">
      <c r="A29" s="12" t="s">
        <v>135</v>
      </c>
      <c r="B29" s="59">
        <v>20.4</v>
      </c>
      <c r="C29" s="59">
        <v>153.7</v>
      </c>
      <c r="D29" s="59">
        <v>151</v>
      </c>
      <c r="E29" s="59">
        <v>2.7</v>
      </c>
      <c r="F29" s="59">
        <v>19.5</v>
      </c>
      <c r="G29" s="59">
        <v>146.1</v>
      </c>
      <c r="H29" s="59">
        <v>144.1</v>
      </c>
      <c r="I29" s="59">
        <v>2</v>
      </c>
      <c r="J29" s="59">
        <v>20.7</v>
      </c>
      <c r="K29" s="59">
        <v>155.7</v>
      </c>
      <c r="L29" s="59">
        <v>152.9</v>
      </c>
      <c r="M29" s="59">
        <v>2.8</v>
      </c>
      <c r="N29" s="12" t="s">
        <v>135</v>
      </c>
      <c r="O29" s="59">
        <v>18.6</v>
      </c>
      <c r="P29" s="59">
        <v>143.6</v>
      </c>
      <c r="Q29" s="59">
        <v>138.1</v>
      </c>
      <c r="R29" s="59">
        <v>5.5</v>
      </c>
      <c r="S29" s="59">
        <v>19</v>
      </c>
      <c r="T29" s="59">
        <v>147.1</v>
      </c>
      <c r="U29" s="59">
        <v>142.1</v>
      </c>
      <c r="V29" s="59">
        <v>5</v>
      </c>
      <c r="W29" s="59">
        <v>18.2</v>
      </c>
      <c r="X29" s="59">
        <v>139.5</v>
      </c>
      <c r="Y29" s="59">
        <v>133.4</v>
      </c>
      <c r="Z29" s="59">
        <v>6.1</v>
      </c>
    </row>
    <row r="30" spans="1:26" ht="13.5" customHeight="1">
      <c r="A30" s="12" t="s">
        <v>136</v>
      </c>
      <c r="B30" s="59">
        <v>20.1</v>
      </c>
      <c r="C30" s="59">
        <v>149</v>
      </c>
      <c r="D30" s="59">
        <v>146.3</v>
      </c>
      <c r="E30" s="59">
        <v>2.7</v>
      </c>
      <c r="F30" s="59">
        <v>20</v>
      </c>
      <c r="G30" s="59">
        <v>149</v>
      </c>
      <c r="H30" s="59">
        <v>145.5</v>
      </c>
      <c r="I30" s="59">
        <v>3.5</v>
      </c>
      <c r="J30" s="59">
        <v>20.1</v>
      </c>
      <c r="K30" s="59">
        <v>149</v>
      </c>
      <c r="L30" s="59">
        <v>146.5</v>
      </c>
      <c r="M30" s="59">
        <v>2.5</v>
      </c>
      <c r="N30" s="12" t="s">
        <v>136</v>
      </c>
      <c r="O30" s="59">
        <v>18.2</v>
      </c>
      <c r="P30" s="59">
        <v>140.4</v>
      </c>
      <c r="Q30" s="59">
        <v>134.5</v>
      </c>
      <c r="R30" s="59">
        <v>5.9</v>
      </c>
      <c r="S30" s="59">
        <v>18.4</v>
      </c>
      <c r="T30" s="59">
        <v>142.4</v>
      </c>
      <c r="U30" s="59">
        <v>137.1</v>
      </c>
      <c r="V30" s="59">
        <v>5.3</v>
      </c>
      <c r="W30" s="59">
        <v>17.9</v>
      </c>
      <c r="X30" s="59">
        <v>138.1</v>
      </c>
      <c r="Y30" s="59">
        <v>131.6</v>
      </c>
      <c r="Z30" s="59">
        <v>6.5</v>
      </c>
    </row>
    <row r="31" spans="1:26" ht="13.5" customHeight="1">
      <c r="A31" s="12" t="s">
        <v>137</v>
      </c>
      <c r="B31" s="59">
        <v>20.6</v>
      </c>
      <c r="C31" s="59">
        <v>152.8</v>
      </c>
      <c r="D31" s="59">
        <v>149.8</v>
      </c>
      <c r="E31" s="59">
        <v>3</v>
      </c>
      <c r="F31" s="59">
        <f>ROUND(SUM(F32:F43)/12,1)</f>
        <v>21.9</v>
      </c>
      <c r="G31" s="59">
        <v>162.3</v>
      </c>
      <c r="H31" s="59">
        <f>ROUND(SUM(H32:H43)/12,1)</f>
        <v>158.6</v>
      </c>
      <c r="I31" s="59">
        <f>ROUND(SUM(I32:I43)/12,1)</f>
        <v>3.7</v>
      </c>
      <c r="J31" s="59">
        <f>ROUND(SUM(J32:J43)/12,1)</f>
        <v>20.3</v>
      </c>
      <c r="K31" s="59">
        <f>ROUND(SUM(K32:K43)/12,1)-0.1</f>
        <v>149.9</v>
      </c>
      <c r="L31" s="59">
        <f>ROUND(SUM(L32:L43)/12,1)</f>
        <v>147.2</v>
      </c>
      <c r="M31" s="59">
        <v>2.7</v>
      </c>
      <c r="N31" s="12" t="s">
        <v>137</v>
      </c>
      <c r="O31" s="59">
        <v>17.8</v>
      </c>
      <c r="P31" s="59">
        <v>138.3</v>
      </c>
      <c r="Q31" s="59">
        <v>135.9</v>
      </c>
      <c r="R31" s="59">
        <v>2.4</v>
      </c>
      <c r="S31" s="59">
        <v>17.8</v>
      </c>
      <c r="T31" s="59">
        <v>141.2</v>
      </c>
      <c r="U31" s="59">
        <v>137.7</v>
      </c>
      <c r="V31" s="59">
        <v>3.5</v>
      </c>
      <c r="W31" s="59">
        <v>17.8</v>
      </c>
      <c r="X31" s="59">
        <v>133.9</v>
      </c>
      <c r="Y31" s="59">
        <v>133.2</v>
      </c>
      <c r="Z31" s="59">
        <v>0.7</v>
      </c>
    </row>
    <row r="32" spans="1:26" ht="13.5" customHeight="1">
      <c r="A32" s="46" t="s">
        <v>138</v>
      </c>
      <c r="B32" s="62">
        <v>19.9</v>
      </c>
      <c r="C32" s="62">
        <v>152.2</v>
      </c>
      <c r="D32" s="62">
        <v>145.6</v>
      </c>
      <c r="E32" s="62">
        <v>6.6</v>
      </c>
      <c r="F32" s="62">
        <v>21.1</v>
      </c>
      <c r="G32" s="62">
        <v>160.6</v>
      </c>
      <c r="H32" s="62">
        <v>153.2</v>
      </c>
      <c r="I32" s="62">
        <v>7.4</v>
      </c>
      <c r="J32" s="62">
        <v>19.5</v>
      </c>
      <c r="K32" s="62">
        <v>149.7</v>
      </c>
      <c r="L32" s="62">
        <v>143.3</v>
      </c>
      <c r="M32" s="62">
        <v>6.4</v>
      </c>
      <c r="N32" s="46" t="s">
        <v>138</v>
      </c>
      <c r="O32" s="62">
        <v>17.2</v>
      </c>
      <c r="P32" s="62">
        <v>133.7</v>
      </c>
      <c r="Q32" s="62">
        <v>131.5</v>
      </c>
      <c r="R32" s="62">
        <v>2.2</v>
      </c>
      <c r="S32" s="62">
        <v>17</v>
      </c>
      <c r="T32" s="62">
        <v>136.2</v>
      </c>
      <c r="U32" s="62">
        <v>133</v>
      </c>
      <c r="V32" s="62">
        <v>3.2</v>
      </c>
      <c r="W32" s="62">
        <v>17.5</v>
      </c>
      <c r="X32" s="62">
        <v>129.7</v>
      </c>
      <c r="Y32" s="62">
        <v>129.1</v>
      </c>
      <c r="Z32" s="62">
        <v>0.6</v>
      </c>
    </row>
    <row r="33" spans="1:26" ht="13.5" customHeight="1">
      <c r="A33" s="12" t="s">
        <v>16</v>
      </c>
      <c r="B33" s="59">
        <v>20.2</v>
      </c>
      <c r="C33" s="59">
        <v>146.6</v>
      </c>
      <c r="D33" s="59">
        <v>145.1</v>
      </c>
      <c r="E33" s="59">
        <v>1.5</v>
      </c>
      <c r="F33" s="59">
        <v>22</v>
      </c>
      <c r="G33" s="59">
        <v>158.1</v>
      </c>
      <c r="H33" s="59">
        <v>155.8</v>
      </c>
      <c r="I33" s="59">
        <v>2.3</v>
      </c>
      <c r="J33" s="59">
        <v>19.8</v>
      </c>
      <c r="K33" s="59">
        <v>143.5</v>
      </c>
      <c r="L33" s="59">
        <v>142.3</v>
      </c>
      <c r="M33" s="59">
        <v>1.2</v>
      </c>
      <c r="N33" s="12" t="s">
        <v>16</v>
      </c>
      <c r="O33" s="59">
        <v>17.6</v>
      </c>
      <c r="P33" s="59">
        <v>138.7</v>
      </c>
      <c r="Q33" s="59">
        <v>136.6</v>
      </c>
      <c r="R33" s="59">
        <v>2.1</v>
      </c>
      <c r="S33" s="59">
        <v>17.4</v>
      </c>
      <c r="T33" s="59">
        <v>138.9</v>
      </c>
      <c r="U33" s="59">
        <v>135.9</v>
      </c>
      <c r="V33" s="59">
        <v>3</v>
      </c>
      <c r="W33" s="59">
        <v>17.9</v>
      </c>
      <c r="X33" s="59">
        <v>138.2</v>
      </c>
      <c r="Y33" s="59">
        <v>137.6</v>
      </c>
      <c r="Z33" s="59">
        <v>0.6</v>
      </c>
    </row>
    <row r="34" spans="1:26" ht="13.5" customHeight="1">
      <c r="A34" s="12" t="s">
        <v>84</v>
      </c>
      <c r="B34" s="59">
        <v>20.2</v>
      </c>
      <c r="C34" s="59">
        <v>153.1</v>
      </c>
      <c r="D34" s="59">
        <v>149.2</v>
      </c>
      <c r="E34" s="59">
        <v>3.9</v>
      </c>
      <c r="F34" s="59">
        <v>20.8</v>
      </c>
      <c r="G34" s="59">
        <v>157.3</v>
      </c>
      <c r="H34" s="59">
        <v>152.8</v>
      </c>
      <c r="I34" s="59">
        <v>4.5</v>
      </c>
      <c r="J34" s="59">
        <v>20.1</v>
      </c>
      <c r="K34" s="59">
        <v>151.8</v>
      </c>
      <c r="L34" s="59">
        <v>148</v>
      </c>
      <c r="M34" s="59">
        <v>3.8</v>
      </c>
      <c r="N34" s="12" t="s">
        <v>84</v>
      </c>
      <c r="O34" s="59">
        <v>19.2</v>
      </c>
      <c r="P34" s="59">
        <v>149.5</v>
      </c>
      <c r="Q34" s="59">
        <v>146.8</v>
      </c>
      <c r="R34" s="59">
        <v>2.7</v>
      </c>
      <c r="S34" s="59">
        <v>18.8</v>
      </c>
      <c r="T34" s="59">
        <v>150.4</v>
      </c>
      <c r="U34" s="59">
        <v>146.7</v>
      </c>
      <c r="V34" s="59">
        <v>3.7</v>
      </c>
      <c r="W34" s="59">
        <v>19.8</v>
      </c>
      <c r="X34" s="59">
        <v>147.8</v>
      </c>
      <c r="Y34" s="59">
        <v>146.8</v>
      </c>
      <c r="Z34" s="59">
        <v>1</v>
      </c>
    </row>
    <row r="35" spans="1:26" ht="13.5" customHeight="1">
      <c r="A35" s="12" t="s">
        <v>17</v>
      </c>
      <c r="B35" s="59">
        <v>20.7</v>
      </c>
      <c r="C35" s="59">
        <v>154.2</v>
      </c>
      <c r="D35" s="59">
        <v>149.9</v>
      </c>
      <c r="E35" s="59">
        <v>4.3</v>
      </c>
      <c r="F35" s="59">
        <v>21.5</v>
      </c>
      <c r="G35" s="59">
        <v>162.5</v>
      </c>
      <c r="H35" s="59">
        <v>157</v>
      </c>
      <c r="I35" s="59">
        <v>5.5</v>
      </c>
      <c r="J35" s="59">
        <v>20.4</v>
      </c>
      <c r="K35" s="59">
        <v>151.6</v>
      </c>
      <c r="L35" s="59">
        <v>147.7</v>
      </c>
      <c r="M35" s="59">
        <v>3.9</v>
      </c>
      <c r="N35" s="12" t="s">
        <v>17</v>
      </c>
      <c r="O35" s="59">
        <v>19.4</v>
      </c>
      <c r="P35" s="59">
        <v>152.2</v>
      </c>
      <c r="Q35" s="59">
        <v>149.6</v>
      </c>
      <c r="R35" s="59">
        <v>2.6</v>
      </c>
      <c r="S35" s="59">
        <v>19.4</v>
      </c>
      <c r="T35" s="59">
        <v>154.2</v>
      </c>
      <c r="U35" s="59">
        <v>150.3</v>
      </c>
      <c r="V35" s="59">
        <v>3.9</v>
      </c>
      <c r="W35" s="59">
        <v>19.5</v>
      </c>
      <c r="X35" s="59">
        <v>149.1</v>
      </c>
      <c r="Y35" s="59">
        <v>148.4</v>
      </c>
      <c r="Z35" s="59">
        <v>0.7</v>
      </c>
    </row>
    <row r="36" spans="1:26" ht="13.5" customHeight="1">
      <c r="A36" s="12" t="s">
        <v>18</v>
      </c>
      <c r="B36" s="59">
        <v>21</v>
      </c>
      <c r="C36" s="59">
        <v>150.3</v>
      </c>
      <c r="D36" s="59">
        <v>147</v>
      </c>
      <c r="E36" s="59">
        <v>3.3</v>
      </c>
      <c r="F36" s="59">
        <v>22.1</v>
      </c>
      <c r="G36" s="59">
        <v>164</v>
      </c>
      <c r="H36" s="59">
        <v>160.4</v>
      </c>
      <c r="I36" s="59">
        <v>3.6</v>
      </c>
      <c r="J36" s="59">
        <v>20.7</v>
      </c>
      <c r="K36" s="59">
        <v>145.6</v>
      </c>
      <c r="L36" s="59">
        <v>142.5</v>
      </c>
      <c r="M36" s="59">
        <v>3.1</v>
      </c>
      <c r="N36" s="12" t="s">
        <v>18</v>
      </c>
      <c r="O36" s="59">
        <v>16.5</v>
      </c>
      <c r="P36" s="59">
        <v>132.4</v>
      </c>
      <c r="Q36" s="59">
        <v>129.5</v>
      </c>
      <c r="R36" s="59">
        <v>2.9</v>
      </c>
      <c r="S36" s="59">
        <v>16.7</v>
      </c>
      <c r="T36" s="59">
        <v>134.6</v>
      </c>
      <c r="U36" s="59">
        <v>130.1</v>
      </c>
      <c r="V36" s="59">
        <v>4.5</v>
      </c>
      <c r="W36" s="59">
        <v>16.3</v>
      </c>
      <c r="X36" s="59">
        <v>129.1</v>
      </c>
      <c r="Y36" s="59">
        <v>128.6</v>
      </c>
      <c r="Z36" s="59">
        <v>0.5</v>
      </c>
    </row>
    <row r="37" spans="1:26" ht="13.5" customHeight="1">
      <c r="A37" s="12" t="s">
        <v>19</v>
      </c>
      <c r="B37" s="59">
        <v>21</v>
      </c>
      <c r="C37" s="59">
        <v>148.2</v>
      </c>
      <c r="D37" s="59">
        <v>147.3</v>
      </c>
      <c r="E37" s="59">
        <v>0.9</v>
      </c>
      <c r="F37" s="59">
        <v>22.1</v>
      </c>
      <c r="G37" s="59">
        <v>165</v>
      </c>
      <c r="H37" s="59">
        <v>163.5</v>
      </c>
      <c r="I37" s="59">
        <v>1.5</v>
      </c>
      <c r="J37" s="59">
        <v>20.73</v>
      </c>
      <c r="K37" s="59">
        <v>144.1</v>
      </c>
      <c r="L37" s="59">
        <v>143.4</v>
      </c>
      <c r="M37" s="59">
        <v>0.7</v>
      </c>
      <c r="N37" s="12" t="s">
        <v>19</v>
      </c>
      <c r="O37" s="59">
        <v>20</v>
      </c>
      <c r="P37" s="59">
        <v>155.9</v>
      </c>
      <c r="Q37" s="59">
        <v>153.6</v>
      </c>
      <c r="R37" s="59">
        <v>2.3</v>
      </c>
      <c r="S37" s="59">
        <v>20.2</v>
      </c>
      <c r="T37" s="59">
        <v>160.9</v>
      </c>
      <c r="U37" s="59">
        <v>157.4</v>
      </c>
      <c r="V37" s="59">
        <v>3.5</v>
      </c>
      <c r="W37" s="59">
        <v>19.6</v>
      </c>
      <c r="X37" s="59">
        <v>148.7</v>
      </c>
      <c r="Y37" s="59">
        <v>148.1</v>
      </c>
      <c r="Z37" s="59">
        <v>0.6</v>
      </c>
    </row>
    <row r="38" spans="1:26" ht="13.5" customHeight="1">
      <c r="A38" s="12" t="s">
        <v>20</v>
      </c>
      <c r="B38" s="59">
        <v>21.3</v>
      </c>
      <c r="C38" s="59">
        <v>160.6</v>
      </c>
      <c r="D38" s="59">
        <v>158</v>
      </c>
      <c r="E38" s="59">
        <v>2.6</v>
      </c>
      <c r="F38" s="59">
        <v>22.9</v>
      </c>
      <c r="G38" s="59">
        <v>171.4</v>
      </c>
      <c r="H38" s="59">
        <v>168.1</v>
      </c>
      <c r="I38" s="59">
        <v>3.3</v>
      </c>
      <c r="J38" s="59">
        <v>20.8</v>
      </c>
      <c r="K38" s="59">
        <v>157.1</v>
      </c>
      <c r="L38" s="59">
        <v>154.8</v>
      </c>
      <c r="M38" s="59">
        <v>2.3</v>
      </c>
      <c r="N38" s="12" t="s">
        <v>20</v>
      </c>
      <c r="O38" s="59">
        <v>19</v>
      </c>
      <c r="P38" s="59">
        <v>145.2</v>
      </c>
      <c r="Q38" s="59">
        <v>142.9</v>
      </c>
      <c r="R38" s="59">
        <v>2.3</v>
      </c>
      <c r="S38" s="59">
        <v>19.5</v>
      </c>
      <c r="T38" s="59">
        <v>152.9</v>
      </c>
      <c r="U38" s="59">
        <v>149.6</v>
      </c>
      <c r="V38" s="59">
        <v>3.3</v>
      </c>
      <c r="W38" s="59">
        <v>18.2</v>
      </c>
      <c r="X38" s="59">
        <v>134</v>
      </c>
      <c r="Y38" s="59">
        <v>133.2</v>
      </c>
      <c r="Z38" s="59">
        <v>0.8</v>
      </c>
    </row>
    <row r="39" spans="1:26" ht="13.5" customHeight="1">
      <c r="A39" s="12" t="s">
        <v>21</v>
      </c>
      <c r="B39" s="59">
        <v>20.5</v>
      </c>
      <c r="C39" s="59">
        <v>155.1</v>
      </c>
      <c r="D39" s="59">
        <v>152.6</v>
      </c>
      <c r="E39" s="59">
        <v>2.5</v>
      </c>
      <c r="F39" s="59">
        <v>22.1</v>
      </c>
      <c r="G39" s="59">
        <v>166.1</v>
      </c>
      <c r="H39" s="59">
        <v>162.8</v>
      </c>
      <c r="I39" s="59">
        <v>3.3</v>
      </c>
      <c r="J39" s="59">
        <v>20</v>
      </c>
      <c r="K39" s="59">
        <v>151.6</v>
      </c>
      <c r="L39" s="59">
        <v>149.3</v>
      </c>
      <c r="M39" s="59">
        <v>2.3</v>
      </c>
      <c r="N39" s="12" t="s">
        <v>21</v>
      </c>
      <c r="O39" s="59">
        <v>13</v>
      </c>
      <c r="P39" s="59">
        <v>97.6</v>
      </c>
      <c r="Q39" s="59">
        <v>95.8</v>
      </c>
      <c r="R39" s="59">
        <v>1.8</v>
      </c>
      <c r="S39" s="59">
        <v>14.1</v>
      </c>
      <c r="T39" s="59">
        <v>109.7</v>
      </c>
      <c r="U39" s="59">
        <v>106.9</v>
      </c>
      <c r="V39" s="59">
        <v>2.8</v>
      </c>
      <c r="W39" s="59">
        <v>11.5</v>
      </c>
      <c r="X39" s="59">
        <v>80</v>
      </c>
      <c r="Y39" s="59">
        <v>79.6</v>
      </c>
      <c r="Z39" s="59">
        <v>0.4</v>
      </c>
    </row>
    <row r="40" spans="1:26" ht="13.5" customHeight="1">
      <c r="A40" s="12" t="s">
        <v>22</v>
      </c>
      <c r="B40" s="59">
        <v>20.2</v>
      </c>
      <c r="C40" s="59">
        <v>151.6</v>
      </c>
      <c r="D40" s="59">
        <v>148.5</v>
      </c>
      <c r="E40" s="59">
        <v>3.1</v>
      </c>
      <c r="F40" s="59">
        <v>21.3</v>
      </c>
      <c r="G40" s="59">
        <v>159.1</v>
      </c>
      <c r="H40" s="59">
        <v>155.6</v>
      </c>
      <c r="I40" s="59">
        <v>3.5</v>
      </c>
      <c r="J40" s="59">
        <v>19.9</v>
      </c>
      <c r="K40" s="59">
        <v>149.1</v>
      </c>
      <c r="L40" s="59">
        <v>146.1</v>
      </c>
      <c r="M40" s="59">
        <v>3</v>
      </c>
      <c r="N40" s="12" t="s">
        <v>22</v>
      </c>
      <c r="O40" s="59">
        <v>17.7</v>
      </c>
      <c r="P40" s="59">
        <v>137.4</v>
      </c>
      <c r="Q40" s="59">
        <v>135.3</v>
      </c>
      <c r="R40" s="59">
        <v>2.1</v>
      </c>
      <c r="S40" s="59">
        <v>17.1</v>
      </c>
      <c r="T40" s="59">
        <v>136.4</v>
      </c>
      <c r="U40" s="59">
        <v>133.3</v>
      </c>
      <c r="V40" s="59">
        <v>3.1</v>
      </c>
      <c r="W40" s="59">
        <v>18.41</v>
      </c>
      <c r="X40" s="59">
        <v>138.7</v>
      </c>
      <c r="Y40" s="59">
        <v>138.1</v>
      </c>
      <c r="Z40" s="59">
        <v>0.6</v>
      </c>
    </row>
    <row r="41" spans="1:26" ht="13.5" customHeight="1">
      <c r="A41" s="12" t="s">
        <v>23</v>
      </c>
      <c r="B41" s="59">
        <v>20.7</v>
      </c>
      <c r="C41" s="59">
        <v>155.4</v>
      </c>
      <c r="D41" s="59">
        <v>152.5</v>
      </c>
      <c r="E41" s="59">
        <v>2.9</v>
      </c>
      <c r="F41" s="59">
        <v>21.8</v>
      </c>
      <c r="G41" s="59">
        <v>161.6</v>
      </c>
      <c r="H41" s="59">
        <v>158</v>
      </c>
      <c r="I41" s="59">
        <v>3.6</v>
      </c>
      <c r="J41" s="59">
        <v>20.3</v>
      </c>
      <c r="K41" s="59">
        <v>153.3</v>
      </c>
      <c r="L41" s="59">
        <v>150.6</v>
      </c>
      <c r="M41" s="59">
        <v>2.7</v>
      </c>
      <c r="N41" s="12" t="s">
        <v>23</v>
      </c>
      <c r="O41" s="59">
        <v>19.4</v>
      </c>
      <c r="P41" s="59">
        <v>150.7</v>
      </c>
      <c r="Q41" s="59">
        <v>148.1</v>
      </c>
      <c r="R41" s="59">
        <v>2.6</v>
      </c>
      <c r="S41" s="59">
        <v>19.2</v>
      </c>
      <c r="T41" s="59">
        <v>152.7</v>
      </c>
      <c r="U41" s="59">
        <v>148.9</v>
      </c>
      <c r="V41" s="59">
        <v>3.8</v>
      </c>
      <c r="W41" s="59">
        <v>19.7</v>
      </c>
      <c r="X41" s="59">
        <v>147.6</v>
      </c>
      <c r="Y41" s="59">
        <v>146.8</v>
      </c>
      <c r="Z41" s="59">
        <v>0.8</v>
      </c>
    </row>
    <row r="42" spans="1:26" ht="13.5" customHeight="1">
      <c r="A42" s="12" t="s">
        <v>24</v>
      </c>
      <c r="B42" s="59">
        <v>20.5</v>
      </c>
      <c r="C42" s="59">
        <v>152.6</v>
      </c>
      <c r="D42" s="59">
        <v>150</v>
      </c>
      <c r="E42" s="59">
        <v>2.63</v>
      </c>
      <c r="F42" s="59">
        <v>21.6</v>
      </c>
      <c r="G42" s="59">
        <v>162.3</v>
      </c>
      <c r="H42" s="59">
        <v>158.9</v>
      </c>
      <c r="I42" s="59">
        <v>3.4</v>
      </c>
      <c r="J42" s="59">
        <v>20.1</v>
      </c>
      <c r="K42" s="59">
        <v>149.4</v>
      </c>
      <c r="L42" s="59">
        <v>147</v>
      </c>
      <c r="M42" s="59">
        <v>2.4</v>
      </c>
      <c r="N42" s="12" t="s">
        <v>24</v>
      </c>
      <c r="O42" s="59">
        <v>17.4</v>
      </c>
      <c r="P42" s="59">
        <v>135.4</v>
      </c>
      <c r="Q42" s="59">
        <v>133.3</v>
      </c>
      <c r="R42" s="59">
        <v>2.1</v>
      </c>
      <c r="S42" s="59">
        <v>17.2</v>
      </c>
      <c r="T42" s="59">
        <v>135.6</v>
      </c>
      <c r="U42" s="59">
        <v>132.6</v>
      </c>
      <c r="V42" s="59">
        <v>3</v>
      </c>
      <c r="W42" s="59">
        <v>17.9</v>
      </c>
      <c r="X42" s="59">
        <v>135.3</v>
      </c>
      <c r="Y42" s="59">
        <v>134.4</v>
      </c>
      <c r="Z42" s="59">
        <v>0.9</v>
      </c>
    </row>
    <row r="43" spans="1:26" ht="13.5" customHeight="1">
      <c r="A43" s="14" t="s">
        <v>25</v>
      </c>
      <c r="B43" s="63">
        <v>21.3</v>
      </c>
      <c r="C43" s="64">
        <v>153.9</v>
      </c>
      <c r="D43" s="64">
        <v>152.4</v>
      </c>
      <c r="E43" s="64">
        <v>1.5</v>
      </c>
      <c r="F43" s="64">
        <v>23.3</v>
      </c>
      <c r="G43" s="64">
        <v>158.7</v>
      </c>
      <c r="H43" s="64">
        <v>156.7</v>
      </c>
      <c r="I43" s="64">
        <v>2</v>
      </c>
      <c r="J43" s="64">
        <v>20.8</v>
      </c>
      <c r="K43" s="64">
        <v>152.7</v>
      </c>
      <c r="L43" s="64">
        <v>151.3</v>
      </c>
      <c r="M43" s="64">
        <v>1.4</v>
      </c>
      <c r="N43" s="14" t="s">
        <v>25</v>
      </c>
      <c r="O43" s="63">
        <v>16.8</v>
      </c>
      <c r="P43" s="64">
        <v>131.4</v>
      </c>
      <c r="Q43" s="64">
        <v>128.9</v>
      </c>
      <c r="R43" s="64">
        <v>2.5</v>
      </c>
      <c r="S43" s="64">
        <v>16.6</v>
      </c>
      <c r="T43" s="64">
        <v>132</v>
      </c>
      <c r="U43" s="64">
        <v>128.5</v>
      </c>
      <c r="V43" s="64">
        <v>3.5</v>
      </c>
      <c r="W43" s="64">
        <v>17.2</v>
      </c>
      <c r="X43" s="64">
        <v>130.5</v>
      </c>
      <c r="Y43" s="64">
        <v>129.6</v>
      </c>
      <c r="Z43" s="64">
        <v>0.9</v>
      </c>
    </row>
    <row r="44" spans="1:14" ht="16.5" customHeight="1">
      <c r="A44" s="55" t="s">
        <v>39</v>
      </c>
      <c r="N44" s="55" t="s">
        <v>39</v>
      </c>
    </row>
    <row r="45" spans="1:26" ht="13.5" customHeight="1">
      <c r="A45" s="33" t="s">
        <v>95</v>
      </c>
      <c r="B45" s="57">
        <v>20.5</v>
      </c>
      <c r="C45" s="57">
        <v>162.7</v>
      </c>
      <c r="D45" s="57">
        <v>160</v>
      </c>
      <c r="E45" s="57">
        <v>2.7</v>
      </c>
      <c r="F45" s="57">
        <v>20</v>
      </c>
      <c r="G45" s="57">
        <v>159.8</v>
      </c>
      <c r="H45" s="57">
        <v>156.1</v>
      </c>
      <c r="I45" s="57">
        <v>3.7</v>
      </c>
      <c r="J45" s="57">
        <v>20.6</v>
      </c>
      <c r="K45" s="57">
        <v>163.7</v>
      </c>
      <c r="L45" s="57">
        <v>161.3</v>
      </c>
      <c r="M45" s="57">
        <v>2.4</v>
      </c>
      <c r="N45" s="33" t="s">
        <v>95</v>
      </c>
      <c r="O45" s="57">
        <v>11.7</v>
      </c>
      <c r="P45" s="57">
        <v>78.8</v>
      </c>
      <c r="Q45" s="57">
        <v>77.3</v>
      </c>
      <c r="R45" s="57">
        <v>1.5</v>
      </c>
      <c r="S45" s="57">
        <v>11</v>
      </c>
      <c r="T45" s="57">
        <v>73.3</v>
      </c>
      <c r="U45" s="57">
        <v>72.1</v>
      </c>
      <c r="V45" s="57">
        <v>1.2</v>
      </c>
      <c r="W45" s="57">
        <v>13.7</v>
      </c>
      <c r="X45" s="57">
        <v>95.1</v>
      </c>
      <c r="Y45" s="57">
        <v>92.7</v>
      </c>
      <c r="Z45" s="57">
        <v>2.4</v>
      </c>
    </row>
    <row r="46" spans="1:26" ht="13.5" customHeight="1">
      <c r="A46" s="12" t="s">
        <v>97</v>
      </c>
      <c r="B46" s="59">
        <v>20.4</v>
      </c>
      <c r="C46" s="59">
        <v>163.2</v>
      </c>
      <c r="D46" s="59">
        <v>160.3</v>
      </c>
      <c r="E46" s="59">
        <v>2.9</v>
      </c>
      <c r="F46" s="59">
        <v>19.8</v>
      </c>
      <c r="G46" s="59">
        <v>159</v>
      </c>
      <c r="H46" s="59">
        <v>154.7</v>
      </c>
      <c r="I46" s="59">
        <v>4.3</v>
      </c>
      <c r="J46" s="59">
        <v>20.7</v>
      </c>
      <c r="K46" s="59">
        <v>164.8</v>
      </c>
      <c r="L46" s="59">
        <v>162.3</v>
      </c>
      <c r="M46" s="59">
        <v>2.5</v>
      </c>
      <c r="N46" s="12" t="s">
        <v>97</v>
      </c>
      <c r="O46" s="59">
        <v>11.7</v>
      </c>
      <c r="P46" s="59">
        <v>78.6</v>
      </c>
      <c r="Q46" s="59">
        <v>77.2</v>
      </c>
      <c r="R46" s="59">
        <v>1.4</v>
      </c>
      <c r="S46" s="59">
        <v>11</v>
      </c>
      <c r="T46" s="59">
        <v>73.5</v>
      </c>
      <c r="U46" s="59">
        <v>72.4</v>
      </c>
      <c r="V46" s="59">
        <v>1.1</v>
      </c>
      <c r="W46" s="59">
        <v>13.4</v>
      </c>
      <c r="X46" s="59">
        <v>92.8</v>
      </c>
      <c r="Y46" s="59">
        <v>90.5</v>
      </c>
      <c r="Z46" s="59">
        <v>2.3</v>
      </c>
    </row>
    <row r="47" spans="1:26" ht="13.5" customHeight="1">
      <c r="A47" s="12" t="s">
        <v>98</v>
      </c>
      <c r="B47" s="59">
        <v>19.5</v>
      </c>
      <c r="C47" s="59">
        <v>145.1</v>
      </c>
      <c r="D47" s="59">
        <v>141.3</v>
      </c>
      <c r="E47" s="59">
        <v>3.8</v>
      </c>
      <c r="F47" s="59">
        <v>19.3</v>
      </c>
      <c r="G47" s="59">
        <v>154.5</v>
      </c>
      <c r="H47" s="59">
        <v>146.4</v>
      </c>
      <c r="I47" s="59">
        <v>8.1</v>
      </c>
      <c r="J47" s="59">
        <v>19.6</v>
      </c>
      <c r="K47" s="59">
        <v>141.6</v>
      </c>
      <c r="L47" s="59">
        <v>139.4</v>
      </c>
      <c r="M47" s="59">
        <v>2.2</v>
      </c>
      <c r="N47" s="12" t="s">
        <v>98</v>
      </c>
      <c r="O47" s="59">
        <v>17.5</v>
      </c>
      <c r="P47" s="59">
        <v>133.6</v>
      </c>
      <c r="Q47" s="59">
        <v>129.9</v>
      </c>
      <c r="R47" s="59">
        <v>3.7</v>
      </c>
      <c r="S47" s="59">
        <v>17.5</v>
      </c>
      <c r="T47" s="59">
        <v>135.2</v>
      </c>
      <c r="U47" s="59">
        <v>130.3</v>
      </c>
      <c r="V47" s="59">
        <v>4.9</v>
      </c>
      <c r="W47" s="59">
        <v>17.6</v>
      </c>
      <c r="X47" s="59">
        <v>131.5</v>
      </c>
      <c r="Y47" s="59">
        <v>129.4</v>
      </c>
      <c r="Z47" s="59">
        <v>2.1</v>
      </c>
    </row>
    <row r="48" spans="1:26" ht="13.5" customHeight="1">
      <c r="A48" s="12" t="s">
        <v>99</v>
      </c>
      <c r="B48" s="59">
        <v>19</v>
      </c>
      <c r="C48" s="59">
        <v>141.2</v>
      </c>
      <c r="D48" s="59">
        <v>137.2</v>
      </c>
      <c r="E48" s="59">
        <v>4</v>
      </c>
      <c r="F48" s="59">
        <v>18.9</v>
      </c>
      <c r="G48" s="59">
        <v>149.9</v>
      </c>
      <c r="H48" s="59">
        <v>141.7</v>
      </c>
      <c r="I48" s="59">
        <v>8.2</v>
      </c>
      <c r="J48" s="59">
        <v>19.1</v>
      </c>
      <c r="K48" s="59">
        <v>137.8</v>
      </c>
      <c r="L48" s="59">
        <v>135.4</v>
      </c>
      <c r="M48" s="59">
        <v>2.4</v>
      </c>
      <c r="N48" s="12" t="s">
        <v>99</v>
      </c>
      <c r="O48" s="59">
        <v>17.6</v>
      </c>
      <c r="P48" s="59">
        <v>137.4</v>
      </c>
      <c r="Q48" s="59">
        <v>133.7</v>
      </c>
      <c r="R48" s="59">
        <v>3.7</v>
      </c>
      <c r="S48" s="59">
        <v>17.7</v>
      </c>
      <c r="T48" s="59">
        <v>141.5</v>
      </c>
      <c r="U48" s="59">
        <v>136.6</v>
      </c>
      <c r="V48" s="59">
        <v>4.9</v>
      </c>
      <c r="W48" s="59">
        <v>17.4</v>
      </c>
      <c r="X48" s="59">
        <v>131.4</v>
      </c>
      <c r="Y48" s="59">
        <v>129.5</v>
      </c>
      <c r="Z48" s="59">
        <v>1.9</v>
      </c>
    </row>
    <row r="49" spans="1:26" ht="13.5" customHeight="1">
      <c r="A49" s="12" t="s">
        <v>100</v>
      </c>
      <c r="B49" s="59">
        <v>20.4</v>
      </c>
      <c r="C49" s="59">
        <v>180.3</v>
      </c>
      <c r="D49" s="59">
        <v>162.9</v>
      </c>
      <c r="E49" s="59">
        <v>17.4</v>
      </c>
      <c r="F49" s="59">
        <v>20.2</v>
      </c>
      <c r="G49" s="59">
        <v>177.5</v>
      </c>
      <c r="H49" s="59">
        <v>159.2</v>
      </c>
      <c r="I49" s="59">
        <v>18.3</v>
      </c>
      <c r="J49" s="59">
        <v>20.6</v>
      </c>
      <c r="K49" s="59">
        <v>181.5</v>
      </c>
      <c r="L49" s="59">
        <v>164.5</v>
      </c>
      <c r="M49" s="59">
        <v>17</v>
      </c>
      <c r="N49" s="12" t="s">
        <v>100</v>
      </c>
      <c r="O49" s="59">
        <v>16.2</v>
      </c>
      <c r="P49" s="59">
        <v>122.4</v>
      </c>
      <c r="Q49" s="59">
        <v>118</v>
      </c>
      <c r="R49" s="59">
        <v>4.4</v>
      </c>
      <c r="S49" s="59">
        <v>15.8</v>
      </c>
      <c r="T49" s="59">
        <v>122.9</v>
      </c>
      <c r="U49" s="59">
        <v>120.4</v>
      </c>
      <c r="V49" s="59">
        <v>2.5</v>
      </c>
      <c r="W49" s="59">
        <v>16.8</v>
      </c>
      <c r="X49" s="59">
        <v>121.5</v>
      </c>
      <c r="Y49" s="59">
        <v>113.9</v>
      </c>
      <c r="Z49" s="59">
        <v>7.6</v>
      </c>
    </row>
    <row r="50" spans="1:26" ht="13.5" customHeight="1">
      <c r="A50" s="46" t="s">
        <v>101</v>
      </c>
      <c r="B50" s="62">
        <v>19.5</v>
      </c>
      <c r="C50" s="62">
        <v>170.6</v>
      </c>
      <c r="D50" s="62">
        <v>154.7</v>
      </c>
      <c r="E50" s="62">
        <v>15.9</v>
      </c>
      <c r="F50" s="62">
        <v>19.1</v>
      </c>
      <c r="G50" s="62">
        <v>169.7</v>
      </c>
      <c r="H50" s="62">
        <v>151.2</v>
      </c>
      <c r="I50" s="62">
        <v>18.5</v>
      </c>
      <c r="J50" s="62">
        <v>19.6</v>
      </c>
      <c r="K50" s="62">
        <v>170.9</v>
      </c>
      <c r="L50" s="62">
        <v>156.1</v>
      </c>
      <c r="M50" s="62">
        <v>14.8</v>
      </c>
      <c r="N50" s="46" t="s">
        <v>101</v>
      </c>
      <c r="O50" s="62">
        <v>16</v>
      </c>
      <c r="P50" s="62">
        <v>122</v>
      </c>
      <c r="Q50" s="62">
        <v>117.9</v>
      </c>
      <c r="R50" s="62">
        <v>4.1</v>
      </c>
      <c r="S50" s="62">
        <v>15.9</v>
      </c>
      <c r="T50" s="62">
        <v>124.8</v>
      </c>
      <c r="U50" s="62">
        <v>122.5</v>
      </c>
      <c r="V50" s="62">
        <v>2.3</v>
      </c>
      <c r="W50" s="62">
        <v>16.2</v>
      </c>
      <c r="X50" s="62">
        <v>117.4</v>
      </c>
      <c r="Y50" s="62">
        <v>110.5</v>
      </c>
      <c r="Z50" s="62">
        <v>6.9</v>
      </c>
    </row>
    <row r="51" spans="1:26" ht="13.5" customHeight="1">
      <c r="A51" s="12" t="s">
        <v>16</v>
      </c>
      <c r="B51" s="59">
        <v>21.5</v>
      </c>
      <c r="C51" s="59">
        <v>189.6</v>
      </c>
      <c r="D51" s="59">
        <v>172.4</v>
      </c>
      <c r="E51" s="59">
        <v>17.2</v>
      </c>
      <c r="F51" s="59">
        <v>21.4</v>
      </c>
      <c r="G51" s="59">
        <v>187.2</v>
      </c>
      <c r="H51" s="59">
        <v>169.2</v>
      </c>
      <c r="I51" s="59">
        <v>18</v>
      </c>
      <c r="J51" s="59">
        <v>21.5</v>
      </c>
      <c r="K51" s="59">
        <v>190.5</v>
      </c>
      <c r="L51" s="59">
        <v>173.6</v>
      </c>
      <c r="M51" s="59">
        <v>16.9</v>
      </c>
      <c r="N51" s="12" t="s">
        <v>16</v>
      </c>
      <c r="O51" s="59">
        <v>15.9</v>
      </c>
      <c r="P51" s="59">
        <v>122.4</v>
      </c>
      <c r="Q51" s="59">
        <v>117.9</v>
      </c>
      <c r="R51" s="59">
        <v>4.5</v>
      </c>
      <c r="S51" s="59">
        <v>15.7</v>
      </c>
      <c r="T51" s="59">
        <v>123.9</v>
      </c>
      <c r="U51" s="59">
        <v>121.3</v>
      </c>
      <c r="V51" s="59">
        <v>2.6</v>
      </c>
      <c r="W51" s="59">
        <v>16.3</v>
      </c>
      <c r="X51" s="59">
        <v>119.9</v>
      </c>
      <c r="Y51" s="59">
        <v>112.3</v>
      </c>
      <c r="Z51" s="59">
        <v>7.6</v>
      </c>
    </row>
    <row r="52" spans="1:26" ht="13.5" customHeight="1">
      <c r="A52" s="12" t="s">
        <v>84</v>
      </c>
      <c r="B52" s="59">
        <v>19.3</v>
      </c>
      <c r="C52" s="59">
        <v>169.9</v>
      </c>
      <c r="D52" s="59">
        <v>152.6</v>
      </c>
      <c r="E52" s="59">
        <v>17.3</v>
      </c>
      <c r="F52" s="59">
        <v>19.2</v>
      </c>
      <c r="G52" s="59">
        <v>167.9</v>
      </c>
      <c r="H52" s="59">
        <v>150.1</v>
      </c>
      <c r="I52" s="59">
        <v>17.8</v>
      </c>
      <c r="J52" s="59">
        <v>19.3</v>
      </c>
      <c r="K52" s="59">
        <v>170.7</v>
      </c>
      <c r="L52" s="59">
        <v>153.6</v>
      </c>
      <c r="M52" s="59">
        <v>17.1</v>
      </c>
      <c r="N52" s="12" t="s">
        <v>84</v>
      </c>
      <c r="O52" s="59">
        <v>17</v>
      </c>
      <c r="P52" s="59">
        <v>129.5</v>
      </c>
      <c r="Q52" s="59">
        <v>124.8</v>
      </c>
      <c r="R52" s="59">
        <v>4.7</v>
      </c>
      <c r="S52" s="59">
        <v>16.3</v>
      </c>
      <c r="T52" s="59">
        <v>129.9</v>
      </c>
      <c r="U52" s="59">
        <v>127.3</v>
      </c>
      <c r="V52" s="59">
        <v>2.6</v>
      </c>
      <c r="W52" s="59">
        <v>18</v>
      </c>
      <c r="X52" s="59">
        <v>128.8</v>
      </c>
      <c r="Y52" s="59">
        <v>120.7</v>
      </c>
      <c r="Z52" s="59">
        <v>8.1</v>
      </c>
    </row>
    <row r="53" spans="1:26" ht="13.5" customHeight="1">
      <c r="A53" s="12" t="s">
        <v>17</v>
      </c>
      <c r="B53" s="59">
        <v>20.2</v>
      </c>
      <c r="C53" s="59">
        <v>181.1</v>
      </c>
      <c r="D53" s="59">
        <v>163.9</v>
      </c>
      <c r="E53" s="59">
        <v>17.2</v>
      </c>
      <c r="F53" s="59">
        <v>19.4</v>
      </c>
      <c r="G53" s="59">
        <v>171.9</v>
      </c>
      <c r="H53" s="59">
        <v>153.3</v>
      </c>
      <c r="I53" s="59">
        <v>18.6</v>
      </c>
      <c r="J53" s="59">
        <v>20.5</v>
      </c>
      <c r="K53" s="59">
        <v>185.1</v>
      </c>
      <c r="L53" s="59">
        <v>168.4</v>
      </c>
      <c r="M53" s="59">
        <v>16.7</v>
      </c>
      <c r="N53" s="12" t="s">
        <v>17</v>
      </c>
      <c r="O53" s="59">
        <v>17.3</v>
      </c>
      <c r="P53" s="59">
        <v>130.2</v>
      </c>
      <c r="Q53" s="59">
        <v>125.2</v>
      </c>
      <c r="R53" s="59">
        <v>5</v>
      </c>
      <c r="S53" s="59">
        <v>16.9</v>
      </c>
      <c r="T53" s="59">
        <v>130.8</v>
      </c>
      <c r="U53" s="59">
        <v>127.8</v>
      </c>
      <c r="V53" s="59">
        <v>3</v>
      </c>
      <c r="W53" s="59">
        <v>17.9</v>
      </c>
      <c r="X53" s="59">
        <v>129.2</v>
      </c>
      <c r="Y53" s="59">
        <v>120.8</v>
      </c>
      <c r="Z53" s="59">
        <v>8.4</v>
      </c>
    </row>
    <row r="54" spans="1:26" ht="13.5" customHeight="1">
      <c r="A54" s="12" t="s">
        <v>18</v>
      </c>
      <c r="B54" s="59">
        <v>20.3</v>
      </c>
      <c r="C54" s="59">
        <v>178.1</v>
      </c>
      <c r="D54" s="59">
        <v>160.5</v>
      </c>
      <c r="E54" s="59">
        <v>17.6</v>
      </c>
      <c r="F54" s="59">
        <v>20.1</v>
      </c>
      <c r="G54" s="59">
        <v>176.2</v>
      </c>
      <c r="H54" s="59">
        <v>156.7</v>
      </c>
      <c r="I54" s="59">
        <v>19.5</v>
      </c>
      <c r="J54" s="59">
        <v>20.3</v>
      </c>
      <c r="K54" s="59">
        <v>178.9</v>
      </c>
      <c r="L54" s="59">
        <v>162.1</v>
      </c>
      <c r="M54" s="59">
        <v>16.8</v>
      </c>
      <c r="N54" s="12" t="s">
        <v>18</v>
      </c>
      <c r="O54" s="59">
        <v>15.1</v>
      </c>
      <c r="P54" s="59">
        <v>112.9</v>
      </c>
      <c r="Q54" s="59">
        <v>108.6</v>
      </c>
      <c r="R54" s="59">
        <v>4.3</v>
      </c>
      <c r="S54" s="59">
        <v>14.7</v>
      </c>
      <c r="T54" s="59">
        <v>113</v>
      </c>
      <c r="U54" s="59">
        <v>110.1</v>
      </c>
      <c r="V54" s="59">
        <v>2.9</v>
      </c>
      <c r="W54" s="59">
        <v>15.7</v>
      </c>
      <c r="X54" s="59">
        <v>112.8</v>
      </c>
      <c r="Y54" s="59">
        <v>106</v>
      </c>
      <c r="Z54" s="59">
        <v>6.8</v>
      </c>
    </row>
    <row r="55" spans="1:26" ht="13.5" customHeight="1">
      <c r="A55" s="12" t="s">
        <v>19</v>
      </c>
      <c r="B55" s="59">
        <v>20.7</v>
      </c>
      <c r="C55" s="59">
        <v>184.4</v>
      </c>
      <c r="D55" s="59">
        <v>166</v>
      </c>
      <c r="E55" s="59">
        <v>18.4</v>
      </c>
      <c r="F55" s="59">
        <v>20.5</v>
      </c>
      <c r="G55" s="59">
        <v>185.43</v>
      </c>
      <c r="H55" s="59">
        <v>164.2</v>
      </c>
      <c r="I55" s="59">
        <v>21.2</v>
      </c>
      <c r="J55" s="59">
        <v>20.8</v>
      </c>
      <c r="K55" s="59">
        <v>183.9</v>
      </c>
      <c r="L55" s="59">
        <v>166.8</v>
      </c>
      <c r="M55" s="59">
        <v>17.1</v>
      </c>
      <c r="N55" s="12" t="s">
        <v>19</v>
      </c>
      <c r="O55" s="59">
        <v>17.9</v>
      </c>
      <c r="P55" s="59">
        <v>133.9</v>
      </c>
      <c r="Q55" s="59">
        <v>129.3</v>
      </c>
      <c r="R55" s="59">
        <v>4.6</v>
      </c>
      <c r="S55" s="59">
        <v>17.4</v>
      </c>
      <c r="T55" s="59">
        <v>133.9</v>
      </c>
      <c r="U55" s="59">
        <v>131</v>
      </c>
      <c r="V55" s="59">
        <v>2.9</v>
      </c>
      <c r="W55" s="59">
        <v>18.7</v>
      </c>
      <c r="X55" s="59">
        <v>134.1</v>
      </c>
      <c r="Y55" s="59">
        <v>126.5</v>
      </c>
      <c r="Z55" s="59">
        <v>7.6</v>
      </c>
    </row>
    <row r="56" spans="1:26" ht="13.5" customHeight="1">
      <c r="A56" s="12" t="s">
        <v>20</v>
      </c>
      <c r="B56" s="59">
        <v>19.5</v>
      </c>
      <c r="C56" s="59">
        <v>179.3</v>
      </c>
      <c r="D56" s="59">
        <v>162</v>
      </c>
      <c r="E56" s="59">
        <v>17.3</v>
      </c>
      <c r="F56" s="59">
        <v>19.9</v>
      </c>
      <c r="G56" s="59">
        <v>176.4</v>
      </c>
      <c r="H56" s="59">
        <v>158.8</v>
      </c>
      <c r="I56" s="59">
        <v>17.6</v>
      </c>
      <c r="J56" s="59">
        <v>19.4</v>
      </c>
      <c r="K56" s="59">
        <v>180.6</v>
      </c>
      <c r="L56" s="59">
        <v>163.5</v>
      </c>
      <c r="M56" s="59">
        <v>17.1</v>
      </c>
      <c r="N56" s="12" t="s">
        <v>20</v>
      </c>
      <c r="O56" s="59">
        <v>17.3</v>
      </c>
      <c r="P56" s="59">
        <v>129.8</v>
      </c>
      <c r="Q56" s="59">
        <v>125.6</v>
      </c>
      <c r="R56" s="59">
        <v>4.2</v>
      </c>
      <c r="S56" s="59">
        <v>16.8</v>
      </c>
      <c r="T56" s="59">
        <v>129.4</v>
      </c>
      <c r="U56" s="59">
        <v>127.2</v>
      </c>
      <c r="V56" s="59">
        <v>2.2</v>
      </c>
      <c r="W56" s="59">
        <v>18.2</v>
      </c>
      <c r="X56" s="59">
        <v>130.5</v>
      </c>
      <c r="Y56" s="59">
        <v>122.8</v>
      </c>
      <c r="Z56" s="59">
        <v>7.7</v>
      </c>
    </row>
    <row r="57" spans="1:26" ht="13.5" customHeight="1">
      <c r="A57" s="12" t="s">
        <v>21</v>
      </c>
      <c r="B57" s="59">
        <v>21.9</v>
      </c>
      <c r="C57" s="59">
        <v>190.3</v>
      </c>
      <c r="D57" s="59">
        <v>172.7</v>
      </c>
      <c r="E57" s="59">
        <v>17.6</v>
      </c>
      <c r="F57" s="59">
        <v>21.2</v>
      </c>
      <c r="G57" s="59">
        <v>182.9</v>
      </c>
      <c r="H57" s="59">
        <v>165.6</v>
      </c>
      <c r="I57" s="59">
        <v>17.3</v>
      </c>
      <c r="J57" s="59">
        <v>22.2</v>
      </c>
      <c r="K57" s="59">
        <v>193.6</v>
      </c>
      <c r="L57" s="59">
        <v>175.8</v>
      </c>
      <c r="M57" s="59">
        <v>17.8</v>
      </c>
      <c r="N57" s="12" t="s">
        <v>21</v>
      </c>
      <c r="O57" s="59">
        <v>13.6</v>
      </c>
      <c r="P57" s="59">
        <v>104.5</v>
      </c>
      <c r="Q57" s="59">
        <v>100.3</v>
      </c>
      <c r="R57" s="59">
        <v>4.23</v>
      </c>
      <c r="S57" s="59">
        <v>13.3</v>
      </c>
      <c r="T57" s="59">
        <v>104.7</v>
      </c>
      <c r="U57" s="59">
        <v>102.2</v>
      </c>
      <c r="V57" s="59">
        <v>2.5</v>
      </c>
      <c r="W57" s="59">
        <v>14.3</v>
      </c>
      <c r="X57" s="59">
        <v>104.3</v>
      </c>
      <c r="Y57" s="59">
        <v>97.2</v>
      </c>
      <c r="Z57" s="59">
        <v>7.1</v>
      </c>
    </row>
    <row r="58" spans="1:26" ht="13.5" customHeight="1">
      <c r="A58" s="12" t="s">
        <v>22</v>
      </c>
      <c r="B58" s="59">
        <v>20.3</v>
      </c>
      <c r="C58" s="59">
        <v>179</v>
      </c>
      <c r="D58" s="59">
        <v>161.1</v>
      </c>
      <c r="E58" s="59">
        <v>17.9</v>
      </c>
      <c r="F58" s="59">
        <v>20.1</v>
      </c>
      <c r="G58" s="59">
        <v>176.5</v>
      </c>
      <c r="H58" s="59">
        <v>158.3</v>
      </c>
      <c r="I58" s="59">
        <v>18.2</v>
      </c>
      <c r="J58" s="59">
        <v>20.4</v>
      </c>
      <c r="K58" s="59">
        <v>180</v>
      </c>
      <c r="L58" s="59">
        <v>162.3</v>
      </c>
      <c r="M58" s="59">
        <v>17.7</v>
      </c>
      <c r="N58" s="12" t="s">
        <v>22</v>
      </c>
      <c r="O58" s="59">
        <v>14.6</v>
      </c>
      <c r="P58" s="59">
        <v>111.8</v>
      </c>
      <c r="Q58" s="59">
        <v>107.7</v>
      </c>
      <c r="R58" s="59">
        <v>4.1</v>
      </c>
      <c r="S58" s="59">
        <v>14.2</v>
      </c>
      <c r="T58" s="59">
        <v>110.6</v>
      </c>
      <c r="U58" s="59">
        <v>108.4</v>
      </c>
      <c r="V58" s="59">
        <v>2.2</v>
      </c>
      <c r="W58" s="59">
        <v>15.5</v>
      </c>
      <c r="X58" s="59">
        <v>113.7</v>
      </c>
      <c r="Y58" s="59">
        <v>106.5</v>
      </c>
      <c r="Z58" s="59">
        <v>7.2</v>
      </c>
    </row>
    <row r="59" spans="1:26" ht="13.5" customHeight="1">
      <c r="A59" s="12" t="s">
        <v>23</v>
      </c>
      <c r="B59" s="59">
        <v>21</v>
      </c>
      <c r="C59" s="59">
        <v>180.3</v>
      </c>
      <c r="D59" s="59">
        <v>163.2</v>
      </c>
      <c r="E59" s="59">
        <v>17.1</v>
      </c>
      <c r="F59" s="59">
        <v>20.5</v>
      </c>
      <c r="G59" s="59">
        <v>177.23</v>
      </c>
      <c r="H59" s="59">
        <v>159.9</v>
      </c>
      <c r="I59" s="59">
        <v>17.3</v>
      </c>
      <c r="J59" s="59">
        <v>21.2</v>
      </c>
      <c r="K59" s="59">
        <v>181.6</v>
      </c>
      <c r="L59" s="59">
        <v>164.6</v>
      </c>
      <c r="M59" s="59">
        <v>17</v>
      </c>
      <c r="N59" s="12" t="s">
        <v>23</v>
      </c>
      <c r="O59" s="59">
        <v>17.3</v>
      </c>
      <c r="P59" s="59">
        <v>129.9</v>
      </c>
      <c r="Q59" s="59">
        <v>125.4</v>
      </c>
      <c r="R59" s="59">
        <v>4.5</v>
      </c>
      <c r="S59" s="59">
        <v>16.9</v>
      </c>
      <c r="T59" s="59">
        <v>129.8</v>
      </c>
      <c r="U59" s="59">
        <v>127.3</v>
      </c>
      <c r="V59" s="59">
        <v>2.5</v>
      </c>
      <c r="W59" s="59">
        <v>18</v>
      </c>
      <c r="X59" s="59">
        <v>130.2</v>
      </c>
      <c r="Y59" s="59">
        <v>122.4</v>
      </c>
      <c r="Z59" s="59">
        <v>7.8</v>
      </c>
    </row>
    <row r="60" spans="1:26" ht="13.5" customHeight="1">
      <c r="A60" s="12" t="s">
        <v>24</v>
      </c>
      <c r="B60" s="59">
        <v>21.5</v>
      </c>
      <c r="C60" s="59">
        <v>188.2</v>
      </c>
      <c r="D60" s="59">
        <v>170.4</v>
      </c>
      <c r="E60" s="59">
        <v>17.8</v>
      </c>
      <c r="F60" s="59">
        <v>21.2</v>
      </c>
      <c r="G60" s="59">
        <v>187</v>
      </c>
      <c r="H60" s="59">
        <v>169.3</v>
      </c>
      <c r="I60" s="59">
        <v>17.7</v>
      </c>
      <c r="J60" s="59">
        <v>21.6</v>
      </c>
      <c r="K60" s="59">
        <v>188.7</v>
      </c>
      <c r="L60" s="59">
        <v>170.9</v>
      </c>
      <c r="M60" s="59">
        <v>17.8</v>
      </c>
      <c r="N60" s="12" t="s">
        <v>24</v>
      </c>
      <c r="O60" s="59">
        <v>15.9</v>
      </c>
      <c r="P60" s="59">
        <v>118.8</v>
      </c>
      <c r="Q60" s="59">
        <v>114.5</v>
      </c>
      <c r="R60" s="59">
        <v>4.3</v>
      </c>
      <c r="S60" s="59">
        <v>15.7</v>
      </c>
      <c r="T60" s="59">
        <v>120.1</v>
      </c>
      <c r="U60" s="59">
        <v>117.8</v>
      </c>
      <c r="V60" s="59">
        <v>2.3</v>
      </c>
      <c r="W60" s="59">
        <v>16.2</v>
      </c>
      <c r="X60" s="59">
        <v>116.7</v>
      </c>
      <c r="Y60" s="59">
        <v>109.2</v>
      </c>
      <c r="Z60" s="59">
        <v>7.5</v>
      </c>
    </row>
    <row r="61" spans="1:26" ht="13.5" customHeight="1">
      <c r="A61" s="14" t="s">
        <v>25</v>
      </c>
      <c r="B61" s="63">
        <v>19.6</v>
      </c>
      <c r="C61" s="64">
        <v>172.5</v>
      </c>
      <c r="D61" s="64">
        <v>154.9</v>
      </c>
      <c r="E61" s="64">
        <v>17.6</v>
      </c>
      <c r="F61" s="64">
        <v>19.2</v>
      </c>
      <c r="G61" s="64">
        <v>170.6</v>
      </c>
      <c r="H61" s="64">
        <v>152.4</v>
      </c>
      <c r="I61" s="64">
        <v>18.2</v>
      </c>
      <c r="J61" s="64">
        <v>19.8</v>
      </c>
      <c r="K61" s="64">
        <v>173.2</v>
      </c>
      <c r="L61" s="64">
        <v>155.9</v>
      </c>
      <c r="M61" s="64">
        <v>17.3</v>
      </c>
      <c r="N61" s="14" t="s">
        <v>25</v>
      </c>
      <c r="O61" s="63">
        <v>16.3</v>
      </c>
      <c r="P61" s="64">
        <v>123.6</v>
      </c>
      <c r="Q61" s="64">
        <v>118.8</v>
      </c>
      <c r="R61" s="64">
        <v>4.8</v>
      </c>
      <c r="S61" s="64">
        <v>16.2</v>
      </c>
      <c r="T61" s="64">
        <v>125.2</v>
      </c>
      <c r="U61" s="64">
        <v>123.2</v>
      </c>
      <c r="V61" s="64">
        <v>2</v>
      </c>
      <c r="W61" s="64">
        <v>16.5</v>
      </c>
      <c r="X61" s="64">
        <v>121.4</v>
      </c>
      <c r="Y61" s="64">
        <v>112.8</v>
      </c>
      <c r="Z61" s="64">
        <v>8.6</v>
      </c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61"/>
  <sheetViews>
    <sheetView tabSelected="1" view="pageBreakPreview" zoomScaleSheetLayoutView="100" workbookViewId="0" topLeftCell="A1">
      <pane ySplit="7" topLeftCell="BM8" activePane="bottomLeft" state="frozen"/>
      <selection pane="topLeft" activeCell="B14" sqref="B14"/>
      <selection pane="bottomLeft" activeCell="AA18" sqref="AA18"/>
    </sheetView>
  </sheetViews>
  <sheetFormatPr defaultColWidth="8.796875" defaultRowHeight="14.25"/>
  <cols>
    <col min="1" max="1" width="7.59765625" style="41" customWidth="1"/>
    <col min="2" max="13" width="6.59765625" style="41" customWidth="1"/>
    <col min="14" max="14" width="7.59765625" style="41" customWidth="1"/>
    <col min="15" max="26" width="6.59765625" style="41" customWidth="1"/>
    <col min="27" max="16384" width="9" style="41" customWidth="1"/>
  </cols>
  <sheetData>
    <row r="1" spans="1:14" ht="16.5" customHeight="1">
      <c r="A1" s="1" t="s">
        <v>140</v>
      </c>
      <c r="N1" s="1" t="s">
        <v>141</v>
      </c>
    </row>
    <row r="2" spans="13:26" ht="13.5">
      <c r="M2" s="40" t="s">
        <v>79</v>
      </c>
      <c r="Z2" s="40" t="s">
        <v>79</v>
      </c>
    </row>
    <row r="3" spans="1:26" ht="13.5" customHeight="1">
      <c r="A3" s="2" t="s">
        <v>1</v>
      </c>
      <c r="B3" s="3" t="s">
        <v>35</v>
      </c>
      <c r="C3" s="3"/>
      <c r="D3" s="3"/>
      <c r="E3" s="3"/>
      <c r="F3" s="3"/>
      <c r="G3" s="3"/>
      <c r="H3" s="3"/>
      <c r="I3" s="3"/>
      <c r="J3" s="3"/>
      <c r="K3" s="3"/>
      <c r="L3" s="3"/>
      <c r="M3" s="13"/>
      <c r="N3" s="2" t="s">
        <v>1</v>
      </c>
      <c r="O3" s="3" t="s">
        <v>142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70"/>
    </row>
    <row r="4" spans="1:26" ht="13.5" customHeight="1">
      <c r="A4" s="4"/>
      <c r="B4" s="5" t="s">
        <v>4</v>
      </c>
      <c r="C4" s="5"/>
      <c r="D4" s="5"/>
      <c r="E4" s="6"/>
      <c r="F4" s="5" t="s">
        <v>5</v>
      </c>
      <c r="G4" s="5"/>
      <c r="H4" s="5"/>
      <c r="I4" s="6"/>
      <c r="J4" s="5" t="s">
        <v>6</v>
      </c>
      <c r="K4" s="5"/>
      <c r="L4" s="5"/>
      <c r="M4" s="13"/>
      <c r="N4" s="4"/>
      <c r="O4" s="5" t="s">
        <v>4</v>
      </c>
      <c r="P4" s="5"/>
      <c r="Q4" s="5"/>
      <c r="R4" s="6"/>
      <c r="S4" s="5" t="s">
        <v>5</v>
      </c>
      <c r="T4" s="5"/>
      <c r="U4" s="5"/>
      <c r="V4" s="6"/>
      <c r="W4" s="5" t="s">
        <v>6</v>
      </c>
      <c r="X4" s="5"/>
      <c r="Y4" s="5"/>
      <c r="Z4" s="13"/>
    </row>
    <row r="5" spans="1:26" ht="13.5" customHeight="1">
      <c r="A5" s="4"/>
      <c r="B5" s="7"/>
      <c r="C5" s="7" t="s">
        <v>80</v>
      </c>
      <c r="D5" s="7" t="s">
        <v>9</v>
      </c>
      <c r="E5" s="7" t="s">
        <v>81</v>
      </c>
      <c r="F5" s="7"/>
      <c r="G5" s="7" t="s">
        <v>80</v>
      </c>
      <c r="H5" s="7" t="s">
        <v>9</v>
      </c>
      <c r="I5" s="7" t="s">
        <v>81</v>
      </c>
      <c r="J5" s="7"/>
      <c r="K5" s="7" t="s">
        <v>80</v>
      </c>
      <c r="L5" s="7" t="s">
        <v>9</v>
      </c>
      <c r="M5" s="7" t="s">
        <v>81</v>
      </c>
      <c r="N5" s="4"/>
      <c r="O5" s="7"/>
      <c r="P5" s="7" t="s">
        <v>80</v>
      </c>
      <c r="Q5" s="7" t="s">
        <v>9</v>
      </c>
      <c r="R5" s="7" t="s">
        <v>81</v>
      </c>
      <c r="S5" s="7"/>
      <c r="T5" s="7" t="s">
        <v>80</v>
      </c>
      <c r="U5" s="7" t="s">
        <v>9</v>
      </c>
      <c r="V5" s="7" t="s">
        <v>81</v>
      </c>
      <c r="W5" s="7"/>
      <c r="X5" s="7" t="s">
        <v>80</v>
      </c>
      <c r="Y5" s="7" t="s">
        <v>9</v>
      </c>
      <c r="Z5" s="7" t="s">
        <v>81</v>
      </c>
    </row>
    <row r="6" spans="1:26" ht="13.5" customHeight="1">
      <c r="A6" s="4"/>
      <c r="B6" s="7" t="s">
        <v>82</v>
      </c>
      <c r="C6" s="7"/>
      <c r="D6" s="7"/>
      <c r="E6" s="7"/>
      <c r="F6" s="7" t="s">
        <v>82</v>
      </c>
      <c r="G6" s="7"/>
      <c r="H6" s="7"/>
      <c r="I6" s="7"/>
      <c r="J6" s="7" t="s">
        <v>82</v>
      </c>
      <c r="K6" s="7"/>
      <c r="L6" s="7"/>
      <c r="M6" s="7"/>
      <c r="N6" s="4"/>
      <c r="O6" s="7" t="s">
        <v>82</v>
      </c>
      <c r="P6" s="7"/>
      <c r="Q6" s="7"/>
      <c r="R6" s="7"/>
      <c r="S6" s="7" t="s">
        <v>82</v>
      </c>
      <c r="T6" s="7"/>
      <c r="U6" s="7"/>
      <c r="V6" s="7"/>
      <c r="W6" s="7" t="s">
        <v>82</v>
      </c>
      <c r="X6" s="7"/>
      <c r="Y6" s="7"/>
      <c r="Z6" s="7"/>
    </row>
    <row r="7" spans="1:26" ht="13.5" customHeight="1">
      <c r="A7" s="11" t="s">
        <v>12</v>
      </c>
      <c r="B7" s="10"/>
      <c r="C7" s="10" t="s">
        <v>83</v>
      </c>
      <c r="D7" s="10" t="s">
        <v>83</v>
      </c>
      <c r="E7" s="10" t="s">
        <v>83</v>
      </c>
      <c r="F7" s="10"/>
      <c r="G7" s="10" t="s">
        <v>83</v>
      </c>
      <c r="H7" s="10" t="s">
        <v>83</v>
      </c>
      <c r="I7" s="10" t="s">
        <v>83</v>
      </c>
      <c r="J7" s="10"/>
      <c r="K7" s="10" t="s">
        <v>83</v>
      </c>
      <c r="L7" s="10" t="s">
        <v>83</v>
      </c>
      <c r="M7" s="10" t="s">
        <v>83</v>
      </c>
      <c r="N7" s="11" t="s">
        <v>12</v>
      </c>
      <c r="O7" s="10"/>
      <c r="P7" s="10" t="s">
        <v>83</v>
      </c>
      <c r="Q7" s="10" t="s">
        <v>83</v>
      </c>
      <c r="R7" s="10" t="s">
        <v>83</v>
      </c>
      <c r="S7" s="10"/>
      <c r="T7" s="10" t="s">
        <v>83</v>
      </c>
      <c r="U7" s="10" t="s">
        <v>83</v>
      </c>
      <c r="V7" s="10" t="s">
        <v>83</v>
      </c>
      <c r="W7" s="10"/>
      <c r="X7" s="10" t="s">
        <v>83</v>
      </c>
      <c r="Y7" s="10" t="s">
        <v>83</v>
      </c>
      <c r="Z7" s="10" t="s">
        <v>83</v>
      </c>
    </row>
    <row r="8" spans="1:14" ht="16.5" customHeight="1">
      <c r="A8" s="55" t="s">
        <v>0</v>
      </c>
      <c r="N8" s="55" t="s">
        <v>0</v>
      </c>
    </row>
    <row r="9" spans="1:26" ht="13.5" customHeight="1">
      <c r="A9" s="33" t="s">
        <v>143</v>
      </c>
      <c r="B9" s="57">
        <v>20.6</v>
      </c>
      <c r="C9" s="57">
        <v>151.8</v>
      </c>
      <c r="D9" s="57">
        <v>150</v>
      </c>
      <c r="E9" s="57">
        <v>1.8</v>
      </c>
      <c r="F9" s="57">
        <v>20.4</v>
      </c>
      <c r="G9" s="57">
        <v>151.1</v>
      </c>
      <c r="H9" s="57">
        <v>149.9</v>
      </c>
      <c r="I9" s="57">
        <v>1.2</v>
      </c>
      <c r="J9" s="57">
        <v>20.8</v>
      </c>
      <c r="K9" s="57">
        <v>152.3</v>
      </c>
      <c r="L9" s="57">
        <v>150</v>
      </c>
      <c r="M9" s="57">
        <v>2.3</v>
      </c>
      <c r="N9" s="33" t="s">
        <v>143</v>
      </c>
      <c r="O9" s="57">
        <v>21.3</v>
      </c>
      <c r="P9" s="57">
        <v>161.7</v>
      </c>
      <c r="Q9" s="57">
        <v>154.5</v>
      </c>
      <c r="R9" s="57">
        <v>7.2</v>
      </c>
      <c r="S9" s="57">
        <v>21.8</v>
      </c>
      <c r="T9" s="57">
        <v>173</v>
      </c>
      <c r="U9" s="57">
        <v>163.8</v>
      </c>
      <c r="V9" s="57">
        <v>9.2</v>
      </c>
      <c r="W9" s="57">
        <v>20.6</v>
      </c>
      <c r="X9" s="57">
        <v>144.2</v>
      </c>
      <c r="Y9" s="57">
        <v>140.1</v>
      </c>
      <c r="Z9" s="57">
        <v>4.1</v>
      </c>
    </row>
    <row r="10" spans="1:26" ht="13.5" customHeight="1">
      <c r="A10" s="12" t="s">
        <v>144</v>
      </c>
      <c r="B10" s="59">
        <v>19.5</v>
      </c>
      <c r="C10" s="59">
        <v>152.2</v>
      </c>
      <c r="D10" s="59">
        <v>147.9</v>
      </c>
      <c r="E10" s="59">
        <v>4.3</v>
      </c>
      <c r="F10" s="59">
        <v>19.2</v>
      </c>
      <c r="G10" s="59">
        <v>155.3</v>
      </c>
      <c r="H10" s="59">
        <v>149.1</v>
      </c>
      <c r="I10" s="59">
        <v>6.2</v>
      </c>
      <c r="J10" s="59">
        <v>19.8</v>
      </c>
      <c r="K10" s="59">
        <v>149</v>
      </c>
      <c r="L10" s="59">
        <v>146.7</v>
      </c>
      <c r="M10" s="59">
        <v>2.3</v>
      </c>
      <c r="N10" s="12" t="s">
        <v>144</v>
      </c>
      <c r="O10" s="59">
        <v>21.7</v>
      </c>
      <c r="P10" s="59">
        <v>162.7</v>
      </c>
      <c r="Q10" s="59">
        <v>155.5</v>
      </c>
      <c r="R10" s="59">
        <v>7.2</v>
      </c>
      <c r="S10" s="59">
        <v>21.8</v>
      </c>
      <c r="T10" s="59">
        <v>170</v>
      </c>
      <c r="U10" s="59">
        <v>162.2</v>
      </c>
      <c r="V10" s="59">
        <v>7.8</v>
      </c>
      <c r="W10" s="59">
        <v>21.4</v>
      </c>
      <c r="X10" s="59">
        <v>149.7</v>
      </c>
      <c r="Y10" s="59">
        <v>143.5</v>
      </c>
      <c r="Z10" s="59">
        <v>6.2</v>
      </c>
    </row>
    <row r="11" spans="1:26" ht="13.5" customHeight="1">
      <c r="A11" s="12" t="s">
        <v>145</v>
      </c>
      <c r="B11" s="58">
        <v>19.5</v>
      </c>
      <c r="C11" s="58">
        <v>156.1</v>
      </c>
      <c r="D11" s="58">
        <v>148.8</v>
      </c>
      <c r="E11" s="58">
        <v>7.3</v>
      </c>
      <c r="F11" s="58">
        <v>19.7</v>
      </c>
      <c r="G11" s="58">
        <v>160.8</v>
      </c>
      <c r="H11" s="58">
        <v>151.6</v>
      </c>
      <c r="I11" s="58">
        <v>9.2</v>
      </c>
      <c r="J11" s="58">
        <v>19.3</v>
      </c>
      <c r="K11" s="58">
        <v>150.1</v>
      </c>
      <c r="L11" s="58">
        <v>145.2</v>
      </c>
      <c r="M11" s="58">
        <v>4.9</v>
      </c>
      <c r="N11" s="12" t="s">
        <v>145</v>
      </c>
      <c r="O11" s="59">
        <v>20.8</v>
      </c>
      <c r="P11" s="59">
        <v>157.8</v>
      </c>
      <c r="Q11" s="59">
        <v>151</v>
      </c>
      <c r="R11" s="59">
        <v>6.8</v>
      </c>
      <c r="S11" s="59">
        <v>20.7</v>
      </c>
      <c r="T11" s="59">
        <v>160</v>
      </c>
      <c r="U11" s="59">
        <v>152</v>
      </c>
      <c r="V11" s="59">
        <v>8</v>
      </c>
      <c r="W11" s="59">
        <v>21</v>
      </c>
      <c r="X11" s="59">
        <v>153</v>
      </c>
      <c r="Y11" s="59">
        <v>148.9</v>
      </c>
      <c r="Z11" s="59">
        <v>4.1</v>
      </c>
    </row>
    <row r="12" spans="1:26" ht="13.5" customHeight="1">
      <c r="A12" s="12" t="s">
        <v>146</v>
      </c>
      <c r="B12" s="61">
        <v>19.6</v>
      </c>
      <c r="C12" s="61">
        <v>152.9</v>
      </c>
      <c r="D12" s="61">
        <v>146.8</v>
      </c>
      <c r="E12" s="61">
        <v>6.1</v>
      </c>
      <c r="F12" s="61">
        <v>20</v>
      </c>
      <c r="G12" s="61">
        <v>155.6</v>
      </c>
      <c r="H12" s="61">
        <v>150.4</v>
      </c>
      <c r="I12" s="61">
        <v>5.2</v>
      </c>
      <c r="J12" s="61">
        <v>19.2</v>
      </c>
      <c r="K12" s="61">
        <v>149.2</v>
      </c>
      <c r="L12" s="61">
        <v>141.8</v>
      </c>
      <c r="M12" s="61">
        <v>7.4</v>
      </c>
      <c r="N12" s="12" t="s">
        <v>146</v>
      </c>
      <c r="O12" s="59">
        <v>20.8</v>
      </c>
      <c r="P12" s="59">
        <v>161.8</v>
      </c>
      <c r="Q12" s="59">
        <v>153.6</v>
      </c>
      <c r="R12" s="59">
        <v>8.2</v>
      </c>
      <c r="S12" s="59">
        <v>21</v>
      </c>
      <c r="T12" s="59">
        <v>165.1</v>
      </c>
      <c r="U12" s="59">
        <v>156.9</v>
      </c>
      <c r="V12" s="59">
        <v>8.2</v>
      </c>
      <c r="W12" s="59">
        <v>20.4</v>
      </c>
      <c r="X12" s="59">
        <v>155.2</v>
      </c>
      <c r="Y12" s="59">
        <v>147.1</v>
      </c>
      <c r="Z12" s="59">
        <v>8.1</v>
      </c>
    </row>
    <row r="13" spans="1:26" ht="13.5" customHeight="1">
      <c r="A13" s="12" t="s">
        <v>147</v>
      </c>
      <c r="B13" s="59">
        <v>19</v>
      </c>
      <c r="C13" s="59">
        <v>146.2</v>
      </c>
      <c r="D13" s="59">
        <v>142.4</v>
      </c>
      <c r="E13" s="59">
        <v>3.8</v>
      </c>
      <c r="F13" s="59">
        <v>19.8</v>
      </c>
      <c r="G13" s="59">
        <v>156.3</v>
      </c>
      <c r="H13" s="59">
        <v>152.5</v>
      </c>
      <c r="I13" s="59">
        <v>3.8</v>
      </c>
      <c r="J13" s="59">
        <v>18</v>
      </c>
      <c r="K13" s="59">
        <v>135</v>
      </c>
      <c r="L13" s="59">
        <v>131.2</v>
      </c>
      <c r="M13" s="59">
        <v>3.8</v>
      </c>
      <c r="N13" s="12" t="s">
        <v>147</v>
      </c>
      <c r="O13" s="59">
        <v>21.3</v>
      </c>
      <c r="P13" s="59">
        <v>168.6</v>
      </c>
      <c r="Q13" s="59">
        <v>159.1</v>
      </c>
      <c r="R13" s="59">
        <v>9.5</v>
      </c>
      <c r="S13" s="59">
        <v>21.6</v>
      </c>
      <c r="T13" s="59">
        <v>171.6</v>
      </c>
      <c r="U13" s="59">
        <v>162.1</v>
      </c>
      <c r="V13" s="59">
        <v>9.5</v>
      </c>
      <c r="W13" s="59">
        <v>20.8</v>
      </c>
      <c r="X13" s="59">
        <v>162.5</v>
      </c>
      <c r="Y13" s="59">
        <v>152.8</v>
      </c>
      <c r="Z13" s="59">
        <v>9.7</v>
      </c>
    </row>
    <row r="14" spans="1:26" ht="13.5" customHeight="1">
      <c r="A14" s="46" t="s">
        <v>148</v>
      </c>
      <c r="B14" s="62">
        <v>18.2</v>
      </c>
      <c r="C14" s="62">
        <v>139.1</v>
      </c>
      <c r="D14" s="62">
        <v>136.5</v>
      </c>
      <c r="E14" s="62">
        <v>2.6</v>
      </c>
      <c r="F14" s="62">
        <v>19</v>
      </c>
      <c r="G14" s="62">
        <v>150.4</v>
      </c>
      <c r="H14" s="62">
        <v>147.2</v>
      </c>
      <c r="I14" s="62">
        <v>3.2</v>
      </c>
      <c r="J14" s="62">
        <v>17.2</v>
      </c>
      <c r="K14" s="62">
        <v>126.1</v>
      </c>
      <c r="L14" s="62">
        <v>124.2</v>
      </c>
      <c r="M14" s="62">
        <v>1.9</v>
      </c>
      <c r="N14" s="46" t="s">
        <v>148</v>
      </c>
      <c r="O14" s="62">
        <v>20.1</v>
      </c>
      <c r="P14" s="62">
        <v>159.2</v>
      </c>
      <c r="Q14" s="62">
        <v>150.4</v>
      </c>
      <c r="R14" s="62">
        <v>8.8</v>
      </c>
      <c r="S14" s="62">
        <v>20.4</v>
      </c>
      <c r="T14" s="62">
        <v>161.1</v>
      </c>
      <c r="U14" s="62">
        <v>153</v>
      </c>
      <c r="V14" s="62">
        <v>8.1</v>
      </c>
      <c r="W14" s="62">
        <v>19.5</v>
      </c>
      <c r="X14" s="62">
        <v>155.3</v>
      </c>
      <c r="Y14" s="62">
        <v>145.2</v>
      </c>
      <c r="Z14" s="62">
        <v>10.1</v>
      </c>
    </row>
    <row r="15" spans="1:26" ht="13.5" customHeight="1">
      <c r="A15" s="12" t="s">
        <v>16</v>
      </c>
      <c r="B15" s="66">
        <v>18.2</v>
      </c>
      <c r="C15" s="60">
        <v>140</v>
      </c>
      <c r="D15" s="60">
        <v>137.3</v>
      </c>
      <c r="E15" s="60">
        <v>2.7</v>
      </c>
      <c r="F15" s="60">
        <v>19.4</v>
      </c>
      <c r="G15" s="60">
        <v>153.7</v>
      </c>
      <c r="H15" s="60">
        <v>150.6</v>
      </c>
      <c r="I15" s="60">
        <v>3.1</v>
      </c>
      <c r="J15" s="60">
        <v>16.7</v>
      </c>
      <c r="K15" s="60">
        <v>124.3</v>
      </c>
      <c r="L15" s="60">
        <v>122.1</v>
      </c>
      <c r="M15" s="60">
        <v>2.2</v>
      </c>
      <c r="N15" s="12" t="s">
        <v>16</v>
      </c>
      <c r="O15" s="59">
        <v>20.5</v>
      </c>
      <c r="P15" s="59">
        <v>163</v>
      </c>
      <c r="Q15" s="59">
        <v>153.8</v>
      </c>
      <c r="R15" s="59">
        <v>9.2</v>
      </c>
      <c r="S15" s="59">
        <v>20.9</v>
      </c>
      <c r="T15" s="59">
        <v>166.9</v>
      </c>
      <c r="U15" s="59">
        <v>157.4</v>
      </c>
      <c r="V15" s="59">
        <v>9.5</v>
      </c>
      <c r="W15" s="59">
        <v>19.7</v>
      </c>
      <c r="X15" s="59">
        <v>155.4</v>
      </c>
      <c r="Y15" s="59">
        <v>146.6</v>
      </c>
      <c r="Z15" s="59">
        <v>8.8</v>
      </c>
    </row>
    <row r="16" spans="1:26" ht="13.5" customHeight="1">
      <c r="A16" s="12" t="s">
        <v>84</v>
      </c>
      <c r="B16" s="59">
        <v>18.7</v>
      </c>
      <c r="C16" s="59">
        <v>144.6</v>
      </c>
      <c r="D16" s="59">
        <v>141.3</v>
      </c>
      <c r="E16" s="59">
        <v>3.3</v>
      </c>
      <c r="F16" s="59">
        <v>20.2</v>
      </c>
      <c r="G16" s="59">
        <v>160.7</v>
      </c>
      <c r="H16" s="59">
        <v>156.8</v>
      </c>
      <c r="I16" s="59">
        <v>3.9</v>
      </c>
      <c r="J16" s="59">
        <v>16.9</v>
      </c>
      <c r="K16" s="59">
        <v>126.5</v>
      </c>
      <c r="L16" s="59">
        <v>123.8</v>
      </c>
      <c r="M16" s="59">
        <v>2.7</v>
      </c>
      <c r="N16" s="12" t="s">
        <v>84</v>
      </c>
      <c r="O16" s="59">
        <v>21.4</v>
      </c>
      <c r="P16" s="59">
        <v>170.4</v>
      </c>
      <c r="Q16" s="59">
        <v>160.2</v>
      </c>
      <c r="R16" s="59">
        <v>10.2</v>
      </c>
      <c r="S16" s="59">
        <v>21.7</v>
      </c>
      <c r="T16" s="59">
        <v>172.7</v>
      </c>
      <c r="U16" s="59">
        <v>163.1</v>
      </c>
      <c r="V16" s="59">
        <v>9.6</v>
      </c>
      <c r="W16" s="59">
        <v>20.6</v>
      </c>
      <c r="X16" s="59">
        <v>165.6</v>
      </c>
      <c r="Y16" s="59">
        <v>154.4</v>
      </c>
      <c r="Z16" s="59">
        <v>11.2</v>
      </c>
    </row>
    <row r="17" spans="1:26" ht="13.5" customHeight="1">
      <c r="A17" s="12" t="s">
        <v>17</v>
      </c>
      <c r="B17" s="59">
        <v>19.6</v>
      </c>
      <c r="C17" s="59">
        <v>151.8</v>
      </c>
      <c r="D17" s="59">
        <v>148</v>
      </c>
      <c r="E17" s="59">
        <v>3.8</v>
      </c>
      <c r="F17" s="59">
        <v>21.5</v>
      </c>
      <c r="G17" s="59">
        <v>170.4</v>
      </c>
      <c r="H17" s="59">
        <v>166.8</v>
      </c>
      <c r="I17" s="59">
        <v>3.6</v>
      </c>
      <c r="J17" s="59">
        <v>17.5</v>
      </c>
      <c r="K17" s="59">
        <v>131.2</v>
      </c>
      <c r="L17" s="59">
        <v>127.1</v>
      </c>
      <c r="M17" s="59">
        <v>4.1</v>
      </c>
      <c r="N17" s="12" t="s">
        <v>17</v>
      </c>
      <c r="O17" s="59">
        <v>22</v>
      </c>
      <c r="P17" s="59">
        <v>173.6</v>
      </c>
      <c r="Q17" s="59">
        <v>164.3</v>
      </c>
      <c r="R17" s="59">
        <v>9.3</v>
      </c>
      <c r="S17" s="59">
        <v>22</v>
      </c>
      <c r="T17" s="59">
        <v>174.3</v>
      </c>
      <c r="U17" s="59">
        <v>165.3</v>
      </c>
      <c r="V17" s="59">
        <v>9</v>
      </c>
      <c r="W17" s="59">
        <v>21.8</v>
      </c>
      <c r="X17" s="59">
        <v>172.2</v>
      </c>
      <c r="Y17" s="59">
        <v>162.2</v>
      </c>
      <c r="Z17" s="59">
        <v>10</v>
      </c>
    </row>
    <row r="18" spans="1:26" ht="13.5" customHeight="1">
      <c r="A18" s="12" t="s">
        <v>18</v>
      </c>
      <c r="B18" s="59">
        <v>18.9</v>
      </c>
      <c r="C18" s="59">
        <v>144.6</v>
      </c>
      <c r="D18" s="59">
        <v>140.6</v>
      </c>
      <c r="E18" s="59">
        <v>4</v>
      </c>
      <c r="F18" s="59">
        <v>19.9</v>
      </c>
      <c r="G18" s="59">
        <v>156.5</v>
      </c>
      <c r="H18" s="59">
        <v>151.8</v>
      </c>
      <c r="I18" s="59">
        <v>4.7</v>
      </c>
      <c r="J18" s="59">
        <v>17.8</v>
      </c>
      <c r="K18" s="59">
        <v>131.7</v>
      </c>
      <c r="L18" s="59">
        <v>128.6</v>
      </c>
      <c r="M18" s="59">
        <v>3.1</v>
      </c>
      <c r="N18" s="12" t="s">
        <v>18</v>
      </c>
      <c r="O18" s="59">
        <v>20.3</v>
      </c>
      <c r="P18" s="59">
        <v>160.7</v>
      </c>
      <c r="Q18" s="59">
        <v>152.3</v>
      </c>
      <c r="R18" s="59">
        <v>8.4</v>
      </c>
      <c r="S18" s="59">
        <v>20.3</v>
      </c>
      <c r="T18" s="59">
        <v>160.2</v>
      </c>
      <c r="U18" s="59">
        <v>152.3</v>
      </c>
      <c r="V18" s="59">
        <v>7.9</v>
      </c>
      <c r="W18" s="59">
        <v>20.3</v>
      </c>
      <c r="X18" s="59">
        <v>161.4</v>
      </c>
      <c r="Y18" s="59">
        <v>152.2</v>
      </c>
      <c r="Z18" s="59">
        <v>9.2</v>
      </c>
    </row>
    <row r="19" spans="1:26" ht="13.5" customHeight="1">
      <c r="A19" s="12" t="s">
        <v>19</v>
      </c>
      <c r="B19" s="59">
        <v>19.1</v>
      </c>
      <c r="C19" s="59">
        <v>147.2</v>
      </c>
      <c r="D19" s="59">
        <v>143.4</v>
      </c>
      <c r="E19" s="59">
        <v>3.8</v>
      </c>
      <c r="F19" s="59">
        <v>21.4</v>
      </c>
      <c r="G19" s="59">
        <v>170.4</v>
      </c>
      <c r="H19" s="59">
        <v>165.9</v>
      </c>
      <c r="I19" s="59">
        <v>4.5</v>
      </c>
      <c r="J19" s="59">
        <v>16.6</v>
      </c>
      <c r="K19" s="59">
        <v>122.3</v>
      </c>
      <c r="L19" s="59">
        <v>119.2</v>
      </c>
      <c r="M19" s="59">
        <v>3.1</v>
      </c>
      <c r="N19" s="12" t="s">
        <v>19</v>
      </c>
      <c r="O19" s="59">
        <v>21.5</v>
      </c>
      <c r="P19" s="59">
        <v>168.8</v>
      </c>
      <c r="Q19" s="59">
        <v>161.4</v>
      </c>
      <c r="R19" s="59">
        <v>7.4</v>
      </c>
      <c r="S19" s="59">
        <v>21.9</v>
      </c>
      <c r="T19" s="59">
        <v>172.7</v>
      </c>
      <c r="U19" s="59">
        <v>165.2</v>
      </c>
      <c r="V19" s="59">
        <v>7.5</v>
      </c>
      <c r="W19" s="59">
        <v>20.8</v>
      </c>
      <c r="X19" s="59">
        <v>161</v>
      </c>
      <c r="Y19" s="59">
        <v>153.8</v>
      </c>
      <c r="Z19" s="59">
        <v>7.2</v>
      </c>
    </row>
    <row r="20" spans="1:26" ht="13.5" customHeight="1">
      <c r="A20" s="12" t="s">
        <v>20</v>
      </c>
      <c r="B20" s="59">
        <v>20.2</v>
      </c>
      <c r="C20" s="59">
        <v>156.3</v>
      </c>
      <c r="D20" s="59">
        <v>151.8</v>
      </c>
      <c r="E20" s="59">
        <v>4.5</v>
      </c>
      <c r="F20" s="59">
        <v>21.1</v>
      </c>
      <c r="G20" s="59">
        <v>163.8</v>
      </c>
      <c r="H20" s="59">
        <v>159.8</v>
      </c>
      <c r="I20" s="59">
        <v>4</v>
      </c>
      <c r="J20" s="59">
        <v>19.1</v>
      </c>
      <c r="K20" s="59">
        <v>147.8</v>
      </c>
      <c r="L20" s="59">
        <v>142.7</v>
      </c>
      <c r="M20" s="59">
        <v>5.1</v>
      </c>
      <c r="N20" s="12" t="s">
        <v>20</v>
      </c>
      <c r="O20" s="59">
        <v>22.4</v>
      </c>
      <c r="P20" s="59">
        <v>175.2</v>
      </c>
      <c r="Q20" s="59">
        <v>165.3</v>
      </c>
      <c r="R20" s="59">
        <v>9.9</v>
      </c>
      <c r="S20" s="59">
        <v>22.6</v>
      </c>
      <c r="T20" s="59">
        <v>178.5</v>
      </c>
      <c r="U20" s="59">
        <v>168.6</v>
      </c>
      <c r="V20" s="59">
        <v>9.9</v>
      </c>
      <c r="W20" s="59">
        <v>21.9</v>
      </c>
      <c r="X20" s="59">
        <v>168.6</v>
      </c>
      <c r="Y20" s="59">
        <v>158.5</v>
      </c>
      <c r="Z20" s="59">
        <v>10.1</v>
      </c>
    </row>
    <row r="21" spans="1:26" ht="13.5" customHeight="1">
      <c r="A21" s="12" t="s">
        <v>21</v>
      </c>
      <c r="B21" s="59">
        <v>18.7</v>
      </c>
      <c r="C21" s="59">
        <v>147.6</v>
      </c>
      <c r="D21" s="59">
        <v>144.2</v>
      </c>
      <c r="E21" s="59">
        <v>3.4</v>
      </c>
      <c r="F21" s="59">
        <v>19.1</v>
      </c>
      <c r="G21" s="59">
        <v>155.4</v>
      </c>
      <c r="H21" s="59">
        <v>152.5</v>
      </c>
      <c r="I21" s="59">
        <v>2.9</v>
      </c>
      <c r="J21" s="59">
        <v>18.1</v>
      </c>
      <c r="K21" s="59">
        <v>138.41</v>
      </c>
      <c r="L21" s="59">
        <v>134.5</v>
      </c>
      <c r="M21" s="59">
        <v>3.9</v>
      </c>
      <c r="N21" s="12" t="s">
        <v>21</v>
      </c>
      <c r="O21" s="59">
        <v>21.9</v>
      </c>
      <c r="P21" s="59">
        <v>173.5</v>
      </c>
      <c r="Q21" s="59">
        <v>163.9</v>
      </c>
      <c r="R21" s="59">
        <v>9.6</v>
      </c>
      <c r="S21" s="59">
        <v>22.1</v>
      </c>
      <c r="T21" s="59">
        <v>175.6</v>
      </c>
      <c r="U21" s="59">
        <v>166.2</v>
      </c>
      <c r="V21" s="59">
        <v>9.4</v>
      </c>
      <c r="W21" s="59">
        <v>21.4</v>
      </c>
      <c r="X21" s="59">
        <v>169.3</v>
      </c>
      <c r="Y21" s="59">
        <v>159.3</v>
      </c>
      <c r="Z21" s="59">
        <v>10</v>
      </c>
    </row>
    <row r="22" spans="1:26" ht="13.5" customHeight="1">
      <c r="A22" s="12" t="s">
        <v>22</v>
      </c>
      <c r="B22" s="59">
        <v>17.8</v>
      </c>
      <c r="C22" s="59">
        <v>136.6</v>
      </c>
      <c r="D22" s="59">
        <v>132.6</v>
      </c>
      <c r="E22" s="59">
        <v>4</v>
      </c>
      <c r="F22" s="59">
        <v>18.7</v>
      </c>
      <c r="G22" s="59">
        <v>146.2</v>
      </c>
      <c r="H22" s="59">
        <v>142.1</v>
      </c>
      <c r="I22" s="59">
        <v>4.1</v>
      </c>
      <c r="J22" s="59">
        <v>16.8</v>
      </c>
      <c r="K22" s="59">
        <v>125</v>
      </c>
      <c r="L22" s="59">
        <v>121.2</v>
      </c>
      <c r="M22" s="59">
        <v>3.8</v>
      </c>
      <c r="N22" s="12" t="s">
        <v>22</v>
      </c>
      <c r="O22" s="59">
        <v>21.5</v>
      </c>
      <c r="P22" s="59">
        <v>167.9</v>
      </c>
      <c r="Q22" s="59">
        <v>157.8</v>
      </c>
      <c r="R22" s="59">
        <v>10.1</v>
      </c>
      <c r="S22" s="59">
        <v>21.6</v>
      </c>
      <c r="T22" s="59">
        <v>171.8</v>
      </c>
      <c r="U22" s="59">
        <v>162.3</v>
      </c>
      <c r="V22" s="59">
        <v>9.5</v>
      </c>
      <c r="W22" s="59">
        <v>21</v>
      </c>
      <c r="X22" s="59">
        <v>159.7</v>
      </c>
      <c r="Y22" s="59">
        <v>148.3</v>
      </c>
      <c r="Z22" s="59">
        <v>11.4</v>
      </c>
    </row>
    <row r="23" spans="1:26" ht="13.5" customHeight="1">
      <c r="A23" s="12" t="s">
        <v>23</v>
      </c>
      <c r="B23" s="59">
        <v>19</v>
      </c>
      <c r="C23" s="59">
        <v>145.5</v>
      </c>
      <c r="D23" s="59">
        <v>141.9</v>
      </c>
      <c r="E23" s="59">
        <v>3.6</v>
      </c>
      <c r="F23" s="59">
        <v>19.4</v>
      </c>
      <c r="G23" s="59">
        <v>151.5</v>
      </c>
      <c r="H23" s="59">
        <v>147.9</v>
      </c>
      <c r="I23" s="59">
        <v>3.6</v>
      </c>
      <c r="J23" s="59">
        <v>18.5</v>
      </c>
      <c r="K23" s="59">
        <v>138</v>
      </c>
      <c r="L23" s="59">
        <v>134.4</v>
      </c>
      <c r="M23" s="59">
        <v>3.6</v>
      </c>
      <c r="N23" s="12" t="s">
        <v>23</v>
      </c>
      <c r="O23" s="59">
        <v>22</v>
      </c>
      <c r="P23" s="59">
        <v>172</v>
      </c>
      <c r="Q23" s="59">
        <v>162.7</v>
      </c>
      <c r="R23" s="59">
        <v>9.3</v>
      </c>
      <c r="S23" s="59">
        <v>22.3</v>
      </c>
      <c r="T23" s="59">
        <v>176.1</v>
      </c>
      <c r="U23" s="59">
        <v>166.8</v>
      </c>
      <c r="V23" s="59">
        <v>9.3</v>
      </c>
      <c r="W23" s="59">
        <v>21.3</v>
      </c>
      <c r="X23" s="59">
        <v>163</v>
      </c>
      <c r="Y23" s="59">
        <v>153.8</v>
      </c>
      <c r="Z23" s="59">
        <v>9.2</v>
      </c>
    </row>
    <row r="24" spans="1:26" ht="13.5" customHeight="1">
      <c r="A24" s="12" t="s">
        <v>24</v>
      </c>
      <c r="B24" s="59">
        <v>19</v>
      </c>
      <c r="C24" s="59">
        <v>143.6</v>
      </c>
      <c r="D24" s="59">
        <v>139.6</v>
      </c>
      <c r="E24" s="59">
        <v>4</v>
      </c>
      <c r="F24" s="59">
        <v>18.4</v>
      </c>
      <c r="G24" s="59">
        <v>143.5</v>
      </c>
      <c r="H24" s="59">
        <v>139.1</v>
      </c>
      <c r="I24" s="59">
        <v>4.4</v>
      </c>
      <c r="J24" s="59">
        <v>19.7</v>
      </c>
      <c r="K24" s="59">
        <v>143.9</v>
      </c>
      <c r="L24" s="59">
        <v>140.3</v>
      </c>
      <c r="M24" s="59">
        <v>3.6</v>
      </c>
      <c r="N24" s="12" t="s">
        <v>24</v>
      </c>
      <c r="O24" s="59">
        <v>21.5</v>
      </c>
      <c r="P24" s="59">
        <v>170.7</v>
      </c>
      <c r="Q24" s="59">
        <v>160.3</v>
      </c>
      <c r="R24" s="59">
        <v>10.4</v>
      </c>
      <c r="S24" s="59">
        <v>21.9</v>
      </c>
      <c r="T24" s="59">
        <v>175.1</v>
      </c>
      <c r="U24" s="59">
        <v>164.3</v>
      </c>
      <c r="V24" s="59">
        <v>10.8</v>
      </c>
      <c r="W24" s="59">
        <v>20.6</v>
      </c>
      <c r="X24" s="59">
        <v>160.9</v>
      </c>
      <c r="Y24" s="59">
        <v>151.5</v>
      </c>
      <c r="Z24" s="59">
        <v>9.41</v>
      </c>
    </row>
    <row r="25" spans="1:26" ht="13.5" customHeight="1">
      <c r="A25" s="14" t="s">
        <v>25</v>
      </c>
      <c r="B25" s="63">
        <v>20.2</v>
      </c>
      <c r="C25" s="64">
        <v>156.7</v>
      </c>
      <c r="D25" s="64">
        <v>151.3</v>
      </c>
      <c r="E25" s="64">
        <v>5.4</v>
      </c>
      <c r="F25" s="64">
        <v>20</v>
      </c>
      <c r="G25" s="64">
        <v>152.8</v>
      </c>
      <c r="H25" s="64">
        <v>149.9</v>
      </c>
      <c r="I25" s="64">
        <v>2.9</v>
      </c>
      <c r="J25" s="64">
        <v>20.3</v>
      </c>
      <c r="K25" s="64">
        <v>159.5</v>
      </c>
      <c r="L25" s="64">
        <v>152.2</v>
      </c>
      <c r="M25" s="64">
        <v>7.3</v>
      </c>
      <c r="N25" s="14" t="s">
        <v>25</v>
      </c>
      <c r="O25" s="63">
        <v>21.1</v>
      </c>
      <c r="P25" s="64">
        <v>168.6</v>
      </c>
      <c r="Q25" s="64">
        <v>156.8</v>
      </c>
      <c r="R25" s="64">
        <v>11.8</v>
      </c>
      <c r="S25" s="64">
        <v>21.4</v>
      </c>
      <c r="T25" s="64">
        <v>173.7</v>
      </c>
      <c r="U25" s="64">
        <v>160.8</v>
      </c>
      <c r="V25" s="64">
        <v>12.9</v>
      </c>
      <c r="W25" s="64">
        <v>20.4</v>
      </c>
      <c r="X25" s="64">
        <v>157.2</v>
      </c>
      <c r="Y25" s="64">
        <v>147.8</v>
      </c>
      <c r="Z25" s="64">
        <v>9.4</v>
      </c>
    </row>
    <row r="26" spans="1:14" ht="16.5" customHeight="1">
      <c r="A26" s="55" t="s">
        <v>149</v>
      </c>
      <c r="N26" s="55" t="s">
        <v>149</v>
      </c>
    </row>
    <row r="27" spans="1:26" ht="13.5" customHeight="1">
      <c r="A27" s="33" t="s">
        <v>143</v>
      </c>
      <c r="B27" s="57">
        <v>19.5</v>
      </c>
      <c r="C27" s="57">
        <v>158.7</v>
      </c>
      <c r="D27" s="57">
        <v>152.3</v>
      </c>
      <c r="E27" s="57">
        <v>6.4</v>
      </c>
      <c r="F27" s="57">
        <v>20.2</v>
      </c>
      <c r="G27" s="57">
        <v>160.6</v>
      </c>
      <c r="H27" s="57">
        <v>156.6</v>
      </c>
      <c r="I27" s="57">
        <v>4</v>
      </c>
      <c r="J27" s="57">
        <v>18.3</v>
      </c>
      <c r="K27" s="57">
        <v>155.6</v>
      </c>
      <c r="L27" s="57">
        <v>145</v>
      </c>
      <c r="M27" s="57">
        <v>10.6</v>
      </c>
      <c r="N27" s="33" t="s">
        <v>143</v>
      </c>
      <c r="O27" s="57">
        <v>20.5</v>
      </c>
      <c r="P27" s="57">
        <v>160.3</v>
      </c>
      <c r="Q27" s="57">
        <v>154.3</v>
      </c>
      <c r="R27" s="57">
        <v>6</v>
      </c>
      <c r="S27" s="57">
        <v>20.9</v>
      </c>
      <c r="T27" s="57">
        <v>169.5</v>
      </c>
      <c r="U27" s="57">
        <v>162.3</v>
      </c>
      <c r="V27" s="57">
        <v>7.2</v>
      </c>
      <c r="W27" s="57">
        <v>20</v>
      </c>
      <c r="X27" s="57">
        <v>146.8</v>
      </c>
      <c r="Y27" s="57">
        <v>142.6</v>
      </c>
      <c r="Z27" s="57">
        <v>4.2</v>
      </c>
    </row>
    <row r="28" spans="1:26" ht="13.5" customHeight="1">
      <c r="A28" s="12" t="s">
        <v>144</v>
      </c>
      <c r="B28" s="59">
        <v>19.3</v>
      </c>
      <c r="C28" s="59">
        <v>157.8</v>
      </c>
      <c r="D28" s="59">
        <v>150.9</v>
      </c>
      <c r="E28" s="59">
        <v>6.9</v>
      </c>
      <c r="F28" s="59">
        <v>19.7</v>
      </c>
      <c r="G28" s="59">
        <v>158.5</v>
      </c>
      <c r="H28" s="59">
        <v>153.5</v>
      </c>
      <c r="I28" s="59">
        <v>5</v>
      </c>
      <c r="J28" s="59">
        <v>18.5</v>
      </c>
      <c r="K28" s="59">
        <v>155.9</v>
      </c>
      <c r="L28" s="59">
        <v>144.7</v>
      </c>
      <c r="M28" s="59">
        <v>11.2</v>
      </c>
      <c r="N28" s="12" t="s">
        <v>144</v>
      </c>
      <c r="O28" s="59">
        <v>20.6</v>
      </c>
      <c r="P28" s="59">
        <v>162.8</v>
      </c>
      <c r="Q28" s="59">
        <v>154.9</v>
      </c>
      <c r="R28" s="59">
        <v>7.9</v>
      </c>
      <c r="S28" s="59">
        <v>20.9</v>
      </c>
      <c r="T28" s="59">
        <v>173</v>
      </c>
      <c r="U28" s="59">
        <v>163.1</v>
      </c>
      <c r="V28" s="59">
        <v>9.9</v>
      </c>
      <c r="W28" s="59">
        <v>20.2</v>
      </c>
      <c r="X28" s="59">
        <v>148.2</v>
      </c>
      <c r="Y28" s="59">
        <v>143.2</v>
      </c>
      <c r="Z28" s="59">
        <v>5</v>
      </c>
    </row>
    <row r="29" spans="1:26" ht="13.5" customHeight="1">
      <c r="A29" s="12" t="s">
        <v>145</v>
      </c>
      <c r="B29" s="59">
        <v>18.5</v>
      </c>
      <c r="C29" s="59">
        <v>157.4</v>
      </c>
      <c r="D29" s="59">
        <v>144.6</v>
      </c>
      <c r="E29" s="59">
        <v>12.8</v>
      </c>
      <c r="F29" s="59">
        <v>18.4</v>
      </c>
      <c r="G29" s="59">
        <v>159.4</v>
      </c>
      <c r="H29" s="59">
        <v>144.7</v>
      </c>
      <c r="I29" s="59">
        <v>14.7</v>
      </c>
      <c r="J29" s="59">
        <v>19</v>
      </c>
      <c r="K29" s="59">
        <v>150.6</v>
      </c>
      <c r="L29" s="59">
        <v>144.1</v>
      </c>
      <c r="M29" s="59">
        <v>6.5</v>
      </c>
      <c r="N29" s="12" t="s">
        <v>145</v>
      </c>
      <c r="O29" s="59">
        <v>19.4</v>
      </c>
      <c r="P29" s="59">
        <v>151.8</v>
      </c>
      <c r="Q29" s="59">
        <v>146</v>
      </c>
      <c r="R29" s="59">
        <v>5.8</v>
      </c>
      <c r="S29" s="59">
        <v>19.6</v>
      </c>
      <c r="T29" s="59">
        <v>153.9</v>
      </c>
      <c r="U29" s="59">
        <v>147.3</v>
      </c>
      <c r="V29" s="59">
        <v>6.6</v>
      </c>
      <c r="W29" s="59">
        <v>19.1</v>
      </c>
      <c r="X29" s="59">
        <v>145.8</v>
      </c>
      <c r="Y29" s="59">
        <v>142.3</v>
      </c>
      <c r="Z29" s="59">
        <v>3.5</v>
      </c>
    </row>
    <row r="30" spans="1:26" ht="13.5" customHeight="1">
      <c r="A30" s="12" t="s">
        <v>146</v>
      </c>
      <c r="B30" s="59">
        <v>18.3</v>
      </c>
      <c r="C30" s="59">
        <v>152.4</v>
      </c>
      <c r="D30" s="59">
        <v>144.6</v>
      </c>
      <c r="E30" s="59">
        <v>7.8</v>
      </c>
      <c r="F30" s="59">
        <v>18.3</v>
      </c>
      <c r="G30" s="59">
        <v>153.7</v>
      </c>
      <c r="H30" s="59">
        <v>145.2</v>
      </c>
      <c r="I30" s="59">
        <v>8.5</v>
      </c>
      <c r="J30" s="59">
        <v>18.2</v>
      </c>
      <c r="K30" s="59">
        <v>148.4</v>
      </c>
      <c r="L30" s="59">
        <v>142.8</v>
      </c>
      <c r="M30" s="59">
        <v>5.6</v>
      </c>
      <c r="N30" s="12" t="s">
        <v>146</v>
      </c>
      <c r="O30" s="59">
        <v>19.6</v>
      </c>
      <c r="P30" s="59">
        <v>156.2</v>
      </c>
      <c r="Q30" s="59">
        <v>147.3</v>
      </c>
      <c r="R30" s="59">
        <v>8.9</v>
      </c>
      <c r="S30" s="59">
        <v>19.7</v>
      </c>
      <c r="T30" s="59">
        <v>158.6</v>
      </c>
      <c r="U30" s="59">
        <v>148</v>
      </c>
      <c r="V30" s="59">
        <v>10.6</v>
      </c>
      <c r="W30" s="59">
        <v>19.4</v>
      </c>
      <c r="X30" s="59">
        <v>148.9</v>
      </c>
      <c r="Y30" s="59">
        <v>145</v>
      </c>
      <c r="Z30" s="59">
        <v>3.9</v>
      </c>
    </row>
    <row r="31" spans="1:26" ht="13.5" customHeight="1">
      <c r="A31" s="12" t="s">
        <v>147</v>
      </c>
      <c r="B31" s="66" t="s">
        <v>150</v>
      </c>
      <c r="C31" s="60" t="s">
        <v>150</v>
      </c>
      <c r="D31" s="60" t="s">
        <v>150</v>
      </c>
      <c r="E31" s="60" t="s">
        <v>150</v>
      </c>
      <c r="F31" s="60" t="s">
        <v>150</v>
      </c>
      <c r="G31" s="60" t="s">
        <v>150</v>
      </c>
      <c r="H31" s="60" t="s">
        <v>150</v>
      </c>
      <c r="I31" s="60" t="s">
        <v>150</v>
      </c>
      <c r="J31" s="60" t="s">
        <v>150</v>
      </c>
      <c r="K31" s="60" t="s">
        <v>150</v>
      </c>
      <c r="L31" s="60" t="s">
        <v>150</v>
      </c>
      <c r="M31" s="60" t="s">
        <v>150</v>
      </c>
      <c r="N31" s="12" t="s">
        <v>147</v>
      </c>
      <c r="O31" s="59">
        <v>19.5</v>
      </c>
      <c r="P31" s="59">
        <v>148.8</v>
      </c>
      <c r="Q31" s="59">
        <v>140.9</v>
      </c>
      <c r="R31" s="59">
        <v>7.9</v>
      </c>
      <c r="S31" s="59">
        <v>20.1</v>
      </c>
      <c r="T31" s="59">
        <v>162.9</v>
      </c>
      <c r="U31" s="59">
        <v>152.2</v>
      </c>
      <c r="V31" s="59">
        <v>10.7</v>
      </c>
      <c r="W31" s="59">
        <v>18.8</v>
      </c>
      <c r="X31" s="59">
        <v>129</v>
      </c>
      <c r="Y31" s="59">
        <v>125.1</v>
      </c>
      <c r="Z31" s="59">
        <v>3.9</v>
      </c>
    </row>
    <row r="32" spans="1:26" ht="13.5" customHeight="1">
      <c r="A32" s="46" t="s">
        <v>148</v>
      </c>
      <c r="B32" s="72" t="s">
        <v>150</v>
      </c>
      <c r="C32" s="67" t="s">
        <v>150</v>
      </c>
      <c r="D32" s="67" t="s">
        <v>150</v>
      </c>
      <c r="E32" s="67" t="s">
        <v>150</v>
      </c>
      <c r="F32" s="67" t="s">
        <v>150</v>
      </c>
      <c r="G32" s="67" t="s">
        <v>150</v>
      </c>
      <c r="H32" s="67" t="s">
        <v>150</v>
      </c>
      <c r="I32" s="67" t="s">
        <v>150</v>
      </c>
      <c r="J32" s="67" t="s">
        <v>150</v>
      </c>
      <c r="K32" s="67" t="s">
        <v>150</v>
      </c>
      <c r="L32" s="67" t="s">
        <v>150</v>
      </c>
      <c r="M32" s="67" t="s">
        <v>150</v>
      </c>
      <c r="N32" s="46" t="s">
        <v>148</v>
      </c>
      <c r="O32" s="62">
        <v>18.8</v>
      </c>
      <c r="P32" s="62">
        <v>143.2</v>
      </c>
      <c r="Q32" s="62">
        <v>134.2</v>
      </c>
      <c r="R32" s="62">
        <v>9</v>
      </c>
      <c r="S32" s="62">
        <v>19.5</v>
      </c>
      <c r="T32" s="62">
        <v>159.5</v>
      </c>
      <c r="U32" s="62">
        <v>147</v>
      </c>
      <c r="V32" s="62">
        <v>12.5</v>
      </c>
      <c r="W32" s="62">
        <v>17.73</v>
      </c>
      <c r="X32" s="62">
        <v>119.9</v>
      </c>
      <c r="Y32" s="62">
        <v>115.9</v>
      </c>
      <c r="Z32" s="62">
        <v>4</v>
      </c>
    </row>
    <row r="33" spans="1:26" ht="13.5" customHeight="1">
      <c r="A33" s="12" t="s">
        <v>16</v>
      </c>
      <c r="B33" s="66" t="s">
        <v>150</v>
      </c>
      <c r="C33" s="60" t="s">
        <v>150</v>
      </c>
      <c r="D33" s="60" t="s">
        <v>150</v>
      </c>
      <c r="E33" s="60" t="s">
        <v>150</v>
      </c>
      <c r="F33" s="60" t="s">
        <v>150</v>
      </c>
      <c r="G33" s="60" t="s">
        <v>150</v>
      </c>
      <c r="H33" s="60" t="s">
        <v>150</v>
      </c>
      <c r="I33" s="60" t="s">
        <v>150</v>
      </c>
      <c r="J33" s="60" t="s">
        <v>150</v>
      </c>
      <c r="K33" s="60" t="s">
        <v>150</v>
      </c>
      <c r="L33" s="60" t="s">
        <v>150</v>
      </c>
      <c r="M33" s="60" t="s">
        <v>150</v>
      </c>
      <c r="N33" s="12" t="s">
        <v>16</v>
      </c>
      <c r="O33" s="59">
        <v>19.2</v>
      </c>
      <c r="P33" s="59">
        <v>146.9</v>
      </c>
      <c r="Q33" s="59">
        <v>137.6</v>
      </c>
      <c r="R33" s="59">
        <v>9.3</v>
      </c>
      <c r="S33" s="59">
        <v>19.6</v>
      </c>
      <c r="T33" s="59">
        <v>161.8</v>
      </c>
      <c r="U33" s="59">
        <v>148.4</v>
      </c>
      <c r="V33" s="59">
        <v>13.4</v>
      </c>
      <c r="W33" s="59">
        <v>18.6</v>
      </c>
      <c r="X33" s="59">
        <v>125.8</v>
      </c>
      <c r="Y33" s="59">
        <v>122.3</v>
      </c>
      <c r="Z33" s="59">
        <v>3.5</v>
      </c>
    </row>
    <row r="34" spans="1:26" ht="13.5" customHeight="1">
      <c r="A34" s="12" t="s">
        <v>84</v>
      </c>
      <c r="B34" s="66" t="s">
        <v>150</v>
      </c>
      <c r="C34" s="60" t="s">
        <v>150</v>
      </c>
      <c r="D34" s="60" t="s">
        <v>150</v>
      </c>
      <c r="E34" s="60" t="s">
        <v>150</v>
      </c>
      <c r="F34" s="60" t="s">
        <v>150</v>
      </c>
      <c r="G34" s="60" t="s">
        <v>150</v>
      </c>
      <c r="H34" s="60" t="s">
        <v>150</v>
      </c>
      <c r="I34" s="60" t="s">
        <v>150</v>
      </c>
      <c r="J34" s="60" t="s">
        <v>150</v>
      </c>
      <c r="K34" s="60" t="s">
        <v>150</v>
      </c>
      <c r="L34" s="60" t="s">
        <v>150</v>
      </c>
      <c r="M34" s="60" t="s">
        <v>150</v>
      </c>
      <c r="N34" s="12" t="s">
        <v>84</v>
      </c>
      <c r="O34" s="59">
        <v>19.7</v>
      </c>
      <c r="P34" s="59">
        <v>152.1</v>
      </c>
      <c r="Q34" s="59">
        <v>142.7</v>
      </c>
      <c r="R34" s="59">
        <v>9.4</v>
      </c>
      <c r="S34" s="59">
        <v>20.3</v>
      </c>
      <c r="T34" s="59">
        <v>165.2</v>
      </c>
      <c r="U34" s="59">
        <v>152.1</v>
      </c>
      <c r="V34" s="59">
        <v>13.1</v>
      </c>
      <c r="W34" s="59">
        <v>18.8</v>
      </c>
      <c r="X34" s="59">
        <v>133.5</v>
      </c>
      <c r="Y34" s="59">
        <v>129.4</v>
      </c>
      <c r="Z34" s="59">
        <v>4.1</v>
      </c>
    </row>
    <row r="35" spans="1:26" ht="13.5" customHeight="1">
      <c r="A35" s="12" t="s">
        <v>17</v>
      </c>
      <c r="B35" s="66" t="s">
        <v>150</v>
      </c>
      <c r="C35" s="60" t="s">
        <v>150</v>
      </c>
      <c r="D35" s="60" t="s">
        <v>150</v>
      </c>
      <c r="E35" s="60" t="s">
        <v>150</v>
      </c>
      <c r="F35" s="60" t="s">
        <v>150</v>
      </c>
      <c r="G35" s="60" t="s">
        <v>150</v>
      </c>
      <c r="H35" s="60" t="s">
        <v>150</v>
      </c>
      <c r="I35" s="60" t="s">
        <v>150</v>
      </c>
      <c r="J35" s="60" t="s">
        <v>150</v>
      </c>
      <c r="K35" s="60" t="s">
        <v>150</v>
      </c>
      <c r="L35" s="60" t="s">
        <v>150</v>
      </c>
      <c r="M35" s="60" t="s">
        <v>150</v>
      </c>
      <c r="N35" s="12" t="s">
        <v>17</v>
      </c>
      <c r="O35" s="59">
        <v>19.9</v>
      </c>
      <c r="P35" s="59">
        <v>153.1</v>
      </c>
      <c r="Q35" s="59">
        <v>145.1</v>
      </c>
      <c r="R35" s="59">
        <v>8</v>
      </c>
      <c r="S35" s="59">
        <v>20.2</v>
      </c>
      <c r="T35" s="59">
        <v>166.2</v>
      </c>
      <c r="U35" s="59">
        <v>155.1</v>
      </c>
      <c r="V35" s="59">
        <v>11.1</v>
      </c>
      <c r="W35" s="59">
        <v>19.5</v>
      </c>
      <c r="X35" s="59">
        <v>134.3</v>
      </c>
      <c r="Y35" s="59">
        <v>130.8</v>
      </c>
      <c r="Z35" s="59">
        <v>3.5</v>
      </c>
    </row>
    <row r="36" spans="1:26" ht="13.5" customHeight="1">
      <c r="A36" s="12" t="s">
        <v>18</v>
      </c>
      <c r="B36" s="66" t="s">
        <v>150</v>
      </c>
      <c r="C36" s="60" t="s">
        <v>150</v>
      </c>
      <c r="D36" s="60" t="s">
        <v>150</v>
      </c>
      <c r="E36" s="60" t="s">
        <v>150</v>
      </c>
      <c r="F36" s="60" t="s">
        <v>150</v>
      </c>
      <c r="G36" s="60" t="s">
        <v>150</v>
      </c>
      <c r="H36" s="60" t="s">
        <v>150</v>
      </c>
      <c r="I36" s="60" t="s">
        <v>150</v>
      </c>
      <c r="J36" s="60" t="s">
        <v>150</v>
      </c>
      <c r="K36" s="60" t="s">
        <v>150</v>
      </c>
      <c r="L36" s="60" t="s">
        <v>150</v>
      </c>
      <c r="M36" s="60" t="s">
        <v>150</v>
      </c>
      <c r="N36" s="12" t="s">
        <v>18</v>
      </c>
      <c r="O36" s="59">
        <v>19.3</v>
      </c>
      <c r="P36" s="59">
        <v>147.7</v>
      </c>
      <c r="Q36" s="59">
        <v>139.6</v>
      </c>
      <c r="R36" s="59">
        <v>8.1</v>
      </c>
      <c r="S36" s="59">
        <v>20.5</v>
      </c>
      <c r="T36" s="59">
        <v>159.4</v>
      </c>
      <c r="U36" s="59">
        <v>148.3</v>
      </c>
      <c r="V36" s="59">
        <v>11.1</v>
      </c>
      <c r="W36" s="59">
        <v>17.6</v>
      </c>
      <c r="X36" s="59">
        <v>131.2</v>
      </c>
      <c r="Y36" s="59">
        <v>127.3</v>
      </c>
      <c r="Z36" s="59">
        <v>3.9</v>
      </c>
    </row>
    <row r="37" spans="1:26" ht="13.5" customHeight="1">
      <c r="A37" s="12" t="s">
        <v>19</v>
      </c>
      <c r="B37" s="66" t="s">
        <v>150</v>
      </c>
      <c r="C37" s="60" t="s">
        <v>150</v>
      </c>
      <c r="D37" s="60" t="s">
        <v>150</v>
      </c>
      <c r="E37" s="60" t="s">
        <v>150</v>
      </c>
      <c r="F37" s="60" t="s">
        <v>150</v>
      </c>
      <c r="G37" s="60" t="s">
        <v>150</v>
      </c>
      <c r="H37" s="60" t="s">
        <v>150</v>
      </c>
      <c r="I37" s="60" t="s">
        <v>150</v>
      </c>
      <c r="J37" s="60" t="s">
        <v>150</v>
      </c>
      <c r="K37" s="60" t="s">
        <v>150</v>
      </c>
      <c r="L37" s="60" t="s">
        <v>150</v>
      </c>
      <c r="M37" s="60" t="s">
        <v>150</v>
      </c>
      <c r="N37" s="12" t="s">
        <v>19</v>
      </c>
      <c r="O37" s="59">
        <v>20.2</v>
      </c>
      <c r="P37" s="59">
        <v>151.3</v>
      </c>
      <c r="Q37" s="59">
        <v>143.6</v>
      </c>
      <c r="R37" s="59">
        <v>7.7</v>
      </c>
      <c r="S37" s="59">
        <v>20.7</v>
      </c>
      <c r="T37" s="59">
        <v>167.5</v>
      </c>
      <c r="U37" s="59">
        <v>157.33</v>
      </c>
      <c r="V37" s="59">
        <v>10.2</v>
      </c>
      <c r="W37" s="59">
        <v>19.4</v>
      </c>
      <c r="X37" s="59">
        <v>128.5</v>
      </c>
      <c r="Y37" s="59">
        <v>124.3</v>
      </c>
      <c r="Z37" s="59">
        <v>4.2</v>
      </c>
    </row>
    <row r="38" spans="1:26" ht="13.5" customHeight="1">
      <c r="A38" s="12" t="s">
        <v>20</v>
      </c>
      <c r="B38" s="66" t="s">
        <v>150</v>
      </c>
      <c r="C38" s="60" t="s">
        <v>150</v>
      </c>
      <c r="D38" s="60" t="s">
        <v>150</v>
      </c>
      <c r="E38" s="60" t="s">
        <v>150</v>
      </c>
      <c r="F38" s="60" t="s">
        <v>150</v>
      </c>
      <c r="G38" s="60" t="s">
        <v>150</v>
      </c>
      <c r="H38" s="60" t="s">
        <v>150</v>
      </c>
      <c r="I38" s="60" t="s">
        <v>150</v>
      </c>
      <c r="J38" s="60" t="s">
        <v>150</v>
      </c>
      <c r="K38" s="60" t="s">
        <v>150</v>
      </c>
      <c r="L38" s="60" t="s">
        <v>150</v>
      </c>
      <c r="M38" s="60" t="s">
        <v>150</v>
      </c>
      <c r="N38" s="12" t="s">
        <v>20</v>
      </c>
      <c r="O38" s="59">
        <v>19.9</v>
      </c>
      <c r="P38" s="59">
        <v>154.4</v>
      </c>
      <c r="Q38" s="59">
        <v>146.9</v>
      </c>
      <c r="R38" s="59">
        <v>7.5</v>
      </c>
      <c r="S38" s="59">
        <v>20.5</v>
      </c>
      <c r="T38" s="59">
        <v>171.1</v>
      </c>
      <c r="U38" s="59">
        <v>161.3</v>
      </c>
      <c r="V38" s="59">
        <v>9.8</v>
      </c>
      <c r="W38" s="59">
        <v>19.1</v>
      </c>
      <c r="X38" s="59">
        <v>130.9</v>
      </c>
      <c r="Y38" s="59">
        <v>126.7</v>
      </c>
      <c r="Z38" s="59">
        <v>4.2</v>
      </c>
    </row>
    <row r="39" spans="1:26" ht="13.5" customHeight="1">
      <c r="A39" s="12" t="s">
        <v>21</v>
      </c>
      <c r="B39" s="66" t="s">
        <v>150</v>
      </c>
      <c r="C39" s="60" t="s">
        <v>150</v>
      </c>
      <c r="D39" s="60" t="s">
        <v>150</v>
      </c>
      <c r="E39" s="60" t="s">
        <v>150</v>
      </c>
      <c r="F39" s="60" t="s">
        <v>150</v>
      </c>
      <c r="G39" s="60" t="s">
        <v>150</v>
      </c>
      <c r="H39" s="60" t="s">
        <v>150</v>
      </c>
      <c r="I39" s="60" t="s">
        <v>150</v>
      </c>
      <c r="J39" s="60" t="s">
        <v>150</v>
      </c>
      <c r="K39" s="60" t="s">
        <v>150</v>
      </c>
      <c r="L39" s="60" t="s">
        <v>150</v>
      </c>
      <c r="M39" s="60" t="s">
        <v>150</v>
      </c>
      <c r="N39" s="12" t="s">
        <v>21</v>
      </c>
      <c r="O39" s="59">
        <v>19.3</v>
      </c>
      <c r="P39" s="59">
        <v>146.5</v>
      </c>
      <c r="Q39" s="59">
        <v>139.2</v>
      </c>
      <c r="R39" s="59">
        <v>7.3</v>
      </c>
      <c r="S39" s="59">
        <v>19.8</v>
      </c>
      <c r="T39" s="59">
        <v>160</v>
      </c>
      <c r="U39" s="59">
        <v>150.7</v>
      </c>
      <c r="V39" s="59">
        <v>9.3</v>
      </c>
      <c r="W39" s="59">
        <v>18.6</v>
      </c>
      <c r="X39" s="59">
        <v>127.8</v>
      </c>
      <c r="Y39" s="59">
        <v>123.4</v>
      </c>
      <c r="Z39" s="59">
        <v>4.4</v>
      </c>
    </row>
    <row r="40" spans="1:26" ht="13.5" customHeight="1">
      <c r="A40" s="12" t="s">
        <v>22</v>
      </c>
      <c r="B40" s="66" t="s">
        <v>150</v>
      </c>
      <c r="C40" s="60" t="s">
        <v>150</v>
      </c>
      <c r="D40" s="60" t="s">
        <v>150</v>
      </c>
      <c r="E40" s="60" t="s">
        <v>150</v>
      </c>
      <c r="F40" s="60" t="s">
        <v>150</v>
      </c>
      <c r="G40" s="60" t="s">
        <v>150</v>
      </c>
      <c r="H40" s="60" t="s">
        <v>150</v>
      </c>
      <c r="I40" s="60" t="s">
        <v>150</v>
      </c>
      <c r="J40" s="60" t="s">
        <v>150</v>
      </c>
      <c r="K40" s="60" t="s">
        <v>150</v>
      </c>
      <c r="L40" s="60" t="s">
        <v>150</v>
      </c>
      <c r="M40" s="60" t="s">
        <v>150</v>
      </c>
      <c r="N40" s="12" t="s">
        <v>22</v>
      </c>
      <c r="O40" s="59">
        <v>19.2</v>
      </c>
      <c r="P40" s="59">
        <v>146.3</v>
      </c>
      <c r="Q40" s="59">
        <v>139.7</v>
      </c>
      <c r="R40" s="59">
        <v>6.6</v>
      </c>
      <c r="S40" s="59">
        <v>19.7</v>
      </c>
      <c r="T40" s="59">
        <v>160.4</v>
      </c>
      <c r="U40" s="59">
        <v>151.7</v>
      </c>
      <c r="V40" s="59">
        <v>8.7</v>
      </c>
      <c r="W40" s="59">
        <v>18.5</v>
      </c>
      <c r="X40" s="59">
        <v>126.9</v>
      </c>
      <c r="Y40" s="59">
        <v>123.1</v>
      </c>
      <c r="Z40" s="59">
        <v>3.8</v>
      </c>
    </row>
    <row r="41" spans="1:26" ht="13.5" customHeight="1">
      <c r="A41" s="12" t="s">
        <v>23</v>
      </c>
      <c r="B41" s="66" t="s">
        <v>150</v>
      </c>
      <c r="C41" s="60" t="s">
        <v>150</v>
      </c>
      <c r="D41" s="60" t="s">
        <v>150</v>
      </c>
      <c r="E41" s="60" t="s">
        <v>150</v>
      </c>
      <c r="F41" s="60" t="s">
        <v>150</v>
      </c>
      <c r="G41" s="60" t="s">
        <v>150</v>
      </c>
      <c r="H41" s="60" t="s">
        <v>150</v>
      </c>
      <c r="I41" s="60" t="s">
        <v>150</v>
      </c>
      <c r="J41" s="60" t="s">
        <v>150</v>
      </c>
      <c r="K41" s="60" t="s">
        <v>150</v>
      </c>
      <c r="L41" s="60" t="s">
        <v>150</v>
      </c>
      <c r="M41" s="60" t="s">
        <v>150</v>
      </c>
      <c r="N41" s="12" t="s">
        <v>23</v>
      </c>
      <c r="O41" s="59">
        <v>19.9</v>
      </c>
      <c r="P41" s="59">
        <v>148.8</v>
      </c>
      <c r="Q41" s="59">
        <v>142</v>
      </c>
      <c r="R41" s="59">
        <v>6.8</v>
      </c>
      <c r="S41" s="59">
        <v>20.3</v>
      </c>
      <c r="T41" s="59">
        <v>163.5</v>
      </c>
      <c r="U41" s="59">
        <v>154.4</v>
      </c>
      <c r="V41" s="59">
        <v>9.1</v>
      </c>
      <c r="W41" s="59">
        <v>19.5</v>
      </c>
      <c r="X41" s="59">
        <v>129.1</v>
      </c>
      <c r="Y41" s="59">
        <v>125.3</v>
      </c>
      <c r="Z41" s="59">
        <v>3.8</v>
      </c>
    </row>
    <row r="42" spans="1:26" ht="13.5" customHeight="1">
      <c r="A42" s="12" t="s">
        <v>24</v>
      </c>
      <c r="B42" s="66" t="s">
        <v>150</v>
      </c>
      <c r="C42" s="60" t="s">
        <v>150</v>
      </c>
      <c r="D42" s="60" t="s">
        <v>150</v>
      </c>
      <c r="E42" s="60" t="s">
        <v>150</v>
      </c>
      <c r="F42" s="60" t="s">
        <v>150</v>
      </c>
      <c r="G42" s="60" t="s">
        <v>150</v>
      </c>
      <c r="H42" s="60" t="s">
        <v>150</v>
      </c>
      <c r="I42" s="60" t="s">
        <v>150</v>
      </c>
      <c r="J42" s="60" t="s">
        <v>150</v>
      </c>
      <c r="K42" s="60" t="s">
        <v>150</v>
      </c>
      <c r="L42" s="60" t="s">
        <v>150</v>
      </c>
      <c r="M42" s="60" t="s">
        <v>150</v>
      </c>
      <c r="N42" s="12" t="s">
        <v>24</v>
      </c>
      <c r="O42" s="59">
        <v>19.9</v>
      </c>
      <c r="P42" s="59">
        <v>150</v>
      </c>
      <c r="Q42" s="59">
        <v>142.5</v>
      </c>
      <c r="R42" s="59">
        <v>7.5</v>
      </c>
      <c r="S42" s="59">
        <v>20</v>
      </c>
      <c r="T42" s="59">
        <v>161.5</v>
      </c>
      <c r="U42" s="59">
        <v>151.5</v>
      </c>
      <c r="V42" s="59">
        <v>10</v>
      </c>
      <c r="W42" s="59">
        <v>19.7</v>
      </c>
      <c r="X42" s="59">
        <v>134</v>
      </c>
      <c r="Y42" s="59">
        <v>130</v>
      </c>
      <c r="Z42" s="59">
        <v>4</v>
      </c>
    </row>
    <row r="43" spans="1:26" ht="13.5" customHeight="1">
      <c r="A43" s="14" t="s">
        <v>25</v>
      </c>
      <c r="B43" s="68" t="s">
        <v>150</v>
      </c>
      <c r="C43" s="69" t="s">
        <v>150</v>
      </c>
      <c r="D43" s="69" t="s">
        <v>150</v>
      </c>
      <c r="E43" s="69" t="s">
        <v>150</v>
      </c>
      <c r="F43" s="69" t="s">
        <v>150</v>
      </c>
      <c r="G43" s="69" t="s">
        <v>150</v>
      </c>
      <c r="H43" s="69" t="s">
        <v>150</v>
      </c>
      <c r="I43" s="69" t="s">
        <v>150</v>
      </c>
      <c r="J43" s="69" t="s">
        <v>150</v>
      </c>
      <c r="K43" s="69" t="s">
        <v>150</v>
      </c>
      <c r="L43" s="69" t="s">
        <v>150</v>
      </c>
      <c r="M43" s="69" t="s">
        <v>150</v>
      </c>
      <c r="N43" s="14" t="s">
        <v>25</v>
      </c>
      <c r="O43" s="63">
        <v>19.1</v>
      </c>
      <c r="P43" s="64">
        <v>144.7</v>
      </c>
      <c r="Q43" s="64">
        <v>137.5</v>
      </c>
      <c r="R43" s="64">
        <v>7.2</v>
      </c>
      <c r="S43" s="64">
        <v>19.5</v>
      </c>
      <c r="T43" s="64">
        <v>158.4</v>
      </c>
      <c r="U43" s="64">
        <v>148.4</v>
      </c>
      <c r="V43" s="64">
        <v>10</v>
      </c>
      <c r="W43" s="64">
        <v>18.5</v>
      </c>
      <c r="X43" s="64">
        <v>126.1</v>
      </c>
      <c r="Y43" s="64">
        <v>122.7</v>
      </c>
      <c r="Z43" s="64">
        <v>3.4</v>
      </c>
    </row>
    <row r="44" spans="1:14" ht="16.5" customHeight="1">
      <c r="A44" s="55" t="s">
        <v>39</v>
      </c>
      <c r="N44" s="55" t="s">
        <v>39</v>
      </c>
    </row>
    <row r="45" spans="1:26" ht="13.5" customHeight="1">
      <c r="A45" s="33" t="s">
        <v>95</v>
      </c>
      <c r="B45" s="57">
        <v>19.8</v>
      </c>
      <c r="C45" s="57">
        <v>156.1</v>
      </c>
      <c r="D45" s="57">
        <v>146.4</v>
      </c>
      <c r="E45" s="57">
        <v>9.7</v>
      </c>
      <c r="F45" s="57">
        <v>19.8</v>
      </c>
      <c r="G45" s="57">
        <v>162.7</v>
      </c>
      <c r="H45" s="57">
        <v>151.5</v>
      </c>
      <c r="I45" s="57">
        <v>11.2</v>
      </c>
      <c r="J45" s="57">
        <v>19.6</v>
      </c>
      <c r="K45" s="57">
        <v>138.2</v>
      </c>
      <c r="L45" s="57">
        <v>132.6</v>
      </c>
      <c r="M45" s="57">
        <v>5.6</v>
      </c>
      <c r="N45" s="33" t="s">
        <v>95</v>
      </c>
      <c r="O45" s="57">
        <v>18.4</v>
      </c>
      <c r="P45" s="57">
        <v>141</v>
      </c>
      <c r="Q45" s="57">
        <v>129.2</v>
      </c>
      <c r="R45" s="57">
        <v>11.8</v>
      </c>
      <c r="S45" s="57">
        <v>19.3</v>
      </c>
      <c r="T45" s="57">
        <v>162</v>
      </c>
      <c r="U45" s="57">
        <v>143.7</v>
      </c>
      <c r="V45" s="57">
        <v>18.3</v>
      </c>
      <c r="W45" s="57">
        <v>17.6</v>
      </c>
      <c r="X45" s="57">
        <v>122.6</v>
      </c>
      <c r="Y45" s="57">
        <v>116.5</v>
      </c>
      <c r="Z45" s="57">
        <v>6.1</v>
      </c>
    </row>
    <row r="46" spans="1:26" ht="13.5" customHeight="1">
      <c r="A46" s="12" t="s">
        <v>97</v>
      </c>
      <c r="B46" s="59">
        <v>19.4</v>
      </c>
      <c r="C46" s="59">
        <v>157.4</v>
      </c>
      <c r="D46" s="59">
        <v>145.8</v>
      </c>
      <c r="E46" s="59">
        <v>11.6</v>
      </c>
      <c r="F46" s="59">
        <v>19.6</v>
      </c>
      <c r="G46" s="59">
        <v>165.2</v>
      </c>
      <c r="H46" s="59">
        <v>151.4</v>
      </c>
      <c r="I46" s="59">
        <v>13.8</v>
      </c>
      <c r="J46" s="59">
        <v>19</v>
      </c>
      <c r="K46" s="59">
        <v>135.8</v>
      </c>
      <c r="L46" s="59">
        <v>130.1</v>
      </c>
      <c r="M46" s="59">
        <v>5.7</v>
      </c>
      <c r="N46" s="12" t="s">
        <v>97</v>
      </c>
      <c r="O46" s="59">
        <v>18.3</v>
      </c>
      <c r="P46" s="59">
        <v>139.9</v>
      </c>
      <c r="Q46" s="59">
        <v>128.7</v>
      </c>
      <c r="R46" s="59">
        <v>11.2</v>
      </c>
      <c r="S46" s="59">
        <v>19</v>
      </c>
      <c r="T46" s="59">
        <v>158.9</v>
      </c>
      <c r="U46" s="59">
        <v>142</v>
      </c>
      <c r="V46" s="59">
        <v>16.9</v>
      </c>
      <c r="W46" s="59">
        <v>17.6</v>
      </c>
      <c r="X46" s="59">
        <v>122.6</v>
      </c>
      <c r="Y46" s="59">
        <v>116.6</v>
      </c>
      <c r="Z46" s="59">
        <v>6</v>
      </c>
    </row>
    <row r="47" spans="1:26" ht="13.5" customHeight="1">
      <c r="A47" s="12" t="s">
        <v>98</v>
      </c>
      <c r="B47" s="59">
        <v>19.5</v>
      </c>
      <c r="C47" s="59">
        <v>149.1</v>
      </c>
      <c r="D47" s="59">
        <v>140</v>
      </c>
      <c r="E47" s="59">
        <v>9.1</v>
      </c>
      <c r="F47" s="59">
        <v>19.3</v>
      </c>
      <c r="G47" s="59">
        <v>155.7</v>
      </c>
      <c r="H47" s="59">
        <v>146.4</v>
      </c>
      <c r="I47" s="59">
        <v>9.3</v>
      </c>
      <c r="J47" s="59">
        <v>19.7</v>
      </c>
      <c r="K47" s="59">
        <v>134.3</v>
      </c>
      <c r="L47" s="59">
        <v>125.8</v>
      </c>
      <c r="M47" s="59">
        <v>8.5</v>
      </c>
      <c r="N47" s="12" t="s">
        <v>98</v>
      </c>
      <c r="O47" s="59">
        <v>18.4</v>
      </c>
      <c r="P47" s="59">
        <v>147.1</v>
      </c>
      <c r="Q47" s="59">
        <v>134.5</v>
      </c>
      <c r="R47" s="59">
        <v>12.6</v>
      </c>
      <c r="S47" s="59">
        <v>19.4</v>
      </c>
      <c r="T47" s="59">
        <v>161.5</v>
      </c>
      <c r="U47" s="59">
        <v>144</v>
      </c>
      <c r="V47" s="59">
        <v>17.5</v>
      </c>
      <c r="W47" s="59">
        <v>17.4</v>
      </c>
      <c r="X47" s="59">
        <v>131.4</v>
      </c>
      <c r="Y47" s="59">
        <v>124.2</v>
      </c>
      <c r="Z47" s="59">
        <v>7.2</v>
      </c>
    </row>
    <row r="48" spans="1:26" ht="13.5" customHeight="1">
      <c r="A48" s="12" t="s">
        <v>99</v>
      </c>
      <c r="B48" s="59">
        <v>19.9</v>
      </c>
      <c r="C48" s="59">
        <v>155.4</v>
      </c>
      <c r="D48" s="59">
        <v>148.2</v>
      </c>
      <c r="E48" s="59">
        <v>7.2</v>
      </c>
      <c r="F48" s="59">
        <v>20</v>
      </c>
      <c r="G48" s="59">
        <v>158</v>
      </c>
      <c r="H48" s="59">
        <v>149.8</v>
      </c>
      <c r="I48" s="59">
        <v>8.2</v>
      </c>
      <c r="J48" s="59">
        <v>19.6</v>
      </c>
      <c r="K48" s="59">
        <v>149.7</v>
      </c>
      <c r="L48" s="59">
        <v>144.7</v>
      </c>
      <c r="M48" s="59">
        <v>5</v>
      </c>
      <c r="N48" s="12" t="s">
        <v>99</v>
      </c>
      <c r="O48" s="59">
        <v>18.3</v>
      </c>
      <c r="P48" s="59">
        <v>146.8</v>
      </c>
      <c r="Q48" s="59">
        <v>134.4</v>
      </c>
      <c r="R48" s="59">
        <v>12.4</v>
      </c>
      <c r="S48" s="59">
        <v>19.3</v>
      </c>
      <c r="T48" s="59">
        <v>161</v>
      </c>
      <c r="U48" s="59">
        <v>144.5</v>
      </c>
      <c r="V48" s="59">
        <v>16.5</v>
      </c>
      <c r="W48" s="59">
        <v>17.1</v>
      </c>
      <c r="X48" s="59">
        <v>130.5</v>
      </c>
      <c r="Y48" s="59">
        <v>122.8</v>
      </c>
      <c r="Z48" s="59">
        <v>7.7</v>
      </c>
    </row>
    <row r="49" spans="1:33" ht="13.5" customHeight="1">
      <c r="A49" s="12" t="s">
        <v>100</v>
      </c>
      <c r="B49" s="66" t="s">
        <v>96</v>
      </c>
      <c r="C49" s="60" t="s">
        <v>96</v>
      </c>
      <c r="D49" s="60" t="s">
        <v>96</v>
      </c>
      <c r="E49" s="60" t="s">
        <v>96</v>
      </c>
      <c r="F49" s="60" t="s">
        <v>96</v>
      </c>
      <c r="G49" s="60" t="s">
        <v>96</v>
      </c>
      <c r="H49" s="60" t="s">
        <v>96</v>
      </c>
      <c r="I49" s="60" t="s">
        <v>96</v>
      </c>
      <c r="J49" s="60" t="s">
        <v>96</v>
      </c>
      <c r="K49" s="60" t="s">
        <v>96</v>
      </c>
      <c r="L49" s="60" t="s">
        <v>96</v>
      </c>
      <c r="M49" s="60" t="s">
        <v>96</v>
      </c>
      <c r="N49" s="12" t="s">
        <v>100</v>
      </c>
      <c r="O49" s="59">
        <v>18.5</v>
      </c>
      <c r="P49" s="59">
        <v>141.2</v>
      </c>
      <c r="Q49" s="59">
        <v>132.9</v>
      </c>
      <c r="R49" s="59">
        <v>8.3</v>
      </c>
      <c r="S49" s="59">
        <v>19.1</v>
      </c>
      <c r="T49" s="59">
        <v>157.5</v>
      </c>
      <c r="U49" s="59">
        <v>144.3</v>
      </c>
      <c r="V49" s="66">
        <v>13.2</v>
      </c>
      <c r="W49" s="60">
        <v>17.8</v>
      </c>
      <c r="X49" s="60">
        <v>124.2</v>
      </c>
      <c r="Y49" s="60">
        <v>121</v>
      </c>
      <c r="Z49" s="60">
        <v>3.2</v>
      </c>
      <c r="AA49" s="60"/>
      <c r="AB49" s="60" t="s">
        <v>96</v>
      </c>
      <c r="AC49" s="60" t="s">
        <v>96</v>
      </c>
      <c r="AD49" s="60" t="s">
        <v>96</v>
      </c>
      <c r="AE49" s="60" t="s">
        <v>96</v>
      </c>
      <c r="AF49" s="60" t="s">
        <v>96</v>
      </c>
      <c r="AG49" s="60" t="s">
        <v>96</v>
      </c>
    </row>
    <row r="50" spans="1:26" ht="13.5" customHeight="1">
      <c r="A50" s="46" t="s">
        <v>101</v>
      </c>
      <c r="B50" s="72" t="s">
        <v>96</v>
      </c>
      <c r="C50" s="67" t="s">
        <v>96</v>
      </c>
      <c r="D50" s="67" t="s">
        <v>96</v>
      </c>
      <c r="E50" s="67" t="s">
        <v>96</v>
      </c>
      <c r="F50" s="67" t="s">
        <v>96</v>
      </c>
      <c r="G50" s="67" t="s">
        <v>96</v>
      </c>
      <c r="H50" s="67" t="s">
        <v>96</v>
      </c>
      <c r="I50" s="67" t="s">
        <v>96</v>
      </c>
      <c r="J50" s="67" t="s">
        <v>96</v>
      </c>
      <c r="K50" s="67" t="s">
        <v>96</v>
      </c>
      <c r="L50" s="67" t="s">
        <v>96</v>
      </c>
      <c r="M50" s="67" t="s">
        <v>96</v>
      </c>
      <c r="N50" s="46" t="s">
        <v>101</v>
      </c>
      <c r="O50" s="62">
        <v>17.7</v>
      </c>
      <c r="P50" s="62">
        <v>137</v>
      </c>
      <c r="Q50" s="62">
        <v>126.9</v>
      </c>
      <c r="R50" s="62">
        <v>10.1</v>
      </c>
      <c r="S50" s="62">
        <v>18.2</v>
      </c>
      <c r="T50" s="62">
        <v>149.3</v>
      </c>
      <c r="U50" s="62">
        <v>135</v>
      </c>
      <c r="V50" s="62">
        <v>14.3</v>
      </c>
      <c r="W50" s="62">
        <v>17.1</v>
      </c>
      <c r="X50" s="62">
        <v>124</v>
      </c>
      <c r="Y50" s="62">
        <v>118.4</v>
      </c>
      <c r="Z50" s="62">
        <v>5.6</v>
      </c>
    </row>
    <row r="51" spans="1:26" ht="13.5" customHeight="1">
      <c r="A51" s="12" t="s">
        <v>16</v>
      </c>
      <c r="B51" s="66" t="s">
        <v>96</v>
      </c>
      <c r="C51" s="60" t="s">
        <v>96</v>
      </c>
      <c r="D51" s="60" t="s">
        <v>96</v>
      </c>
      <c r="E51" s="60" t="s">
        <v>96</v>
      </c>
      <c r="F51" s="60" t="s">
        <v>96</v>
      </c>
      <c r="G51" s="60" t="s">
        <v>96</v>
      </c>
      <c r="H51" s="60" t="s">
        <v>96</v>
      </c>
      <c r="I51" s="60" t="s">
        <v>96</v>
      </c>
      <c r="J51" s="60" t="s">
        <v>96</v>
      </c>
      <c r="K51" s="60" t="s">
        <v>96</v>
      </c>
      <c r="L51" s="60" t="s">
        <v>96</v>
      </c>
      <c r="M51" s="60" t="s">
        <v>96</v>
      </c>
      <c r="N51" s="12" t="s">
        <v>16</v>
      </c>
      <c r="O51" s="59">
        <v>18.4</v>
      </c>
      <c r="P51" s="59">
        <v>140.3</v>
      </c>
      <c r="Q51" s="59">
        <v>132.2</v>
      </c>
      <c r="R51" s="59">
        <v>8.1</v>
      </c>
      <c r="S51" s="59">
        <v>19</v>
      </c>
      <c r="T51" s="59">
        <v>154.8</v>
      </c>
      <c r="U51" s="59">
        <v>141.4</v>
      </c>
      <c r="V51" s="59">
        <v>13.4</v>
      </c>
      <c r="W51" s="59">
        <v>17.7</v>
      </c>
      <c r="X51" s="59">
        <v>125</v>
      </c>
      <c r="Y51" s="59">
        <v>122.5</v>
      </c>
      <c r="Z51" s="59">
        <v>2.5</v>
      </c>
    </row>
    <row r="52" spans="1:26" ht="13.5" customHeight="1">
      <c r="A52" s="12" t="s">
        <v>84</v>
      </c>
      <c r="B52" s="66" t="s">
        <v>96</v>
      </c>
      <c r="C52" s="60" t="s">
        <v>96</v>
      </c>
      <c r="D52" s="60" t="s">
        <v>96</v>
      </c>
      <c r="E52" s="60" t="s">
        <v>96</v>
      </c>
      <c r="F52" s="60" t="s">
        <v>96</v>
      </c>
      <c r="G52" s="60" t="s">
        <v>96</v>
      </c>
      <c r="H52" s="60" t="s">
        <v>96</v>
      </c>
      <c r="I52" s="60" t="s">
        <v>96</v>
      </c>
      <c r="J52" s="60" t="s">
        <v>96</v>
      </c>
      <c r="K52" s="60" t="s">
        <v>96</v>
      </c>
      <c r="L52" s="60" t="s">
        <v>96</v>
      </c>
      <c r="M52" s="60" t="s">
        <v>96</v>
      </c>
      <c r="N52" s="12" t="s">
        <v>84</v>
      </c>
      <c r="O52" s="59">
        <v>18.9</v>
      </c>
      <c r="P52" s="59">
        <v>143.7</v>
      </c>
      <c r="Q52" s="59">
        <v>136.1</v>
      </c>
      <c r="R52" s="59">
        <v>7.6</v>
      </c>
      <c r="S52" s="59">
        <v>19.4</v>
      </c>
      <c r="T52" s="59">
        <v>159</v>
      </c>
      <c r="U52" s="59">
        <v>147.1</v>
      </c>
      <c r="V52" s="59">
        <v>11.9</v>
      </c>
      <c r="W52" s="59">
        <v>18.3</v>
      </c>
      <c r="X52" s="59">
        <v>126.9</v>
      </c>
      <c r="Y52" s="59">
        <v>124.1</v>
      </c>
      <c r="Z52" s="59">
        <v>2.8</v>
      </c>
    </row>
    <row r="53" spans="1:26" ht="13.5" customHeight="1">
      <c r="A53" s="12" t="s">
        <v>17</v>
      </c>
      <c r="B53" s="66" t="s">
        <v>96</v>
      </c>
      <c r="C53" s="60" t="s">
        <v>96</v>
      </c>
      <c r="D53" s="60" t="s">
        <v>96</v>
      </c>
      <c r="E53" s="60" t="s">
        <v>96</v>
      </c>
      <c r="F53" s="60" t="s">
        <v>96</v>
      </c>
      <c r="G53" s="60" t="s">
        <v>96</v>
      </c>
      <c r="H53" s="60" t="s">
        <v>96</v>
      </c>
      <c r="I53" s="60" t="s">
        <v>96</v>
      </c>
      <c r="J53" s="60" t="s">
        <v>96</v>
      </c>
      <c r="K53" s="60" t="s">
        <v>96</v>
      </c>
      <c r="L53" s="60" t="s">
        <v>96</v>
      </c>
      <c r="M53" s="60" t="s">
        <v>96</v>
      </c>
      <c r="N53" s="12" t="s">
        <v>17</v>
      </c>
      <c r="O53" s="59">
        <v>18.8</v>
      </c>
      <c r="P53" s="59">
        <v>144.7</v>
      </c>
      <c r="Q53" s="59">
        <v>135.3</v>
      </c>
      <c r="R53" s="59">
        <v>9.4</v>
      </c>
      <c r="S53" s="59">
        <v>19.5</v>
      </c>
      <c r="T53" s="59">
        <v>165.3</v>
      </c>
      <c r="U53" s="59">
        <v>150</v>
      </c>
      <c r="V53" s="59">
        <v>15.3</v>
      </c>
      <c r="W53" s="59">
        <v>18.1</v>
      </c>
      <c r="X53" s="59">
        <v>122.8</v>
      </c>
      <c r="Y53" s="59">
        <v>119.6</v>
      </c>
      <c r="Z53" s="59">
        <v>3.2</v>
      </c>
    </row>
    <row r="54" spans="1:26" ht="13.5" customHeight="1">
      <c r="A54" s="12" t="s">
        <v>18</v>
      </c>
      <c r="B54" s="66" t="s">
        <v>96</v>
      </c>
      <c r="C54" s="60" t="s">
        <v>96</v>
      </c>
      <c r="D54" s="60" t="s">
        <v>96</v>
      </c>
      <c r="E54" s="60" t="s">
        <v>96</v>
      </c>
      <c r="F54" s="60" t="s">
        <v>96</v>
      </c>
      <c r="G54" s="60" t="s">
        <v>96</v>
      </c>
      <c r="H54" s="60" t="s">
        <v>96</v>
      </c>
      <c r="I54" s="60" t="s">
        <v>96</v>
      </c>
      <c r="J54" s="60" t="s">
        <v>96</v>
      </c>
      <c r="K54" s="60" t="s">
        <v>96</v>
      </c>
      <c r="L54" s="60" t="s">
        <v>96</v>
      </c>
      <c r="M54" s="60" t="s">
        <v>96</v>
      </c>
      <c r="N54" s="12" t="s">
        <v>18</v>
      </c>
      <c r="O54" s="59">
        <v>18.1</v>
      </c>
      <c r="P54" s="59">
        <v>137.7</v>
      </c>
      <c r="Q54" s="59">
        <v>128.5</v>
      </c>
      <c r="R54" s="59">
        <v>9.2</v>
      </c>
      <c r="S54" s="59">
        <v>18.7</v>
      </c>
      <c r="T54" s="59">
        <v>156.1</v>
      </c>
      <c r="U54" s="59">
        <v>142</v>
      </c>
      <c r="V54" s="59">
        <v>14.1</v>
      </c>
      <c r="W54" s="59">
        <v>17.5</v>
      </c>
      <c r="X54" s="59">
        <v>118.7</v>
      </c>
      <c r="Y54" s="59">
        <v>114.6</v>
      </c>
      <c r="Z54" s="59">
        <v>4.1</v>
      </c>
    </row>
    <row r="55" spans="1:26" ht="13.5" customHeight="1">
      <c r="A55" s="12" t="s">
        <v>19</v>
      </c>
      <c r="B55" s="66" t="s">
        <v>96</v>
      </c>
      <c r="C55" s="60" t="s">
        <v>96</v>
      </c>
      <c r="D55" s="60" t="s">
        <v>96</v>
      </c>
      <c r="E55" s="60" t="s">
        <v>96</v>
      </c>
      <c r="F55" s="60" t="s">
        <v>96</v>
      </c>
      <c r="G55" s="60" t="s">
        <v>96</v>
      </c>
      <c r="H55" s="60" t="s">
        <v>96</v>
      </c>
      <c r="I55" s="60" t="s">
        <v>96</v>
      </c>
      <c r="J55" s="60" t="s">
        <v>96</v>
      </c>
      <c r="K55" s="60" t="s">
        <v>96</v>
      </c>
      <c r="L55" s="60" t="s">
        <v>96</v>
      </c>
      <c r="M55" s="60" t="s">
        <v>96</v>
      </c>
      <c r="N55" s="12" t="s">
        <v>19</v>
      </c>
      <c r="O55" s="59">
        <v>18.5</v>
      </c>
      <c r="P55" s="59">
        <v>139.6</v>
      </c>
      <c r="Q55" s="59">
        <v>132.4</v>
      </c>
      <c r="R55" s="59">
        <v>7.2</v>
      </c>
      <c r="S55" s="59">
        <v>19.1</v>
      </c>
      <c r="T55" s="59">
        <v>155.3</v>
      </c>
      <c r="U55" s="59">
        <v>143.8</v>
      </c>
      <c r="V55" s="59">
        <v>11.5</v>
      </c>
      <c r="W55" s="59">
        <v>17.8</v>
      </c>
      <c r="X55" s="59">
        <v>123.7</v>
      </c>
      <c r="Y55" s="59">
        <v>120.8</v>
      </c>
      <c r="Z55" s="59">
        <v>2.9</v>
      </c>
    </row>
    <row r="56" spans="1:26" ht="13.5" customHeight="1">
      <c r="A56" s="12" t="s">
        <v>20</v>
      </c>
      <c r="B56" s="66" t="s">
        <v>96</v>
      </c>
      <c r="C56" s="60" t="s">
        <v>96</v>
      </c>
      <c r="D56" s="60" t="s">
        <v>96</v>
      </c>
      <c r="E56" s="60" t="s">
        <v>96</v>
      </c>
      <c r="F56" s="60" t="s">
        <v>96</v>
      </c>
      <c r="G56" s="60" t="s">
        <v>96</v>
      </c>
      <c r="H56" s="60" t="s">
        <v>96</v>
      </c>
      <c r="I56" s="60" t="s">
        <v>96</v>
      </c>
      <c r="J56" s="60" t="s">
        <v>96</v>
      </c>
      <c r="K56" s="60" t="s">
        <v>96</v>
      </c>
      <c r="L56" s="60" t="s">
        <v>96</v>
      </c>
      <c r="M56" s="60" t="s">
        <v>96</v>
      </c>
      <c r="N56" s="12" t="s">
        <v>20</v>
      </c>
      <c r="O56" s="59">
        <v>18.9</v>
      </c>
      <c r="P56" s="59">
        <v>141.2</v>
      </c>
      <c r="Q56" s="59">
        <v>135.2</v>
      </c>
      <c r="R56" s="59">
        <v>6</v>
      </c>
      <c r="S56" s="59">
        <v>19.6</v>
      </c>
      <c r="T56" s="59">
        <v>157.2</v>
      </c>
      <c r="U56" s="59">
        <v>147.4</v>
      </c>
      <c r="V56" s="59">
        <v>9.8</v>
      </c>
      <c r="W56" s="59">
        <v>18.1</v>
      </c>
      <c r="X56" s="59">
        <v>124.9</v>
      </c>
      <c r="Y56" s="59">
        <v>122.8</v>
      </c>
      <c r="Z56" s="59">
        <v>2.1</v>
      </c>
    </row>
    <row r="57" spans="1:26" ht="13.5" customHeight="1">
      <c r="A57" s="12" t="s">
        <v>21</v>
      </c>
      <c r="B57" s="66" t="s">
        <v>96</v>
      </c>
      <c r="C57" s="60" t="s">
        <v>96</v>
      </c>
      <c r="D57" s="60" t="s">
        <v>96</v>
      </c>
      <c r="E57" s="60" t="s">
        <v>96</v>
      </c>
      <c r="F57" s="60" t="s">
        <v>96</v>
      </c>
      <c r="G57" s="60" t="s">
        <v>96</v>
      </c>
      <c r="H57" s="60" t="s">
        <v>96</v>
      </c>
      <c r="I57" s="60" t="s">
        <v>96</v>
      </c>
      <c r="J57" s="60" t="s">
        <v>96</v>
      </c>
      <c r="K57" s="60" t="s">
        <v>96</v>
      </c>
      <c r="L57" s="60" t="s">
        <v>96</v>
      </c>
      <c r="M57" s="60" t="s">
        <v>96</v>
      </c>
      <c r="N57" s="12" t="s">
        <v>21</v>
      </c>
      <c r="O57" s="59">
        <v>18.3</v>
      </c>
      <c r="P57" s="59">
        <v>140</v>
      </c>
      <c r="Q57" s="59">
        <v>131.7</v>
      </c>
      <c r="R57" s="59">
        <v>8.3</v>
      </c>
      <c r="S57" s="59">
        <v>18.83</v>
      </c>
      <c r="T57" s="59">
        <v>154.9</v>
      </c>
      <c r="U57" s="59">
        <v>141.8</v>
      </c>
      <c r="V57" s="59">
        <v>13.1</v>
      </c>
      <c r="W57" s="59">
        <v>17.8</v>
      </c>
      <c r="X57" s="59">
        <v>124</v>
      </c>
      <c r="Y57" s="59">
        <v>120.9</v>
      </c>
      <c r="Z57" s="59">
        <v>3.1</v>
      </c>
    </row>
    <row r="58" spans="1:26" ht="13.5" customHeight="1">
      <c r="A58" s="12" t="s">
        <v>22</v>
      </c>
      <c r="B58" s="66" t="s">
        <v>96</v>
      </c>
      <c r="C58" s="60" t="s">
        <v>96</v>
      </c>
      <c r="D58" s="60" t="s">
        <v>96</v>
      </c>
      <c r="E58" s="60" t="s">
        <v>96</v>
      </c>
      <c r="F58" s="60" t="s">
        <v>96</v>
      </c>
      <c r="G58" s="60" t="s">
        <v>96</v>
      </c>
      <c r="H58" s="60" t="s">
        <v>96</v>
      </c>
      <c r="I58" s="60" t="s">
        <v>96</v>
      </c>
      <c r="J58" s="60" t="s">
        <v>96</v>
      </c>
      <c r="K58" s="60" t="s">
        <v>96</v>
      </c>
      <c r="L58" s="60" t="s">
        <v>96</v>
      </c>
      <c r="M58" s="60" t="s">
        <v>96</v>
      </c>
      <c r="N58" s="12" t="s">
        <v>22</v>
      </c>
      <c r="O58" s="59">
        <v>18.8</v>
      </c>
      <c r="P58" s="59">
        <v>144.3</v>
      </c>
      <c r="Q58" s="59">
        <v>135.7</v>
      </c>
      <c r="R58" s="59">
        <v>8.6</v>
      </c>
      <c r="S58" s="59">
        <v>19.5</v>
      </c>
      <c r="T58" s="59">
        <v>160.2</v>
      </c>
      <c r="U58" s="59">
        <v>146.8</v>
      </c>
      <c r="V58" s="59">
        <v>13.4</v>
      </c>
      <c r="W58" s="59">
        <v>18.1</v>
      </c>
      <c r="X58" s="59">
        <v>127.3</v>
      </c>
      <c r="Y58" s="59">
        <v>123.8</v>
      </c>
      <c r="Z58" s="59">
        <v>3.5</v>
      </c>
    </row>
    <row r="59" spans="1:26" ht="13.5" customHeight="1">
      <c r="A59" s="12" t="s">
        <v>23</v>
      </c>
      <c r="B59" s="66" t="s">
        <v>96</v>
      </c>
      <c r="C59" s="60" t="s">
        <v>96</v>
      </c>
      <c r="D59" s="60" t="s">
        <v>96</v>
      </c>
      <c r="E59" s="60" t="s">
        <v>96</v>
      </c>
      <c r="F59" s="60" t="s">
        <v>96</v>
      </c>
      <c r="G59" s="60" t="s">
        <v>96</v>
      </c>
      <c r="H59" s="60" t="s">
        <v>96</v>
      </c>
      <c r="I59" s="60" t="s">
        <v>96</v>
      </c>
      <c r="J59" s="60" t="s">
        <v>96</v>
      </c>
      <c r="K59" s="60" t="s">
        <v>96</v>
      </c>
      <c r="L59" s="60" t="s">
        <v>96</v>
      </c>
      <c r="M59" s="60" t="s">
        <v>96</v>
      </c>
      <c r="N59" s="12" t="s">
        <v>23</v>
      </c>
      <c r="O59" s="59">
        <v>19</v>
      </c>
      <c r="P59" s="59">
        <v>149.5</v>
      </c>
      <c r="Q59" s="59">
        <v>138.7</v>
      </c>
      <c r="R59" s="59">
        <v>10.8</v>
      </c>
      <c r="S59" s="59">
        <v>19.7</v>
      </c>
      <c r="T59" s="59">
        <v>169</v>
      </c>
      <c r="U59" s="59">
        <v>151.1</v>
      </c>
      <c r="V59" s="59">
        <v>17.9</v>
      </c>
      <c r="W59" s="59">
        <v>18.3</v>
      </c>
      <c r="X59" s="59">
        <v>128.7</v>
      </c>
      <c r="Y59" s="59">
        <v>125.5</v>
      </c>
      <c r="Z59" s="59">
        <v>3.2</v>
      </c>
    </row>
    <row r="60" spans="1:26" ht="13.5" customHeight="1">
      <c r="A60" s="12" t="s">
        <v>24</v>
      </c>
      <c r="B60" s="66" t="s">
        <v>96</v>
      </c>
      <c r="C60" s="60" t="s">
        <v>96</v>
      </c>
      <c r="D60" s="60" t="s">
        <v>96</v>
      </c>
      <c r="E60" s="60" t="s">
        <v>96</v>
      </c>
      <c r="F60" s="60" t="s">
        <v>96</v>
      </c>
      <c r="G60" s="60" t="s">
        <v>96</v>
      </c>
      <c r="H60" s="60" t="s">
        <v>96</v>
      </c>
      <c r="I60" s="60" t="s">
        <v>96</v>
      </c>
      <c r="J60" s="60" t="s">
        <v>96</v>
      </c>
      <c r="K60" s="60" t="s">
        <v>96</v>
      </c>
      <c r="L60" s="60" t="s">
        <v>96</v>
      </c>
      <c r="M60" s="60" t="s">
        <v>96</v>
      </c>
      <c r="N60" s="12" t="s">
        <v>24</v>
      </c>
      <c r="O60" s="59">
        <v>18.3</v>
      </c>
      <c r="P60" s="59">
        <v>138.7</v>
      </c>
      <c r="Q60" s="59">
        <v>132.5</v>
      </c>
      <c r="R60" s="59">
        <v>6.2</v>
      </c>
      <c r="S60" s="59">
        <v>18.9</v>
      </c>
      <c r="T60" s="59">
        <v>154.1</v>
      </c>
      <c r="U60" s="59">
        <v>143.9</v>
      </c>
      <c r="V60" s="59">
        <v>10.2</v>
      </c>
      <c r="W60" s="59">
        <v>17.7</v>
      </c>
      <c r="X60" s="59">
        <v>122.73</v>
      </c>
      <c r="Y60" s="59">
        <v>120.7</v>
      </c>
      <c r="Z60" s="59">
        <v>2</v>
      </c>
    </row>
    <row r="61" spans="1:26" ht="13.5" customHeight="1">
      <c r="A61" s="14" t="s">
        <v>25</v>
      </c>
      <c r="B61" s="68" t="s">
        <v>96</v>
      </c>
      <c r="C61" s="69" t="s">
        <v>96</v>
      </c>
      <c r="D61" s="69" t="s">
        <v>96</v>
      </c>
      <c r="E61" s="69" t="s">
        <v>96</v>
      </c>
      <c r="F61" s="69" t="s">
        <v>96</v>
      </c>
      <c r="G61" s="69" t="s">
        <v>96</v>
      </c>
      <c r="H61" s="69" t="s">
        <v>96</v>
      </c>
      <c r="I61" s="69" t="s">
        <v>96</v>
      </c>
      <c r="J61" s="69" t="s">
        <v>96</v>
      </c>
      <c r="K61" s="69" t="s">
        <v>96</v>
      </c>
      <c r="L61" s="69" t="s">
        <v>96</v>
      </c>
      <c r="M61" s="69" t="s">
        <v>96</v>
      </c>
      <c r="N61" s="14" t="s">
        <v>25</v>
      </c>
      <c r="O61" s="63">
        <v>18.3</v>
      </c>
      <c r="P61" s="64">
        <v>138.9</v>
      </c>
      <c r="Q61" s="64">
        <v>130.4</v>
      </c>
      <c r="R61" s="64">
        <v>8.5</v>
      </c>
      <c r="S61" s="64">
        <v>19</v>
      </c>
      <c r="T61" s="64">
        <v>155.9</v>
      </c>
      <c r="U61" s="64">
        <v>141.7</v>
      </c>
      <c r="V61" s="64">
        <v>14.2</v>
      </c>
      <c r="W61" s="64">
        <v>17.5</v>
      </c>
      <c r="X61" s="64">
        <v>121.6</v>
      </c>
      <c r="Y61" s="64">
        <v>118.9</v>
      </c>
      <c r="Z61" s="64">
        <v>2.7</v>
      </c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SheetLayoutView="100" workbookViewId="0" topLeftCell="A1">
      <pane ySplit="7" topLeftCell="BM8" activePane="bottomLeft" state="frozen"/>
      <selection pane="topLeft" activeCell="B14" sqref="B14"/>
      <selection pane="bottomLeft" activeCell="A62" sqref="A62:IV66"/>
    </sheetView>
  </sheetViews>
  <sheetFormatPr defaultColWidth="8.796875" defaultRowHeight="14.25"/>
  <cols>
    <col min="1" max="1" width="8.09765625" style="41" customWidth="1"/>
    <col min="2" max="10" width="8.59765625" style="41" customWidth="1"/>
    <col min="11" max="11" width="8.09765625" style="41" customWidth="1"/>
    <col min="12" max="20" width="8.59765625" style="41" customWidth="1"/>
    <col min="21" max="16384" width="9" style="41" customWidth="1"/>
  </cols>
  <sheetData>
    <row r="1" spans="1:11" ht="16.5" customHeight="1">
      <c r="A1" s="1" t="s">
        <v>156</v>
      </c>
      <c r="K1" s="1" t="s">
        <v>157</v>
      </c>
    </row>
    <row r="2" spans="10:20" ht="13.5" customHeight="1">
      <c r="J2" s="40" t="s">
        <v>158</v>
      </c>
      <c r="T2" s="40" t="s">
        <v>158</v>
      </c>
    </row>
    <row r="3" spans="1:20" ht="13.5" customHeight="1">
      <c r="A3" s="2" t="s">
        <v>1</v>
      </c>
      <c r="B3" s="3" t="s">
        <v>2</v>
      </c>
      <c r="C3" s="52"/>
      <c r="D3" s="52"/>
      <c r="E3" s="52"/>
      <c r="F3" s="52"/>
      <c r="G3" s="52"/>
      <c r="H3" s="52"/>
      <c r="I3" s="52"/>
      <c r="J3" s="70"/>
      <c r="K3" s="2" t="s">
        <v>1</v>
      </c>
      <c r="L3" s="3" t="s">
        <v>159</v>
      </c>
      <c r="M3" s="3"/>
      <c r="N3" s="3"/>
      <c r="O3" s="3"/>
      <c r="P3" s="3"/>
      <c r="Q3" s="3"/>
      <c r="R3" s="3"/>
      <c r="S3" s="3"/>
      <c r="T3" s="13"/>
    </row>
    <row r="4" spans="1:20" ht="13.5" customHeight="1">
      <c r="A4" s="4"/>
      <c r="B4" s="5" t="s">
        <v>4</v>
      </c>
      <c r="C4" s="5"/>
      <c r="D4" s="6"/>
      <c r="E4" s="5" t="s">
        <v>5</v>
      </c>
      <c r="F4" s="5"/>
      <c r="G4" s="6"/>
      <c r="H4" s="5" t="s">
        <v>6</v>
      </c>
      <c r="I4" s="5"/>
      <c r="J4" s="6"/>
      <c r="K4" s="4"/>
      <c r="L4" s="5" t="s">
        <v>4</v>
      </c>
      <c r="M4" s="5"/>
      <c r="N4" s="6"/>
      <c r="O4" s="5" t="s">
        <v>5</v>
      </c>
      <c r="P4" s="5"/>
      <c r="Q4" s="6"/>
      <c r="R4" s="5" t="s">
        <v>6</v>
      </c>
      <c r="S4" s="5"/>
      <c r="T4" s="6"/>
    </row>
    <row r="5" spans="1:20" ht="13.5" customHeight="1">
      <c r="A5" s="4"/>
      <c r="B5" s="76" t="s">
        <v>151</v>
      </c>
      <c r="C5" s="76" t="s">
        <v>152</v>
      </c>
      <c r="D5" s="76" t="s">
        <v>152</v>
      </c>
      <c r="E5" s="76" t="s">
        <v>151</v>
      </c>
      <c r="F5" s="76" t="s">
        <v>152</v>
      </c>
      <c r="G5" s="76" t="s">
        <v>152</v>
      </c>
      <c r="H5" s="76" t="s">
        <v>151</v>
      </c>
      <c r="I5" s="76" t="s">
        <v>152</v>
      </c>
      <c r="J5" s="76" t="s">
        <v>152</v>
      </c>
      <c r="K5" s="4"/>
      <c r="L5" s="76" t="s">
        <v>151</v>
      </c>
      <c r="M5" s="76" t="s">
        <v>152</v>
      </c>
      <c r="N5" s="76" t="s">
        <v>152</v>
      </c>
      <c r="O5" s="76" t="s">
        <v>151</v>
      </c>
      <c r="P5" s="76" t="s">
        <v>152</v>
      </c>
      <c r="Q5" s="76" t="s">
        <v>152</v>
      </c>
      <c r="R5" s="76" t="s">
        <v>151</v>
      </c>
      <c r="S5" s="76" t="s">
        <v>152</v>
      </c>
      <c r="T5" s="76" t="s">
        <v>152</v>
      </c>
    </row>
    <row r="6" spans="1:20" ht="13.5" customHeight="1">
      <c r="A6" s="4"/>
      <c r="B6" s="76"/>
      <c r="C6" s="76"/>
      <c r="D6" s="76" t="s">
        <v>153</v>
      </c>
      <c r="E6" s="76"/>
      <c r="F6" s="76"/>
      <c r="G6" s="76" t="s">
        <v>153</v>
      </c>
      <c r="H6" s="76"/>
      <c r="I6" s="76"/>
      <c r="J6" s="76" t="s">
        <v>153</v>
      </c>
      <c r="K6" s="4"/>
      <c r="L6" s="76"/>
      <c r="M6" s="76"/>
      <c r="N6" s="76" t="s">
        <v>153</v>
      </c>
      <c r="O6" s="76"/>
      <c r="P6" s="76"/>
      <c r="Q6" s="76" t="s">
        <v>153</v>
      </c>
      <c r="R6" s="76"/>
      <c r="S6" s="76"/>
      <c r="T6" s="76" t="s">
        <v>153</v>
      </c>
    </row>
    <row r="7" spans="1:20" ht="13.5" customHeight="1">
      <c r="A7" s="11" t="s">
        <v>12</v>
      </c>
      <c r="B7" s="77" t="s">
        <v>154</v>
      </c>
      <c r="C7" s="77" t="s">
        <v>154</v>
      </c>
      <c r="D7" s="77" t="s">
        <v>155</v>
      </c>
      <c r="E7" s="77" t="s">
        <v>154</v>
      </c>
      <c r="F7" s="77" t="s">
        <v>154</v>
      </c>
      <c r="G7" s="77" t="s">
        <v>155</v>
      </c>
      <c r="H7" s="77" t="s">
        <v>154</v>
      </c>
      <c r="I7" s="77" t="s">
        <v>154</v>
      </c>
      <c r="J7" s="77" t="s">
        <v>155</v>
      </c>
      <c r="K7" s="11" t="s">
        <v>12</v>
      </c>
      <c r="L7" s="77" t="s">
        <v>154</v>
      </c>
      <c r="M7" s="77" t="s">
        <v>154</v>
      </c>
      <c r="N7" s="77" t="s">
        <v>155</v>
      </c>
      <c r="O7" s="77" t="s">
        <v>154</v>
      </c>
      <c r="P7" s="77" t="s">
        <v>154</v>
      </c>
      <c r="Q7" s="77" t="s">
        <v>155</v>
      </c>
      <c r="R7" s="77" t="s">
        <v>154</v>
      </c>
      <c r="S7" s="77" t="s">
        <v>154</v>
      </c>
      <c r="T7" s="77" t="s">
        <v>155</v>
      </c>
    </row>
    <row r="8" spans="1:11" ht="16.5" customHeight="1">
      <c r="A8" s="55" t="s">
        <v>0</v>
      </c>
      <c r="K8" s="55" t="s">
        <v>0</v>
      </c>
    </row>
    <row r="9" spans="1:20" ht="13.5" customHeight="1">
      <c r="A9" s="33" t="s">
        <v>108</v>
      </c>
      <c r="B9" s="78">
        <v>235694</v>
      </c>
      <c r="C9" s="78">
        <v>66737</v>
      </c>
      <c r="D9" s="79">
        <v>28.3</v>
      </c>
      <c r="E9" s="78">
        <v>126020</v>
      </c>
      <c r="F9" s="78">
        <v>15865</v>
      </c>
      <c r="G9" s="79">
        <v>12.6</v>
      </c>
      <c r="H9" s="78">
        <v>109675</v>
      </c>
      <c r="I9" s="78">
        <v>50872</v>
      </c>
      <c r="J9" s="79">
        <v>46.4</v>
      </c>
      <c r="K9" s="33" t="s">
        <v>108</v>
      </c>
      <c r="L9" s="78">
        <v>30314</v>
      </c>
      <c r="M9" s="78">
        <v>3625</v>
      </c>
      <c r="N9" s="79">
        <v>12</v>
      </c>
      <c r="O9" s="78">
        <v>25146</v>
      </c>
      <c r="P9" s="78">
        <v>2292</v>
      </c>
      <c r="Q9" s="80">
        <v>9.1</v>
      </c>
      <c r="R9" s="78">
        <v>5168</v>
      </c>
      <c r="S9" s="78">
        <v>1333</v>
      </c>
      <c r="T9" s="80">
        <v>25.6</v>
      </c>
    </row>
    <row r="10" spans="1:20" ht="13.5" customHeight="1">
      <c r="A10" s="12" t="s">
        <v>109</v>
      </c>
      <c r="B10" s="81">
        <v>235668</v>
      </c>
      <c r="C10" s="81">
        <v>55516</v>
      </c>
      <c r="D10" s="82">
        <v>23.6</v>
      </c>
      <c r="E10" s="81">
        <v>134667</v>
      </c>
      <c r="F10" s="81">
        <v>15013</v>
      </c>
      <c r="G10" s="82">
        <v>11.2</v>
      </c>
      <c r="H10" s="81">
        <v>101001</v>
      </c>
      <c r="I10" s="81">
        <v>40503</v>
      </c>
      <c r="J10" s="82">
        <v>40.1</v>
      </c>
      <c r="K10" s="12" t="s">
        <v>109</v>
      </c>
      <c r="L10" s="81">
        <v>30030</v>
      </c>
      <c r="M10" s="81">
        <v>3350</v>
      </c>
      <c r="N10" s="82">
        <v>11.2</v>
      </c>
      <c r="O10" s="81">
        <v>24476</v>
      </c>
      <c r="P10" s="81">
        <v>2529</v>
      </c>
      <c r="Q10" s="83">
        <v>10.3</v>
      </c>
      <c r="R10" s="81">
        <v>5554</v>
      </c>
      <c r="S10" s="81">
        <v>821</v>
      </c>
      <c r="T10" s="83">
        <v>14.8</v>
      </c>
    </row>
    <row r="11" spans="1:20" ht="13.5" customHeight="1">
      <c r="A11" s="12" t="s">
        <v>110</v>
      </c>
      <c r="B11" s="81">
        <v>238840</v>
      </c>
      <c r="C11" s="81">
        <v>62170</v>
      </c>
      <c r="D11" s="82">
        <v>26</v>
      </c>
      <c r="E11" s="81">
        <v>133012</v>
      </c>
      <c r="F11" s="81">
        <v>16336</v>
      </c>
      <c r="G11" s="82">
        <v>12.3</v>
      </c>
      <c r="H11" s="81">
        <v>105829</v>
      </c>
      <c r="I11" s="81">
        <v>45834</v>
      </c>
      <c r="J11" s="82">
        <v>43.3</v>
      </c>
      <c r="K11" s="12" t="s">
        <v>110</v>
      </c>
      <c r="L11" s="81">
        <v>30933</v>
      </c>
      <c r="M11" s="81">
        <v>1933</v>
      </c>
      <c r="N11" s="82">
        <v>6.2</v>
      </c>
      <c r="O11" s="81">
        <v>25414</v>
      </c>
      <c r="P11" s="81">
        <v>798</v>
      </c>
      <c r="Q11" s="82">
        <v>3.1</v>
      </c>
      <c r="R11" s="81">
        <v>5519</v>
      </c>
      <c r="S11" s="81">
        <v>1135</v>
      </c>
      <c r="T11" s="82">
        <v>20.4</v>
      </c>
    </row>
    <row r="12" spans="1:20" ht="13.5" customHeight="1">
      <c r="A12" s="12" t="s">
        <v>160</v>
      </c>
      <c r="B12" s="81">
        <v>236018</v>
      </c>
      <c r="C12" s="81">
        <v>73099</v>
      </c>
      <c r="D12" s="83">
        <v>31</v>
      </c>
      <c r="E12" s="81">
        <v>125624</v>
      </c>
      <c r="F12" s="81">
        <v>18715</v>
      </c>
      <c r="G12" s="83">
        <v>14.9</v>
      </c>
      <c r="H12" s="81">
        <v>110394</v>
      </c>
      <c r="I12" s="81">
        <v>54384</v>
      </c>
      <c r="J12" s="83">
        <v>49.3</v>
      </c>
      <c r="K12" s="12" t="s">
        <v>160</v>
      </c>
      <c r="L12" s="81">
        <v>28689</v>
      </c>
      <c r="M12" s="81">
        <v>1626</v>
      </c>
      <c r="N12" s="83">
        <v>5.7</v>
      </c>
      <c r="O12" s="81">
        <v>24834</v>
      </c>
      <c r="P12" s="81">
        <v>1187</v>
      </c>
      <c r="Q12" s="83">
        <v>4.8</v>
      </c>
      <c r="R12" s="81">
        <v>3857</v>
      </c>
      <c r="S12" s="81">
        <v>439</v>
      </c>
      <c r="T12" s="83">
        <v>11.4</v>
      </c>
    </row>
    <row r="13" spans="1:20" ht="13.5" customHeight="1">
      <c r="A13" s="12" t="s">
        <v>161</v>
      </c>
      <c r="B13" s="81">
        <f>E13+H13-1</f>
        <v>230495.7</v>
      </c>
      <c r="C13" s="81">
        <f aca="true" t="shared" si="0" ref="C13:C25">F13+I13</f>
        <v>69113.8</v>
      </c>
      <c r="D13" s="82">
        <f aca="true" t="shared" si="1" ref="D13:D25">C13/B13*100</f>
        <v>29.984854381231408</v>
      </c>
      <c r="E13" s="81">
        <f>ROUND(SUM(E14:E25)/12,1)</f>
        <v>122611.1</v>
      </c>
      <c r="F13" s="81">
        <f>ROUND(SUM(F14:F25)/12,1)</f>
        <v>22985.5</v>
      </c>
      <c r="G13" s="82">
        <f>ROUNDUP(F13/E13*100,1)</f>
        <v>18.8</v>
      </c>
      <c r="H13" s="81">
        <f>ROUND(SUM(H14:H25)/12,1)</f>
        <v>107885.6</v>
      </c>
      <c r="I13" s="81">
        <f>ROUND(SUM(I14:I25)/12,1)</f>
        <v>46128.3</v>
      </c>
      <c r="J13" s="82">
        <f>I13/H13*100-0.1</f>
        <v>42.65667929732976</v>
      </c>
      <c r="K13" s="12" t="s">
        <v>161</v>
      </c>
      <c r="L13" s="81">
        <f>O13+R13+1</f>
        <v>26213.100000000002</v>
      </c>
      <c r="M13" s="81">
        <f aca="true" t="shared" si="2" ref="M13:M25">P13+S13</f>
        <v>669.8</v>
      </c>
      <c r="N13" s="82">
        <f aca="true" t="shared" si="3" ref="N13:N25">M13/L13*100</f>
        <v>2.555210944146247</v>
      </c>
      <c r="O13" s="81">
        <f>ROUND(SUM(O14:O25)/12,1)</f>
        <v>22484.2</v>
      </c>
      <c r="P13" s="81">
        <f>ROUND(SUM(P14:P25)/12,1)</f>
        <v>286</v>
      </c>
      <c r="Q13" s="82">
        <f aca="true" t="shared" si="4" ref="Q13:Q25">P13/O13*100</f>
        <v>1.2720043408260022</v>
      </c>
      <c r="R13" s="81">
        <f>ROUND(SUM(R14:R25)/12,1)-1</f>
        <v>3727.9</v>
      </c>
      <c r="S13" s="81">
        <f>ROUND(SUM(S14:S25)/12,1)</f>
        <v>383.8</v>
      </c>
      <c r="T13" s="82">
        <f>S13/R13*100+0.1</f>
        <v>10.395340540250542</v>
      </c>
    </row>
    <row r="14" spans="1:20" ht="13.5" customHeight="1">
      <c r="A14" s="46" t="s">
        <v>162</v>
      </c>
      <c r="B14" s="84">
        <f aca="true" t="shared" si="5" ref="B14:B25">E14+H14</f>
        <v>232392</v>
      </c>
      <c r="C14" s="84">
        <f t="shared" si="0"/>
        <v>74625</v>
      </c>
      <c r="D14" s="85">
        <f t="shared" si="1"/>
        <v>32.11169059175875</v>
      </c>
      <c r="E14" s="84">
        <v>121415</v>
      </c>
      <c r="F14" s="84">
        <v>24160</v>
      </c>
      <c r="G14" s="85">
        <f aca="true" t="shared" si="6" ref="G14:G25">F14/E14*100</f>
        <v>19.898694559980232</v>
      </c>
      <c r="H14" s="84">
        <v>110977</v>
      </c>
      <c r="I14" s="84">
        <v>50465</v>
      </c>
      <c r="J14" s="85">
        <f aca="true" t="shared" si="7" ref="J14:J25">I14/H14*100</f>
        <v>45.47338637735747</v>
      </c>
      <c r="K14" s="46" t="s">
        <v>162</v>
      </c>
      <c r="L14" s="84">
        <f aca="true" t="shared" si="8" ref="L14:L25">O14+R14</f>
        <v>27642</v>
      </c>
      <c r="M14" s="84">
        <f t="shared" si="2"/>
        <v>756</v>
      </c>
      <c r="N14" s="85">
        <f t="shared" si="3"/>
        <v>2.73496852615585</v>
      </c>
      <c r="O14" s="84">
        <v>23702</v>
      </c>
      <c r="P14" s="84">
        <v>500</v>
      </c>
      <c r="Q14" s="85">
        <f t="shared" si="4"/>
        <v>2.1095266222259728</v>
      </c>
      <c r="R14" s="84">
        <v>3940</v>
      </c>
      <c r="S14" s="84">
        <v>256</v>
      </c>
      <c r="T14" s="85">
        <f aca="true" t="shared" si="9" ref="T14:T25">S14/R14*100</f>
        <v>6.49746192893401</v>
      </c>
    </row>
    <row r="15" spans="1:20" ht="13.5" customHeight="1">
      <c r="A15" s="12" t="s">
        <v>16</v>
      </c>
      <c r="B15" s="81">
        <f t="shared" si="5"/>
        <v>232567</v>
      </c>
      <c r="C15" s="81">
        <f t="shared" si="0"/>
        <v>76278</v>
      </c>
      <c r="D15" s="82">
        <f t="shared" si="1"/>
        <v>32.798290385136326</v>
      </c>
      <c r="E15" s="81">
        <v>121688</v>
      </c>
      <c r="F15" s="81">
        <v>24377</v>
      </c>
      <c r="G15" s="82">
        <f t="shared" si="6"/>
        <v>20.032377884425745</v>
      </c>
      <c r="H15" s="81">
        <v>110879</v>
      </c>
      <c r="I15" s="81">
        <v>51901</v>
      </c>
      <c r="J15" s="82">
        <f t="shared" si="7"/>
        <v>46.80868333949621</v>
      </c>
      <c r="K15" s="12" t="s">
        <v>16</v>
      </c>
      <c r="L15" s="81">
        <f t="shared" si="8"/>
        <v>27827</v>
      </c>
      <c r="M15" s="81">
        <f t="shared" si="2"/>
        <v>769</v>
      </c>
      <c r="N15" s="82">
        <f t="shared" si="3"/>
        <v>2.763503072555432</v>
      </c>
      <c r="O15" s="81">
        <v>23888</v>
      </c>
      <c r="P15" s="81">
        <v>513</v>
      </c>
      <c r="Q15" s="82">
        <f t="shared" si="4"/>
        <v>2.147521768251842</v>
      </c>
      <c r="R15" s="81">
        <v>3939</v>
      </c>
      <c r="S15" s="81">
        <v>256</v>
      </c>
      <c r="T15" s="82">
        <f t="shared" si="9"/>
        <v>6.4991114496065</v>
      </c>
    </row>
    <row r="16" spans="1:20" ht="13.5" customHeight="1">
      <c r="A16" s="12" t="s">
        <v>84</v>
      </c>
      <c r="B16" s="81">
        <f t="shared" si="5"/>
        <v>233932</v>
      </c>
      <c r="C16" s="81">
        <f t="shared" si="0"/>
        <v>77588</v>
      </c>
      <c r="D16" s="82">
        <f t="shared" si="1"/>
        <v>33.166903202640086</v>
      </c>
      <c r="E16" s="81">
        <v>123215</v>
      </c>
      <c r="F16" s="81">
        <v>25538</v>
      </c>
      <c r="G16" s="82">
        <f t="shared" si="6"/>
        <v>20.726372600738546</v>
      </c>
      <c r="H16" s="81">
        <v>110717</v>
      </c>
      <c r="I16" s="81">
        <v>52050</v>
      </c>
      <c r="J16" s="82">
        <f t="shared" si="7"/>
        <v>47.01175067966076</v>
      </c>
      <c r="K16" s="12" t="s">
        <v>84</v>
      </c>
      <c r="L16" s="81">
        <f t="shared" si="8"/>
        <v>27964</v>
      </c>
      <c r="M16" s="81">
        <f t="shared" si="2"/>
        <v>867</v>
      </c>
      <c r="N16" s="82">
        <f t="shared" si="3"/>
        <v>3.1004148190530683</v>
      </c>
      <c r="O16" s="81">
        <v>24309</v>
      </c>
      <c r="P16" s="81">
        <v>578</v>
      </c>
      <c r="Q16" s="82">
        <f t="shared" si="4"/>
        <v>2.377720185939364</v>
      </c>
      <c r="R16" s="81">
        <v>3655</v>
      </c>
      <c r="S16" s="81">
        <v>289</v>
      </c>
      <c r="T16" s="82">
        <f t="shared" si="9"/>
        <v>7.906976744186046</v>
      </c>
    </row>
    <row r="17" spans="1:20" ht="13.5" customHeight="1">
      <c r="A17" s="12" t="s">
        <v>17</v>
      </c>
      <c r="B17" s="81">
        <f t="shared" si="5"/>
        <v>231412</v>
      </c>
      <c r="C17" s="81">
        <f t="shared" si="0"/>
        <v>77185</v>
      </c>
      <c r="D17" s="82">
        <f t="shared" si="1"/>
        <v>33.35393151608387</v>
      </c>
      <c r="E17" s="81">
        <v>120713</v>
      </c>
      <c r="F17" s="81">
        <v>25875</v>
      </c>
      <c r="G17" s="82">
        <f t="shared" si="6"/>
        <v>21.43513954586499</v>
      </c>
      <c r="H17" s="81">
        <v>110699</v>
      </c>
      <c r="I17" s="81">
        <v>51310</v>
      </c>
      <c r="J17" s="82">
        <f t="shared" si="7"/>
        <v>46.35091554575922</v>
      </c>
      <c r="K17" s="12" t="s">
        <v>17</v>
      </c>
      <c r="L17" s="81">
        <f t="shared" si="8"/>
        <v>26340</v>
      </c>
      <c r="M17" s="81">
        <f t="shared" si="2"/>
        <v>520</v>
      </c>
      <c r="N17" s="82">
        <f t="shared" si="3"/>
        <v>1.9741837509491267</v>
      </c>
      <c r="O17" s="81">
        <v>22193</v>
      </c>
      <c r="P17" s="81">
        <v>168</v>
      </c>
      <c r="Q17" s="82">
        <f t="shared" si="4"/>
        <v>0.7569954490154553</v>
      </c>
      <c r="R17" s="81">
        <v>4147</v>
      </c>
      <c r="S17" s="81">
        <v>352</v>
      </c>
      <c r="T17" s="82">
        <f t="shared" si="9"/>
        <v>8.488063660477453</v>
      </c>
    </row>
    <row r="18" spans="1:20" ht="13.5" customHeight="1">
      <c r="A18" s="12" t="s">
        <v>18</v>
      </c>
      <c r="B18" s="81">
        <f t="shared" si="5"/>
        <v>228705</v>
      </c>
      <c r="C18" s="81">
        <f t="shared" si="0"/>
        <v>75983</v>
      </c>
      <c r="D18" s="82">
        <f t="shared" si="1"/>
        <v>33.223147723049344</v>
      </c>
      <c r="E18" s="81">
        <v>117632</v>
      </c>
      <c r="F18" s="81">
        <v>23826</v>
      </c>
      <c r="G18" s="82">
        <f t="shared" si="6"/>
        <v>20.254692600652884</v>
      </c>
      <c r="H18" s="81">
        <v>111073</v>
      </c>
      <c r="I18" s="81">
        <v>52157</v>
      </c>
      <c r="J18" s="82">
        <f t="shared" si="7"/>
        <v>46.9574063903919</v>
      </c>
      <c r="K18" s="12" t="s">
        <v>18</v>
      </c>
      <c r="L18" s="81">
        <f t="shared" si="8"/>
        <v>25428</v>
      </c>
      <c r="M18" s="81">
        <f t="shared" si="2"/>
        <v>548</v>
      </c>
      <c r="N18" s="82">
        <f t="shared" si="3"/>
        <v>2.155104609092339</v>
      </c>
      <c r="O18" s="81">
        <v>21281</v>
      </c>
      <c r="P18" s="81">
        <v>196</v>
      </c>
      <c r="Q18" s="82">
        <f t="shared" si="4"/>
        <v>0.9210093510643298</v>
      </c>
      <c r="R18" s="81">
        <v>4147</v>
      </c>
      <c r="S18" s="81">
        <v>352</v>
      </c>
      <c r="T18" s="82">
        <f t="shared" si="9"/>
        <v>8.488063660477453</v>
      </c>
    </row>
    <row r="19" spans="1:20" ht="13.5" customHeight="1">
      <c r="A19" s="12" t="s">
        <v>19</v>
      </c>
      <c r="B19" s="81">
        <f t="shared" si="5"/>
        <v>228235</v>
      </c>
      <c r="C19" s="81">
        <f t="shared" si="0"/>
        <v>74272</v>
      </c>
      <c r="D19" s="82">
        <f t="shared" si="1"/>
        <v>32.54189760553815</v>
      </c>
      <c r="E19" s="81">
        <v>118739</v>
      </c>
      <c r="F19" s="81">
        <v>24027</v>
      </c>
      <c r="G19" s="82">
        <f t="shared" si="6"/>
        <v>20.235137570638123</v>
      </c>
      <c r="H19" s="81">
        <v>109496</v>
      </c>
      <c r="I19" s="81">
        <v>50245</v>
      </c>
      <c r="J19" s="82">
        <f t="shared" si="7"/>
        <v>45.887521005333525</v>
      </c>
      <c r="K19" s="12" t="s">
        <v>19</v>
      </c>
      <c r="L19" s="81">
        <f t="shared" si="8"/>
        <v>24825</v>
      </c>
      <c r="M19" s="81">
        <f t="shared" si="2"/>
        <v>369</v>
      </c>
      <c r="N19" s="82">
        <f t="shared" si="3"/>
        <v>1.486404833836858</v>
      </c>
      <c r="O19" s="81">
        <v>21161</v>
      </c>
      <c r="P19" s="81">
        <v>144</v>
      </c>
      <c r="Q19" s="82">
        <f t="shared" si="4"/>
        <v>0.6804971409668731</v>
      </c>
      <c r="R19" s="81">
        <v>3664</v>
      </c>
      <c r="S19" s="81">
        <v>225</v>
      </c>
      <c r="T19" s="82">
        <f t="shared" si="9"/>
        <v>6.140829694323144</v>
      </c>
    </row>
    <row r="20" spans="1:20" ht="13.5" customHeight="1">
      <c r="A20" s="12" t="s">
        <v>20</v>
      </c>
      <c r="B20" s="81">
        <f t="shared" si="5"/>
        <v>231256</v>
      </c>
      <c r="C20" s="81">
        <f t="shared" si="0"/>
        <v>66357</v>
      </c>
      <c r="D20" s="82">
        <f t="shared" si="1"/>
        <v>28.694174421420414</v>
      </c>
      <c r="E20" s="81">
        <v>127585</v>
      </c>
      <c r="F20" s="81">
        <v>23809</v>
      </c>
      <c r="G20" s="82">
        <f t="shared" si="6"/>
        <v>18.661284633773562</v>
      </c>
      <c r="H20" s="81">
        <v>103671</v>
      </c>
      <c r="I20" s="81">
        <v>42548</v>
      </c>
      <c r="J20" s="82">
        <f t="shared" si="7"/>
        <v>41.04137126100838</v>
      </c>
      <c r="K20" s="12" t="s">
        <v>20</v>
      </c>
      <c r="L20" s="81">
        <f t="shared" si="8"/>
        <v>24956</v>
      </c>
      <c r="M20" s="81">
        <f t="shared" si="2"/>
        <v>625</v>
      </c>
      <c r="N20" s="82">
        <f t="shared" si="3"/>
        <v>2.50440775765347</v>
      </c>
      <c r="O20" s="81">
        <v>21647</v>
      </c>
      <c r="P20" s="81">
        <v>218</v>
      </c>
      <c r="Q20" s="82">
        <f t="shared" si="4"/>
        <v>1.0070679539890053</v>
      </c>
      <c r="R20" s="81">
        <v>3309</v>
      </c>
      <c r="S20" s="81">
        <v>407</v>
      </c>
      <c r="T20" s="82">
        <f t="shared" si="9"/>
        <v>12.299788455726805</v>
      </c>
    </row>
    <row r="21" spans="1:20" ht="13.5" customHeight="1">
      <c r="A21" s="12" t="s">
        <v>21</v>
      </c>
      <c r="B21" s="81">
        <f t="shared" si="5"/>
        <v>226298</v>
      </c>
      <c r="C21" s="81">
        <f t="shared" si="0"/>
        <v>59015</v>
      </c>
      <c r="D21" s="82">
        <f t="shared" si="1"/>
        <v>26.07844523592785</v>
      </c>
      <c r="E21" s="81">
        <v>124413</v>
      </c>
      <c r="F21" s="81">
        <v>21642</v>
      </c>
      <c r="G21" s="82">
        <f t="shared" si="6"/>
        <v>17.395288273733453</v>
      </c>
      <c r="H21" s="81">
        <v>101885</v>
      </c>
      <c r="I21" s="81">
        <v>37373</v>
      </c>
      <c r="J21" s="82">
        <f t="shared" si="7"/>
        <v>36.68155273102027</v>
      </c>
      <c r="K21" s="12" t="s">
        <v>21</v>
      </c>
      <c r="L21" s="81">
        <f t="shared" si="8"/>
        <v>24695</v>
      </c>
      <c r="M21" s="81">
        <f t="shared" si="2"/>
        <v>673</v>
      </c>
      <c r="N21" s="82">
        <f t="shared" si="3"/>
        <v>2.7252480259161773</v>
      </c>
      <c r="O21" s="81">
        <v>21392</v>
      </c>
      <c r="P21" s="81">
        <v>196</v>
      </c>
      <c r="Q21" s="82">
        <f t="shared" si="4"/>
        <v>0.9162303664921465</v>
      </c>
      <c r="R21" s="81">
        <v>3303</v>
      </c>
      <c r="S21" s="81">
        <v>477</v>
      </c>
      <c r="T21" s="82">
        <f t="shared" si="9"/>
        <v>14.441416893732969</v>
      </c>
    </row>
    <row r="22" spans="1:20" ht="13.5" customHeight="1">
      <c r="A22" s="12" t="s">
        <v>22</v>
      </c>
      <c r="B22" s="81">
        <f t="shared" si="5"/>
        <v>229999</v>
      </c>
      <c r="C22" s="81">
        <f t="shared" si="0"/>
        <v>61103</v>
      </c>
      <c r="D22" s="82">
        <f t="shared" si="1"/>
        <v>26.5666372462489</v>
      </c>
      <c r="E22" s="81">
        <v>123804</v>
      </c>
      <c r="F22" s="81">
        <v>20297</v>
      </c>
      <c r="G22" s="82">
        <f t="shared" si="6"/>
        <v>16.39446221446803</v>
      </c>
      <c r="H22" s="81">
        <v>106195</v>
      </c>
      <c r="I22" s="81">
        <v>40806</v>
      </c>
      <c r="J22" s="82">
        <f t="shared" si="7"/>
        <v>38.425537925514384</v>
      </c>
      <c r="K22" s="12" t="s">
        <v>22</v>
      </c>
      <c r="L22" s="81">
        <f t="shared" si="8"/>
        <v>25585</v>
      </c>
      <c r="M22" s="81">
        <f t="shared" si="2"/>
        <v>821</v>
      </c>
      <c r="N22" s="82">
        <f t="shared" si="3"/>
        <v>3.2089114715653704</v>
      </c>
      <c r="O22" s="81">
        <v>21967</v>
      </c>
      <c r="P22" s="81">
        <v>237</v>
      </c>
      <c r="Q22" s="82">
        <f t="shared" si="4"/>
        <v>1.07889106386853</v>
      </c>
      <c r="R22" s="81">
        <v>3618</v>
      </c>
      <c r="S22" s="81">
        <v>584</v>
      </c>
      <c r="T22" s="82">
        <f t="shared" si="9"/>
        <v>16.141514648977335</v>
      </c>
    </row>
    <row r="23" spans="1:20" ht="13.5" customHeight="1">
      <c r="A23" s="12" t="s">
        <v>23</v>
      </c>
      <c r="B23" s="81">
        <f t="shared" si="5"/>
        <v>229080</v>
      </c>
      <c r="C23" s="81">
        <f t="shared" si="0"/>
        <v>60895</v>
      </c>
      <c r="D23" s="82">
        <f t="shared" si="1"/>
        <v>26.582416623013792</v>
      </c>
      <c r="E23" s="81">
        <v>124413</v>
      </c>
      <c r="F23" s="81">
        <v>20595</v>
      </c>
      <c r="G23" s="82">
        <f t="shared" si="6"/>
        <v>16.553736345880253</v>
      </c>
      <c r="H23" s="81">
        <v>104667</v>
      </c>
      <c r="I23" s="81">
        <v>40300</v>
      </c>
      <c r="J23" s="82">
        <f t="shared" si="7"/>
        <v>38.50306209215894</v>
      </c>
      <c r="K23" s="12" t="s">
        <v>23</v>
      </c>
      <c r="L23" s="81">
        <f t="shared" si="8"/>
        <v>25985</v>
      </c>
      <c r="M23" s="81">
        <f t="shared" si="2"/>
        <v>705</v>
      </c>
      <c r="N23" s="82">
        <f t="shared" si="3"/>
        <v>2.7131037136809697</v>
      </c>
      <c r="O23" s="81">
        <v>22413</v>
      </c>
      <c r="P23" s="81">
        <v>228</v>
      </c>
      <c r="Q23" s="82">
        <f t="shared" si="4"/>
        <v>1.0172667648239861</v>
      </c>
      <c r="R23" s="81">
        <v>3572</v>
      </c>
      <c r="S23" s="81">
        <v>477</v>
      </c>
      <c r="T23" s="82">
        <f t="shared" si="9"/>
        <v>13.353863381858902</v>
      </c>
    </row>
    <row r="24" spans="1:20" ht="13.5" customHeight="1">
      <c r="A24" s="12" t="s">
        <v>24</v>
      </c>
      <c r="B24" s="81">
        <f t="shared" si="5"/>
        <v>230631</v>
      </c>
      <c r="C24" s="81">
        <f t="shared" si="0"/>
        <v>61062</v>
      </c>
      <c r="D24" s="82">
        <f t="shared" si="1"/>
        <v>26.476059159436506</v>
      </c>
      <c r="E24" s="81">
        <v>124516</v>
      </c>
      <c r="F24" s="81">
        <v>20808</v>
      </c>
      <c r="G24" s="82">
        <f t="shared" si="6"/>
        <v>16.711105400109222</v>
      </c>
      <c r="H24" s="81">
        <v>106115</v>
      </c>
      <c r="I24" s="81">
        <v>40254</v>
      </c>
      <c r="J24" s="82">
        <f t="shared" si="7"/>
        <v>37.93431654337275</v>
      </c>
      <c r="K24" s="12" t="s">
        <v>24</v>
      </c>
      <c r="L24" s="81">
        <f t="shared" si="8"/>
        <v>26485</v>
      </c>
      <c r="M24" s="81">
        <f t="shared" si="2"/>
        <v>687</v>
      </c>
      <c r="N24" s="82">
        <f t="shared" si="3"/>
        <v>2.5939210874079666</v>
      </c>
      <c r="O24" s="81">
        <v>22702</v>
      </c>
      <c r="P24" s="81">
        <v>201</v>
      </c>
      <c r="Q24" s="82">
        <f t="shared" si="4"/>
        <v>0.8853845476169501</v>
      </c>
      <c r="R24" s="81">
        <v>3783</v>
      </c>
      <c r="S24" s="81">
        <v>486</v>
      </c>
      <c r="T24" s="82">
        <f t="shared" si="9"/>
        <v>12.846946867565423</v>
      </c>
    </row>
    <row r="25" spans="1:20" ht="13.5" customHeight="1">
      <c r="A25" s="14" t="s">
        <v>25</v>
      </c>
      <c r="B25" s="86">
        <f t="shared" si="5"/>
        <v>231453</v>
      </c>
      <c r="C25" s="87">
        <f t="shared" si="0"/>
        <v>65002</v>
      </c>
      <c r="D25" s="88">
        <f t="shared" si="1"/>
        <v>28.084319494670623</v>
      </c>
      <c r="E25" s="87">
        <v>123200</v>
      </c>
      <c r="F25" s="87">
        <v>20872</v>
      </c>
      <c r="G25" s="89">
        <f t="shared" si="6"/>
        <v>16.941558441558442</v>
      </c>
      <c r="H25" s="87">
        <v>108253</v>
      </c>
      <c r="I25" s="87">
        <v>44130</v>
      </c>
      <c r="J25" s="89">
        <f t="shared" si="7"/>
        <v>40.7656138859893</v>
      </c>
      <c r="K25" s="14" t="s">
        <v>25</v>
      </c>
      <c r="L25" s="86">
        <f t="shared" si="8"/>
        <v>26825</v>
      </c>
      <c r="M25" s="87">
        <f t="shared" si="2"/>
        <v>698</v>
      </c>
      <c r="N25" s="88">
        <f t="shared" si="3"/>
        <v>2.602050326188257</v>
      </c>
      <c r="O25" s="87">
        <v>23155</v>
      </c>
      <c r="P25" s="87">
        <v>253</v>
      </c>
      <c r="Q25" s="89">
        <f t="shared" si="4"/>
        <v>1.0926365795724466</v>
      </c>
      <c r="R25" s="87">
        <v>3670</v>
      </c>
      <c r="S25" s="87">
        <v>445</v>
      </c>
      <c r="T25" s="89">
        <f t="shared" si="9"/>
        <v>12.125340599455042</v>
      </c>
    </row>
    <row r="26" spans="1:11" ht="16.5" customHeight="1">
      <c r="A26" s="55" t="s">
        <v>111</v>
      </c>
      <c r="K26" s="55" t="s">
        <v>111</v>
      </c>
    </row>
    <row r="27" spans="1:20" ht="13.5" customHeight="1">
      <c r="A27" s="33" t="s">
        <v>108</v>
      </c>
      <c r="B27" s="78">
        <v>145627</v>
      </c>
      <c r="C27" s="78">
        <v>39923</v>
      </c>
      <c r="D27" s="79">
        <v>27.4</v>
      </c>
      <c r="E27" s="78">
        <v>72855</v>
      </c>
      <c r="F27" s="78">
        <v>10494</v>
      </c>
      <c r="G27" s="79">
        <v>14.4</v>
      </c>
      <c r="H27" s="78">
        <v>72772</v>
      </c>
      <c r="I27" s="78">
        <v>29429</v>
      </c>
      <c r="J27" s="79">
        <v>40.4</v>
      </c>
      <c r="K27" s="33" t="s">
        <v>108</v>
      </c>
      <c r="L27" s="78">
        <v>10354</v>
      </c>
      <c r="M27" s="78">
        <v>358</v>
      </c>
      <c r="N27" s="79">
        <v>3.5</v>
      </c>
      <c r="O27" s="78">
        <v>9028</v>
      </c>
      <c r="P27" s="78">
        <v>46</v>
      </c>
      <c r="Q27" s="80">
        <v>0.5</v>
      </c>
      <c r="R27" s="78">
        <v>1326</v>
      </c>
      <c r="S27" s="78">
        <v>312</v>
      </c>
      <c r="T27" s="80">
        <v>23.4</v>
      </c>
    </row>
    <row r="28" spans="1:20" ht="13.5" customHeight="1">
      <c r="A28" s="12" t="s">
        <v>109</v>
      </c>
      <c r="B28" s="81">
        <v>143800</v>
      </c>
      <c r="C28" s="81">
        <v>39264</v>
      </c>
      <c r="D28" s="82">
        <v>27.3</v>
      </c>
      <c r="E28" s="81">
        <v>72363</v>
      </c>
      <c r="F28" s="81">
        <v>10774</v>
      </c>
      <c r="G28" s="82">
        <v>14.9</v>
      </c>
      <c r="H28" s="81">
        <v>71437</v>
      </c>
      <c r="I28" s="81">
        <v>28490</v>
      </c>
      <c r="J28" s="82">
        <v>39.9</v>
      </c>
      <c r="K28" s="12" t="s">
        <v>109</v>
      </c>
      <c r="L28" s="81">
        <v>10339</v>
      </c>
      <c r="M28" s="81">
        <v>367</v>
      </c>
      <c r="N28" s="82">
        <v>3.6</v>
      </c>
      <c r="O28" s="81">
        <v>8968</v>
      </c>
      <c r="P28" s="81">
        <v>40</v>
      </c>
      <c r="Q28" s="83">
        <v>0.5</v>
      </c>
      <c r="R28" s="81">
        <v>1369</v>
      </c>
      <c r="S28" s="81">
        <v>327</v>
      </c>
      <c r="T28" s="83">
        <v>23.8</v>
      </c>
    </row>
    <row r="29" spans="1:20" ht="13.5" customHeight="1">
      <c r="A29" s="12" t="s">
        <v>110</v>
      </c>
      <c r="B29" s="81">
        <v>144019</v>
      </c>
      <c r="C29" s="81">
        <v>41756</v>
      </c>
      <c r="D29" s="82">
        <v>29</v>
      </c>
      <c r="E29" s="81">
        <v>73962</v>
      </c>
      <c r="F29" s="81">
        <v>10967</v>
      </c>
      <c r="G29" s="82">
        <v>14.8</v>
      </c>
      <c r="H29" s="81">
        <v>70059</v>
      </c>
      <c r="I29" s="81">
        <v>30789</v>
      </c>
      <c r="J29" s="82">
        <v>44</v>
      </c>
      <c r="K29" s="12" t="s">
        <v>110</v>
      </c>
      <c r="L29" s="81">
        <v>11547</v>
      </c>
      <c r="M29" s="81">
        <v>70</v>
      </c>
      <c r="N29" s="82">
        <v>0.6</v>
      </c>
      <c r="O29" s="81">
        <v>10122</v>
      </c>
      <c r="P29" s="81">
        <v>3</v>
      </c>
      <c r="Q29" s="82">
        <v>0</v>
      </c>
      <c r="R29" s="81">
        <v>1424</v>
      </c>
      <c r="S29" s="81">
        <v>67</v>
      </c>
      <c r="T29" s="82">
        <v>5.5</v>
      </c>
    </row>
    <row r="30" spans="1:20" ht="13.5" customHeight="1">
      <c r="A30" s="12" t="s">
        <v>160</v>
      </c>
      <c r="B30" s="81">
        <v>143751</v>
      </c>
      <c r="C30" s="81">
        <v>40628</v>
      </c>
      <c r="D30" s="83">
        <v>28.3</v>
      </c>
      <c r="E30" s="81">
        <v>74480</v>
      </c>
      <c r="F30" s="81">
        <v>10083</v>
      </c>
      <c r="G30" s="83">
        <v>13.5</v>
      </c>
      <c r="H30" s="81">
        <v>69270</v>
      </c>
      <c r="I30" s="81">
        <v>30545</v>
      </c>
      <c r="J30" s="83">
        <v>44.1</v>
      </c>
      <c r="K30" s="12" t="s">
        <v>160</v>
      </c>
      <c r="L30" s="81">
        <v>13377</v>
      </c>
      <c r="M30" s="81">
        <v>61</v>
      </c>
      <c r="N30" s="83">
        <v>0.5</v>
      </c>
      <c r="O30" s="81">
        <v>11228</v>
      </c>
      <c r="P30" s="81">
        <v>0</v>
      </c>
      <c r="Q30" s="83">
        <v>0</v>
      </c>
      <c r="R30" s="81">
        <v>2147</v>
      </c>
      <c r="S30" s="81">
        <v>61</v>
      </c>
      <c r="T30" s="83">
        <v>2.8</v>
      </c>
    </row>
    <row r="31" spans="1:20" ht="13.5" customHeight="1">
      <c r="A31" s="12" t="s">
        <v>161</v>
      </c>
      <c r="B31" s="81">
        <f aca="true" t="shared" si="10" ref="B31:B43">E31+H31</f>
        <v>139506.90000000002</v>
      </c>
      <c r="C31" s="81">
        <f aca="true" t="shared" si="11" ref="C31:C43">F31+I31</f>
        <v>36465.200000000004</v>
      </c>
      <c r="D31" s="82">
        <f aca="true" t="shared" si="12" ref="D31:D43">C31/B31*100</f>
        <v>26.138635436670153</v>
      </c>
      <c r="E31" s="81">
        <f>ROUND(SUM(E32:E43)/12,1)</f>
        <v>71487.1</v>
      </c>
      <c r="F31" s="81">
        <f>ROUND(SUM(F32:F43)/12,1)</f>
        <v>6068.8</v>
      </c>
      <c r="G31" s="82">
        <f aca="true" t="shared" si="13" ref="G31:G43">F31/E31*100</f>
        <v>8.489363815289751</v>
      </c>
      <c r="H31" s="81">
        <f>ROUND(SUM(H32:H43)/12,1)</f>
        <v>68019.8</v>
      </c>
      <c r="I31" s="81">
        <f>ROUND(SUM(I32:I43)/12,1)</f>
        <v>30396.4</v>
      </c>
      <c r="J31" s="82">
        <f aca="true" t="shared" si="14" ref="J31:J43">I31/H31*100</f>
        <v>44.68757626455826</v>
      </c>
      <c r="K31" s="12" t="s">
        <v>161</v>
      </c>
      <c r="L31" s="81">
        <f>O31+R31-1</f>
        <v>10538</v>
      </c>
      <c r="M31" s="81">
        <f aca="true" t="shared" si="15" ref="M31:M40">P31+S31</f>
        <v>0</v>
      </c>
      <c r="N31" s="82">
        <f aca="true" t="shared" si="16" ref="N31:N40">M31/L31*100</f>
        <v>0</v>
      </c>
      <c r="O31" s="81">
        <v>8551</v>
      </c>
      <c r="P31" s="81">
        <f>ROUND(SUM(P32:P43)/12,1)</f>
        <v>0</v>
      </c>
      <c r="Q31" s="82">
        <f aca="true" t="shared" si="17" ref="Q31:Q40">P31/O31*100</f>
        <v>0</v>
      </c>
      <c r="R31" s="81">
        <v>1988</v>
      </c>
      <c r="S31" s="81">
        <f>ROUND(SUM(S32:S43)/12,1)</f>
        <v>0</v>
      </c>
      <c r="T31" s="82">
        <f aca="true" t="shared" si="18" ref="T31:T40">S31/R31*100</f>
        <v>0</v>
      </c>
    </row>
    <row r="32" spans="1:20" ht="13.5" customHeight="1">
      <c r="A32" s="46" t="s">
        <v>162</v>
      </c>
      <c r="B32" s="84">
        <f t="shared" si="10"/>
        <v>141161</v>
      </c>
      <c r="C32" s="84">
        <f t="shared" si="11"/>
        <v>34300</v>
      </c>
      <c r="D32" s="85">
        <f t="shared" si="12"/>
        <v>24.29849604352477</v>
      </c>
      <c r="E32" s="84">
        <v>73627</v>
      </c>
      <c r="F32" s="84">
        <v>5831</v>
      </c>
      <c r="G32" s="85">
        <f t="shared" si="13"/>
        <v>7.919649041791733</v>
      </c>
      <c r="H32" s="84">
        <v>67534</v>
      </c>
      <c r="I32" s="84">
        <v>28469</v>
      </c>
      <c r="J32" s="85">
        <f t="shared" si="14"/>
        <v>42.155062635117126</v>
      </c>
      <c r="K32" s="46" t="s">
        <v>162</v>
      </c>
      <c r="L32" s="84">
        <f aca="true" t="shared" si="19" ref="L32:L40">O32+R32</f>
        <v>10844</v>
      </c>
      <c r="M32" s="84">
        <f t="shared" si="15"/>
        <v>0</v>
      </c>
      <c r="N32" s="85">
        <f t="shared" si="16"/>
        <v>0</v>
      </c>
      <c r="O32" s="84">
        <v>8890</v>
      </c>
      <c r="P32" s="84">
        <v>0</v>
      </c>
      <c r="Q32" s="85">
        <f t="shared" si="17"/>
        <v>0</v>
      </c>
      <c r="R32" s="84">
        <v>1954</v>
      </c>
      <c r="S32" s="84">
        <v>0</v>
      </c>
      <c r="T32" s="85">
        <f t="shared" si="18"/>
        <v>0</v>
      </c>
    </row>
    <row r="33" spans="1:20" ht="13.5" customHeight="1">
      <c r="A33" s="12" t="s">
        <v>16</v>
      </c>
      <c r="B33" s="81">
        <f t="shared" si="10"/>
        <v>140737</v>
      </c>
      <c r="C33" s="81">
        <f t="shared" si="11"/>
        <v>35190</v>
      </c>
      <c r="D33" s="82">
        <f t="shared" si="12"/>
        <v>25.004085634907664</v>
      </c>
      <c r="E33" s="81">
        <v>72748</v>
      </c>
      <c r="F33" s="81">
        <v>5895</v>
      </c>
      <c r="G33" s="82">
        <f t="shared" si="13"/>
        <v>8.103315555066807</v>
      </c>
      <c r="H33" s="81">
        <v>67989</v>
      </c>
      <c r="I33" s="81">
        <v>29295</v>
      </c>
      <c r="J33" s="82">
        <f t="shared" si="14"/>
        <v>43.087852446719324</v>
      </c>
      <c r="K33" s="12" t="s">
        <v>16</v>
      </c>
      <c r="L33" s="81">
        <f t="shared" si="19"/>
        <v>10717</v>
      </c>
      <c r="M33" s="81">
        <f t="shared" si="15"/>
        <v>0</v>
      </c>
      <c r="N33" s="82">
        <f t="shared" si="16"/>
        <v>0</v>
      </c>
      <c r="O33" s="81">
        <v>8624</v>
      </c>
      <c r="P33" s="81">
        <v>0</v>
      </c>
      <c r="Q33" s="82">
        <f t="shared" si="17"/>
        <v>0</v>
      </c>
      <c r="R33" s="81">
        <v>2093</v>
      </c>
      <c r="S33" s="81">
        <v>0</v>
      </c>
      <c r="T33" s="82">
        <f t="shared" si="18"/>
        <v>0</v>
      </c>
    </row>
    <row r="34" spans="1:20" ht="13.5" customHeight="1">
      <c r="A34" s="12" t="s">
        <v>84</v>
      </c>
      <c r="B34" s="81">
        <f t="shared" si="10"/>
        <v>139689</v>
      </c>
      <c r="C34" s="81">
        <f t="shared" si="11"/>
        <v>35832</v>
      </c>
      <c r="D34" s="82">
        <f t="shared" si="12"/>
        <v>25.651268174301485</v>
      </c>
      <c r="E34" s="81">
        <v>72199</v>
      </c>
      <c r="F34" s="81">
        <v>5905</v>
      </c>
      <c r="G34" s="82">
        <f t="shared" si="13"/>
        <v>8.1787836396626</v>
      </c>
      <c r="H34" s="81">
        <v>67490</v>
      </c>
      <c r="I34" s="81">
        <v>29927</v>
      </c>
      <c r="J34" s="82">
        <f t="shared" si="14"/>
        <v>44.34286560971996</v>
      </c>
      <c r="K34" s="12" t="s">
        <v>84</v>
      </c>
      <c r="L34" s="81">
        <f t="shared" si="19"/>
        <v>10590</v>
      </c>
      <c r="M34" s="81">
        <f t="shared" si="15"/>
        <v>0</v>
      </c>
      <c r="N34" s="82">
        <f t="shared" si="16"/>
        <v>0</v>
      </c>
      <c r="O34" s="81">
        <v>8497</v>
      </c>
      <c r="P34" s="81">
        <v>0</v>
      </c>
      <c r="Q34" s="82">
        <f t="shared" si="17"/>
        <v>0</v>
      </c>
      <c r="R34" s="81">
        <v>2093</v>
      </c>
      <c r="S34" s="81">
        <v>0</v>
      </c>
      <c r="T34" s="82">
        <f t="shared" si="18"/>
        <v>0</v>
      </c>
    </row>
    <row r="35" spans="1:20" ht="13.5" customHeight="1">
      <c r="A35" s="12" t="s">
        <v>17</v>
      </c>
      <c r="B35" s="81">
        <f t="shared" si="10"/>
        <v>141081</v>
      </c>
      <c r="C35" s="81">
        <f t="shared" si="11"/>
        <v>37660</v>
      </c>
      <c r="D35" s="82">
        <f t="shared" si="12"/>
        <v>26.693885073114025</v>
      </c>
      <c r="E35" s="81">
        <v>72900</v>
      </c>
      <c r="F35" s="81">
        <v>6315</v>
      </c>
      <c r="G35" s="82">
        <f t="shared" si="13"/>
        <v>8.662551440329217</v>
      </c>
      <c r="H35" s="81">
        <v>68181</v>
      </c>
      <c r="I35" s="81">
        <v>31345</v>
      </c>
      <c r="J35" s="82">
        <f t="shared" si="14"/>
        <v>45.97321834528681</v>
      </c>
      <c r="K35" s="12" t="s">
        <v>17</v>
      </c>
      <c r="L35" s="81">
        <f t="shared" si="19"/>
        <v>10527</v>
      </c>
      <c r="M35" s="81">
        <f t="shared" si="15"/>
        <v>0</v>
      </c>
      <c r="N35" s="82">
        <f t="shared" si="16"/>
        <v>0</v>
      </c>
      <c r="O35" s="81">
        <v>8497</v>
      </c>
      <c r="P35" s="81">
        <v>0</v>
      </c>
      <c r="Q35" s="82">
        <f t="shared" si="17"/>
        <v>0</v>
      </c>
      <c r="R35" s="81">
        <v>2030</v>
      </c>
      <c r="S35" s="81">
        <v>0</v>
      </c>
      <c r="T35" s="82">
        <f t="shared" si="18"/>
        <v>0</v>
      </c>
    </row>
    <row r="36" spans="1:20" ht="13.5" customHeight="1">
      <c r="A36" s="12" t="s">
        <v>18</v>
      </c>
      <c r="B36" s="81">
        <f t="shared" si="10"/>
        <v>141044</v>
      </c>
      <c r="C36" s="81">
        <f t="shared" si="11"/>
        <v>36463</v>
      </c>
      <c r="D36" s="82">
        <f t="shared" si="12"/>
        <v>25.85221632965599</v>
      </c>
      <c r="E36" s="81">
        <v>72289</v>
      </c>
      <c r="F36" s="81">
        <v>5994</v>
      </c>
      <c r="G36" s="82">
        <f t="shared" si="13"/>
        <v>8.291717965388926</v>
      </c>
      <c r="H36" s="81">
        <v>68755</v>
      </c>
      <c r="I36" s="81">
        <v>30469</v>
      </c>
      <c r="J36" s="82">
        <f t="shared" si="14"/>
        <v>44.315322521998404</v>
      </c>
      <c r="K36" s="12" t="s">
        <v>18</v>
      </c>
      <c r="L36" s="81">
        <f t="shared" si="19"/>
        <v>10591</v>
      </c>
      <c r="M36" s="81">
        <f t="shared" si="15"/>
        <v>0</v>
      </c>
      <c r="N36" s="82">
        <f t="shared" si="16"/>
        <v>0</v>
      </c>
      <c r="O36" s="81">
        <v>8562</v>
      </c>
      <c r="P36" s="81">
        <v>0</v>
      </c>
      <c r="Q36" s="82">
        <f t="shared" si="17"/>
        <v>0</v>
      </c>
      <c r="R36" s="81">
        <v>2029</v>
      </c>
      <c r="S36" s="81">
        <v>0</v>
      </c>
      <c r="T36" s="82">
        <f t="shared" si="18"/>
        <v>0</v>
      </c>
    </row>
    <row r="37" spans="1:20" ht="13.5" customHeight="1">
      <c r="A37" s="12" t="s">
        <v>19</v>
      </c>
      <c r="B37" s="81">
        <f t="shared" si="10"/>
        <v>139776</v>
      </c>
      <c r="C37" s="81">
        <f t="shared" si="11"/>
        <v>37750</v>
      </c>
      <c r="D37" s="82">
        <f t="shared" si="12"/>
        <v>27.00749771062271</v>
      </c>
      <c r="E37" s="81">
        <v>70114</v>
      </c>
      <c r="F37" s="81">
        <v>5809</v>
      </c>
      <c r="G37" s="82">
        <f t="shared" si="13"/>
        <v>8.285078586302308</v>
      </c>
      <c r="H37" s="81">
        <v>69662</v>
      </c>
      <c r="I37" s="81">
        <v>31941</v>
      </c>
      <c r="J37" s="82">
        <f t="shared" si="14"/>
        <v>45.85139674427952</v>
      </c>
      <c r="K37" s="12" t="s">
        <v>19</v>
      </c>
      <c r="L37" s="81">
        <f t="shared" si="19"/>
        <v>10464</v>
      </c>
      <c r="M37" s="81">
        <f t="shared" si="15"/>
        <v>0</v>
      </c>
      <c r="N37" s="82">
        <f t="shared" si="16"/>
        <v>0</v>
      </c>
      <c r="O37" s="81">
        <v>8435</v>
      </c>
      <c r="P37" s="81">
        <v>0</v>
      </c>
      <c r="Q37" s="82">
        <f t="shared" si="17"/>
        <v>0</v>
      </c>
      <c r="R37" s="81">
        <v>2029</v>
      </c>
      <c r="S37" s="81">
        <v>0</v>
      </c>
      <c r="T37" s="82">
        <f t="shared" si="18"/>
        <v>0</v>
      </c>
    </row>
    <row r="38" spans="1:20" ht="13.5" customHeight="1">
      <c r="A38" s="12" t="s">
        <v>20</v>
      </c>
      <c r="B38" s="81">
        <f t="shared" si="10"/>
        <v>138915</v>
      </c>
      <c r="C38" s="81">
        <f t="shared" si="11"/>
        <v>37653</v>
      </c>
      <c r="D38" s="82">
        <f t="shared" si="12"/>
        <v>27.10506424792139</v>
      </c>
      <c r="E38" s="81">
        <v>70490</v>
      </c>
      <c r="F38" s="81">
        <v>6179</v>
      </c>
      <c r="G38" s="82">
        <f t="shared" si="13"/>
        <v>8.7657823804795</v>
      </c>
      <c r="H38" s="81">
        <v>68425</v>
      </c>
      <c r="I38" s="81">
        <v>31474</v>
      </c>
      <c r="J38" s="82">
        <f t="shared" si="14"/>
        <v>45.997807818779684</v>
      </c>
      <c r="K38" s="12" t="s">
        <v>20</v>
      </c>
      <c r="L38" s="81">
        <f t="shared" si="19"/>
        <v>10528</v>
      </c>
      <c r="M38" s="81">
        <f t="shared" si="15"/>
        <v>0</v>
      </c>
      <c r="N38" s="82">
        <f t="shared" si="16"/>
        <v>0</v>
      </c>
      <c r="O38" s="81">
        <v>8499</v>
      </c>
      <c r="P38" s="81">
        <v>0</v>
      </c>
      <c r="Q38" s="82">
        <f t="shared" si="17"/>
        <v>0</v>
      </c>
      <c r="R38" s="81">
        <v>2029</v>
      </c>
      <c r="S38" s="81">
        <v>0</v>
      </c>
      <c r="T38" s="82">
        <f t="shared" si="18"/>
        <v>0</v>
      </c>
    </row>
    <row r="39" spans="1:20" ht="13.5" customHeight="1">
      <c r="A39" s="12" t="s">
        <v>21</v>
      </c>
      <c r="B39" s="81">
        <f t="shared" si="10"/>
        <v>138072</v>
      </c>
      <c r="C39" s="81">
        <f t="shared" si="11"/>
        <v>34834</v>
      </c>
      <c r="D39" s="82">
        <f t="shared" si="12"/>
        <v>25.22886609884698</v>
      </c>
      <c r="E39" s="81">
        <v>70448</v>
      </c>
      <c r="F39" s="81">
        <v>6019</v>
      </c>
      <c r="G39" s="82">
        <f t="shared" si="13"/>
        <v>8.543890529184647</v>
      </c>
      <c r="H39" s="81">
        <v>67624</v>
      </c>
      <c r="I39" s="81">
        <v>28815</v>
      </c>
      <c r="J39" s="82">
        <f t="shared" si="14"/>
        <v>42.610611617177334</v>
      </c>
      <c r="K39" s="12" t="s">
        <v>21</v>
      </c>
      <c r="L39" s="81">
        <f t="shared" si="19"/>
        <v>10465</v>
      </c>
      <c r="M39" s="81">
        <f t="shared" si="15"/>
        <v>0</v>
      </c>
      <c r="N39" s="82">
        <f t="shared" si="16"/>
        <v>0</v>
      </c>
      <c r="O39" s="81">
        <v>8436</v>
      </c>
      <c r="P39" s="81">
        <v>0</v>
      </c>
      <c r="Q39" s="82">
        <f t="shared" si="17"/>
        <v>0</v>
      </c>
      <c r="R39" s="81">
        <v>2029</v>
      </c>
      <c r="S39" s="81">
        <v>0</v>
      </c>
      <c r="T39" s="82">
        <f t="shared" si="18"/>
        <v>0</v>
      </c>
    </row>
    <row r="40" spans="1:20" ht="13.5" customHeight="1">
      <c r="A40" s="12" t="s">
        <v>22</v>
      </c>
      <c r="B40" s="81">
        <f t="shared" si="10"/>
        <v>138147</v>
      </c>
      <c r="C40" s="81">
        <f t="shared" si="11"/>
        <v>36156</v>
      </c>
      <c r="D40" s="82">
        <f t="shared" si="12"/>
        <v>26.172121001541836</v>
      </c>
      <c r="E40" s="81">
        <v>70703</v>
      </c>
      <c r="F40" s="81">
        <v>6124</v>
      </c>
      <c r="G40" s="82">
        <f t="shared" si="13"/>
        <v>8.661584374071822</v>
      </c>
      <c r="H40" s="81">
        <v>67444</v>
      </c>
      <c r="I40" s="81">
        <v>30032</v>
      </c>
      <c r="J40" s="82">
        <f t="shared" si="14"/>
        <v>44.52879425894075</v>
      </c>
      <c r="K40" s="12" t="s">
        <v>22</v>
      </c>
      <c r="L40" s="81">
        <f t="shared" si="19"/>
        <v>10402</v>
      </c>
      <c r="M40" s="81">
        <f t="shared" si="15"/>
        <v>0</v>
      </c>
      <c r="N40" s="82">
        <f t="shared" si="16"/>
        <v>0</v>
      </c>
      <c r="O40" s="81">
        <v>8372</v>
      </c>
      <c r="P40" s="81">
        <v>0</v>
      </c>
      <c r="Q40" s="82">
        <f t="shared" si="17"/>
        <v>0</v>
      </c>
      <c r="R40" s="81">
        <v>2030</v>
      </c>
      <c r="S40" s="81">
        <v>0</v>
      </c>
      <c r="T40" s="82">
        <f t="shared" si="18"/>
        <v>0</v>
      </c>
    </row>
    <row r="41" spans="1:20" ht="13.5" customHeight="1">
      <c r="A41" s="12" t="s">
        <v>23</v>
      </c>
      <c r="B41" s="81">
        <f t="shared" si="10"/>
        <v>138529</v>
      </c>
      <c r="C41" s="81">
        <f t="shared" si="11"/>
        <v>35759</v>
      </c>
      <c r="D41" s="82">
        <f t="shared" si="12"/>
        <v>25.81336759812025</v>
      </c>
      <c r="E41" s="81">
        <v>71524</v>
      </c>
      <c r="F41" s="81">
        <v>5858</v>
      </c>
      <c r="G41" s="82">
        <f t="shared" si="13"/>
        <v>8.190257815558414</v>
      </c>
      <c r="H41" s="81">
        <v>67005</v>
      </c>
      <c r="I41" s="81">
        <v>29901</v>
      </c>
      <c r="J41" s="82">
        <f t="shared" si="14"/>
        <v>44.625027982986346</v>
      </c>
      <c r="K41" s="12" t="s">
        <v>23</v>
      </c>
      <c r="L41" s="90" t="s">
        <v>163</v>
      </c>
      <c r="M41" s="90" t="s">
        <v>163</v>
      </c>
      <c r="N41" s="90" t="s">
        <v>163</v>
      </c>
      <c r="O41" s="90" t="s">
        <v>163</v>
      </c>
      <c r="P41" s="90" t="s">
        <v>163</v>
      </c>
      <c r="Q41" s="90" t="s">
        <v>163</v>
      </c>
      <c r="R41" s="90" t="s">
        <v>163</v>
      </c>
      <c r="S41" s="90" t="s">
        <v>163</v>
      </c>
      <c r="T41" s="90" t="s">
        <v>163</v>
      </c>
    </row>
    <row r="42" spans="1:20" ht="13.5" customHeight="1">
      <c r="A42" s="12" t="s">
        <v>24</v>
      </c>
      <c r="B42" s="81">
        <f t="shared" si="10"/>
        <v>138344</v>
      </c>
      <c r="C42" s="81">
        <f t="shared" si="11"/>
        <v>37280</v>
      </c>
      <c r="D42" s="82">
        <f t="shared" si="12"/>
        <v>26.94731972474412</v>
      </c>
      <c r="E42" s="81">
        <v>70572</v>
      </c>
      <c r="F42" s="81">
        <v>6361</v>
      </c>
      <c r="G42" s="82">
        <f t="shared" si="13"/>
        <v>9.013489769313608</v>
      </c>
      <c r="H42" s="81">
        <v>67772</v>
      </c>
      <c r="I42" s="81">
        <v>30919</v>
      </c>
      <c r="J42" s="82">
        <f t="shared" si="14"/>
        <v>45.62208581715163</v>
      </c>
      <c r="K42" s="12" t="s">
        <v>24</v>
      </c>
      <c r="L42" s="81">
        <f>O42+R42</f>
        <v>10402</v>
      </c>
      <c r="M42" s="81">
        <f>P42+S42</f>
        <v>0</v>
      </c>
      <c r="N42" s="82">
        <f>M42/L42*100</f>
        <v>0</v>
      </c>
      <c r="O42" s="81">
        <v>8283</v>
      </c>
      <c r="P42" s="81">
        <v>0</v>
      </c>
      <c r="Q42" s="82">
        <f>P42/O42*100</f>
        <v>0</v>
      </c>
      <c r="R42" s="81">
        <v>2119</v>
      </c>
      <c r="S42" s="81">
        <v>0</v>
      </c>
      <c r="T42" s="82">
        <f>S42/R42*100</f>
        <v>0</v>
      </c>
    </row>
    <row r="43" spans="1:20" ht="13.5" customHeight="1">
      <c r="A43" s="14" t="s">
        <v>25</v>
      </c>
      <c r="B43" s="86">
        <f t="shared" si="10"/>
        <v>138588</v>
      </c>
      <c r="C43" s="87">
        <f t="shared" si="11"/>
        <v>38705</v>
      </c>
      <c r="D43" s="88">
        <f t="shared" si="12"/>
        <v>27.928103443299563</v>
      </c>
      <c r="E43" s="87">
        <v>70231</v>
      </c>
      <c r="F43" s="87">
        <v>6535</v>
      </c>
      <c r="G43" s="89">
        <f t="shared" si="13"/>
        <v>9.305007760105937</v>
      </c>
      <c r="H43" s="87">
        <v>68357</v>
      </c>
      <c r="I43" s="87">
        <v>32170</v>
      </c>
      <c r="J43" s="89">
        <f t="shared" si="14"/>
        <v>47.06174934534869</v>
      </c>
      <c r="K43" s="14" t="s">
        <v>25</v>
      </c>
      <c r="L43" s="86">
        <f>O43+R43</f>
        <v>10531</v>
      </c>
      <c r="M43" s="87">
        <f>P43+S43</f>
        <v>0</v>
      </c>
      <c r="N43" s="88">
        <f>M43/L43*100</f>
        <v>0</v>
      </c>
      <c r="O43" s="87">
        <v>8476</v>
      </c>
      <c r="P43" s="87">
        <v>0</v>
      </c>
      <c r="Q43" s="89">
        <f>P43/O43*100</f>
        <v>0</v>
      </c>
      <c r="R43" s="87">
        <v>2055</v>
      </c>
      <c r="S43" s="87">
        <v>0</v>
      </c>
      <c r="T43" s="89">
        <f>S43/R43*100</f>
        <v>0</v>
      </c>
    </row>
    <row r="44" spans="1:11" ht="16.5" customHeight="1">
      <c r="A44" s="55" t="s">
        <v>39</v>
      </c>
      <c r="K44" s="55" t="s">
        <v>39</v>
      </c>
    </row>
    <row r="45" spans="1:20" ht="13.5" customHeight="1">
      <c r="A45" s="33" t="s">
        <v>95</v>
      </c>
      <c r="B45" s="78">
        <v>118445</v>
      </c>
      <c r="C45" s="78">
        <v>22024</v>
      </c>
      <c r="D45" s="79">
        <v>18.6</v>
      </c>
      <c r="E45" s="78">
        <v>62901</v>
      </c>
      <c r="F45" s="78">
        <v>6477</v>
      </c>
      <c r="G45" s="79">
        <v>10.3</v>
      </c>
      <c r="H45" s="78">
        <v>55543</v>
      </c>
      <c r="I45" s="78">
        <v>15547</v>
      </c>
      <c r="J45" s="79">
        <v>28</v>
      </c>
      <c r="K45" s="33" t="s">
        <v>95</v>
      </c>
      <c r="L45" s="91" t="s">
        <v>96</v>
      </c>
      <c r="M45" s="91" t="s">
        <v>96</v>
      </c>
      <c r="N45" s="91" t="s">
        <v>96</v>
      </c>
      <c r="O45" s="91" t="s">
        <v>96</v>
      </c>
      <c r="P45" s="91" t="s">
        <v>96</v>
      </c>
      <c r="Q45" s="91" t="s">
        <v>96</v>
      </c>
      <c r="R45" s="91" t="s">
        <v>96</v>
      </c>
      <c r="S45" s="91" t="s">
        <v>96</v>
      </c>
      <c r="T45" s="91" t="s">
        <v>96</v>
      </c>
    </row>
    <row r="46" spans="1:20" ht="13.5" customHeight="1">
      <c r="A46" s="12" t="s">
        <v>97</v>
      </c>
      <c r="B46" s="81">
        <v>119191</v>
      </c>
      <c r="C46" s="81">
        <v>22322</v>
      </c>
      <c r="D46" s="82">
        <v>18.7</v>
      </c>
      <c r="E46" s="81">
        <v>63162</v>
      </c>
      <c r="F46" s="81">
        <v>6641</v>
      </c>
      <c r="G46" s="82">
        <v>10.5</v>
      </c>
      <c r="H46" s="81">
        <v>56030</v>
      </c>
      <c r="I46" s="81">
        <v>15681</v>
      </c>
      <c r="J46" s="82">
        <v>28</v>
      </c>
      <c r="K46" s="12" t="s">
        <v>97</v>
      </c>
      <c r="L46" s="90" t="s">
        <v>96</v>
      </c>
      <c r="M46" s="90" t="s">
        <v>96</v>
      </c>
      <c r="N46" s="90" t="s">
        <v>96</v>
      </c>
      <c r="O46" s="90" t="s">
        <v>96</v>
      </c>
      <c r="P46" s="90" t="s">
        <v>96</v>
      </c>
      <c r="Q46" s="90" t="s">
        <v>96</v>
      </c>
      <c r="R46" s="90" t="s">
        <v>96</v>
      </c>
      <c r="S46" s="90" t="s">
        <v>96</v>
      </c>
      <c r="T46" s="90" t="s">
        <v>96</v>
      </c>
    </row>
    <row r="47" spans="1:20" ht="13.5" customHeight="1">
      <c r="A47" s="12" t="s">
        <v>98</v>
      </c>
      <c r="B47" s="81">
        <v>116687</v>
      </c>
      <c r="C47" s="81">
        <v>26957</v>
      </c>
      <c r="D47" s="82">
        <v>23.1</v>
      </c>
      <c r="E47" s="81">
        <v>60995</v>
      </c>
      <c r="F47" s="81">
        <v>5959</v>
      </c>
      <c r="G47" s="82">
        <v>9.8</v>
      </c>
      <c r="H47" s="81">
        <v>55692</v>
      </c>
      <c r="I47" s="81">
        <v>20998</v>
      </c>
      <c r="J47" s="82">
        <v>37.7</v>
      </c>
      <c r="K47" s="12" t="s">
        <v>98</v>
      </c>
      <c r="L47" s="90" t="s">
        <v>43</v>
      </c>
      <c r="M47" s="90" t="s">
        <v>43</v>
      </c>
      <c r="N47" s="90" t="s">
        <v>43</v>
      </c>
      <c r="O47" s="90" t="s">
        <v>43</v>
      </c>
      <c r="P47" s="90" t="s">
        <v>43</v>
      </c>
      <c r="Q47" s="90" t="s">
        <v>43</v>
      </c>
      <c r="R47" s="90" t="s">
        <v>43</v>
      </c>
      <c r="S47" s="90" t="s">
        <v>43</v>
      </c>
      <c r="T47" s="90" t="s">
        <v>43</v>
      </c>
    </row>
    <row r="48" spans="1:20" ht="13.5" customHeight="1">
      <c r="A48" s="12" t="s">
        <v>99</v>
      </c>
      <c r="B48" s="81">
        <v>117228</v>
      </c>
      <c r="C48" s="81">
        <v>26413</v>
      </c>
      <c r="D48" s="83">
        <v>22.5</v>
      </c>
      <c r="E48" s="81">
        <v>61933</v>
      </c>
      <c r="F48" s="81">
        <v>5567</v>
      </c>
      <c r="G48" s="83">
        <v>9</v>
      </c>
      <c r="H48" s="81">
        <v>55296</v>
      </c>
      <c r="I48" s="81">
        <v>20846</v>
      </c>
      <c r="J48" s="83">
        <v>37.7</v>
      </c>
      <c r="K48" s="12" t="s">
        <v>99</v>
      </c>
      <c r="L48" s="90" t="s">
        <v>43</v>
      </c>
      <c r="M48" s="90" t="s">
        <v>43</v>
      </c>
      <c r="N48" s="90" t="s">
        <v>43</v>
      </c>
      <c r="O48" s="90" t="s">
        <v>43</v>
      </c>
      <c r="P48" s="90" t="s">
        <v>43</v>
      </c>
      <c r="Q48" s="90" t="s">
        <v>43</v>
      </c>
      <c r="R48" s="90" t="s">
        <v>43</v>
      </c>
      <c r="S48" s="90" t="s">
        <v>43</v>
      </c>
      <c r="T48" s="90" t="s">
        <v>43</v>
      </c>
    </row>
    <row r="49" spans="1:20" ht="13.5" customHeight="1">
      <c r="A49" s="12" t="s">
        <v>100</v>
      </c>
      <c r="B49" s="81">
        <f>E49+H49-1</f>
        <v>110673.1</v>
      </c>
      <c r="C49" s="81">
        <f aca="true" t="shared" si="20" ref="C49:C61">F49+I49</f>
        <v>25873.699999999997</v>
      </c>
      <c r="D49" s="82">
        <f aca="true" t="shared" si="21" ref="D49:D61">C49/B49*100</f>
        <v>23.378490346796102</v>
      </c>
      <c r="E49" s="81">
        <f>ROUND(SUM(E50:E61)/12,1)+2</f>
        <v>55929.8</v>
      </c>
      <c r="F49" s="81">
        <f>ROUND(SUM(F50:F61)/12,1)</f>
        <v>6184.1</v>
      </c>
      <c r="G49" s="82">
        <f aca="true" t="shared" si="22" ref="G49:G61">F49/E49*100</f>
        <v>11.056896323605663</v>
      </c>
      <c r="H49" s="81">
        <f>ROUND(SUM(H50:H61)/12,1)</f>
        <v>54744.3</v>
      </c>
      <c r="I49" s="81">
        <f>ROUND(SUM(I50:I61)/12,1)</f>
        <v>19689.6</v>
      </c>
      <c r="J49" s="82">
        <f aca="true" t="shared" si="23" ref="J49:J61">I49/H49*100</f>
        <v>35.96648418191483</v>
      </c>
      <c r="K49" s="12" t="s">
        <v>100</v>
      </c>
      <c r="L49" s="90" t="s">
        <v>96</v>
      </c>
      <c r="M49" s="90" t="s">
        <v>96</v>
      </c>
      <c r="N49" s="90" t="s">
        <v>96</v>
      </c>
      <c r="O49" s="90" t="s">
        <v>96</v>
      </c>
      <c r="P49" s="90" t="s">
        <v>96</v>
      </c>
      <c r="Q49" s="90" t="s">
        <v>96</v>
      </c>
      <c r="R49" s="90" t="s">
        <v>96</v>
      </c>
      <c r="S49" s="90" t="s">
        <v>96</v>
      </c>
      <c r="T49" s="90" t="s">
        <v>96</v>
      </c>
    </row>
    <row r="50" spans="1:20" ht="13.5" customHeight="1">
      <c r="A50" s="46" t="s">
        <v>101</v>
      </c>
      <c r="B50" s="84">
        <f aca="true" t="shared" si="24" ref="B50:B61">E50+H50</f>
        <v>110348</v>
      </c>
      <c r="C50" s="84">
        <f t="shared" si="20"/>
        <v>26888</v>
      </c>
      <c r="D50" s="85">
        <f t="shared" si="21"/>
        <v>24.366549461702977</v>
      </c>
      <c r="E50" s="84">
        <v>55409</v>
      </c>
      <c r="F50" s="84">
        <v>6547</v>
      </c>
      <c r="G50" s="85">
        <f t="shared" si="22"/>
        <v>11.815770001263333</v>
      </c>
      <c r="H50" s="84">
        <v>54939</v>
      </c>
      <c r="I50" s="84">
        <v>20341</v>
      </c>
      <c r="J50" s="85">
        <f t="shared" si="23"/>
        <v>37.024700121953444</v>
      </c>
      <c r="K50" s="46" t="s">
        <v>101</v>
      </c>
      <c r="L50" s="92" t="s">
        <v>96</v>
      </c>
      <c r="M50" s="92" t="s">
        <v>96</v>
      </c>
      <c r="N50" s="92" t="s">
        <v>96</v>
      </c>
      <c r="O50" s="92" t="s">
        <v>96</v>
      </c>
      <c r="P50" s="92" t="s">
        <v>96</v>
      </c>
      <c r="Q50" s="92" t="s">
        <v>96</v>
      </c>
      <c r="R50" s="92" t="s">
        <v>96</v>
      </c>
      <c r="S50" s="92" t="s">
        <v>96</v>
      </c>
      <c r="T50" s="92" t="s">
        <v>96</v>
      </c>
    </row>
    <row r="51" spans="1:20" ht="13.5" customHeight="1">
      <c r="A51" s="12" t="s">
        <v>16</v>
      </c>
      <c r="B51" s="81">
        <f t="shared" si="24"/>
        <v>108965</v>
      </c>
      <c r="C51" s="81">
        <f t="shared" si="20"/>
        <v>26494</v>
      </c>
      <c r="D51" s="82">
        <f t="shared" si="21"/>
        <v>24.314229339696233</v>
      </c>
      <c r="E51" s="81">
        <v>55049</v>
      </c>
      <c r="F51" s="81">
        <v>6409</v>
      </c>
      <c r="G51" s="82">
        <f t="shared" si="22"/>
        <v>11.642354992824574</v>
      </c>
      <c r="H51" s="81">
        <v>53916</v>
      </c>
      <c r="I51" s="81">
        <v>20085</v>
      </c>
      <c r="J51" s="82">
        <f t="shared" si="23"/>
        <v>37.252392610727796</v>
      </c>
      <c r="K51" s="12" t="s">
        <v>16</v>
      </c>
      <c r="L51" s="90" t="s">
        <v>96</v>
      </c>
      <c r="M51" s="90" t="s">
        <v>96</v>
      </c>
      <c r="N51" s="90" t="s">
        <v>96</v>
      </c>
      <c r="O51" s="90" t="s">
        <v>96</v>
      </c>
      <c r="P51" s="90" t="s">
        <v>96</v>
      </c>
      <c r="Q51" s="90" t="s">
        <v>96</v>
      </c>
      <c r="R51" s="90" t="s">
        <v>96</v>
      </c>
      <c r="S51" s="90" t="s">
        <v>96</v>
      </c>
      <c r="T51" s="90" t="s">
        <v>96</v>
      </c>
    </row>
    <row r="52" spans="1:20" ht="13.5" customHeight="1">
      <c r="A52" s="12" t="s">
        <v>84</v>
      </c>
      <c r="B52" s="81">
        <f t="shared" si="24"/>
        <v>108193</v>
      </c>
      <c r="C52" s="81">
        <f t="shared" si="20"/>
        <v>24441</v>
      </c>
      <c r="D52" s="82">
        <f t="shared" si="21"/>
        <v>22.59018605639921</v>
      </c>
      <c r="E52" s="81">
        <v>55373</v>
      </c>
      <c r="F52" s="81">
        <v>6012</v>
      </c>
      <c r="G52" s="82">
        <f t="shared" si="22"/>
        <v>10.857277012262294</v>
      </c>
      <c r="H52" s="81">
        <v>52820</v>
      </c>
      <c r="I52" s="81">
        <v>18429</v>
      </c>
      <c r="J52" s="82">
        <f t="shared" si="23"/>
        <v>34.89019310867096</v>
      </c>
      <c r="K52" s="12" t="s">
        <v>84</v>
      </c>
      <c r="L52" s="90" t="s">
        <v>96</v>
      </c>
      <c r="M52" s="90" t="s">
        <v>96</v>
      </c>
      <c r="N52" s="90" t="s">
        <v>96</v>
      </c>
      <c r="O52" s="90" t="s">
        <v>96</v>
      </c>
      <c r="P52" s="90" t="s">
        <v>96</v>
      </c>
      <c r="Q52" s="90" t="s">
        <v>96</v>
      </c>
      <c r="R52" s="90" t="s">
        <v>96</v>
      </c>
      <c r="S52" s="90" t="s">
        <v>96</v>
      </c>
      <c r="T52" s="90" t="s">
        <v>96</v>
      </c>
    </row>
    <row r="53" spans="1:20" ht="13.5" customHeight="1">
      <c r="A53" s="12" t="s">
        <v>17</v>
      </c>
      <c r="B53" s="81">
        <f t="shared" si="24"/>
        <v>109838</v>
      </c>
      <c r="C53" s="81">
        <f t="shared" si="20"/>
        <v>25426</v>
      </c>
      <c r="D53" s="82">
        <f t="shared" si="21"/>
        <v>23.148637083705093</v>
      </c>
      <c r="E53" s="81">
        <v>55342</v>
      </c>
      <c r="F53" s="81">
        <v>5890</v>
      </c>
      <c r="G53" s="82">
        <f t="shared" si="22"/>
        <v>10.642911351234144</v>
      </c>
      <c r="H53" s="81">
        <v>54496</v>
      </c>
      <c r="I53" s="81">
        <v>19536</v>
      </c>
      <c r="J53" s="82">
        <f t="shared" si="23"/>
        <v>35.84850264239577</v>
      </c>
      <c r="K53" s="12" t="s">
        <v>17</v>
      </c>
      <c r="L53" s="90" t="s">
        <v>96</v>
      </c>
      <c r="M53" s="90" t="s">
        <v>96</v>
      </c>
      <c r="N53" s="90" t="s">
        <v>96</v>
      </c>
      <c r="O53" s="90" t="s">
        <v>96</v>
      </c>
      <c r="P53" s="90" t="s">
        <v>96</v>
      </c>
      <c r="Q53" s="90" t="s">
        <v>96</v>
      </c>
      <c r="R53" s="90" t="s">
        <v>96</v>
      </c>
      <c r="S53" s="90" t="s">
        <v>96</v>
      </c>
      <c r="T53" s="90" t="s">
        <v>96</v>
      </c>
    </row>
    <row r="54" spans="1:20" ht="13.5" customHeight="1">
      <c r="A54" s="12" t="s">
        <v>18</v>
      </c>
      <c r="B54" s="81">
        <f t="shared" si="24"/>
        <v>110974</v>
      </c>
      <c r="C54" s="81">
        <f t="shared" si="20"/>
        <v>26114</v>
      </c>
      <c r="D54" s="82">
        <f t="shared" si="21"/>
        <v>23.531638041343015</v>
      </c>
      <c r="E54" s="81">
        <v>56053</v>
      </c>
      <c r="F54" s="81">
        <v>6254</v>
      </c>
      <c r="G54" s="82">
        <f t="shared" si="22"/>
        <v>11.157297557668636</v>
      </c>
      <c r="H54" s="81">
        <v>54921</v>
      </c>
      <c r="I54" s="81">
        <v>19860</v>
      </c>
      <c r="J54" s="82">
        <f t="shared" si="23"/>
        <v>36.16103129950292</v>
      </c>
      <c r="K54" s="12" t="s">
        <v>18</v>
      </c>
      <c r="L54" s="90" t="s">
        <v>96</v>
      </c>
      <c r="M54" s="90" t="s">
        <v>96</v>
      </c>
      <c r="N54" s="90" t="s">
        <v>96</v>
      </c>
      <c r="O54" s="90" t="s">
        <v>96</v>
      </c>
      <c r="P54" s="90" t="s">
        <v>96</v>
      </c>
      <c r="Q54" s="90" t="s">
        <v>96</v>
      </c>
      <c r="R54" s="90" t="s">
        <v>96</v>
      </c>
      <c r="S54" s="90" t="s">
        <v>96</v>
      </c>
      <c r="T54" s="90" t="s">
        <v>96</v>
      </c>
    </row>
    <row r="55" spans="1:20" ht="13.5" customHeight="1">
      <c r="A55" s="12" t="s">
        <v>19</v>
      </c>
      <c r="B55" s="81">
        <f t="shared" si="24"/>
        <v>111322</v>
      </c>
      <c r="C55" s="81">
        <f t="shared" si="20"/>
        <v>25693</v>
      </c>
      <c r="D55" s="82">
        <f t="shared" si="21"/>
        <v>23.079894360503765</v>
      </c>
      <c r="E55" s="81">
        <v>56310</v>
      </c>
      <c r="F55" s="81">
        <v>6257</v>
      </c>
      <c r="G55" s="82">
        <f t="shared" si="22"/>
        <v>11.111703072278459</v>
      </c>
      <c r="H55" s="81">
        <v>55012</v>
      </c>
      <c r="I55" s="81">
        <v>19436</v>
      </c>
      <c r="J55" s="82">
        <f t="shared" si="23"/>
        <v>35.330473351268814</v>
      </c>
      <c r="K55" s="12" t="s">
        <v>19</v>
      </c>
      <c r="L55" s="90" t="s">
        <v>96</v>
      </c>
      <c r="M55" s="90" t="s">
        <v>96</v>
      </c>
      <c r="N55" s="90" t="s">
        <v>96</v>
      </c>
      <c r="O55" s="90" t="s">
        <v>96</v>
      </c>
      <c r="P55" s="90" t="s">
        <v>96</v>
      </c>
      <c r="Q55" s="90" t="s">
        <v>96</v>
      </c>
      <c r="R55" s="90" t="s">
        <v>96</v>
      </c>
      <c r="S55" s="90" t="s">
        <v>96</v>
      </c>
      <c r="T55" s="90" t="s">
        <v>96</v>
      </c>
    </row>
    <row r="56" spans="1:20" ht="13.5" customHeight="1">
      <c r="A56" s="12" t="s">
        <v>20</v>
      </c>
      <c r="B56" s="81">
        <f t="shared" si="24"/>
        <v>111574</v>
      </c>
      <c r="C56" s="81">
        <f t="shared" si="20"/>
        <v>25870</v>
      </c>
      <c r="D56" s="82">
        <f t="shared" si="21"/>
        <v>23.186405434957965</v>
      </c>
      <c r="E56" s="81">
        <v>56656</v>
      </c>
      <c r="F56" s="81">
        <v>6304</v>
      </c>
      <c r="G56" s="82">
        <f t="shared" si="22"/>
        <v>11.12680033888732</v>
      </c>
      <c r="H56" s="81">
        <v>54918</v>
      </c>
      <c r="I56" s="81">
        <v>19566</v>
      </c>
      <c r="J56" s="82">
        <f t="shared" si="23"/>
        <v>35.62766306129138</v>
      </c>
      <c r="K56" s="12" t="s">
        <v>20</v>
      </c>
      <c r="L56" s="90" t="s">
        <v>96</v>
      </c>
      <c r="M56" s="90" t="s">
        <v>96</v>
      </c>
      <c r="N56" s="90" t="s">
        <v>96</v>
      </c>
      <c r="O56" s="90" t="s">
        <v>96</v>
      </c>
      <c r="P56" s="90" t="s">
        <v>96</v>
      </c>
      <c r="Q56" s="90" t="s">
        <v>96</v>
      </c>
      <c r="R56" s="90" t="s">
        <v>96</v>
      </c>
      <c r="S56" s="90" t="s">
        <v>96</v>
      </c>
      <c r="T56" s="90" t="s">
        <v>96</v>
      </c>
    </row>
    <row r="57" spans="1:20" ht="13.5" customHeight="1">
      <c r="A57" s="12" t="s">
        <v>21</v>
      </c>
      <c r="B57" s="81">
        <f t="shared" si="24"/>
        <v>111665</v>
      </c>
      <c r="C57" s="81">
        <f t="shared" si="20"/>
        <v>25403</v>
      </c>
      <c r="D57" s="82">
        <f t="shared" si="21"/>
        <v>22.74929476559352</v>
      </c>
      <c r="E57" s="81">
        <v>56596</v>
      </c>
      <c r="F57" s="81">
        <v>6331</v>
      </c>
      <c r="G57" s="82">
        <f t="shared" si="22"/>
        <v>11.186302918934201</v>
      </c>
      <c r="H57" s="81">
        <v>55069</v>
      </c>
      <c r="I57" s="81">
        <v>19072</v>
      </c>
      <c r="J57" s="82">
        <f t="shared" si="23"/>
        <v>34.63291507018468</v>
      </c>
      <c r="K57" s="12" t="s">
        <v>21</v>
      </c>
      <c r="L57" s="90" t="s">
        <v>96</v>
      </c>
      <c r="M57" s="90" t="s">
        <v>96</v>
      </c>
      <c r="N57" s="90" t="s">
        <v>96</v>
      </c>
      <c r="O57" s="90" t="s">
        <v>96</v>
      </c>
      <c r="P57" s="90" t="s">
        <v>96</v>
      </c>
      <c r="Q57" s="90" t="s">
        <v>96</v>
      </c>
      <c r="R57" s="90" t="s">
        <v>96</v>
      </c>
      <c r="S57" s="90" t="s">
        <v>96</v>
      </c>
      <c r="T57" s="90" t="s">
        <v>96</v>
      </c>
    </row>
    <row r="58" spans="1:20" ht="13.5" customHeight="1">
      <c r="A58" s="12" t="s">
        <v>22</v>
      </c>
      <c r="B58" s="81">
        <f t="shared" si="24"/>
        <v>110947</v>
      </c>
      <c r="C58" s="81">
        <f t="shared" si="20"/>
        <v>24983</v>
      </c>
      <c r="D58" s="82">
        <f t="shared" si="21"/>
        <v>22.517959025480636</v>
      </c>
      <c r="E58" s="81">
        <v>56051</v>
      </c>
      <c r="F58" s="81">
        <v>5835</v>
      </c>
      <c r="G58" s="82">
        <f t="shared" si="22"/>
        <v>10.410162173734633</v>
      </c>
      <c r="H58" s="81">
        <v>54896</v>
      </c>
      <c r="I58" s="81">
        <v>19148</v>
      </c>
      <c r="J58" s="82">
        <f t="shared" si="23"/>
        <v>34.880501311570974</v>
      </c>
      <c r="K58" s="12" t="s">
        <v>22</v>
      </c>
      <c r="L58" s="90" t="s">
        <v>96</v>
      </c>
      <c r="M58" s="90" t="s">
        <v>96</v>
      </c>
      <c r="N58" s="90" t="s">
        <v>96</v>
      </c>
      <c r="O58" s="90" t="s">
        <v>96</v>
      </c>
      <c r="P58" s="90" t="s">
        <v>96</v>
      </c>
      <c r="Q58" s="90" t="s">
        <v>96</v>
      </c>
      <c r="R58" s="90" t="s">
        <v>96</v>
      </c>
      <c r="S58" s="90" t="s">
        <v>96</v>
      </c>
      <c r="T58" s="90" t="s">
        <v>96</v>
      </c>
    </row>
    <row r="59" spans="1:20" ht="13.5" customHeight="1">
      <c r="A59" s="12" t="s">
        <v>23</v>
      </c>
      <c r="B59" s="81">
        <f t="shared" si="24"/>
        <v>111370</v>
      </c>
      <c r="C59" s="81">
        <f t="shared" si="20"/>
        <v>26107</v>
      </c>
      <c r="D59" s="82">
        <f t="shared" si="21"/>
        <v>23.44168088354135</v>
      </c>
      <c r="E59" s="81">
        <v>56057</v>
      </c>
      <c r="F59" s="81">
        <v>6057</v>
      </c>
      <c r="G59" s="82">
        <f t="shared" si="22"/>
        <v>10.805073407424585</v>
      </c>
      <c r="H59" s="81">
        <v>55313</v>
      </c>
      <c r="I59" s="81">
        <v>20050</v>
      </c>
      <c r="J59" s="82">
        <f t="shared" si="23"/>
        <v>36.24825990273534</v>
      </c>
      <c r="K59" s="12" t="s">
        <v>23</v>
      </c>
      <c r="L59" s="90" t="s">
        <v>96</v>
      </c>
      <c r="M59" s="90" t="s">
        <v>96</v>
      </c>
      <c r="N59" s="90" t="s">
        <v>96</v>
      </c>
      <c r="O59" s="90" t="s">
        <v>96</v>
      </c>
      <c r="P59" s="90" t="s">
        <v>96</v>
      </c>
      <c r="Q59" s="90" t="s">
        <v>96</v>
      </c>
      <c r="R59" s="90" t="s">
        <v>96</v>
      </c>
      <c r="S59" s="90" t="s">
        <v>96</v>
      </c>
      <c r="T59" s="90" t="s">
        <v>96</v>
      </c>
    </row>
    <row r="60" spans="1:20" ht="13.5" customHeight="1">
      <c r="A60" s="12" t="s">
        <v>24</v>
      </c>
      <c r="B60" s="81">
        <f t="shared" si="24"/>
        <v>111444</v>
      </c>
      <c r="C60" s="81">
        <f t="shared" si="20"/>
        <v>26603</v>
      </c>
      <c r="D60" s="82">
        <f t="shared" si="21"/>
        <v>23.871181938911022</v>
      </c>
      <c r="E60" s="81">
        <v>56218</v>
      </c>
      <c r="F60" s="81">
        <v>6336</v>
      </c>
      <c r="G60" s="82">
        <f t="shared" si="22"/>
        <v>11.270411611939236</v>
      </c>
      <c r="H60" s="81">
        <v>55226</v>
      </c>
      <c r="I60" s="81">
        <v>20267</v>
      </c>
      <c r="J60" s="82">
        <f t="shared" si="23"/>
        <v>36.69829428167892</v>
      </c>
      <c r="K60" s="12" t="s">
        <v>24</v>
      </c>
      <c r="L60" s="90" t="s">
        <v>96</v>
      </c>
      <c r="M60" s="90" t="s">
        <v>96</v>
      </c>
      <c r="N60" s="90" t="s">
        <v>96</v>
      </c>
      <c r="O60" s="90" t="s">
        <v>96</v>
      </c>
      <c r="P60" s="90" t="s">
        <v>96</v>
      </c>
      <c r="Q60" s="90" t="s">
        <v>96</v>
      </c>
      <c r="R60" s="90" t="s">
        <v>96</v>
      </c>
      <c r="S60" s="90" t="s">
        <v>96</v>
      </c>
      <c r="T60" s="90" t="s">
        <v>96</v>
      </c>
    </row>
    <row r="61" spans="1:20" ht="13.5" customHeight="1">
      <c r="A61" s="14" t="s">
        <v>25</v>
      </c>
      <c r="B61" s="86">
        <f t="shared" si="24"/>
        <v>111426</v>
      </c>
      <c r="C61" s="87">
        <f t="shared" si="20"/>
        <v>26462</v>
      </c>
      <c r="D61" s="88">
        <f t="shared" si="21"/>
        <v>23.748496760181645</v>
      </c>
      <c r="E61" s="87">
        <v>56020</v>
      </c>
      <c r="F61" s="87">
        <v>5977</v>
      </c>
      <c r="G61" s="89">
        <f t="shared" si="22"/>
        <v>10.669403784362727</v>
      </c>
      <c r="H61" s="87">
        <v>55406</v>
      </c>
      <c r="I61" s="87">
        <v>20485</v>
      </c>
      <c r="J61" s="89">
        <f t="shared" si="23"/>
        <v>36.972530050897014</v>
      </c>
      <c r="K61" s="14" t="s">
        <v>25</v>
      </c>
      <c r="L61" s="93" t="s">
        <v>96</v>
      </c>
      <c r="M61" s="94" t="s">
        <v>96</v>
      </c>
      <c r="N61" s="94" t="s">
        <v>96</v>
      </c>
      <c r="O61" s="94" t="s">
        <v>96</v>
      </c>
      <c r="P61" s="94" t="s">
        <v>96</v>
      </c>
      <c r="Q61" s="94" t="s">
        <v>96</v>
      </c>
      <c r="R61" s="94" t="s">
        <v>96</v>
      </c>
      <c r="S61" s="94" t="s">
        <v>96</v>
      </c>
      <c r="T61" s="94" t="s">
        <v>96</v>
      </c>
    </row>
    <row r="62" spans="4:10" ht="13.5">
      <c r="D62" s="95"/>
      <c r="J62" s="95"/>
    </row>
    <row r="63" ht="13.5">
      <c r="J63" s="95"/>
    </row>
    <row r="64" ht="13.5">
      <c r="J64" s="95"/>
    </row>
    <row r="65" ht="13.5">
      <c r="J65" s="95"/>
    </row>
  </sheetData>
  <printOptions/>
  <pageMargins left="0.7874015748031497" right="0.3" top="0.7874015748031497" bottom="0.7874015748031497" header="0" footer="0"/>
  <pageSetup horizontalDpi="300" verticalDpi="300" orientation="portrait" paperSize="9" scale="95" r:id="rId2"/>
  <colBreaks count="1" manualBreakCount="1">
    <brk id="10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SheetLayoutView="100" workbookViewId="0" topLeftCell="A1">
      <pane ySplit="7" topLeftCell="BM14" activePane="bottomLeft" state="frozen"/>
      <selection pane="topLeft" activeCell="B14" sqref="B14"/>
      <selection pane="bottomLeft" activeCell="J62" sqref="A62:IV66"/>
    </sheetView>
  </sheetViews>
  <sheetFormatPr defaultColWidth="8.796875" defaultRowHeight="14.25"/>
  <cols>
    <col min="1" max="1" width="8.09765625" style="41" customWidth="1"/>
    <col min="2" max="10" width="8.59765625" style="41" customWidth="1"/>
    <col min="11" max="11" width="8.09765625" style="41" customWidth="1"/>
    <col min="12" max="20" width="8.59765625" style="41" customWidth="1"/>
    <col min="21" max="16384" width="9" style="41" customWidth="1"/>
  </cols>
  <sheetData>
    <row r="1" spans="1:11" ht="16.5" customHeight="1">
      <c r="A1" s="1" t="s">
        <v>165</v>
      </c>
      <c r="K1" s="1" t="s">
        <v>166</v>
      </c>
    </row>
    <row r="2" spans="10:20" ht="13.5" customHeight="1">
      <c r="J2" s="40" t="s">
        <v>158</v>
      </c>
      <c r="T2" s="40" t="s">
        <v>158</v>
      </c>
    </row>
    <row r="3" spans="1:20" ht="13.5" customHeight="1">
      <c r="A3" s="2" t="s">
        <v>1</v>
      </c>
      <c r="B3" s="3" t="s">
        <v>167</v>
      </c>
      <c r="C3" s="52"/>
      <c r="D3" s="52"/>
      <c r="E3" s="52"/>
      <c r="F3" s="52"/>
      <c r="G3" s="52"/>
      <c r="H3" s="52"/>
      <c r="I3" s="52"/>
      <c r="J3" s="70"/>
      <c r="K3" s="2" t="s">
        <v>1</v>
      </c>
      <c r="L3" s="3" t="s">
        <v>27</v>
      </c>
      <c r="M3" s="3"/>
      <c r="N3" s="3"/>
      <c r="O3" s="3"/>
      <c r="P3" s="3"/>
      <c r="Q3" s="3"/>
      <c r="R3" s="3"/>
      <c r="S3" s="3"/>
      <c r="T3" s="13"/>
    </row>
    <row r="4" spans="1:20" ht="13.5" customHeight="1">
      <c r="A4" s="4"/>
      <c r="B4" s="5" t="s">
        <v>4</v>
      </c>
      <c r="C4" s="5"/>
      <c r="D4" s="6"/>
      <c r="E4" s="5" t="s">
        <v>5</v>
      </c>
      <c r="F4" s="5"/>
      <c r="G4" s="6"/>
      <c r="H4" s="5" t="s">
        <v>6</v>
      </c>
      <c r="I4" s="5"/>
      <c r="J4" s="6"/>
      <c r="K4" s="4"/>
      <c r="L4" s="5" t="s">
        <v>4</v>
      </c>
      <c r="M4" s="5"/>
      <c r="N4" s="6"/>
      <c r="O4" s="5" t="s">
        <v>5</v>
      </c>
      <c r="P4" s="5"/>
      <c r="Q4" s="6"/>
      <c r="R4" s="5" t="s">
        <v>6</v>
      </c>
      <c r="S4" s="5"/>
      <c r="T4" s="6"/>
    </row>
    <row r="5" spans="1:20" ht="13.5" customHeight="1">
      <c r="A5" s="4"/>
      <c r="B5" s="76" t="s">
        <v>151</v>
      </c>
      <c r="C5" s="76" t="s">
        <v>152</v>
      </c>
      <c r="D5" s="76" t="s">
        <v>152</v>
      </c>
      <c r="E5" s="76" t="s">
        <v>151</v>
      </c>
      <c r="F5" s="76" t="s">
        <v>152</v>
      </c>
      <c r="G5" s="76" t="s">
        <v>152</v>
      </c>
      <c r="H5" s="76" t="s">
        <v>151</v>
      </c>
      <c r="I5" s="76" t="s">
        <v>152</v>
      </c>
      <c r="J5" s="76" t="s">
        <v>152</v>
      </c>
      <c r="K5" s="4"/>
      <c r="L5" s="76" t="s">
        <v>151</v>
      </c>
      <c r="M5" s="76" t="s">
        <v>152</v>
      </c>
      <c r="N5" s="76" t="s">
        <v>152</v>
      </c>
      <c r="O5" s="76" t="s">
        <v>151</v>
      </c>
      <c r="P5" s="76" t="s">
        <v>152</v>
      </c>
      <c r="Q5" s="76" t="s">
        <v>152</v>
      </c>
      <c r="R5" s="76" t="s">
        <v>151</v>
      </c>
      <c r="S5" s="76" t="s">
        <v>152</v>
      </c>
      <c r="T5" s="76" t="s">
        <v>152</v>
      </c>
    </row>
    <row r="6" spans="1:20" ht="13.5" customHeight="1">
      <c r="A6" s="4"/>
      <c r="B6" s="76"/>
      <c r="C6" s="76"/>
      <c r="D6" s="76" t="s">
        <v>153</v>
      </c>
      <c r="E6" s="76"/>
      <c r="F6" s="76"/>
      <c r="G6" s="76" t="s">
        <v>153</v>
      </c>
      <c r="H6" s="76"/>
      <c r="I6" s="76"/>
      <c r="J6" s="76" t="s">
        <v>153</v>
      </c>
      <c r="K6" s="4"/>
      <c r="L6" s="76"/>
      <c r="M6" s="76"/>
      <c r="N6" s="76" t="s">
        <v>153</v>
      </c>
      <c r="O6" s="76"/>
      <c r="P6" s="76"/>
      <c r="Q6" s="76" t="s">
        <v>153</v>
      </c>
      <c r="R6" s="76"/>
      <c r="S6" s="76"/>
      <c r="T6" s="76" t="s">
        <v>153</v>
      </c>
    </row>
    <row r="7" spans="1:20" ht="13.5" customHeight="1">
      <c r="A7" s="11" t="s">
        <v>12</v>
      </c>
      <c r="B7" s="77" t="s">
        <v>154</v>
      </c>
      <c r="C7" s="77" t="s">
        <v>154</v>
      </c>
      <c r="D7" s="77" t="s">
        <v>155</v>
      </c>
      <c r="E7" s="77" t="s">
        <v>154</v>
      </c>
      <c r="F7" s="77" t="s">
        <v>154</v>
      </c>
      <c r="G7" s="77" t="s">
        <v>155</v>
      </c>
      <c r="H7" s="77" t="s">
        <v>154</v>
      </c>
      <c r="I7" s="77" t="s">
        <v>154</v>
      </c>
      <c r="J7" s="77" t="s">
        <v>155</v>
      </c>
      <c r="K7" s="11" t="s">
        <v>12</v>
      </c>
      <c r="L7" s="77" t="s">
        <v>154</v>
      </c>
      <c r="M7" s="77" t="s">
        <v>154</v>
      </c>
      <c r="N7" s="77" t="s">
        <v>155</v>
      </c>
      <c r="O7" s="77" t="s">
        <v>154</v>
      </c>
      <c r="P7" s="77" t="s">
        <v>154</v>
      </c>
      <c r="Q7" s="77" t="s">
        <v>155</v>
      </c>
      <c r="R7" s="77" t="s">
        <v>154</v>
      </c>
      <c r="S7" s="77" t="s">
        <v>154</v>
      </c>
      <c r="T7" s="77" t="s">
        <v>155</v>
      </c>
    </row>
    <row r="8" spans="1:11" ht="16.5" customHeight="1">
      <c r="A8" s="55" t="s">
        <v>0</v>
      </c>
      <c r="K8" s="55" t="s">
        <v>0</v>
      </c>
    </row>
    <row r="9" spans="1:20" ht="13.5" customHeight="1">
      <c r="A9" s="33" t="s">
        <v>143</v>
      </c>
      <c r="B9" s="78">
        <v>20505</v>
      </c>
      <c r="C9" s="78">
        <v>3756</v>
      </c>
      <c r="D9" s="80">
        <v>18.3</v>
      </c>
      <c r="E9" s="78">
        <v>11813</v>
      </c>
      <c r="F9" s="78">
        <v>520</v>
      </c>
      <c r="G9" s="80">
        <v>4.4</v>
      </c>
      <c r="H9" s="78">
        <v>8692</v>
      </c>
      <c r="I9" s="78">
        <v>3236</v>
      </c>
      <c r="J9" s="80">
        <v>37.1</v>
      </c>
      <c r="K9" s="33" t="s">
        <v>143</v>
      </c>
      <c r="L9" s="78">
        <v>1061</v>
      </c>
      <c r="M9" s="78">
        <v>0</v>
      </c>
      <c r="N9" s="80">
        <v>0</v>
      </c>
      <c r="O9" s="78">
        <v>1055</v>
      </c>
      <c r="P9" s="78">
        <v>0</v>
      </c>
      <c r="Q9" s="80">
        <v>0</v>
      </c>
      <c r="R9" s="78">
        <v>7</v>
      </c>
      <c r="S9" s="78">
        <v>0</v>
      </c>
      <c r="T9" s="80">
        <v>0</v>
      </c>
    </row>
    <row r="10" spans="1:20" ht="13.5" customHeight="1">
      <c r="A10" s="12" t="s">
        <v>144</v>
      </c>
      <c r="B10" s="81">
        <v>21042</v>
      </c>
      <c r="C10" s="81">
        <v>4272</v>
      </c>
      <c r="D10" s="83">
        <v>20.3</v>
      </c>
      <c r="E10" s="81">
        <v>12356</v>
      </c>
      <c r="F10" s="81">
        <v>471</v>
      </c>
      <c r="G10" s="83">
        <v>3.8</v>
      </c>
      <c r="H10" s="81">
        <v>8686</v>
      </c>
      <c r="I10" s="81">
        <v>3801</v>
      </c>
      <c r="J10" s="83">
        <v>43.7</v>
      </c>
      <c r="K10" s="12" t="s">
        <v>144</v>
      </c>
      <c r="L10" s="90" t="s">
        <v>164</v>
      </c>
      <c r="M10" s="90" t="s">
        <v>164</v>
      </c>
      <c r="N10" s="96" t="s">
        <v>164</v>
      </c>
      <c r="O10" s="90" t="s">
        <v>164</v>
      </c>
      <c r="P10" s="90" t="s">
        <v>164</v>
      </c>
      <c r="Q10" s="96" t="s">
        <v>164</v>
      </c>
      <c r="R10" s="90" t="s">
        <v>164</v>
      </c>
      <c r="S10" s="90" t="s">
        <v>164</v>
      </c>
      <c r="T10" s="96" t="s">
        <v>164</v>
      </c>
    </row>
    <row r="11" spans="1:20" ht="13.5" customHeight="1">
      <c r="A11" s="12" t="s">
        <v>145</v>
      </c>
      <c r="B11" s="81">
        <v>20877</v>
      </c>
      <c r="C11" s="81">
        <v>6360</v>
      </c>
      <c r="D11" s="83">
        <v>30.5</v>
      </c>
      <c r="E11" s="81">
        <v>12724</v>
      </c>
      <c r="F11" s="81">
        <v>1892</v>
      </c>
      <c r="G11" s="83">
        <v>14.8</v>
      </c>
      <c r="H11" s="81">
        <v>8153</v>
      </c>
      <c r="I11" s="81">
        <v>4468</v>
      </c>
      <c r="J11" s="83">
        <v>54.2</v>
      </c>
      <c r="K11" s="12" t="s">
        <v>145</v>
      </c>
      <c r="L11" s="90" t="s">
        <v>43</v>
      </c>
      <c r="M11" s="90" t="s">
        <v>43</v>
      </c>
      <c r="N11" s="96" t="s">
        <v>43</v>
      </c>
      <c r="O11" s="90" t="s">
        <v>43</v>
      </c>
      <c r="P11" s="90" t="s">
        <v>43</v>
      </c>
      <c r="Q11" s="96" t="s">
        <v>43</v>
      </c>
      <c r="R11" s="90" t="s">
        <v>43</v>
      </c>
      <c r="S11" s="90" t="s">
        <v>43</v>
      </c>
      <c r="T11" s="96" t="s">
        <v>43</v>
      </c>
    </row>
    <row r="12" spans="1:20" ht="13.5" customHeight="1">
      <c r="A12" s="12" t="s">
        <v>146</v>
      </c>
      <c r="B12" s="81">
        <v>19015</v>
      </c>
      <c r="C12" s="81">
        <v>3332</v>
      </c>
      <c r="D12" s="83">
        <v>17.5</v>
      </c>
      <c r="E12" s="81">
        <v>12266</v>
      </c>
      <c r="F12" s="81">
        <v>1118</v>
      </c>
      <c r="G12" s="83">
        <v>9</v>
      </c>
      <c r="H12" s="81">
        <v>6749</v>
      </c>
      <c r="I12" s="81">
        <v>2214</v>
      </c>
      <c r="J12" s="83">
        <v>33</v>
      </c>
      <c r="K12" s="12" t="s">
        <v>146</v>
      </c>
      <c r="L12" s="90" t="s">
        <v>164</v>
      </c>
      <c r="M12" s="90" t="s">
        <v>164</v>
      </c>
      <c r="N12" s="96" t="s">
        <v>164</v>
      </c>
      <c r="O12" s="90" t="s">
        <v>164</v>
      </c>
      <c r="P12" s="90" t="s">
        <v>164</v>
      </c>
      <c r="Q12" s="96" t="s">
        <v>164</v>
      </c>
      <c r="R12" s="90" t="s">
        <v>164</v>
      </c>
      <c r="S12" s="90" t="s">
        <v>164</v>
      </c>
      <c r="T12" s="96" t="s">
        <v>164</v>
      </c>
    </row>
    <row r="13" spans="1:20" ht="13.5" customHeight="1">
      <c r="A13" s="12" t="s">
        <v>147</v>
      </c>
      <c r="B13" s="81">
        <f>E13+H13-1</f>
        <v>18931.6</v>
      </c>
      <c r="C13" s="81">
        <f aca="true" t="shared" si="0" ref="C13:C25">F13+I13</f>
        <v>3729.2000000000003</v>
      </c>
      <c r="D13" s="82">
        <f>C13/B13*100-0.1</f>
        <v>19.59828223710622</v>
      </c>
      <c r="E13" s="81">
        <f>ROUND(SUM(E14:E25)/12,1)</f>
        <v>12628.8</v>
      </c>
      <c r="F13" s="81">
        <f>ROUND(SUM(F14:F25)/12,1)</f>
        <v>1483.9</v>
      </c>
      <c r="G13" s="82">
        <v>11.5</v>
      </c>
      <c r="H13" s="81">
        <f>ROUND(SUM(H14:H25)/12,1)</f>
        <v>6303.8</v>
      </c>
      <c r="I13" s="81">
        <f>ROUND(SUM(I14:I25)/12,1)</f>
        <v>2245.3</v>
      </c>
      <c r="J13" s="82">
        <f>I13/H13*100+0.2</f>
        <v>35.818198546908214</v>
      </c>
      <c r="K13" s="12" t="s">
        <v>147</v>
      </c>
      <c r="L13" s="81">
        <f aca="true" t="shared" si="1" ref="L13:L25">O13+R13</f>
        <v>939.6999999999999</v>
      </c>
      <c r="M13" s="81">
        <f aca="true" t="shared" si="2" ref="M13:M25">P13+S13</f>
        <v>67.6</v>
      </c>
      <c r="N13" s="82">
        <f aca="true" t="shared" si="3" ref="N13:N25">M13/L13*100</f>
        <v>7.1937852506118976</v>
      </c>
      <c r="O13" s="81">
        <f>ROUND(SUM(O14:O25)/12,1)</f>
        <v>768.3</v>
      </c>
      <c r="P13" s="81">
        <f>ROUND(SUM(P14:P25)/12,1)</f>
        <v>4.1</v>
      </c>
      <c r="Q13" s="82">
        <f aca="true" t="shared" si="4" ref="Q13:Q25">P13/O13*100</f>
        <v>0.5336457113106859</v>
      </c>
      <c r="R13" s="81">
        <f>ROUND(SUM(R14:R25)/12,1)</f>
        <v>171.4</v>
      </c>
      <c r="S13" s="81">
        <f>ROUND(SUM(S14:S25)/12,1)</f>
        <v>63.5</v>
      </c>
      <c r="T13" s="82">
        <f aca="true" t="shared" si="5" ref="T13:T25">S13/R13*100</f>
        <v>37.04784130688448</v>
      </c>
    </row>
    <row r="14" spans="1:20" ht="13.5" customHeight="1">
      <c r="A14" s="46" t="s">
        <v>148</v>
      </c>
      <c r="B14" s="84">
        <f aca="true" t="shared" si="6" ref="B14:B25">E14+H14</f>
        <v>19553</v>
      </c>
      <c r="C14" s="84">
        <f t="shared" si="0"/>
        <v>3487</v>
      </c>
      <c r="D14" s="85">
        <f aca="true" t="shared" si="7" ref="D14:D25">C14/B14*100</f>
        <v>17.83358052472766</v>
      </c>
      <c r="E14" s="84">
        <v>11835</v>
      </c>
      <c r="F14" s="84">
        <v>1174</v>
      </c>
      <c r="G14" s="85">
        <f aca="true" t="shared" si="8" ref="G14:G25">F14/E14*100</f>
        <v>9.919729615547105</v>
      </c>
      <c r="H14" s="84">
        <v>7718</v>
      </c>
      <c r="I14" s="84">
        <v>2313</v>
      </c>
      <c r="J14" s="85">
        <f aca="true" t="shared" si="9" ref="J14:J25">I14/H14*100</f>
        <v>29.96890386110391</v>
      </c>
      <c r="K14" s="46" t="s">
        <v>148</v>
      </c>
      <c r="L14" s="84">
        <f t="shared" si="1"/>
        <v>940</v>
      </c>
      <c r="M14" s="84">
        <f t="shared" si="2"/>
        <v>83</v>
      </c>
      <c r="N14" s="85">
        <f t="shared" si="3"/>
        <v>8.829787234042554</v>
      </c>
      <c r="O14" s="84">
        <v>807</v>
      </c>
      <c r="P14" s="84">
        <v>4</v>
      </c>
      <c r="Q14" s="85">
        <f t="shared" si="4"/>
        <v>0.49566294919454773</v>
      </c>
      <c r="R14" s="84">
        <v>133</v>
      </c>
      <c r="S14" s="84">
        <v>79</v>
      </c>
      <c r="T14" s="85">
        <f t="shared" si="5"/>
        <v>59.3984962406015</v>
      </c>
    </row>
    <row r="15" spans="1:20" ht="13.5" customHeight="1">
      <c r="A15" s="12" t="s">
        <v>16</v>
      </c>
      <c r="B15" s="81">
        <f t="shared" si="6"/>
        <v>18916</v>
      </c>
      <c r="C15" s="81">
        <f t="shared" si="0"/>
        <v>3639</v>
      </c>
      <c r="D15" s="82">
        <f t="shared" si="7"/>
        <v>19.2376823852823</v>
      </c>
      <c r="E15" s="81">
        <v>11634</v>
      </c>
      <c r="F15" s="81">
        <v>1326</v>
      </c>
      <c r="G15" s="82">
        <f t="shared" si="8"/>
        <v>11.397627643115008</v>
      </c>
      <c r="H15" s="81">
        <v>7282</v>
      </c>
      <c r="I15" s="81">
        <v>2313</v>
      </c>
      <c r="J15" s="82">
        <f t="shared" si="9"/>
        <v>31.763251853886292</v>
      </c>
      <c r="K15" s="12" t="s">
        <v>16</v>
      </c>
      <c r="L15" s="81">
        <f t="shared" si="1"/>
        <v>940</v>
      </c>
      <c r="M15" s="81">
        <f t="shared" si="2"/>
        <v>140</v>
      </c>
      <c r="N15" s="82">
        <f t="shared" si="3"/>
        <v>14.893617021276595</v>
      </c>
      <c r="O15" s="81">
        <v>715</v>
      </c>
      <c r="P15" s="81">
        <v>7</v>
      </c>
      <c r="Q15" s="82">
        <f t="shared" si="4"/>
        <v>0.9790209790209791</v>
      </c>
      <c r="R15" s="81">
        <v>225</v>
      </c>
      <c r="S15" s="81">
        <v>133</v>
      </c>
      <c r="T15" s="82">
        <f t="shared" si="5"/>
        <v>59.111111111111114</v>
      </c>
    </row>
    <row r="16" spans="1:20" ht="13.5" customHeight="1">
      <c r="A16" s="12" t="s">
        <v>84</v>
      </c>
      <c r="B16" s="81">
        <f t="shared" si="6"/>
        <v>18883</v>
      </c>
      <c r="C16" s="81">
        <f t="shared" si="0"/>
        <v>3538</v>
      </c>
      <c r="D16" s="82">
        <f t="shared" si="7"/>
        <v>18.73642959275539</v>
      </c>
      <c r="E16" s="81">
        <v>11932</v>
      </c>
      <c r="F16" s="81">
        <v>1225</v>
      </c>
      <c r="G16" s="82">
        <f t="shared" si="8"/>
        <v>10.266510224606101</v>
      </c>
      <c r="H16" s="81">
        <v>6951</v>
      </c>
      <c r="I16" s="81">
        <v>2313</v>
      </c>
      <c r="J16" s="82">
        <f t="shared" si="9"/>
        <v>33.27578765645231</v>
      </c>
      <c r="K16" s="12" t="s">
        <v>84</v>
      </c>
      <c r="L16" s="81">
        <f t="shared" si="1"/>
        <v>914</v>
      </c>
      <c r="M16" s="81">
        <f t="shared" si="2"/>
        <v>63</v>
      </c>
      <c r="N16" s="82">
        <f t="shared" si="3"/>
        <v>6.892778993435448</v>
      </c>
      <c r="O16" s="81">
        <v>757</v>
      </c>
      <c r="P16" s="81">
        <v>4</v>
      </c>
      <c r="Q16" s="82">
        <f t="shared" si="4"/>
        <v>0.5284015852047557</v>
      </c>
      <c r="R16" s="81">
        <v>157</v>
      </c>
      <c r="S16" s="81">
        <v>59</v>
      </c>
      <c r="T16" s="82">
        <f t="shared" si="5"/>
        <v>37.57961783439491</v>
      </c>
    </row>
    <row r="17" spans="1:20" ht="13.5" customHeight="1">
      <c r="A17" s="12" t="s">
        <v>17</v>
      </c>
      <c r="B17" s="81">
        <f t="shared" si="6"/>
        <v>17057</v>
      </c>
      <c r="C17" s="81">
        <f t="shared" si="0"/>
        <v>3245</v>
      </c>
      <c r="D17" s="82">
        <f t="shared" si="7"/>
        <v>19.024447440933344</v>
      </c>
      <c r="E17" s="81">
        <v>10814</v>
      </c>
      <c r="F17" s="81">
        <v>1086</v>
      </c>
      <c r="G17" s="82">
        <f t="shared" si="8"/>
        <v>10.042537451451821</v>
      </c>
      <c r="H17" s="81">
        <v>6243</v>
      </c>
      <c r="I17" s="81">
        <v>2159</v>
      </c>
      <c r="J17" s="82">
        <f t="shared" si="9"/>
        <v>34.58273266057985</v>
      </c>
      <c r="K17" s="12" t="s">
        <v>17</v>
      </c>
      <c r="L17" s="81">
        <f t="shared" si="1"/>
        <v>928</v>
      </c>
      <c r="M17" s="81">
        <f t="shared" si="2"/>
        <v>63</v>
      </c>
      <c r="N17" s="82">
        <f t="shared" si="3"/>
        <v>6.788793103448276</v>
      </c>
      <c r="O17" s="81">
        <v>771</v>
      </c>
      <c r="P17" s="81">
        <v>4</v>
      </c>
      <c r="Q17" s="82">
        <f t="shared" si="4"/>
        <v>0.5188067444876783</v>
      </c>
      <c r="R17" s="81">
        <v>157</v>
      </c>
      <c r="S17" s="81">
        <v>59</v>
      </c>
      <c r="T17" s="82">
        <f t="shared" si="5"/>
        <v>37.57961783439491</v>
      </c>
    </row>
    <row r="18" spans="1:20" ht="13.5" customHeight="1">
      <c r="A18" s="12" t="s">
        <v>18</v>
      </c>
      <c r="B18" s="81">
        <f t="shared" si="6"/>
        <v>16779</v>
      </c>
      <c r="C18" s="81">
        <f t="shared" si="0"/>
        <v>3395</v>
      </c>
      <c r="D18" s="82">
        <f t="shared" si="7"/>
        <v>20.233625365039636</v>
      </c>
      <c r="E18" s="81">
        <v>10572</v>
      </c>
      <c r="F18" s="81">
        <v>1165</v>
      </c>
      <c r="G18" s="82">
        <f t="shared" si="8"/>
        <v>11.019674612183126</v>
      </c>
      <c r="H18" s="81">
        <v>6207</v>
      </c>
      <c r="I18" s="81">
        <v>2230</v>
      </c>
      <c r="J18" s="82">
        <f t="shared" si="9"/>
        <v>35.927178991461254</v>
      </c>
      <c r="K18" s="12" t="s">
        <v>18</v>
      </c>
      <c r="L18" s="81">
        <f t="shared" si="1"/>
        <v>932</v>
      </c>
      <c r="M18" s="81">
        <f t="shared" si="2"/>
        <v>63</v>
      </c>
      <c r="N18" s="82">
        <f t="shared" si="3"/>
        <v>6.7596566523605155</v>
      </c>
      <c r="O18" s="81">
        <v>775</v>
      </c>
      <c r="P18" s="81">
        <v>4</v>
      </c>
      <c r="Q18" s="82">
        <f t="shared" si="4"/>
        <v>0.5161290322580645</v>
      </c>
      <c r="R18" s="81">
        <v>157</v>
      </c>
      <c r="S18" s="81">
        <v>59</v>
      </c>
      <c r="T18" s="82">
        <f t="shared" si="5"/>
        <v>37.57961783439491</v>
      </c>
    </row>
    <row r="19" spans="1:20" ht="13.5" customHeight="1">
      <c r="A19" s="12" t="s">
        <v>19</v>
      </c>
      <c r="B19" s="81">
        <f t="shared" si="6"/>
        <v>16307</v>
      </c>
      <c r="C19" s="81">
        <f t="shared" si="0"/>
        <v>2985</v>
      </c>
      <c r="D19" s="82">
        <f t="shared" si="7"/>
        <v>18.305022383025698</v>
      </c>
      <c r="E19" s="81">
        <v>10656</v>
      </c>
      <c r="F19" s="81">
        <v>1203</v>
      </c>
      <c r="G19" s="82">
        <f t="shared" si="8"/>
        <v>11.289414414414415</v>
      </c>
      <c r="H19" s="81">
        <v>5651</v>
      </c>
      <c r="I19" s="81">
        <v>1782</v>
      </c>
      <c r="J19" s="82">
        <f t="shared" si="9"/>
        <v>31.53424172712794</v>
      </c>
      <c r="K19" s="12" t="s">
        <v>19</v>
      </c>
      <c r="L19" s="81">
        <f t="shared" si="1"/>
        <v>946</v>
      </c>
      <c r="M19" s="81">
        <f t="shared" si="2"/>
        <v>63</v>
      </c>
      <c r="N19" s="82">
        <f t="shared" si="3"/>
        <v>6.659619450317125</v>
      </c>
      <c r="O19" s="81">
        <v>775</v>
      </c>
      <c r="P19" s="81">
        <v>4</v>
      </c>
      <c r="Q19" s="82">
        <f t="shared" si="4"/>
        <v>0.5161290322580645</v>
      </c>
      <c r="R19" s="81">
        <v>171</v>
      </c>
      <c r="S19" s="81">
        <v>59</v>
      </c>
      <c r="T19" s="82">
        <f t="shared" si="5"/>
        <v>34.50292397660819</v>
      </c>
    </row>
    <row r="20" spans="1:20" ht="13.5" customHeight="1">
      <c r="A20" s="12" t="s">
        <v>20</v>
      </c>
      <c r="B20" s="81">
        <f t="shared" si="6"/>
        <v>20695</v>
      </c>
      <c r="C20" s="81">
        <f t="shared" si="0"/>
        <v>5088</v>
      </c>
      <c r="D20" s="82">
        <f t="shared" si="7"/>
        <v>24.585648707417253</v>
      </c>
      <c r="E20" s="81">
        <v>15359</v>
      </c>
      <c r="F20" s="81">
        <v>3201</v>
      </c>
      <c r="G20" s="82">
        <f t="shared" si="8"/>
        <v>20.841200598997332</v>
      </c>
      <c r="H20" s="81">
        <v>5336</v>
      </c>
      <c r="I20" s="81">
        <v>1887</v>
      </c>
      <c r="J20" s="82">
        <f t="shared" si="9"/>
        <v>35.36356821589205</v>
      </c>
      <c r="K20" s="12" t="s">
        <v>20</v>
      </c>
      <c r="L20" s="81">
        <f t="shared" si="1"/>
        <v>944</v>
      </c>
      <c r="M20" s="81">
        <f t="shared" si="2"/>
        <v>52</v>
      </c>
      <c r="N20" s="82">
        <f t="shared" si="3"/>
        <v>5.508474576271186</v>
      </c>
      <c r="O20" s="81">
        <v>776</v>
      </c>
      <c r="P20" s="81">
        <v>3</v>
      </c>
      <c r="Q20" s="82">
        <f t="shared" si="4"/>
        <v>0.3865979381443299</v>
      </c>
      <c r="R20" s="81">
        <v>168</v>
      </c>
      <c r="S20" s="81">
        <v>49</v>
      </c>
      <c r="T20" s="82">
        <f t="shared" si="5"/>
        <v>29.166666666666668</v>
      </c>
    </row>
    <row r="21" spans="1:20" ht="13.5" customHeight="1">
      <c r="A21" s="12" t="s">
        <v>21</v>
      </c>
      <c r="B21" s="81">
        <f t="shared" si="6"/>
        <v>20127</v>
      </c>
      <c r="C21" s="81">
        <f t="shared" si="0"/>
        <v>4088</v>
      </c>
      <c r="D21" s="82">
        <f t="shared" si="7"/>
        <v>20.311024991305214</v>
      </c>
      <c r="E21" s="81">
        <v>14672</v>
      </c>
      <c r="F21" s="81">
        <v>2159</v>
      </c>
      <c r="G21" s="82">
        <f t="shared" si="8"/>
        <v>14.715103598691384</v>
      </c>
      <c r="H21" s="81">
        <v>5455</v>
      </c>
      <c r="I21" s="81">
        <v>1929</v>
      </c>
      <c r="J21" s="82">
        <f t="shared" si="9"/>
        <v>35.36205316223648</v>
      </c>
      <c r="K21" s="12" t="s">
        <v>21</v>
      </c>
      <c r="L21" s="81">
        <f t="shared" si="1"/>
        <v>931</v>
      </c>
      <c r="M21" s="81">
        <f t="shared" si="2"/>
        <v>58</v>
      </c>
      <c r="N21" s="82">
        <f t="shared" si="3"/>
        <v>6.229860365198711</v>
      </c>
      <c r="O21" s="81">
        <v>746</v>
      </c>
      <c r="P21" s="81">
        <v>4</v>
      </c>
      <c r="Q21" s="82">
        <f t="shared" si="4"/>
        <v>0.5361930294906166</v>
      </c>
      <c r="R21" s="81">
        <v>185</v>
      </c>
      <c r="S21" s="81">
        <v>54</v>
      </c>
      <c r="T21" s="82">
        <f t="shared" si="5"/>
        <v>29.18918918918919</v>
      </c>
    </row>
    <row r="22" spans="1:20" ht="13.5" customHeight="1">
      <c r="A22" s="12" t="s">
        <v>22</v>
      </c>
      <c r="B22" s="81">
        <f t="shared" si="6"/>
        <v>20181</v>
      </c>
      <c r="C22" s="81">
        <f t="shared" si="0"/>
        <v>4062</v>
      </c>
      <c r="D22" s="82">
        <f t="shared" si="7"/>
        <v>20.127843020663</v>
      </c>
      <c r="E22" s="81">
        <v>13787</v>
      </c>
      <c r="F22" s="81">
        <v>1472</v>
      </c>
      <c r="G22" s="82">
        <f t="shared" si="8"/>
        <v>10.676724450569377</v>
      </c>
      <c r="H22" s="81">
        <v>6394</v>
      </c>
      <c r="I22" s="81">
        <v>2590</v>
      </c>
      <c r="J22" s="82">
        <f t="shared" si="9"/>
        <v>40.506725054738816</v>
      </c>
      <c r="K22" s="12" t="s">
        <v>22</v>
      </c>
      <c r="L22" s="81">
        <f t="shared" si="1"/>
        <v>944</v>
      </c>
      <c r="M22" s="81">
        <f t="shared" si="2"/>
        <v>58</v>
      </c>
      <c r="N22" s="82">
        <f t="shared" si="3"/>
        <v>6.1440677966101696</v>
      </c>
      <c r="O22" s="81">
        <v>759</v>
      </c>
      <c r="P22" s="81">
        <v>4</v>
      </c>
      <c r="Q22" s="82">
        <f t="shared" si="4"/>
        <v>0.5270092226613966</v>
      </c>
      <c r="R22" s="81">
        <v>185</v>
      </c>
      <c r="S22" s="81">
        <v>54</v>
      </c>
      <c r="T22" s="82">
        <f t="shared" si="5"/>
        <v>29.18918918918919</v>
      </c>
    </row>
    <row r="23" spans="1:20" ht="13.5" customHeight="1">
      <c r="A23" s="12" t="s">
        <v>23</v>
      </c>
      <c r="B23" s="81">
        <f t="shared" si="6"/>
        <v>19956</v>
      </c>
      <c r="C23" s="81">
        <f t="shared" si="0"/>
        <v>3812</v>
      </c>
      <c r="D23" s="82">
        <f t="shared" si="7"/>
        <v>19.102024453798354</v>
      </c>
      <c r="E23" s="81">
        <v>13746</v>
      </c>
      <c r="F23" s="81">
        <v>1227</v>
      </c>
      <c r="G23" s="82">
        <f t="shared" si="8"/>
        <v>8.92623308598865</v>
      </c>
      <c r="H23" s="81">
        <v>6210</v>
      </c>
      <c r="I23" s="81">
        <v>2585</v>
      </c>
      <c r="J23" s="82">
        <f t="shared" si="9"/>
        <v>41.626409017713364</v>
      </c>
      <c r="K23" s="12" t="s">
        <v>23</v>
      </c>
      <c r="L23" s="81">
        <f t="shared" si="1"/>
        <v>944</v>
      </c>
      <c r="M23" s="81">
        <f t="shared" si="2"/>
        <v>54</v>
      </c>
      <c r="N23" s="82">
        <f t="shared" si="3"/>
        <v>5.720338983050848</v>
      </c>
      <c r="O23" s="81">
        <v>771</v>
      </c>
      <c r="P23" s="81">
        <v>3</v>
      </c>
      <c r="Q23" s="82">
        <f t="shared" si="4"/>
        <v>0.38910505836575876</v>
      </c>
      <c r="R23" s="81">
        <v>173</v>
      </c>
      <c r="S23" s="81">
        <v>51</v>
      </c>
      <c r="T23" s="82">
        <f t="shared" si="5"/>
        <v>29.47976878612717</v>
      </c>
    </row>
    <row r="24" spans="1:20" ht="13.5" customHeight="1">
      <c r="A24" s="12" t="s">
        <v>24</v>
      </c>
      <c r="B24" s="81">
        <f t="shared" si="6"/>
        <v>19935</v>
      </c>
      <c r="C24" s="81">
        <f t="shared" si="0"/>
        <v>3914</v>
      </c>
      <c r="D24" s="82">
        <f t="shared" si="7"/>
        <v>19.63380988211688</v>
      </c>
      <c r="E24" s="81">
        <v>13543</v>
      </c>
      <c r="F24" s="81">
        <v>1289</v>
      </c>
      <c r="G24" s="82">
        <f t="shared" si="8"/>
        <v>9.517832090378793</v>
      </c>
      <c r="H24" s="81">
        <v>6392</v>
      </c>
      <c r="I24" s="81">
        <v>2625</v>
      </c>
      <c r="J24" s="82">
        <f t="shared" si="9"/>
        <v>41.06695869837297</v>
      </c>
      <c r="K24" s="12" t="s">
        <v>24</v>
      </c>
      <c r="L24" s="81">
        <f t="shared" si="1"/>
        <v>957</v>
      </c>
      <c r="M24" s="81">
        <f t="shared" si="2"/>
        <v>57</v>
      </c>
      <c r="N24" s="82">
        <f t="shared" si="3"/>
        <v>5.956112852664576</v>
      </c>
      <c r="O24" s="81">
        <v>784</v>
      </c>
      <c r="P24" s="81">
        <v>4</v>
      </c>
      <c r="Q24" s="82">
        <f t="shared" si="4"/>
        <v>0.5102040816326531</v>
      </c>
      <c r="R24" s="81">
        <v>173</v>
      </c>
      <c r="S24" s="81">
        <v>53</v>
      </c>
      <c r="T24" s="82">
        <f t="shared" si="5"/>
        <v>30.63583815028902</v>
      </c>
    </row>
    <row r="25" spans="1:20" ht="13.5" customHeight="1">
      <c r="A25" s="14" t="s">
        <v>25</v>
      </c>
      <c r="B25" s="86">
        <f t="shared" si="6"/>
        <v>18801</v>
      </c>
      <c r="C25" s="87">
        <f t="shared" si="0"/>
        <v>3498</v>
      </c>
      <c r="D25" s="88">
        <f t="shared" si="7"/>
        <v>18.605393330142014</v>
      </c>
      <c r="E25" s="87">
        <v>12995</v>
      </c>
      <c r="F25" s="87">
        <v>1280</v>
      </c>
      <c r="G25" s="89">
        <f t="shared" si="8"/>
        <v>9.849942285494421</v>
      </c>
      <c r="H25" s="87">
        <v>5806</v>
      </c>
      <c r="I25" s="87">
        <v>2218</v>
      </c>
      <c r="J25" s="89">
        <f t="shared" si="9"/>
        <v>38.201860144677916</v>
      </c>
      <c r="K25" s="14" t="s">
        <v>25</v>
      </c>
      <c r="L25" s="86">
        <f t="shared" si="1"/>
        <v>957</v>
      </c>
      <c r="M25" s="87">
        <f t="shared" si="2"/>
        <v>57</v>
      </c>
      <c r="N25" s="88">
        <f t="shared" si="3"/>
        <v>5.956112852664576</v>
      </c>
      <c r="O25" s="87">
        <v>784</v>
      </c>
      <c r="P25" s="87">
        <v>4</v>
      </c>
      <c r="Q25" s="89">
        <f t="shared" si="4"/>
        <v>0.5102040816326531</v>
      </c>
      <c r="R25" s="87">
        <v>173</v>
      </c>
      <c r="S25" s="87">
        <v>53</v>
      </c>
      <c r="T25" s="89">
        <f t="shared" si="5"/>
        <v>30.63583815028902</v>
      </c>
    </row>
    <row r="26" spans="1:11" ht="16.5" customHeight="1">
      <c r="A26" s="55" t="s">
        <v>149</v>
      </c>
      <c r="K26" s="55" t="s">
        <v>149</v>
      </c>
    </row>
    <row r="27" spans="1:20" ht="13.5" customHeight="1">
      <c r="A27" s="33" t="s">
        <v>143</v>
      </c>
      <c r="B27" s="78">
        <v>21810</v>
      </c>
      <c r="C27" s="78">
        <v>5008</v>
      </c>
      <c r="D27" s="80">
        <v>22.9</v>
      </c>
      <c r="E27" s="78">
        <v>10620</v>
      </c>
      <c r="F27" s="78">
        <v>453</v>
      </c>
      <c r="G27" s="80">
        <v>4.2</v>
      </c>
      <c r="H27" s="78">
        <v>11190</v>
      </c>
      <c r="I27" s="78">
        <v>4555</v>
      </c>
      <c r="J27" s="80">
        <v>40.7</v>
      </c>
      <c r="K27" s="33" t="s">
        <v>143</v>
      </c>
      <c r="L27" s="78">
        <v>919</v>
      </c>
      <c r="M27" s="78">
        <v>19</v>
      </c>
      <c r="N27" s="80">
        <v>2</v>
      </c>
      <c r="O27" s="78">
        <v>853</v>
      </c>
      <c r="P27" s="78">
        <v>12</v>
      </c>
      <c r="Q27" s="80">
        <v>1.4</v>
      </c>
      <c r="R27" s="78">
        <v>66</v>
      </c>
      <c r="S27" s="78">
        <v>7</v>
      </c>
      <c r="T27" s="80">
        <v>9.8</v>
      </c>
    </row>
    <row r="28" spans="1:20" ht="13.5" customHeight="1">
      <c r="A28" s="12" t="s">
        <v>144</v>
      </c>
      <c r="B28" s="81">
        <v>20648</v>
      </c>
      <c r="C28" s="81">
        <v>3946</v>
      </c>
      <c r="D28" s="83">
        <v>19.1</v>
      </c>
      <c r="E28" s="81">
        <v>10985</v>
      </c>
      <c r="F28" s="81">
        <v>387</v>
      </c>
      <c r="G28" s="83">
        <v>3.5</v>
      </c>
      <c r="H28" s="81">
        <v>9664</v>
      </c>
      <c r="I28" s="81">
        <v>3559</v>
      </c>
      <c r="J28" s="83">
        <v>36.8</v>
      </c>
      <c r="K28" s="12" t="s">
        <v>144</v>
      </c>
      <c r="L28" s="81">
        <v>886</v>
      </c>
      <c r="M28" s="81">
        <v>18</v>
      </c>
      <c r="N28" s="83">
        <v>2</v>
      </c>
      <c r="O28" s="81">
        <v>820</v>
      </c>
      <c r="P28" s="81">
        <v>11</v>
      </c>
      <c r="Q28" s="83">
        <v>1.4</v>
      </c>
      <c r="R28" s="81">
        <v>67</v>
      </c>
      <c r="S28" s="81">
        <v>7</v>
      </c>
      <c r="T28" s="83">
        <v>9.9</v>
      </c>
    </row>
    <row r="29" spans="1:20" ht="13.5" customHeight="1">
      <c r="A29" s="12" t="s">
        <v>145</v>
      </c>
      <c r="B29" s="81">
        <v>19727</v>
      </c>
      <c r="C29" s="81">
        <v>4895</v>
      </c>
      <c r="D29" s="83">
        <v>24.8</v>
      </c>
      <c r="E29" s="81">
        <v>10322</v>
      </c>
      <c r="F29" s="81">
        <v>625</v>
      </c>
      <c r="G29" s="83">
        <v>6.1</v>
      </c>
      <c r="H29" s="81">
        <v>9406</v>
      </c>
      <c r="I29" s="81">
        <v>4270</v>
      </c>
      <c r="J29" s="83">
        <v>45.4</v>
      </c>
      <c r="K29" s="12" t="s">
        <v>145</v>
      </c>
      <c r="L29" s="81">
        <v>879</v>
      </c>
      <c r="M29" s="81">
        <v>0</v>
      </c>
      <c r="N29" s="83">
        <v>0</v>
      </c>
      <c r="O29" s="81">
        <v>851</v>
      </c>
      <c r="P29" s="81">
        <v>0</v>
      </c>
      <c r="Q29" s="83">
        <v>0</v>
      </c>
      <c r="R29" s="81">
        <v>28</v>
      </c>
      <c r="S29" s="81">
        <v>0</v>
      </c>
      <c r="T29" s="83">
        <v>0</v>
      </c>
    </row>
    <row r="30" spans="1:20" ht="13.5" customHeight="1">
      <c r="A30" s="12" t="s">
        <v>146</v>
      </c>
      <c r="B30" s="81">
        <v>20293</v>
      </c>
      <c r="C30" s="81">
        <v>4349</v>
      </c>
      <c r="D30" s="83">
        <v>21.4</v>
      </c>
      <c r="E30" s="81">
        <v>11268</v>
      </c>
      <c r="F30" s="81">
        <v>536</v>
      </c>
      <c r="G30" s="83">
        <v>4.8</v>
      </c>
      <c r="H30" s="81">
        <v>9025</v>
      </c>
      <c r="I30" s="81">
        <v>3813</v>
      </c>
      <c r="J30" s="83">
        <v>42.2</v>
      </c>
      <c r="K30" s="12" t="s">
        <v>146</v>
      </c>
      <c r="L30" s="81">
        <v>872</v>
      </c>
      <c r="M30" s="81">
        <v>12</v>
      </c>
      <c r="N30" s="83">
        <v>1.4</v>
      </c>
      <c r="O30" s="81">
        <v>838</v>
      </c>
      <c r="P30" s="81">
        <v>12</v>
      </c>
      <c r="Q30" s="83">
        <v>1.4</v>
      </c>
      <c r="R30" s="81">
        <v>33</v>
      </c>
      <c r="S30" s="81">
        <v>0</v>
      </c>
      <c r="T30" s="83">
        <v>0</v>
      </c>
    </row>
    <row r="31" spans="1:20" ht="13.5" customHeight="1">
      <c r="A31" s="12" t="s">
        <v>147</v>
      </c>
      <c r="B31" s="81">
        <f aca="true" t="shared" si="10" ref="B31:B43">E31+H31</f>
        <v>19330.3</v>
      </c>
      <c r="C31" s="81">
        <f aca="true" t="shared" si="11" ref="C31:C43">F31+I31</f>
        <v>3741.3</v>
      </c>
      <c r="D31" s="82">
        <f aca="true" t="shared" si="12" ref="D31:D43">C31/B31*100</f>
        <v>19.354588392316728</v>
      </c>
      <c r="E31" s="81">
        <f>ROUND(SUM(E32:E43)/12,1)</f>
        <v>10652.4</v>
      </c>
      <c r="F31" s="81">
        <f>ROUND(SUM(F32:F43)/12,1)</f>
        <v>376.3</v>
      </c>
      <c r="G31" s="82">
        <f>F31/E31*100+0.1</f>
        <v>3.6325372685967485</v>
      </c>
      <c r="H31" s="81">
        <f>ROUND(SUM(H32:H43)/12,1)</f>
        <v>8677.9</v>
      </c>
      <c r="I31" s="81">
        <f>ROUND(SUM(I32:I43)/12,1)</f>
        <v>3365</v>
      </c>
      <c r="J31" s="82">
        <f aca="true" t="shared" si="13" ref="J31:J43">I31/H31*100</f>
        <v>38.776662556609324</v>
      </c>
      <c r="K31" s="12" t="s">
        <v>147</v>
      </c>
      <c r="L31" s="97" t="s">
        <v>150</v>
      </c>
      <c r="M31" s="90" t="s">
        <v>150</v>
      </c>
      <c r="N31" s="90" t="s">
        <v>150</v>
      </c>
      <c r="O31" s="97" t="s">
        <v>150</v>
      </c>
      <c r="P31" s="90" t="s">
        <v>150</v>
      </c>
      <c r="Q31" s="90" t="s">
        <v>150</v>
      </c>
      <c r="R31" s="97" t="s">
        <v>150</v>
      </c>
      <c r="S31" s="90" t="s">
        <v>150</v>
      </c>
      <c r="T31" s="90" t="s">
        <v>150</v>
      </c>
    </row>
    <row r="32" spans="1:20" ht="13.5" customHeight="1">
      <c r="A32" s="46" t="s">
        <v>148</v>
      </c>
      <c r="B32" s="84">
        <f t="shared" si="10"/>
        <v>19816</v>
      </c>
      <c r="C32" s="84">
        <f t="shared" si="11"/>
        <v>3893</v>
      </c>
      <c r="D32" s="85">
        <f t="shared" si="12"/>
        <v>19.645740815502624</v>
      </c>
      <c r="E32" s="84">
        <v>11159</v>
      </c>
      <c r="F32" s="84">
        <v>361</v>
      </c>
      <c r="G32" s="85">
        <f aca="true" t="shared" si="14" ref="G32:G43">F32/E32*100</f>
        <v>3.235056904740568</v>
      </c>
      <c r="H32" s="84">
        <v>8657</v>
      </c>
      <c r="I32" s="84">
        <v>3532</v>
      </c>
      <c r="J32" s="85">
        <f t="shared" si="13"/>
        <v>40.79935312463902</v>
      </c>
      <c r="K32" s="46" t="s">
        <v>148</v>
      </c>
      <c r="L32" s="98" t="s">
        <v>150</v>
      </c>
      <c r="M32" s="92" t="s">
        <v>150</v>
      </c>
      <c r="N32" s="92" t="s">
        <v>150</v>
      </c>
      <c r="O32" s="98" t="s">
        <v>150</v>
      </c>
      <c r="P32" s="92" t="s">
        <v>150</v>
      </c>
      <c r="Q32" s="92" t="s">
        <v>150</v>
      </c>
      <c r="R32" s="98" t="s">
        <v>150</v>
      </c>
      <c r="S32" s="92" t="s">
        <v>150</v>
      </c>
      <c r="T32" s="92" t="s">
        <v>150</v>
      </c>
    </row>
    <row r="33" spans="1:20" ht="13.5" customHeight="1">
      <c r="A33" s="12" t="s">
        <v>16</v>
      </c>
      <c r="B33" s="81">
        <f t="shared" si="10"/>
        <v>20115</v>
      </c>
      <c r="C33" s="81">
        <f t="shared" si="11"/>
        <v>3994</v>
      </c>
      <c r="D33" s="82">
        <f t="shared" si="12"/>
        <v>19.85582898334576</v>
      </c>
      <c r="E33" s="81">
        <v>11633</v>
      </c>
      <c r="F33" s="81">
        <v>366</v>
      </c>
      <c r="G33" s="82">
        <f t="shared" si="14"/>
        <v>3.1462219547838046</v>
      </c>
      <c r="H33" s="81">
        <v>8482</v>
      </c>
      <c r="I33" s="81">
        <v>3628</v>
      </c>
      <c r="J33" s="82">
        <f t="shared" si="13"/>
        <v>42.77293091252063</v>
      </c>
      <c r="K33" s="12" t="s">
        <v>16</v>
      </c>
      <c r="L33" s="97" t="s">
        <v>150</v>
      </c>
      <c r="M33" s="90" t="s">
        <v>150</v>
      </c>
      <c r="N33" s="90" t="s">
        <v>150</v>
      </c>
      <c r="O33" s="97" t="s">
        <v>150</v>
      </c>
      <c r="P33" s="90" t="s">
        <v>150</v>
      </c>
      <c r="Q33" s="90" t="s">
        <v>150</v>
      </c>
      <c r="R33" s="97" t="s">
        <v>150</v>
      </c>
      <c r="S33" s="90" t="s">
        <v>150</v>
      </c>
      <c r="T33" s="90" t="s">
        <v>150</v>
      </c>
    </row>
    <row r="34" spans="1:20" ht="13.5" customHeight="1">
      <c r="A34" s="12" t="s">
        <v>84</v>
      </c>
      <c r="B34" s="81">
        <f t="shared" si="10"/>
        <v>20737</v>
      </c>
      <c r="C34" s="81">
        <f t="shared" si="11"/>
        <v>3555</v>
      </c>
      <c r="D34" s="82">
        <f t="shared" si="12"/>
        <v>17.14327048271206</v>
      </c>
      <c r="E34" s="81">
        <v>11947</v>
      </c>
      <c r="F34" s="81">
        <v>261</v>
      </c>
      <c r="G34" s="82">
        <f t="shared" si="14"/>
        <v>2.184648865824056</v>
      </c>
      <c r="H34" s="81">
        <v>8790</v>
      </c>
      <c r="I34" s="81">
        <v>3294</v>
      </c>
      <c r="J34" s="82">
        <f t="shared" si="13"/>
        <v>37.47440273037543</v>
      </c>
      <c r="K34" s="12" t="s">
        <v>84</v>
      </c>
      <c r="L34" s="97" t="s">
        <v>150</v>
      </c>
      <c r="M34" s="90" t="s">
        <v>150</v>
      </c>
      <c r="N34" s="90" t="s">
        <v>150</v>
      </c>
      <c r="O34" s="97" t="s">
        <v>150</v>
      </c>
      <c r="P34" s="90" t="s">
        <v>150</v>
      </c>
      <c r="Q34" s="90" t="s">
        <v>150</v>
      </c>
      <c r="R34" s="97" t="s">
        <v>150</v>
      </c>
      <c r="S34" s="90" t="s">
        <v>150</v>
      </c>
      <c r="T34" s="90" t="s">
        <v>150</v>
      </c>
    </row>
    <row r="35" spans="1:20" ht="13.5" customHeight="1">
      <c r="A35" s="12" t="s">
        <v>17</v>
      </c>
      <c r="B35" s="81">
        <f t="shared" si="10"/>
        <v>20554</v>
      </c>
      <c r="C35" s="81">
        <f t="shared" si="11"/>
        <v>4075</v>
      </c>
      <c r="D35" s="82">
        <f t="shared" si="12"/>
        <v>19.82582465700107</v>
      </c>
      <c r="E35" s="81">
        <v>11859</v>
      </c>
      <c r="F35" s="81">
        <v>433</v>
      </c>
      <c r="G35" s="82">
        <f t="shared" si="14"/>
        <v>3.651235348680327</v>
      </c>
      <c r="H35" s="81">
        <v>8695</v>
      </c>
      <c r="I35" s="81">
        <v>3642</v>
      </c>
      <c r="J35" s="82">
        <f t="shared" si="13"/>
        <v>41.886141460609544</v>
      </c>
      <c r="K35" s="12" t="s">
        <v>17</v>
      </c>
      <c r="L35" s="97" t="s">
        <v>150</v>
      </c>
      <c r="M35" s="90" t="s">
        <v>150</v>
      </c>
      <c r="N35" s="90" t="s">
        <v>150</v>
      </c>
      <c r="O35" s="97" t="s">
        <v>150</v>
      </c>
      <c r="P35" s="90" t="s">
        <v>150</v>
      </c>
      <c r="Q35" s="90" t="s">
        <v>150</v>
      </c>
      <c r="R35" s="97" t="s">
        <v>150</v>
      </c>
      <c r="S35" s="90" t="s">
        <v>150</v>
      </c>
      <c r="T35" s="90" t="s">
        <v>150</v>
      </c>
    </row>
    <row r="36" spans="1:20" ht="13.5" customHeight="1">
      <c r="A36" s="12" t="s">
        <v>18</v>
      </c>
      <c r="B36" s="81">
        <f t="shared" si="10"/>
        <v>19829</v>
      </c>
      <c r="C36" s="81">
        <f t="shared" si="11"/>
        <v>3898</v>
      </c>
      <c r="D36" s="82">
        <f t="shared" si="12"/>
        <v>19.658076554541328</v>
      </c>
      <c r="E36" s="81">
        <v>10968</v>
      </c>
      <c r="F36" s="81">
        <v>472</v>
      </c>
      <c r="G36" s="82">
        <f t="shared" si="14"/>
        <v>4.303428154631655</v>
      </c>
      <c r="H36" s="81">
        <v>8861</v>
      </c>
      <c r="I36" s="81">
        <v>3426</v>
      </c>
      <c r="J36" s="82">
        <f t="shared" si="13"/>
        <v>38.663807696648234</v>
      </c>
      <c r="K36" s="12" t="s">
        <v>18</v>
      </c>
      <c r="L36" s="97" t="s">
        <v>150</v>
      </c>
      <c r="M36" s="90" t="s">
        <v>150</v>
      </c>
      <c r="N36" s="90" t="s">
        <v>150</v>
      </c>
      <c r="O36" s="97" t="s">
        <v>150</v>
      </c>
      <c r="P36" s="90" t="s">
        <v>150</v>
      </c>
      <c r="Q36" s="90" t="s">
        <v>150</v>
      </c>
      <c r="R36" s="97" t="s">
        <v>150</v>
      </c>
      <c r="S36" s="90" t="s">
        <v>150</v>
      </c>
      <c r="T36" s="90" t="s">
        <v>150</v>
      </c>
    </row>
    <row r="37" spans="1:20" ht="13.5" customHeight="1">
      <c r="A37" s="12" t="s">
        <v>19</v>
      </c>
      <c r="B37" s="81">
        <f t="shared" si="10"/>
        <v>19656</v>
      </c>
      <c r="C37" s="81">
        <f t="shared" si="11"/>
        <v>3787</v>
      </c>
      <c r="D37" s="82">
        <f t="shared" si="12"/>
        <v>19.266381766381766</v>
      </c>
      <c r="E37" s="81">
        <v>10858</v>
      </c>
      <c r="F37" s="81">
        <v>370</v>
      </c>
      <c r="G37" s="82">
        <f t="shared" si="14"/>
        <v>3.40762571375944</v>
      </c>
      <c r="H37" s="81">
        <v>8798</v>
      </c>
      <c r="I37" s="81">
        <v>3417</v>
      </c>
      <c r="J37" s="82">
        <f t="shared" si="13"/>
        <v>38.83837235735395</v>
      </c>
      <c r="K37" s="12" t="s">
        <v>19</v>
      </c>
      <c r="L37" s="97" t="s">
        <v>150</v>
      </c>
      <c r="M37" s="90" t="s">
        <v>150</v>
      </c>
      <c r="N37" s="90" t="s">
        <v>150</v>
      </c>
      <c r="O37" s="97" t="s">
        <v>150</v>
      </c>
      <c r="P37" s="90" t="s">
        <v>150</v>
      </c>
      <c r="Q37" s="90" t="s">
        <v>150</v>
      </c>
      <c r="R37" s="97" t="s">
        <v>150</v>
      </c>
      <c r="S37" s="90" t="s">
        <v>150</v>
      </c>
      <c r="T37" s="90" t="s">
        <v>150</v>
      </c>
    </row>
    <row r="38" spans="1:20" ht="13.5" customHeight="1">
      <c r="A38" s="12" t="s">
        <v>20</v>
      </c>
      <c r="B38" s="81">
        <f t="shared" si="10"/>
        <v>18503</v>
      </c>
      <c r="C38" s="81">
        <f t="shared" si="11"/>
        <v>3797</v>
      </c>
      <c r="D38" s="82">
        <f t="shared" si="12"/>
        <v>20.52099659514673</v>
      </c>
      <c r="E38" s="81">
        <v>9840</v>
      </c>
      <c r="F38" s="81">
        <v>370</v>
      </c>
      <c r="G38" s="82">
        <f t="shared" si="14"/>
        <v>3.760162601626017</v>
      </c>
      <c r="H38" s="81">
        <v>8663</v>
      </c>
      <c r="I38" s="81">
        <v>3427</v>
      </c>
      <c r="J38" s="82">
        <f t="shared" si="13"/>
        <v>39.55904421101235</v>
      </c>
      <c r="K38" s="12" t="s">
        <v>20</v>
      </c>
      <c r="L38" s="97" t="s">
        <v>150</v>
      </c>
      <c r="M38" s="90" t="s">
        <v>150</v>
      </c>
      <c r="N38" s="90" t="s">
        <v>150</v>
      </c>
      <c r="O38" s="97" t="s">
        <v>150</v>
      </c>
      <c r="P38" s="90" t="s">
        <v>150</v>
      </c>
      <c r="Q38" s="90" t="s">
        <v>150</v>
      </c>
      <c r="R38" s="97" t="s">
        <v>150</v>
      </c>
      <c r="S38" s="90" t="s">
        <v>150</v>
      </c>
      <c r="T38" s="90" t="s">
        <v>150</v>
      </c>
    </row>
    <row r="39" spans="1:20" ht="13.5" customHeight="1">
      <c r="A39" s="12" t="s">
        <v>21</v>
      </c>
      <c r="B39" s="81">
        <f t="shared" si="10"/>
        <v>18519</v>
      </c>
      <c r="C39" s="81">
        <f t="shared" si="11"/>
        <v>3864</v>
      </c>
      <c r="D39" s="82">
        <f t="shared" si="12"/>
        <v>20.865057508504776</v>
      </c>
      <c r="E39" s="81">
        <v>9792</v>
      </c>
      <c r="F39" s="81">
        <v>385</v>
      </c>
      <c r="G39" s="82">
        <f t="shared" si="14"/>
        <v>3.931781045751634</v>
      </c>
      <c r="H39" s="81">
        <v>8727</v>
      </c>
      <c r="I39" s="81">
        <v>3479</v>
      </c>
      <c r="J39" s="82">
        <f t="shared" si="13"/>
        <v>39.86478744127421</v>
      </c>
      <c r="K39" s="12" t="s">
        <v>21</v>
      </c>
      <c r="L39" s="97" t="s">
        <v>150</v>
      </c>
      <c r="M39" s="90" t="s">
        <v>150</v>
      </c>
      <c r="N39" s="90" t="s">
        <v>150</v>
      </c>
      <c r="O39" s="97" t="s">
        <v>150</v>
      </c>
      <c r="P39" s="90" t="s">
        <v>150</v>
      </c>
      <c r="Q39" s="90" t="s">
        <v>150</v>
      </c>
      <c r="R39" s="97" t="s">
        <v>150</v>
      </c>
      <c r="S39" s="90" t="s">
        <v>150</v>
      </c>
      <c r="T39" s="90" t="s">
        <v>150</v>
      </c>
    </row>
    <row r="40" spans="1:20" ht="13.5" customHeight="1">
      <c r="A40" s="12" t="s">
        <v>22</v>
      </c>
      <c r="B40" s="81">
        <f t="shared" si="10"/>
        <v>18486</v>
      </c>
      <c r="C40" s="81">
        <f t="shared" si="11"/>
        <v>3810</v>
      </c>
      <c r="D40" s="82">
        <f t="shared" si="12"/>
        <v>20.610191496267447</v>
      </c>
      <c r="E40" s="81">
        <v>9804</v>
      </c>
      <c r="F40" s="81">
        <v>419</v>
      </c>
      <c r="G40" s="82">
        <f t="shared" si="14"/>
        <v>4.273765809873521</v>
      </c>
      <c r="H40" s="81">
        <v>8682</v>
      </c>
      <c r="I40" s="81">
        <v>3391</v>
      </c>
      <c r="J40" s="82">
        <f t="shared" si="13"/>
        <v>39.057820778622435</v>
      </c>
      <c r="K40" s="12" t="s">
        <v>22</v>
      </c>
      <c r="L40" s="97" t="s">
        <v>150</v>
      </c>
      <c r="M40" s="90" t="s">
        <v>150</v>
      </c>
      <c r="N40" s="90" t="s">
        <v>150</v>
      </c>
      <c r="O40" s="97" t="s">
        <v>150</v>
      </c>
      <c r="P40" s="90" t="s">
        <v>150</v>
      </c>
      <c r="Q40" s="90" t="s">
        <v>150</v>
      </c>
      <c r="R40" s="97" t="s">
        <v>150</v>
      </c>
      <c r="S40" s="90" t="s">
        <v>150</v>
      </c>
      <c r="T40" s="90" t="s">
        <v>150</v>
      </c>
    </row>
    <row r="41" spans="1:20" ht="13.5" customHeight="1">
      <c r="A41" s="12" t="s">
        <v>23</v>
      </c>
      <c r="B41" s="81">
        <f t="shared" si="10"/>
        <v>18468</v>
      </c>
      <c r="C41" s="81">
        <f t="shared" si="11"/>
        <v>2665</v>
      </c>
      <c r="D41" s="82">
        <f t="shared" si="12"/>
        <v>14.430366038553172</v>
      </c>
      <c r="E41" s="81">
        <v>9826</v>
      </c>
      <c r="F41" s="81">
        <v>230</v>
      </c>
      <c r="G41" s="82">
        <f t="shared" si="14"/>
        <v>2.3407286790148585</v>
      </c>
      <c r="H41" s="81">
        <v>8642</v>
      </c>
      <c r="I41" s="81">
        <v>2435</v>
      </c>
      <c r="J41" s="82">
        <f t="shared" si="13"/>
        <v>28.17634806757695</v>
      </c>
      <c r="K41" s="12" t="s">
        <v>23</v>
      </c>
      <c r="L41" s="97" t="s">
        <v>150</v>
      </c>
      <c r="M41" s="90" t="s">
        <v>150</v>
      </c>
      <c r="N41" s="90" t="s">
        <v>150</v>
      </c>
      <c r="O41" s="97" t="s">
        <v>150</v>
      </c>
      <c r="P41" s="90" t="s">
        <v>150</v>
      </c>
      <c r="Q41" s="90" t="s">
        <v>150</v>
      </c>
      <c r="R41" s="97" t="s">
        <v>150</v>
      </c>
      <c r="S41" s="90" t="s">
        <v>150</v>
      </c>
      <c r="T41" s="90" t="s">
        <v>150</v>
      </c>
    </row>
    <row r="42" spans="1:20" ht="13.5" customHeight="1">
      <c r="A42" s="12" t="s">
        <v>24</v>
      </c>
      <c r="B42" s="81">
        <f t="shared" si="10"/>
        <v>18350</v>
      </c>
      <c r="C42" s="81">
        <f t="shared" si="11"/>
        <v>3814</v>
      </c>
      <c r="D42" s="82">
        <f t="shared" si="12"/>
        <v>20.784741144414166</v>
      </c>
      <c r="E42" s="81">
        <v>9865</v>
      </c>
      <c r="F42" s="81">
        <v>420</v>
      </c>
      <c r="G42" s="82">
        <f t="shared" si="14"/>
        <v>4.257475924987329</v>
      </c>
      <c r="H42" s="81">
        <v>8485</v>
      </c>
      <c r="I42" s="81">
        <v>3394</v>
      </c>
      <c r="J42" s="82">
        <f t="shared" si="13"/>
        <v>40</v>
      </c>
      <c r="K42" s="12" t="s">
        <v>24</v>
      </c>
      <c r="L42" s="97" t="s">
        <v>150</v>
      </c>
      <c r="M42" s="90" t="s">
        <v>150</v>
      </c>
      <c r="N42" s="90" t="s">
        <v>150</v>
      </c>
      <c r="O42" s="97" t="s">
        <v>150</v>
      </c>
      <c r="P42" s="90" t="s">
        <v>150</v>
      </c>
      <c r="Q42" s="90" t="s">
        <v>150</v>
      </c>
      <c r="R42" s="97" t="s">
        <v>150</v>
      </c>
      <c r="S42" s="90" t="s">
        <v>150</v>
      </c>
      <c r="T42" s="90" t="s">
        <v>150</v>
      </c>
    </row>
    <row r="43" spans="1:20" ht="13.5" customHeight="1">
      <c r="A43" s="14" t="s">
        <v>25</v>
      </c>
      <c r="B43" s="86">
        <f t="shared" si="10"/>
        <v>18931</v>
      </c>
      <c r="C43" s="87">
        <f t="shared" si="11"/>
        <v>3744</v>
      </c>
      <c r="D43" s="88">
        <f t="shared" si="12"/>
        <v>19.777085204162486</v>
      </c>
      <c r="E43" s="87">
        <v>10278</v>
      </c>
      <c r="F43" s="87">
        <v>429</v>
      </c>
      <c r="G43" s="89">
        <f t="shared" si="14"/>
        <v>4.173963806187974</v>
      </c>
      <c r="H43" s="87">
        <v>8653</v>
      </c>
      <c r="I43" s="87">
        <v>3315</v>
      </c>
      <c r="J43" s="89">
        <f t="shared" si="13"/>
        <v>38.31041257367387</v>
      </c>
      <c r="K43" s="14" t="s">
        <v>25</v>
      </c>
      <c r="L43" s="93" t="s">
        <v>150</v>
      </c>
      <c r="M43" s="94" t="s">
        <v>150</v>
      </c>
      <c r="N43" s="94" t="s">
        <v>150</v>
      </c>
      <c r="O43" s="93" t="s">
        <v>150</v>
      </c>
      <c r="P43" s="94" t="s">
        <v>150</v>
      </c>
      <c r="Q43" s="94" t="s">
        <v>150</v>
      </c>
      <c r="R43" s="93" t="s">
        <v>150</v>
      </c>
      <c r="S43" s="94" t="s">
        <v>150</v>
      </c>
      <c r="T43" s="94" t="s">
        <v>150</v>
      </c>
    </row>
    <row r="44" spans="1:11" ht="16.5" customHeight="1">
      <c r="A44" s="55" t="s">
        <v>39</v>
      </c>
      <c r="K44" s="55" t="s">
        <v>39</v>
      </c>
    </row>
    <row r="45" spans="1:20" ht="13.5" customHeight="1">
      <c r="A45" s="33" t="s">
        <v>95</v>
      </c>
      <c r="B45" s="78">
        <v>38051</v>
      </c>
      <c r="C45" s="78">
        <v>3923</v>
      </c>
      <c r="D45" s="80">
        <v>10.3</v>
      </c>
      <c r="E45" s="78">
        <v>24181</v>
      </c>
      <c r="F45" s="78">
        <v>895</v>
      </c>
      <c r="G45" s="80">
        <v>3.7</v>
      </c>
      <c r="H45" s="78">
        <v>13869</v>
      </c>
      <c r="I45" s="78">
        <v>3028</v>
      </c>
      <c r="J45" s="80">
        <v>21.8</v>
      </c>
      <c r="K45" s="33" t="s">
        <v>95</v>
      </c>
      <c r="L45" s="91" t="s">
        <v>96</v>
      </c>
      <c r="M45" s="91" t="s">
        <v>96</v>
      </c>
      <c r="N45" s="91" t="s">
        <v>96</v>
      </c>
      <c r="O45" s="91" t="s">
        <v>96</v>
      </c>
      <c r="P45" s="91" t="s">
        <v>96</v>
      </c>
      <c r="Q45" s="91" t="s">
        <v>96</v>
      </c>
      <c r="R45" s="91" t="s">
        <v>96</v>
      </c>
      <c r="S45" s="91" t="s">
        <v>96</v>
      </c>
      <c r="T45" s="91" t="s">
        <v>96</v>
      </c>
    </row>
    <row r="46" spans="1:20" ht="13.5" customHeight="1">
      <c r="A46" s="12" t="s">
        <v>97</v>
      </c>
      <c r="B46" s="81">
        <v>37822</v>
      </c>
      <c r="C46" s="81">
        <v>3791</v>
      </c>
      <c r="D46" s="83">
        <v>10</v>
      </c>
      <c r="E46" s="81">
        <v>23947</v>
      </c>
      <c r="F46" s="81">
        <v>744</v>
      </c>
      <c r="G46" s="83">
        <v>3.1</v>
      </c>
      <c r="H46" s="81">
        <v>13873</v>
      </c>
      <c r="I46" s="81">
        <v>3047</v>
      </c>
      <c r="J46" s="83">
        <v>22</v>
      </c>
      <c r="K46" s="12" t="s">
        <v>97</v>
      </c>
      <c r="L46" s="90" t="s">
        <v>96</v>
      </c>
      <c r="M46" s="90" t="s">
        <v>96</v>
      </c>
      <c r="N46" s="90" t="s">
        <v>96</v>
      </c>
      <c r="O46" s="90" t="s">
        <v>96</v>
      </c>
      <c r="P46" s="90" t="s">
        <v>96</v>
      </c>
      <c r="Q46" s="90" t="s">
        <v>96</v>
      </c>
      <c r="R46" s="90" t="s">
        <v>96</v>
      </c>
      <c r="S46" s="90" t="s">
        <v>96</v>
      </c>
      <c r="T46" s="90" t="s">
        <v>96</v>
      </c>
    </row>
    <row r="47" spans="1:20" ht="13.5" customHeight="1">
      <c r="A47" s="12" t="s">
        <v>98</v>
      </c>
      <c r="B47" s="81">
        <v>37343</v>
      </c>
      <c r="C47" s="81">
        <v>6115</v>
      </c>
      <c r="D47" s="83">
        <v>16.4</v>
      </c>
      <c r="E47" s="81">
        <v>23437</v>
      </c>
      <c r="F47" s="81">
        <v>1412</v>
      </c>
      <c r="G47" s="83">
        <v>6</v>
      </c>
      <c r="H47" s="81">
        <v>13906</v>
      </c>
      <c r="I47" s="81">
        <v>4703</v>
      </c>
      <c r="J47" s="83">
        <v>33.8</v>
      </c>
      <c r="K47" s="12" t="s">
        <v>98</v>
      </c>
      <c r="L47" s="97" t="s">
        <v>96</v>
      </c>
      <c r="M47" s="90" t="s">
        <v>96</v>
      </c>
      <c r="N47" s="90" t="s">
        <v>96</v>
      </c>
      <c r="O47" s="97" t="s">
        <v>96</v>
      </c>
      <c r="P47" s="90" t="s">
        <v>96</v>
      </c>
      <c r="Q47" s="90" t="s">
        <v>96</v>
      </c>
      <c r="R47" s="97" t="s">
        <v>96</v>
      </c>
      <c r="S47" s="90" t="s">
        <v>96</v>
      </c>
      <c r="T47" s="90" t="s">
        <v>96</v>
      </c>
    </row>
    <row r="48" spans="1:20" ht="13.5" customHeight="1">
      <c r="A48" s="12" t="s">
        <v>99</v>
      </c>
      <c r="B48" s="81">
        <v>37937</v>
      </c>
      <c r="C48" s="81">
        <v>6359</v>
      </c>
      <c r="D48" s="83">
        <v>16.8</v>
      </c>
      <c r="E48" s="81">
        <v>23689</v>
      </c>
      <c r="F48" s="81">
        <v>1421</v>
      </c>
      <c r="G48" s="83">
        <v>6</v>
      </c>
      <c r="H48" s="81">
        <v>14248</v>
      </c>
      <c r="I48" s="81">
        <v>4938</v>
      </c>
      <c r="J48" s="83">
        <v>34.7</v>
      </c>
      <c r="K48" s="12" t="s">
        <v>99</v>
      </c>
      <c r="L48" s="97" t="s">
        <v>96</v>
      </c>
      <c r="M48" s="90" t="s">
        <v>96</v>
      </c>
      <c r="N48" s="90" t="s">
        <v>96</v>
      </c>
      <c r="O48" s="97" t="s">
        <v>96</v>
      </c>
      <c r="P48" s="90" t="s">
        <v>96</v>
      </c>
      <c r="Q48" s="90" t="s">
        <v>96</v>
      </c>
      <c r="R48" s="97" t="s">
        <v>96</v>
      </c>
      <c r="S48" s="90" t="s">
        <v>96</v>
      </c>
      <c r="T48" s="90" t="s">
        <v>96</v>
      </c>
    </row>
    <row r="49" spans="1:20" ht="13.5" customHeight="1">
      <c r="A49" s="12" t="s">
        <v>100</v>
      </c>
      <c r="B49" s="81">
        <f aca="true" t="shared" si="15" ref="B49:B61">E49+H49</f>
        <v>30757.8</v>
      </c>
      <c r="C49" s="81">
        <f aca="true" t="shared" si="16" ref="C49:C61">F49+I49</f>
        <v>6814.900000000001</v>
      </c>
      <c r="D49" s="82">
        <f aca="true" t="shared" si="17" ref="D49:D61">C49/B49*100</f>
        <v>22.156656197777476</v>
      </c>
      <c r="E49" s="81">
        <f>ROUND(SUM(E50:E61)/12,1)</f>
        <v>19147.3</v>
      </c>
      <c r="F49" s="81">
        <f>ROUND(SUM(F50:F61)/12,1)</f>
        <v>1364.8</v>
      </c>
      <c r="G49" s="82">
        <f aca="true" t="shared" si="18" ref="G49:G61">F49/E49*100</f>
        <v>7.1278979281674175</v>
      </c>
      <c r="H49" s="81">
        <f>ROUND(SUM(H50:H61)/12,1)</f>
        <v>11610.5</v>
      </c>
      <c r="I49" s="81">
        <f>ROUND(SUM(I50:I61)/12,1)</f>
        <v>5450.1</v>
      </c>
      <c r="J49" s="82">
        <f aca="true" t="shared" si="19" ref="J49:J61">I49/H49*100</f>
        <v>46.94113087291676</v>
      </c>
      <c r="K49" s="12" t="s">
        <v>100</v>
      </c>
      <c r="L49" s="81">
        <f>O49+R49-1</f>
        <v>970</v>
      </c>
      <c r="M49" s="81">
        <f aca="true" t="shared" si="20" ref="M49:M61">P49+S49</f>
        <v>12.899999999999999</v>
      </c>
      <c r="N49" s="82">
        <f aca="true" t="shared" si="21" ref="N49:N61">M49/L49*100</f>
        <v>1.3298969072164946</v>
      </c>
      <c r="O49" s="81">
        <f>ROUND(SUM(O50:O61)/12,1)</f>
        <v>864.2</v>
      </c>
      <c r="P49" s="81">
        <f>ROUND(SUM(P50:P61)/12,1)</f>
        <v>7.1</v>
      </c>
      <c r="Q49" s="82">
        <f aca="true" t="shared" si="22" ref="Q49:Q61">P49/O49*100</f>
        <v>0.8215690812311963</v>
      </c>
      <c r="R49" s="81">
        <f>ROUND(SUM(R50:R61)/12,1)</f>
        <v>106.8</v>
      </c>
      <c r="S49" s="81">
        <f>ROUND(SUM(S50:S61)/12,1)</f>
        <v>5.8</v>
      </c>
      <c r="T49" s="82">
        <f aca="true" t="shared" si="23" ref="T49:T61">S49/R49*100</f>
        <v>5.430711610486892</v>
      </c>
    </row>
    <row r="50" spans="1:20" ht="13.5" customHeight="1">
      <c r="A50" s="46" t="s">
        <v>101</v>
      </c>
      <c r="B50" s="84">
        <f t="shared" si="15"/>
        <v>31263</v>
      </c>
      <c r="C50" s="84">
        <f t="shared" si="16"/>
        <v>7120</v>
      </c>
      <c r="D50" s="85">
        <f t="shared" si="17"/>
        <v>22.774525797268335</v>
      </c>
      <c r="E50" s="84">
        <v>19191</v>
      </c>
      <c r="F50" s="84">
        <v>1432</v>
      </c>
      <c r="G50" s="85">
        <f t="shared" si="18"/>
        <v>7.461831066645823</v>
      </c>
      <c r="H50" s="84">
        <v>12072</v>
      </c>
      <c r="I50" s="84">
        <v>5688</v>
      </c>
      <c r="J50" s="85">
        <f t="shared" si="19"/>
        <v>47.11729622266402</v>
      </c>
      <c r="K50" s="46" t="s">
        <v>101</v>
      </c>
      <c r="L50" s="84">
        <f aca="true" t="shared" si="24" ref="L50:L61">O50+R50</f>
        <v>974</v>
      </c>
      <c r="M50" s="84">
        <f t="shared" si="20"/>
        <v>12</v>
      </c>
      <c r="N50" s="85">
        <f t="shared" si="21"/>
        <v>1.2320328542094456</v>
      </c>
      <c r="O50" s="84">
        <v>869</v>
      </c>
      <c r="P50" s="84">
        <v>5</v>
      </c>
      <c r="Q50" s="85">
        <f t="shared" si="22"/>
        <v>0.5753739930955121</v>
      </c>
      <c r="R50" s="84">
        <v>105</v>
      </c>
      <c r="S50" s="84">
        <v>7</v>
      </c>
      <c r="T50" s="85">
        <f t="shared" si="23"/>
        <v>6.666666666666667</v>
      </c>
    </row>
    <row r="51" spans="1:20" ht="13.5" customHeight="1">
      <c r="A51" s="12" t="s">
        <v>16</v>
      </c>
      <c r="B51" s="81">
        <f t="shared" si="15"/>
        <v>30555</v>
      </c>
      <c r="C51" s="81">
        <f t="shared" si="16"/>
        <v>7410</v>
      </c>
      <c r="D51" s="82">
        <f t="shared" si="17"/>
        <v>24.2513500245459</v>
      </c>
      <c r="E51" s="81">
        <v>19026</v>
      </c>
      <c r="F51" s="81">
        <v>1515</v>
      </c>
      <c r="G51" s="82">
        <f t="shared" si="18"/>
        <v>7.962787764112267</v>
      </c>
      <c r="H51" s="81">
        <v>11529</v>
      </c>
      <c r="I51" s="81">
        <v>5895</v>
      </c>
      <c r="J51" s="82">
        <f t="shared" si="19"/>
        <v>51.13192818110851</v>
      </c>
      <c r="K51" s="12" t="s">
        <v>16</v>
      </c>
      <c r="L51" s="81">
        <f t="shared" si="24"/>
        <v>974</v>
      </c>
      <c r="M51" s="81">
        <f t="shared" si="20"/>
        <v>12</v>
      </c>
      <c r="N51" s="82">
        <f t="shared" si="21"/>
        <v>1.2320328542094456</v>
      </c>
      <c r="O51" s="81">
        <v>870</v>
      </c>
      <c r="P51" s="81">
        <v>5</v>
      </c>
      <c r="Q51" s="82">
        <f t="shared" si="22"/>
        <v>0.5747126436781609</v>
      </c>
      <c r="R51" s="81">
        <v>104</v>
      </c>
      <c r="S51" s="81">
        <v>7</v>
      </c>
      <c r="T51" s="82">
        <f t="shared" si="23"/>
        <v>6.730769230769231</v>
      </c>
    </row>
    <row r="52" spans="1:20" ht="13.5" customHeight="1">
      <c r="A52" s="12" t="s">
        <v>84</v>
      </c>
      <c r="B52" s="81">
        <f t="shared" si="15"/>
        <v>30342</v>
      </c>
      <c r="C52" s="81">
        <f t="shared" si="16"/>
        <v>6113</v>
      </c>
      <c r="D52" s="82">
        <f t="shared" si="17"/>
        <v>20.14699096961308</v>
      </c>
      <c r="E52" s="81">
        <v>19205</v>
      </c>
      <c r="F52" s="81">
        <v>1311</v>
      </c>
      <c r="G52" s="82">
        <f t="shared" si="18"/>
        <v>6.826347305389222</v>
      </c>
      <c r="H52" s="81">
        <v>11137</v>
      </c>
      <c r="I52" s="81">
        <v>4802</v>
      </c>
      <c r="J52" s="82">
        <f t="shared" si="19"/>
        <v>43.117536140791955</v>
      </c>
      <c r="K52" s="12" t="s">
        <v>84</v>
      </c>
      <c r="L52" s="81">
        <f t="shared" si="24"/>
        <v>973</v>
      </c>
      <c r="M52" s="81">
        <f t="shared" si="20"/>
        <v>12</v>
      </c>
      <c r="N52" s="82">
        <f t="shared" si="21"/>
        <v>1.2332990750256936</v>
      </c>
      <c r="O52" s="81">
        <v>870</v>
      </c>
      <c r="P52" s="81">
        <v>5</v>
      </c>
      <c r="Q52" s="82">
        <f t="shared" si="22"/>
        <v>0.5747126436781609</v>
      </c>
      <c r="R52" s="81">
        <v>103</v>
      </c>
      <c r="S52" s="81">
        <v>7</v>
      </c>
      <c r="T52" s="82">
        <f t="shared" si="23"/>
        <v>6.796116504854369</v>
      </c>
    </row>
    <row r="53" spans="1:20" ht="13.5" customHeight="1">
      <c r="A53" s="12" t="s">
        <v>17</v>
      </c>
      <c r="B53" s="81">
        <f t="shared" si="15"/>
        <v>30685</v>
      </c>
      <c r="C53" s="81">
        <f t="shared" si="16"/>
        <v>6527</v>
      </c>
      <c r="D53" s="82">
        <f t="shared" si="17"/>
        <v>21.270979305849764</v>
      </c>
      <c r="E53" s="81">
        <v>19108</v>
      </c>
      <c r="F53" s="81">
        <v>1296</v>
      </c>
      <c r="G53" s="82">
        <f t="shared" si="18"/>
        <v>6.782499476658992</v>
      </c>
      <c r="H53" s="81">
        <v>11577</v>
      </c>
      <c r="I53" s="81">
        <v>5231</v>
      </c>
      <c r="J53" s="82">
        <f t="shared" si="19"/>
        <v>45.184417379286515</v>
      </c>
      <c r="K53" s="12" t="s">
        <v>17</v>
      </c>
      <c r="L53" s="81">
        <f t="shared" si="24"/>
        <v>975</v>
      </c>
      <c r="M53" s="81">
        <f t="shared" si="20"/>
        <v>12</v>
      </c>
      <c r="N53" s="82">
        <f t="shared" si="21"/>
        <v>1.2307692307692308</v>
      </c>
      <c r="O53" s="81">
        <v>869</v>
      </c>
      <c r="P53" s="81">
        <v>7</v>
      </c>
      <c r="Q53" s="82">
        <f t="shared" si="22"/>
        <v>0.805523590333717</v>
      </c>
      <c r="R53" s="81">
        <v>106</v>
      </c>
      <c r="S53" s="81">
        <v>5</v>
      </c>
      <c r="T53" s="82">
        <f t="shared" si="23"/>
        <v>4.716981132075472</v>
      </c>
    </row>
    <row r="54" spans="1:20" ht="13.5" customHeight="1">
      <c r="A54" s="12" t="s">
        <v>18</v>
      </c>
      <c r="B54" s="81">
        <f t="shared" si="15"/>
        <v>30592</v>
      </c>
      <c r="C54" s="81">
        <f t="shared" si="16"/>
        <v>6670</v>
      </c>
      <c r="D54" s="82">
        <f t="shared" si="17"/>
        <v>21.803085774058577</v>
      </c>
      <c r="E54" s="81">
        <v>18988</v>
      </c>
      <c r="F54" s="81">
        <v>1285</v>
      </c>
      <c r="G54" s="82">
        <f t="shared" si="18"/>
        <v>6.767432062355172</v>
      </c>
      <c r="H54" s="81">
        <v>11604</v>
      </c>
      <c r="I54" s="81">
        <v>5385</v>
      </c>
      <c r="J54" s="82">
        <f t="shared" si="19"/>
        <v>46.40641158221303</v>
      </c>
      <c r="K54" s="12" t="s">
        <v>18</v>
      </c>
      <c r="L54" s="81">
        <f t="shared" si="24"/>
        <v>976</v>
      </c>
      <c r="M54" s="81">
        <f t="shared" si="20"/>
        <v>12</v>
      </c>
      <c r="N54" s="82">
        <f t="shared" si="21"/>
        <v>1.2295081967213115</v>
      </c>
      <c r="O54" s="81">
        <v>869</v>
      </c>
      <c r="P54" s="81">
        <v>7</v>
      </c>
      <c r="Q54" s="82">
        <f t="shared" si="22"/>
        <v>0.805523590333717</v>
      </c>
      <c r="R54" s="81">
        <v>107</v>
      </c>
      <c r="S54" s="81">
        <v>5</v>
      </c>
      <c r="T54" s="82">
        <f t="shared" si="23"/>
        <v>4.672897196261682</v>
      </c>
    </row>
    <row r="55" spans="1:20" ht="13.5" customHeight="1">
      <c r="A55" s="12" t="s">
        <v>19</v>
      </c>
      <c r="B55" s="81">
        <f t="shared" si="15"/>
        <v>30562</v>
      </c>
      <c r="C55" s="81">
        <f t="shared" si="16"/>
        <v>6725</v>
      </c>
      <c r="D55" s="82">
        <f t="shared" si="17"/>
        <v>22.004449970551665</v>
      </c>
      <c r="E55" s="81">
        <v>19026</v>
      </c>
      <c r="F55" s="81">
        <v>1317</v>
      </c>
      <c r="G55" s="82">
        <f t="shared" si="18"/>
        <v>6.922106590980763</v>
      </c>
      <c r="H55" s="81">
        <v>11536</v>
      </c>
      <c r="I55" s="81">
        <v>5408</v>
      </c>
      <c r="J55" s="82">
        <f t="shared" si="19"/>
        <v>46.87933425797504</v>
      </c>
      <c r="K55" s="12" t="s">
        <v>19</v>
      </c>
      <c r="L55" s="81">
        <f t="shared" si="24"/>
        <v>976</v>
      </c>
      <c r="M55" s="81">
        <f t="shared" si="20"/>
        <v>13</v>
      </c>
      <c r="N55" s="82">
        <f t="shared" si="21"/>
        <v>1.331967213114754</v>
      </c>
      <c r="O55" s="81">
        <v>869</v>
      </c>
      <c r="P55" s="81">
        <v>8</v>
      </c>
      <c r="Q55" s="82">
        <f t="shared" si="22"/>
        <v>0.9205983889528193</v>
      </c>
      <c r="R55" s="81">
        <v>107</v>
      </c>
      <c r="S55" s="81">
        <v>5</v>
      </c>
      <c r="T55" s="82">
        <f t="shared" si="23"/>
        <v>4.672897196261682</v>
      </c>
    </row>
    <row r="56" spans="1:20" ht="13.5" customHeight="1">
      <c r="A56" s="12" t="s">
        <v>20</v>
      </c>
      <c r="B56" s="81">
        <f t="shared" si="15"/>
        <v>30752</v>
      </c>
      <c r="C56" s="81">
        <f t="shared" si="16"/>
        <v>6767</v>
      </c>
      <c r="D56" s="82">
        <f t="shared" si="17"/>
        <v>22.00507284079084</v>
      </c>
      <c r="E56" s="81">
        <v>19171</v>
      </c>
      <c r="F56" s="81">
        <v>1344</v>
      </c>
      <c r="G56" s="82">
        <f t="shared" si="18"/>
        <v>7.0105889103333165</v>
      </c>
      <c r="H56" s="81">
        <v>11581</v>
      </c>
      <c r="I56" s="81">
        <v>5423</v>
      </c>
      <c r="J56" s="82">
        <f t="shared" si="19"/>
        <v>46.82669890337622</v>
      </c>
      <c r="K56" s="12" t="s">
        <v>20</v>
      </c>
      <c r="L56" s="81">
        <f t="shared" si="24"/>
        <v>960</v>
      </c>
      <c r="M56" s="81">
        <f t="shared" si="20"/>
        <v>13</v>
      </c>
      <c r="N56" s="82">
        <f t="shared" si="21"/>
        <v>1.3541666666666667</v>
      </c>
      <c r="O56" s="81">
        <v>852</v>
      </c>
      <c r="P56" s="81">
        <v>8</v>
      </c>
      <c r="Q56" s="82">
        <f t="shared" si="22"/>
        <v>0.9389671361502347</v>
      </c>
      <c r="R56" s="81">
        <v>108</v>
      </c>
      <c r="S56" s="81">
        <v>5</v>
      </c>
      <c r="T56" s="82">
        <f t="shared" si="23"/>
        <v>4.62962962962963</v>
      </c>
    </row>
    <row r="57" spans="1:20" ht="13.5" customHeight="1">
      <c r="A57" s="12" t="s">
        <v>21</v>
      </c>
      <c r="B57" s="81">
        <f t="shared" si="15"/>
        <v>30682</v>
      </c>
      <c r="C57" s="81">
        <f t="shared" si="16"/>
        <v>6661</v>
      </c>
      <c r="D57" s="82">
        <f t="shared" si="17"/>
        <v>21.709797275275406</v>
      </c>
      <c r="E57" s="81">
        <v>19127</v>
      </c>
      <c r="F57" s="81">
        <v>1305</v>
      </c>
      <c r="G57" s="82">
        <f t="shared" si="18"/>
        <v>6.82281591467559</v>
      </c>
      <c r="H57" s="81">
        <v>11555</v>
      </c>
      <c r="I57" s="81">
        <v>5356</v>
      </c>
      <c r="J57" s="82">
        <f t="shared" si="19"/>
        <v>46.35222847252272</v>
      </c>
      <c r="K57" s="12" t="s">
        <v>21</v>
      </c>
      <c r="L57" s="81">
        <f t="shared" si="24"/>
        <v>969</v>
      </c>
      <c r="M57" s="81">
        <f t="shared" si="20"/>
        <v>13</v>
      </c>
      <c r="N57" s="82">
        <f t="shared" si="21"/>
        <v>1.3415892672858616</v>
      </c>
      <c r="O57" s="81">
        <v>860</v>
      </c>
      <c r="P57" s="81">
        <v>8</v>
      </c>
      <c r="Q57" s="82">
        <f t="shared" si="22"/>
        <v>0.9302325581395349</v>
      </c>
      <c r="R57" s="81">
        <v>109</v>
      </c>
      <c r="S57" s="81">
        <v>5</v>
      </c>
      <c r="T57" s="82">
        <f t="shared" si="23"/>
        <v>4.587155963302752</v>
      </c>
    </row>
    <row r="58" spans="1:20" ht="13.5" customHeight="1">
      <c r="A58" s="12" t="s">
        <v>22</v>
      </c>
      <c r="B58" s="81">
        <f t="shared" si="15"/>
        <v>30924</v>
      </c>
      <c r="C58" s="81">
        <f t="shared" si="16"/>
        <v>6913</v>
      </c>
      <c r="D58" s="82">
        <f t="shared" si="17"/>
        <v>22.354805329194154</v>
      </c>
      <c r="E58" s="81">
        <v>19155</v>
      </c>
      <c r="F58" s="81">
        <v>1319</v>
      </c>
      <c r="G58" s="82">
        <f t="shared" si="18"/>
        <v>6.885930566431742</v>
      </c>
      <c r="H58" s="81">
        <v>11769</v>
      </c>
      <c r="I58" s="81">
        <v>5594</v>
      </c>
      <c r="J58" s="82">
        <f t="shared" si="19"/>
        <v>47.531650947404195</v>
      </c>
      <c r="K58" s="12" t="s">
        <v>22</v>
      </c>
      <c r="L58" s="81">
        <f t="shared" si="24"/>
        <v>962</v>
      </c>
      <c r="M58" s="81">
        <f t="shared" si="20"/>
        <v>12</v>
      </c>
      <c r="N58" s="82">
        <f t="shared" si="21"/>
        <v>1.2474012474012475</v>
      </c>
      <c r="O58" s="81">
        <v>859</v>
      </c>
      <c r="P58" s="81">
        <v>8</v>
      </c>
      <c r="Q58" s="82">
        <f t="shared" si="22"/>
        <v>0.9313154831199069</v>
      </c>
      <c r="R58" s="81">
        <v>103</v>
      </c>
      <c r="S58" s="81">
        <v>4</v>
      </c>
      <c r="T58" s="82">
        <f t="shared" si="23"/>
        <v>3.8834951456310676</v>
      </c>
    </row>
    <row r="59" spans="1:20" ht="13.5" customHeight="1">
      <c r="A59" s="12" t="s">
        <v>23</v>
      </c>
      <c r="B59" s="81">
        <f t="shared" si="15"/>
        <v>30829</v>
      </c>
      <c r="C59" s="81">
        <f t="shared" si="16"/>
        <v>6863</v>
      </c>
      <c r="D59" s="82">
        <f t="shared" si="17"/>
        <v>22.26150702260858</v>
      </c>
      <c r="E59" s="81">
        <v>19149</v>
      </c>
      <c r="F59" s="81">
        <v>1320</v>
      </c>
      <c r="G59" s="82">
        <f t="shared" si="18"/>
        <v>6.893310355632148</v>
      </c>
      <c r="H59" s="81">
        <v>11680</v>
      </c>
      <c r="I59" s="81">
        <v>5543</v>
      </c>
      <c r="J59" s="82">
        <f t="shared" si="19"/>
        <v>47.457191780821915</v>
      </c>
      <c r="K59" s="12" t="s">
        <v>23</v>
      </c>
      <c r="L59" s="81">
        <f t="shared" si="24"/>
        <v>971</v>
      </c>
      <c r="M59" s="81">
        <f t="shared" si="20"/>
        <v>13</v>
      </c>
      <c r="N59" s="82">
        <f t="shared" si="21"/>
        <v>1.3388259526261586</v>
      </c>
      <c r="O59" s="81">
        <v>861</v>
      </c>
      <c r="P59" s="81">
        <v>8</v>
      </c>
      <c r="Q59" s="82">
        <f t="shared" si="22"/>
        <v>0.9291521486643438</v>
      </c>
      <c r="R59" s="81">
        <v>110</v>
      </c>
      <c r="S59" s="81">
        <v>5</v>
      </c>
      <c r="T59" s="82">
        <f t="shared" si="23"/>
        <v>4.545454545454546</v>
      </c>
    </row>
    <row r="60" spans="1:20" ht="13.5" customHeight="1">
      <c r="A60" s="12" t="s">
        <v>24</v>
      </c>
      <c r="B60" s="81">
        <f t="shared" si="15"/>
        <v>30914</v>
      </c>
      <c r="C60" s="81">
        <f t="shared" si="16"/>
        <v>6959</v>
      </c>
      <c r="D60" s="82">
        <f t="shared" si="17"/>
        <v>22.510836514200687</v>
      </c>
      <c r="E60" s="81">
        <v>19284</v>
      </c>
      <c r="F60" s="81">
        <v>1438</v>
      </c>
      <c r="G60" s="82">
        <f t="shared" si="18"/>
        <v>7.456959137108483</v>
      </c>
      <c r="H60" s="81">
        <v>11630</v>
      </c>
      <c r="I60" s="81">
        <v>5521</v>
      </c>
      <c r="J60" s="82">
        <f t="shared" si="19"/>
        <v>47.47205503009459</v>
      </c>
      <c r="K60" s="12" t="s">
        <v>24</v>
      </c>
      <c r="L60" s="81">
        <f t="shared" si="24"/>
        <v>972</v>
      </c>
      <c r="M60" s="81">
        <f t="shared" si="20"/>
        <v>15</v>
      </c>
      <c r="N60" s="82">
        <f t="shared" si="21"/>
        <v>1.5432098765432098</v>
      </c>
      <c r="O60" s="81">
        <v>862</v>
      </c>
      <c r="P60" s="81">
        <v>8</v>
      </c>
      <c r="Q60" s="82">
        <f t="shared" si="22"/>
        <v>0.9280742459396751</v>
      </c>
      <c r="R60" s="81">
        <v>110</v>
      </c>
      <c r="S60" s="81">
        <v>7</v>
      </c>
      <c r="T60" s="82">
        <f t="shared" si="23"/>
        <v>6.363636363636363</v>
      </c>
    </row>
    <row r="61" spans="1:20" ht="13.5" customHeight="1">
      <c r="A61" s="14" t="s">
        <v>25</v>
      </c>
      <c r="B61" s="86">
        <f t="shared" si="15"/>
        <v>30994</v>
      </c>
      <c r="C61" s="87">
        <f t="shared" si="16"/>
        <v>7050</v>
      </c>
      <c r="D61" s="88">
        <f t="shared" si="17"/>
        <v>22.746338000903403</v>
      </c>
      <c r="E61" s="87">
        <v>19338</v>
      </c>
      <c r="F61" s="87">
        <v>1495</v>
      </c>
      <c r="G61" s="89">
        <f t="shared" si="18"/>
        <v>7.730892543179232</v>
      </c>
      <c r="H61" s="87">
        <v>11656</v>
      </c>
      <c r="I61" s="87">
        <v>5555</v>
      </c>
      <c r="J61" s="89">
        <f t="shared" si="19"/>
        <v>47.65785861358957</v>
      </c>
      <c r="K61" s="14" t="s">
        <v>25</v>
      </c>
      <c r="L61" s="86">
        <f t="shared" si="24"/>
        <v>970</v>
      </c>
      <c r="M61" s="87">
        <f t="shared" si="20"/>
        <v>15</v>
      </c>
      <c r="N61" s="88">
        <f t="shared" si="21"/>
        <v>1.5463917525773196</v>
      </c>
      <c r="O61" s="87">
        <v>860</v>
      </c>
      <c r="P61" s="87">
        <v>8</v>
      </c>
      <c r="Q61" s="89">
        <f t="shared" si="22"/>
        <v>0.9302325581395349</v>
      </c>
      <c r="R61" s="87">
        <v>110</v>
      </c>
      <c r="S61" s="87">
        <v>7</v>
      </c>
      <c r="T61" s="89">
        <f t="shared" si="23"/>
        <v>6.363636363636363</v>
      </c>
    </row>
    <row r="62" spans="4:10" ht="13.5">
      <c r="D62" s="95"/>
      <c r="J62" s="95"/>
    </row>
    <row r="63" ht="13.5">
      <c r="J63" s="95"/>
    </row>
    <row r="64" ht="13.5">
      <c r="J64" s="95"/>
    </row>
    <row r="65" ht="13.5">
      <c r="J65" s="95"/>
    </row>
  </sheetData>
  <printOptions/>
  <pageMargins left="0.7874015748031497" right="0.7874015748031497" top="0.7874015748031497" bottom="0.7874015748031497" header="0" footer="0"/>
  <pageSetup horizontalDpi="300" verticalDpi="3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SheetLayoutView="100" workbookViewId="0" topLeftCell="J1">
      <pane ySplit="7" topLeftCell="BM8" activePane="bottomLeft" state="frozen"/>
      <selection pane="topLeft" activeCell="B14" sqref="B14"/>
      <selection pane="bottomLeft" activeCell="J63" sqref="A63:IV65"/>
    </sheetView>
  </sheetViews>
  <sheetFormatPr defaultColWidth="8.796875" defaultRowHeight="14.25"/>
  <cols>
    <col min="1" max="1" width="8.09765625" style="41" customWidth="1"/>
    <col min="2" max="10" width="8.59765625" style="41" customWidth="1"/>
    <col min="11" max="11" width="8.09765625" style="41" customWidth="1"/>
    <col min="12" max="20" width="8.59765625" style="41" customWidth="1"/>
    <col min="21" max="16384" width="9" style="41" customWidth="1"/>
  </cols>
  <sheetData>
    <row r="1" spans="1:11" ht="16.5" customHeight="1">
      <c r="A1" s="1" t="s">
        <v>168</v>
      </c>
      <c r="K1" s="1" t="s">
        <v>169</v>
      </c>
    </row>
    <row r="2" spans="10:20" ht="13.5">
      <c r="J2" s="40" t="s">
        <v>158</v>
      </c>
      <c r="T2" s="40" t="s">
        <v>158</v>
      </c>
    </row>
    <row r="3" spans="1:20" ht="13.5" customHeight="1">
      <c r="A3" s="2" t="s">
        <v>1</v>
      </c>
      <c r="B3" s="3" t="s">
        <v>30</v>
      </c>
      <c r="C3" s="52"/>
      <c r="D3" s="52"/>
      <c r="E3" s="52"/>
      <c r="F3" s="52"/>
      <c r="G3" s="52"/>
      <c r="H3" s="52"/>
      <c r="I3" s="52"/>
      <c r="J3" s="70"/>
      <c r="K3" s="2" t="s">
        <v>1</v>
      </c>
      <c r="L3" s="3" t="s">
        <v>170</v>
      </c>
      <c r="M3" s="3"/>
      <c r="N3" s="3"/>
      <c r="O3" s="3"/>
      <c r="P3" s="3"/>
      <c r="Q3" s="3"/>
      <c r="R3" s="3"/>
      <c r="S3" s="3"/>
      <c r="T3" s="13"/>
    </row>
    <row r="4" spans="1:20" ht="13.5" customHeight="1">
      <c r="A4" s="4"/>
      <c r="B4" s="5" t="s">
        <v>4</v>
      </c>
      <c r="C4" s="5"/>
      <c r="D4" s="6"/>
      <c r="E4" s="5" t="s">
        <v>5</v>
      </c>
      <c r="F4" s="5"/>
      <c r="G4" s="6"/>
      <c r="H4" s="5" t="s">
        <v>6</v>
      </c>
      <c r="I4" s="5"/>
      <c r="J4" s="6"/>
      <c r="K4" s="4"/>
      <c r="L4" s="5" t="s">
        <v>4</v>
      </c>
      <c r="M4" s="5"/>
      <c r="N4" s="6"/>
      <c r="O4" s="5" t="s">
        <v>5</v>
      </c>
      <c r="P4" s="5"/>
      <c r="Q4" s="6"/>
      <c r="R4" s="5" t="s">
        <v>6</v>
      </c>
      <c r="S4" s="5"/>
      <c r="T4" s="6"/>
    </row>
    <row r="5" spans="1:20" ht="13.5" customHeight="1">
      <c r="A5" s="4"/>
      <c r="B5" s="76" t="s">
        <v>151</v>
      </c>
      <c r="C5" s="76" t="s">
        <v>152</v>
      </c>
      <c r="D5" s="76" t="s">
        <v>152</v>
      </c>
      <c r="E5" s="76" t="s">
        <v>151</v>
      </c>
      <c r="F5" s="76" t="s">
        <v>152</v>
      </c>
      <c r="G5" s="76" t="s">
        <v>152</v>
      </c>
      <c r="H5" s="76" t="s">
        <v>151</v>
      </c>
      <c r="I5" s="76" t="s">
        <v>152</v>
      </c>
      <c r="J5" s="76" t="s">
        <v>152</v>
      </c>
      <c r="K5" s="4"/>
      <c r="L5" s="76" t="s">
        <v>151</v>
      </c>
      <c r="M5" s="76" t="s">
        <v>152</v>
      </c>
      <c r="N5" s="76" t="s">
        <v>152</v>
      </c>
      <c r="O5" s="76" t="s">
        <v>151</v>
      </c>
      <c r="P5" s="76" t="s">
        <v>152</v>
      </c>
      <c r="Q5" s="76" t="s">
        <v>152</v>
      </c>
      <c r="R5" s="76" t="s">
        <v>151</v>
      </c>
      <c r="S5" s="76" t="s">
        <v>152</v>
      </c>
      <c r="T5" s="76" t="s">
        <v>152</v>
      </c>
    </row>
    <row r="6" spans="1:20" ht="13.5" customHeight="1">
      <c r="A6" s="4"/>
      <c r="B6" s="76"/>
      <c r="C6" s="76"/>
      <c r="D6" s="76" t="s">
        <v>153</v>
      </c>
      <c r="E6" s="76"/>
      <c r="F6" s="76"/>
      <c r="G6" s="76" t="s">
        <v>153</v>
      </c>
      <c r="H6" s="76"/>
      <c r="I6" s="76"/>
      <c r="J6" s="76" t="s">
        <v>153</v>
      </c>
      <c r="K6" s="4"/>
      <c r="L6" s="76"/>
      <c r="M6" s="76"/>
      <c r="N6" s="76" t="s">
        <v>153</v>
      </c>
      <c r="O6" s="76"/>
      <c r="P6" s="76"/>
      <c r="Q6" s="76" t="s">
        <v>153</v>
      </c>
      <c r="R6" s="76"/>
      <c r="S6" s="76"/>
      <c r="T6" s="76" t="s">
        <v>153</v>
      </c>
    </row>
    <row r="7" spans="1:20" ht="13.5" customHeight="1">
      <c r="A7" s="11" t="s">
        <v>12</v>
      </c>
      <c r="B7" s="77" t="s">
        <v>154</v>
      </c>
      <c r="C7" s="77" t="s">
        <v>154</v>
      </c>
      <c r="D7" s="77" t="s">
        <v>155</v>
      </c>
      <c r="E7" s="77" t="s">
        <v>154</v>
      </c>
      <c r="F7" s="77" t="s">
        <v>154</v>
      </c>
      <c r="G7" s="77" t="s">
        <v>155</v>
      </c>
      <c r="H7" s="77" t="s">
        <v>154</v>
      </c>
      <c r="I7" s="77" t="s">
        <v>154</v>
      </c>
      <c r="J7" s="77" t="s">
        <v>155</v>
      </c>
      <c r="K7" s="11" t="s">
        <v>12</v>
      </c>
      <c r="L7" s="77" t="s">
        <v>154</v>
      </c>
      <c r="M7" s="77" t="s">
        <v>154</v>
      </c>
      <c r="N7" s="77" t="s">
        <v>155</v>
      </c>
      <c r="O7" s="77" t="s">
        <v>154</v>
      </c>
      <c r="P7" s="77" t="s">
        <v>154</v>
      </c>
      <c r="Q7" s="77" t="s">
        <v>155</v>
      </c>
      <c r="R7" s="77" t="s">
        <v>154</v>
      </c>
      <c r="S7" s="77" t="s">
        <v>154</v>
      </c>
      <c r="T7" s="77" t="s">
        <v>155</v>
      </c>
    </row>
    <row r="8" spans="1:11" ht="16.5" customHeight="1">
      <c r="A8" s="55" t="s">
        <v>0</v>
      </c>
      <c r="K8" s="55" t="s">
        <v>0</v>
      </c>
    </row>
    <row r="9" spans="1:20" ht="13.5" customHeight="1">
      <c r="A9" s="33" t="s">
        <v>108</v>
      </c>
      <c r="B9" s="78">
        <v>2076</v>
      </c>
      <c r="C9" s="78">
        <v>131</v>
      </c>
      <c r="D9" s="80">
        <v>6.4</v>
      </c>
      <c r="E9" s="78">
        <v>1599</v>
      </c>
      <c r="F9" s="78">
        <v>37</v>
      </c>
      <c r="G9" s="80">
        <v>2.3</v>
      </c>
      <c r="H9" s="78">
        <v>477</v>
      </c>
      <c r="I9" s="78">
        <v>94</v>
      </c>
      <c r="J9" s="80">
        <v>21.4</v>
      </c>
      <c r="K9" s="33" t="s">
        <v>108</v>
      </c>
      <c r="L9" s="78">
        <v>11758</v>
      </c>
      <c r="M9" s="78">
        <v>557</v>
      </c>
      <c r="N9" s="80">
        <v>4.7</v>
      </c>
      <c r="O9" s="78">
        <v>10554</v>
      </c>
      <c r="P9" s="78">
        <v>237</v>
      </c>
      <c r="Q9" s="80">
        <v>2.3</v>
      </c>
      <c r="R9" s="78">
        <v>1205</v>
      </c>
      <c r="S9" s="78">
        <v>320</v>
      </c>
      <c r="T9" s="80">
        <v>26.2</v>
      </c>
    </row>
    <row r="10" spans="1:20" ht="13.5" customHeight="1">
      <c r="A10" s="12" t="s">
        <v>109</v>
      </c>
      <c r="B10" s="81">
        <v>2061</v>
      </c>
      <c r="C10" s="81">
        <v>127</v>
      </c>
      <c r="D10" s="83">
        <v>6.2</v>
      </c>
      <c r="E10" s="81">
        <v>1512</v>
      </c>
      <c r="F10" s="81">
        <v>0</v>
      </c>
      <c r="G10" s="83">
        <v>0</v>
      </c>
      <c r="H10" s="81">
        <v>549</v>
      </c>
      <c r="I10" s="81">
        <v>127</v>
      </c>
      <c r="J10" s="83">
        <v>19.2</v>
      </c>
      <c r="K10" s="12" t="s">
        <v>109</v>
      </c>
      <c r="L10" s="81">
        <v>11431</v>
      </c>
      <c r="M10" s="81">
        <v>1379</v>
      </c>
      <c r="N10" s="83">
        <v>12</v>
      </c>
      <c r="O10" s="81">
        <v>10596</v>
      </c>
      <c r="P10" s="81">
        <v>978</v>
      </c>
      <c r="Q10" s="83">
        <v>9.3</v>
      </c>
      <c r="R10" s="81">
        <v>835</v>
      </c>
      <c r="S10" s="81">
        <v>401</v>
      </c>
      <c r="T10" s="83">
        <v>45.6</v>
      </c>
    </row>
    <row r="11" spans="1:20" ht="13.5" customHeight="1">
      <c r="A11" s="12" t="s">
        <v>110</v>
      </c>
      <c r="B11" s="81">
        <v>2286</v>
      </c>
      <c r="C11" s="81">
        <v>397</v>
      </c>
      <c r="D11" s="82">
        <v>17.2</v>
      </c>
      <c r="E11" s="81">
        <v>1161</v>
      </c>
      <c r="F11" s="81">
        <v>10</v>
      </c>
      <c r="G11" s="82">
        <v>0.9</v>
      </c>
      <c r="H11" s="81">
        <v>1125</v>
      </c>
      <c r="I11" s="81">
        <v>387</v>
      </c>
      <c r="J11" s="82">
        <v>34.2</v>
      </c>
      <c r="K11" s="12" t="s">
        <v>110</v>
      </c>
      <c r="L11" s="81">
        <v>11661</v>
      </c>
      <c r="M11" s="81">
        <v>4399</v>
      </c>
      <c r="N11" s="82">
        <v>37.7</v>
      </c>
      <c r="O11" s="81">
        <v>10044</v>
      </c>
      <c r="P11" s="81">
        <v>3237</v>
      </c>
      <c r="Q11" s="82">
        <v>32.2</v>
      </c>
      <c r="R11" s="81">
        <v>1618</v>
      </c>
      <c r="S11" s="81">
        <v>1162</v>
      </c>
      <c r="T11" s="82">
        <v>71.3</v>
      </c>
    </row>
    <row r="12" spans="1:20" ht="13.5" customHeight="1">
      <c r="A12" s="12" t="s">
        <v>160</v>
      </c>
      <c r="B12" s="81">
        <v>2356</v>
      </c>
      <c r="C12" s="81">
        <v>3</v>
      </c>
      <c r="D12" s="83">
        <v>0.1</v>
      </c>
      <c r="E12" s="81">
        <v>888</v>
      </c>
      <c r="F12" s="81">
        <v>0</v>
      </c>
      <c r="G12" s="83">
        <v>0</v>
      </c>
      <c r="H12" s="81">
        <v>1469</v>
      </c>
      <c r="I12" s="81">
        <v>3</v>
      </c>
      <c r="J12" s="83">
        <v>0.2</v>
      </c>
      <c r="K12" s="12" t="s">
        <v>160</v>
      </c>
      <c r="L12" s="81">
        <v>10841</v>
      </c>
      <c r="M12" s="81">
        <v>1295</v>
      </c>
      <c r="N12" s="83">
        <v>11.8</v>
      </c>
      <c r="O12" s="81">
        <v>9257</v>
      </c>
      <c r="P12" s="81">
        <v>257</v>
      </c>
      <c r="Q12" s="83">
        <v>2.8</v>
      </c>
      <c r="R12" s="81">
        <v>1585</v>
      </c>
      <c r="S12" s="81">
        <v>1038</v>
      </c>
      <c r="T12" s="83">
        <v>61.2</v>
      </c>
    </row>
    <row r="13" spans="1:20" ht="13.5" customHeight="1">
      <c r="A13" s="12" t="s">
        <v>161</v>
      </c>
      <c r="B13" s="81">
        <f>E13+H13-2</f>
        <v>2348</v>
      </c>
      <c r="C13" s="81">
        <f aca="true" t="shared" si="0" ref="C13:C19">F13+I13</f>
        <v>0</v>
      </c>
      <c r="D13" s="82">
        <f aca="true" t="shared" si="1" ref="D13:D19">C13/B13*100</f>
        <v>0</v>
      </c>
      <c r="E13" s="81">
        <v>2008</v>
      </c>
      <c r="F13" s="81">
        <f>ROUND(SUM(F14:F25)/12,1)</f>
        <v>0</v>
      </c>
      <c r="G13" s="82">
        <f aca="true" t="shared" si="2" ref="G13:G19">F13/E13*100</f>
        <v>0</v>
      </c>
      <c r="H13" s="81">
        <v>342</v>
      </c>
      <c r="I13" s="81">
        <f>ROUND(SUM(I14:I25)/12,1)</f>
        <v>0</v>
      </c>
      <c r="J13" s="82">
        <f aca="true" t="shared" si="3" ref="J13:J19">I13/H13*100</f>
        <v>0</v>
      </c>
      <c r="K13" s="12" t="s">
        <v>161</v>
      </c>
      <c r="L13" s="81">
        <f aca="true" t="shared" si="4" ref="L13:L25">O13+R13</f>
        <v>8700.1</v>
      </c>
      <c r="M13" s="81">
        <f aca="true" t="shared" si="5" ref="M13:M25">P13+S13</f>
        <v>1206.9</v>
      </c>
      <c r="N13" s="82">
        <f>M13/L13*100-0.9</f>
        <v>12.972254341904117</v>
      </c>
      <c r="O13" s="81">
        <f>ROUND(SUM(O14:O25)/12,1)</f>
        <v>6656.4</v>
      </c>
      <c r="P13" s="81">
        <f>ROUND(SUM(P14:P25)/12,1)</f>
        <v>613.8</v>
      </c>
      <c r="Q13" s="82">
        <v>8</v>
      </c>
      <c r="R13" s="81">
        <f>ROUND(SUM(R14:R25)/12,1)</f>
        <v>2043.7</v>
      </c>
      <c r="S13" s="81">
        <f>ROUND(SUM(S14:S25)/12,1)</f>
        <v>593.1</v>
      </c>
      <c r="T13" s="82">
        <f>S13/R13*100-0.2</f>
        <v>28.820893477516268</v>
      </c>
    </row>
    <row r="14" spans="1:20" ht="13.5" customHeight="1">
      <c r="A14" s="46" t="s">
        <v>162</v>
      </c>
      <c r="B14" s="84">
        <f aca="true" t="shared" si="6" ref="B14:B19">E14+H14</f>
        <v>2342</v>
      </c>
      <c r="C14" s="84">
        <f t="shared" si="0"/>
        <v>0</v>
      </c>
      <c r="D14" s="85">
        <f t="shared" si="1"/>
        <v>0</v>
      </c>
      <c r="E14" s="84">
        <v>1712</v>
      </c>
      <c r="F14" s="84">
        <v>0</v>
      </c>
      <c r="G14" s="85">
        <f t="shared" si="2"/>
        <v>0</v>
      </c>
      <c r="H14" s="84">
        <v>630</v>
      </c>
      <c r="I14" s="84">
        <v>0</v>
      </c>
      <c r="J14" s="85">
        <f t="shared" si="3"/>
        <v>0</v>
      </c>
      <c r="K14" s="46" t="s">
        <v>162</v>
      </c>
      <c r="L14" s="84">
        <f t="shared" si="4"/>
        <v>8798</v>
      </c>
      <c r="M14" s="84">
        <f t="shared" si="5"/>
        <v>1242</v>
      </c>
      <c r="N14" s="85">
        <f aca="true" t="shared" si="7" ref="N14:N25">M14/L14*100</f>
        <v>14.116844737440326</v>
      </c>
      <c r="O14" s="84">
        <v>6672</v>
      </c>
      <c r="P14" s="84">
        <v>617</v>
      </c>
      <c r="Q14" s="85">
        <f aca="true" t="shared" si="8" ref="Q14:Q25">P14/O14*100</f>
        <v>9.247601918465227</v>
      </c>
      <c r="R14" s="84">
        <v>2126</v>
      </c>
      <c r="S14" s="84">
        <v>625</v>
      </c>
      <c r="T14" s="85">
        <f aca="true" t="shared" si="9" ref="T14:T25">S14/R14*100</f>
        <v>29.39793038570085</v>
      </c>
    </row>
    <row r="15" spans="1:20" ht="13.5" customHeight="1">
      <c r="A15" s="12" t="s">
        <v>16</v>
      </c>
      <c r="B15" s="81">
        <f t="shared" si="6"/>
        <v>2310</v>
      </c>
      <c r="C15" s="81">
        <f t="shared" si="0"/>
        <v>0</v>
      </c>
      <c r="D15" s="82">
        <f t="shared" si="1"/>
        <v>0</v>
      </c>
      <c r="E15" s="81">
        <v>1712</v>
      </c>
      <c r="F15" s="81">
        <v>0</v>
      </c>
      <c r="G15" s="82">
        <f t="shared" si="2"/>
        <v>0</v>
      </c>
      <c r="H15" s="81">
        <v>598</v>
      </c>
      <c r="I15" s="81">
        <v>0</v>
      </c>
      <c r="J15" s="82">
        <f t="shared" si="3"/>
        <v>0</v>
      </c>
      <c r="K15" s="12" t="s">
        <v>16</v>
      </c>
      <c r="L15" s="81">
        <f t="shared" si="4"/>
        <v>9439</v>
      </c>
      <c r="M15" s="81">
        <f t="shared" si="5"/>
        <v>1459</v>
      </c>
      <c r="N15" s="82">
        <f t="shared" si="7"/>
        <v>15.457145884097892</v>
      </c>
      <c r="O15" s="81">
        <v>7314</v>
      </c>
      <c r="P15" s="81">
        <v>834</v>
      </c>
      <c r="Q15" s="82">
        <f t="shared" si="8"/>
        <v>11.40278917145201</v>
      </c>
      <c r="R15" s="81">
        <v>2125</v>
      </c>
      <c r="S15" s="81">
        <v>625</v>
      </c>
      <c r="T15" s="82">
        <f t="shared" si="9"/>
        <v>29.411764705882355</v>
      </c>
    </row>
    <row r="16" spans="1:20" ht="13.5" customHeight="1">
      <c r="A16" s="12" t="s">
        <v>84</v>
      </c>
      <c r="B16" s="81">
        <f t="shared" si="6"/>
        <v>2310</v>
      </c>
      <c r="C16" s="81">
        <f t="shared" si="0"/>
        <v>0</v>
      </c>
      <c r="D16" s="82">
        <f t="shared" si="1"/>
        <v>0</v>
      </c>
      <c r="E16" s="81">
        <v>1712</v>
      </c>
      <c r="F16" s="81">
        <v>0</v>
      </c>
      <c r="G16" s="82">
        <f t="shared" si="2"/>
        <v>0</v>
      </c>
      <c r="H16" s="81">
        <v>598</v>
      </c>
      <c r="I16" s="81">
        <v>0</v>
      </c>
      <c r="J16" s="82">
        <f t="shared" si="3"/>
        <v>0</v>
      </c>
      <c r="K16" s="12" t="s">
        <v>84</v>
      </c>
      <c r="L16" s="81">
        <f t="shared" si="4"/>
        <v>11129</v>
      </c>
      <c r="M16" s="81">
        <f t="shared" si="5"/>
        <v>2957</v>
      </c>
      <c r="N16" s="82">
        <f t="shared" si="7"/>
        <v>26.570221942672294</v>
      </c>
      <c r="O16" s="81">
        <v>8678</v>
      </c>
      <c r="P16" s="81">
        <v>2006</v>
      </c>
      <c r="Q16" s="82">
        <f t="shared" si="8"/>
        <v>23.115925328416687</v>
      </c>
      <c r="R16" s="81">
        <v>2451</v>
      </c>
      <c r="S16" s="81">
        <v>951</v>
      </c>
      <c r="T16" s="82">
        <f t="shared" si="9"/>
        <v>38.80048959608323</v>
      </c>
    </row>
    <row r="17" spans="1:20" ht="13.5" customHeight="1">
      <c r="A17" s="12" t="s">
        <v>17</v>
      </c>
      <c r="B17" s="81">
        <f t="shared" si="6"/>
        <v>2246</v>
      </c>
      <c r="C17" s="81">
        <f t="shared" si="0"/>
        <v>0</v>
      </c>
      <c r="D17" s="82">
        <f t="shared" si="1"/>
        <v>0</v>
      </c>
      <c r="E17" s="81">
        <v>1639</v>
      </c>
      <c r="F17" s="81">
        <v>0</v>
      </c>
      <c r="G17" s="82">
        <f t="shared" si="2"/>
        <v>0</v>
      </c>
      <c r="H17" s="81">
        <v>607</v>
      </c>
      <c r="I17" s="81">
        <v>0</v>
      </c>
      <c r="J17" s="82">
        <f t="shared" si="3"/>
        <v>0</v>
      </c>
      <c r="K17" s="12" t="s">
        <v>17</v>
      </c>
      <c r="L17" s="81">
        <f t="shared" si="4"/>
        <v>11021</v>
      </c>
      <c r="M17" s="81">
        <f t="shared" si="5"/>
        <v>3065</v>
      </c>
      <c r="N17" s="82">
        <f t="shared" si="7"/>
        <v>27.81054350784865</v>
      </c>
      <c r="O17" s="81">
        <v>8570</v>
      </c>
      <c r="P17" s="81">
        <v>2440</v>
      </c>
      <c r="Q17" s="82">
        <f t="shared" si="8"/>
        <v>28.47141190198366</v>
      </c>
      <c r="R17" s="81">
        <v>2451</v>
      </c>
      <c r="S17" s="81">
        <v>625</v>
      </c>
      <c r="T17" s="82">
        <f t="shared" si="9"/>
        <v>25.499796001631985</v>
      </c>
    </row>
    <row r="18" spans="1:20" ht="13.5" customHeight="1">
      <c r="A18" s="12" t="s">
        <v>18</v>
      </c>
      <c r="B18" s="81">
        <f t="shared" si="6"/>
        <v>2246</v>
      </c>
      <c r="C18" s="81">
        <f t="shared" si="0"/>
        <v>0</v>
      </c>
      <c r="D18" s="82">
        <f t="shared" si="1"/>
        <v>0</v>
      </c>
      <c r="E18" s="81">
        <v>1985</v>
      </c>
      <c r="F18" s="81">
        <v>0</v>
      </c>
      <c r="G18" s="82">
        <f t="shared" si="2"/>
        <v>0</v>
      </c>
      <c r="H18" s="81">
        <v>261</v>
      </c>
      <c r="I18" s="81">
        <v>0</v>
      </c>
      <c r="J18" s="82">
        <f t="shared" si="3"/>
        <v>0</v>
      </c>
      <c r="K18" s="12" t="s">
        <v>18</v>
      </c>
      <c r="L18" s="81">
        <f t="shared" si="4"/>
        <v>8208</v>
      </c>
      <c r="M18" s="81">
        <f t="shared" si="5"/>
        <v>674</v>
      </c>
      <c r="N18" s="82">
        <f t="shared" si="7"/>
        <v>8.21150097465887</v>
      </c>
      <c r="O18" s="81">
        <v>6191</v>
      </c>
      <c r="P18" s="81">
        <v>158</v>
      </c>
      <c r="Q18" s="82">
        <f t="shared" si="8"/>
        <v>2.5520917460830237</v>
      </c>
      <c r="R18" s="81">
        <v>2017</v>
      </c>
      <c r="S18" s="81">
        <v>516</v>
      </c>
      <c r="T18" s="82">
        <f t="shared" si="9"/>
        <v>25.5825483391175</v>
      </c>
    </row>
    <row r="19" spans="1:20" ht="13.5" customHeight="1">
      <c r="A19" s="12" t="s">
        <v>19</v>
      </c>
      <c r="B19" s="81">
        <f t="shared" si="6"/>
        <v>2246</v>
      </c>
      <c r="C19" s="81">
        <f t="shared" si="0"/>
        <v>0</v>
      </c>
      <c r="D19" s="82">
        <f t="shared" si="1"/>
        <v>0</v>
      </c>
      <c r="E19" s="81">
        <v>2016</v>
      </c>
      <c r="F19" s="81">
        <v>0</v>
      </c>
      <c r="G19" s="82">
        <f t="shared" si="2"/>
        <v>0</v>
      </c>
      <c r="H19" s="81">
        <v>230</v>
      </c>
      <c r="I19" s="81">
        <v>0</v>
      </c>
      <c r="J19" s="82">
        <f t="shared" si="3"/>
        <v>0</v>
      </c>
      <c r="K19" s="12" t="s">
        <v>19</v>
      </c>
      <c r="L19" s="81">
        <f t="shared" si="4"/>
        <v>8534</v>
      </c>
      <c r="M19" s="81">
        <f t="shared" si="5"/>
        <v>674</v>
      </c>
      <c r="N19" s="82">
        <f t="shared" si="7"/>
        <v>7.897820482774784</v>
      </c>
      <c r="O19" s="81">
        <v>6517</v>
      </c>
      <c r="P19" s="81">
        <v>158</v>
      </c>
      <c r="Q19" s="82">
        <f t="shared" si="8"/>
        <v>2.424428417983735</v>
      </c>
      <c r="R19" s="81">
        <v>2017</v>
      </c>
      <c r="S19" s="81">
        <v>516</v>
      </c>
      <c r="T19" s="82">
        <f t="shared" si="9"/>
        <v>25.5825483391175</v>
      </c>
    </row>
    <row r="20" spans="1:20" ht="13.5" customHeight="1">
      <c r="A20" s="12" t="s">
        <v>20</v>
      </c>
      <c r="B20" s="97" t="s">
        <v>163</v>
      </c>
      <c r="C20" s="90" t="s">
        <v>163</v>
      </c>
      <c r="D20" s="90" t="s">
        <v>163</v>
      </c>
      <c r="E20" s="97" t="s">
        <v>163</v>
      </c>
      <c r="F20" s="90" t="s">
        <v>163</v>
      </c>
      <c r="G20" s="90" t="s">
        <v>163</v>
      </c>
      <c r="H20" s="97" t="s">
        <v>163</v>
      </c>
      <c r="I20" s="90" t="s">
        <v>163</v>
      </c>
      <c r="J20" s="90" t="s">
        <v>163</v>
      </c>
      <c r="K20" s="12" t="s">
        <v>20</v>
      </c>
      <c r="L20" s="81">
        <f t="shared" si="4"/>
        <v>8325</v>
      </c>
      <c r="M20" s="81">
        <f t="shared" si="5"/>
        <v>747</v>
      </c>
      <c r="N20" s="82">
        <f t="shared" si="7"/>
        <v>8.972972972972974</v>
      </c>
      <c r="O20" s="81">
        <v>6158</v>
      </c>
      <c r="P20" s="81">
        <v>209</v>
      </c>
      <c r="Q20" s="82">
        <f t="shared" si="8"/>
        <v>3.393959077622605</v>
      </c>
      <c r="R20" s="81">
        <v>2167</v>
      </c>
      <c r="S20" s="81">
        <v>538</v>
      </c>
      <c r="T20" s="82">
        <f t="shared" si="9"/>
        <v>24.826949700046146</v>
      </c>
    </row>
    <row r="21" spans="1:20" ht="13.5" customHeight="1">
      <c r="A21" s="12" t="s">
        <v>21</v>
      </c>
      <c r="B21" s="97" t="s">
        <v>163</v>
      </c>
      <c r="C21" s="90" t="s">
        <v>163</v>
      </c>
      <c r="D21" s="90" t="s">
        <v>163</v>
      </c>
      <c r="E21" s="97" t="s">
        <v>163</v>
      </c>
      <c r="F21" s="90" t="s">
        <v>163</v>
      </c>
      <c r="G21" s="90" t="s">
        <v>163</v>
      </c>
      <c r="H21" s="97" t="s">
        <v>163</v>
      </c>
      <c r="I21" s="90" t="s">
        <v>163</v>
      </c>
      <c r="J21" s="90" t="s">
        <v>163</v>
      </c>
      <c r="K21" s="12" t="s">
        <v>21</v>
      </c>
      <c r="L21" s="81">
        <f t="shared" si="4"/>
        <v>8524</v>
      </c>
      <c r="M21" s="81">
        <f t="shared" si="5"/>
        <v>956</v>
      </c>
      <c r="N21" s="82">
        <f t="shared" si="7"/>
        <v>11.215391834819334</v>
      </c>
      <c r="O21" s="81">
        <v>6357</v>
      </c>
      <c r="P21" s="81">
        <v>418</v>
      </c>
      <c r="Q21" s="82">
        <f t="shared" si="8"/>
        <v>6.575428661318232</v>
      </c>
      <c r="R21" s="81">
        <v>2167</v>
      </c>
      <c r="S21" s="81">
        <v>538</v>
      </c>
      <c r="T21" s="82">
        <f t="shared" si="9"/>
        <v>24.826949700046146</v>
      </c>
    </row>
    <row r="22" spans="1:20" ht="13.5" customHeight="1">
      <c r="A22" s="12" t="s">
        <v>22</v>
      </c>
      <c r="B22" s="81">
        <f aca="true" t="shared" si="10" ref="B22:C25">E22+H22</f>
        <v>2414</v>
      </c>
      <c r="C22" s="81">
        <f t="shared" si="10"/>
        <v>0</v>
      </c>
      <c r="D22" s="82">
        <f>C22/B22*100</f>
        <v>0</v>
      </c>
      <c r="E22" s="81">
        <v>2208</v>
      </c>
      <c r="F22" s="81">
        <v>0</v>
      </c>
      <c r="G22" s="82">
        <f>F22/E22*100</f>
        <v>0</v>
      </c>
      <c r="H22" s="81">
        <v>206</v>
      </c>
      <c r="I22" s="81">
        <v>0</v>
      </c>
      <c r="J22" s="82">
        <f>I22/H22*100</f>
        <v>0</v>
      </c>
      <c r="K22" s="12" t="s">
        <v>22</v>
      </c>
      <c r="L22" s="81">
        <f t="shared" si="4"/>
        <v>8122</v>
      </c>
      <c r="M22" s="81">
        <f t="shared" si="5"/>
        <v>955</v>
      </c>
      <c r="N22" s="82">
        <f t="shared" si="7"/>
        <v>11.758187638512682</v>
      </c>
      <c r="O22" s="81">
        <v>5844</v>
      </c>
      <c r="P22" s="81">
        <v>104</v>
      </c>
      <c r="Q22" s="82">
        <f t="shared" si="8"/>
        <v>1.7796030116358659</v>
      </c>
      <c r="R22" s="81">
        <v>2278</v>
      </c>
      <c r="S22" s="81">
        <v>851</v>
      </c>
      <c r="T22" s="82">
        <f t="shared" si="9"/>
        <v>37.35733099209833</v>
      </c>
    </row>
    <row r="23" spans="1:20" ht="13.5" customHeight="1">
      <c r="A23" s="12" t="s">
        <v>23</v>
      </c>
      <c r="B23" s="81">
        <f t="shared" si="10"/>
        <v>2414</v>
      </c>
      <c r="C23" s="81">
        <f t="shared" si="10"/>
        <v>0</v>
      </c>
      <c r="D23" s="82">
        <f>C23/B23*100</f>
        <v>0</v>
      </c>
      <c r="E23" s="81">
        <v>2208</v>
      </c>
      <c r="F23" s="81">
        <v>0</v>
      </c>
      <c r="G23" s="82">
        <f>F23/E23*100</f>
        <v>0</v>
      </c>
      <c r="H23" s="81">
        <v>206</v>
      </c>
      <c r="I23" s="81">
        <v>0</v>
      </c>
      <c r="J23" s="82">
        <f>I23/H23*100</f>
        <v>0</v>
      </c>
      <c r="K23" s="12" t="s">
        <v>23</v>
      </c>
      <c r="L23" s="81">
        <f t="shared" si="4"/>
        <v>7385</v>
      </c>
      <c r="M23" s="81">
        <f t="shared" si="5"/>
        <v>567</v>
      </c>
      <c r="N23" s="82">
        <f t="shared" si="7"/>
        <v>7.677725118483412</v>
      </c>
      <c r="O23" s="81">
        <v>5760</v>
      </c>
      <c r="P23" s="81">
        <v>109</v>
      </c>
      <c r="Q23" s="82">
        <f t="shared" si="8"/>
        <v>1.892361111111111</v>
      </c>
      <c r="R23" s="81">
        <v>1625</v>
      </c>
      <c r="S23" s="81">
        <v>458</v>
      </c>
      <c r="T23" s="82">
        <f t="shared" si="9"/>
        <v>28.184615384615384</v>
      </c>
    </row>
    <row r="24" spans="1:20" ht="13.5" customHeight="1">
      <c r="A24" s="12" t="s">
        <v>24</v>
      </c>
      <c r="B24" s="81">
        <f t="shared" si="10"/>
        <v>2414</v>
      </c>
      <c r="C24" s="81">
        <f t="shared" si="10"/>
        <v>0</v>
      </c>
      <c r="D24" s="82">
        <f>C24/B24*100</f>
        <v>0</v>
      </c>
      <c r="E24" s="81">
        <v>2208</v>
      </c>
      <c r="F24" s="81">
        <v>0</v>
      </c>
      <c r="G24" s="82">
        <f>F24/E24*100</f>
        <v>0</v>
      </c>
      <c r="H24" s="81">
        <v>206</v>
      </c>
      <c r="I24" s="81">
        <v>0</v>
      </c>
      <c r="J24" s="82">
        <f>I24/H24*100</f>
        <v>0</v>
      </c>
      <c r="K24" s="12" t="s">
        <v>24</v>
      </c>
      <c r="L24" s="81">
        <f t="shared" si="4"/>
        <v>7510</v>
      </c>
      <c r="M24" s="81">
        <f t="shared" si="5"/>
        <v>645</v>
      </c>
      <c r="N24" s="82">
        <f t="shared" si="7"/>
        <v>8.588548601864181</v>
      </c>
      <c r="O24" s="81">
        <v>5960</v>
      </c>
      <c r="P24" s="81">
        <v>208</v>
      </c>
      <c r="Q24" s="82">
        <f t="shared" si="8"/>
        <v>3.48993288590604</v>
      </c>
      <c r="R24" s="81">
        <v>1550</v>
      </c>
      <c r="S24" s="81">
        <v>437</v>
      </c>
      <c r="T24" s="82">
        <f t="shared" si="9"/>
        <v>28.193548387096772</v>
      </c>
    </row>
    <row r="25" spans="1:20" ht="13.5" customHeight="1">
      <c r="A25" s="14" t="s">
        <v>25</v>
      </c>
      <c r="B25" s="86">
        <f t="shared" si="10"/>
        <v>2517</v>
      </c>
      <c r="C25" s="87">
        <f t="shared" si="10"/>
        <v>0</v>
      </c>
      <c r="D25" s="88">
        <f>C25/B25*100</f>
        <v>0</v>
      </c>
      <c r="E25" s="87">
        <v>2311</v>
      </c>
      <c r="F25" s="87">
        <v>0</v>
      </c>
      <c r="G25" s="89">
        <f>F25/E25*100</f>
        <v>0</v>
      </c>
      <c r="H25" s="87">
        <v>206</v>
      </c>
      <c r="I25" s="87">
        <v>0</v>
      </c>
      <c r="J25" s="89">
        <f>I25/H25*100</f>
        <v>0</v>
      </c>
      <c r="K25" s="14" t="s">
        <v>25</v>
      </c>
      <c r="L25" s="86">
        <f t="shared" si="4"/>
        <v>7406</v>
      </c>
      <c r="M25" s="87">
        <f t="shared" si="5"/>
        <v>541</v>
      </c>
      <c r="N25" s="88">
        <f t="shared" si="7"/>
        <v>7.304887928706454</v>
      </c>
      <c r="O25" s="87">
        <v>5856</v>
      </c>
      <c r="P25" s="87">
        <v>104</v>
      </c>
      <c r="Q25" s="89">
        <f t="shared" si="8"/>
        <v>1.7759562841530054</v>
      </c>
      <c r="R25" s="87">
        <v>1550</v>
      </c>
      <c r="S25" s="87">
        <v>437</v>
      </c>
      <c r="T25" s="89">
        <f t="shared" si="9"/>
        <v>28.193548387096772</v>
      </c>
    </row>
    <row r="26" spans="1:11" ht="16.5" customHeight="1">
      <c r="A26" s="55" t="s">
        <v>111</v>
      </c>
      <c r="K26" s="55" t="s">
        <v>111</v>
      </c>
    </row>
    <row r="27" spans="1:20" ht="13.5" customHeight="1">
      <c r="A27" s="33" t="s">
        <v>108</v>
      </c>
      <c r="B27" s="78">
        <v>1015</v>
      </c>
      <c r="C27" s="78">
        <v>20</v>
      </c>
      <c r="D27" s="80">
        <v>2</v>
      </c>
      <c r="E27" s="78">
        <v>517</v>
      </c>
      <c r="F27" s="78">
        <v>0</v>
      </c>
      <c r="G27" s="80">
        <v>0</v>
      </c>
      <c r="H27" s="78">
        <v>498</v>
      </c>
      <c r="I27" s="78">
        <v>20</v>
      </c>
      <c r="J27" s="80">
        <v>4.1</v>
      </c>
      <c r="K27" s="33" t="s">
        <v>108</v>
      </c>
      <c r="L27" s="78">
        <v>12926</v>
      </c>
      <c r="M27" s="78">
        <v>2846</v>
      </c>
      <c r="N27" s="80">
        <v>22</v>
      </c>
      <c r="O27" s="78">
        <v>7515</v>
      </c>
      <c r="P27" s="78">
        <v>772</v>
      </c>
      <c r="Q27" s="80">
        <v>10.4</v>
      </c>
      <c r="R27" s="78">
        <v>5412</v>
      </c>
      <c r="S27" s="78">
        <v>2074</v>
      </c>
      <c r="T27" s="80">
        <v>38.5</v>
      </c>
    </row>
    <row r="28" spans="1:20" ht="13.5" customHeight="1">
      <c r="A28" s="12" t="s">
        <v>109</v>
      </c>
      <c r="B28" s="81">
        <v>1048</v>
      </c>
      <c r="C28" s="81">
        <v>23</v>
      </c>
      <c r="D28" s="83">
        <v>2.2</v>
      </c>
      <c r="E28" s="81">
        <v>523</v>
      </c>
      <c r="F28" s="81">
        <v>0</v>
      </c>
      <c r="G28" s="83">
        <v>0</v>
      </c>
      <c r="H28" s="81">
        <v>525</v>
      </c>
      <c r="I28" s="81">
        <v>23</v>
      </c>
      <c r="J28" s="83">
        <v>4.3</v>
      </c>
      <c r="K28" s="12" t="s">
        <v>109</v>
      </c>
      <c r="L28" s="81">
        <v>12404</v>
      </c>
      <c r="M28" s="81">
        <v>2201</v>
      </c>
      <c r="N28" s="83">
        <v>17.7</v>
      </c>
      <c r="O28" s="81">
        <v>6916</v>
      </c>
      <c r="P28" s="81">
        <v>628</v>
      </c>
      <c r="Q28" s="83">
        <v>9</v>
      </c>
      <c r="R28" s="81">
        <v>5487</v>
      </c>
      <c r="S28" s="81">
        <v>1573</v>
      </c>
      <c r="T28" s="83">
        <v>28.7</v>
      </c>
    </row>
    <row r="29" spans="1:20" ht="13.5" customHeight="1">
      <c r="A29" s="12" t="s">
        <v>110</v>
      </c>
      <c r="B29" s="81">
        <v>1028</v>
      </c>
      <c r="C29" s="81">
        <v>35</v>
      </c>
      <c r="D29" s="82">
        <v>3.5</v>
      </c>
      <c r="E29" s="81">
        <v>716</v>
      </c>
      <c r="F29" s="81">
        <v>3</v>
      </c>
      <c r="G29" s="82">
        <v>0.5</v>
      </c>
      <c r="H29" s="81">
        <v>312</v>
      </c>
      <c r="I29" s="81">
        <v>32</v>
      </c>
      <c r="J29" s="82">
        <v>10.1</v>
      </c>
      <c r="K29" s="12" t="s">
        <v>110</v>
      </c>
      <c r="L29" s="81">
        <v>12791</v>
      </c>
      <c r="M29" s="81">
        <v>1680</v>
      </c>
      <c r="N29" s="82">
        <v>13.1</v>
      </c>
      <c r="O29" s="81">
        <v>9960</v>
      </c>
      <c r="P29" s="81">
        <v>763</v>
      </c>
      <c r="Q29" s="82">
        <v>7.7</v>
      </c>
      <c r="R29" s="81">
        <v>2831</v>
      </c>
      <c r="S29" s="81">
        <v>917</v>
      </c>
      <c r="T29" s="82">
        <v>32.8</v>
      </c>
    </row>
    <row r="30" spans="1:20" ht="13.5" customHeight="1">
      <c r="A30" s="12" t="s">
        <v>160</v>
      </c>
      <c r="B30" s="81">
        <v>1071</v>
      </c>
      <c r="C30" s="81">
        <v>32</v>
      </c>
      <c r="D30" s="83">
        <v>3</v>
      </c>
      <c r="E30" s="81">
        <v>756</v>
      </c>
      <c r="F30" s="81">
        <v>8</v>
      </c>
      <c r="G30" s="83">
        <v>1</v>
      </c>
      <c r="H30" s="81">
        <v>315</v>
      </c>
      <c r="I30" s="81">
        <v>24</v>
      </c>
      <c r="J30" s="83">
        <v>7.4</v>
      </c>
      <c r="K30" s="12" t="s">
        <v>160</v>
      </c>
      <c r="L30" s="81">
        <v>12758</v>
      </c>
      <c r="M30" s="81">
        <v>1860</v>
      </c>
      <c r="N30" s="83">
        <v>14.6</v>
      </c>
      <c r="O30" s="81">
        <v>10162</v>
      </c>
      <c r="P30" s="81">
        <v>911</v>
      </c>
      <c r="Q30" s="83">
        <v>9</v>
      </c>
      <c r="R30" s="81">
        <v>2597</v>
      </c>
      <c r="S30" s="81">
        <v>949</v>
      </c>
      <c r="T30" s="83">
        <v>36.6</v>
      </c>
    </row>
    <row r="31" spans="1:20" ht="13.5" customHeight="1">
      <c r="A31" s="12" t="s">
        <v>161</v>
      </c>
      <c r="B31" s="81">
        <f aca="true" t="shared" si="11" ref="B31:B43">E31+H31</f>
        <v>1456.4</v>
      </c>
      <c r="C31" s="81">
        <f aca="true" t="shared" si="12" ref="C31:C43">F31+I31</f>
        <v>299.70000000000005</v>
      </c>
      <c r="D31" s="82">
        <f>C31/B31*100+0.1</f>
        <v>20.678137874210385</v>
      </c>
      <c r="E31" s="81">
        <f>ROUND(SUM(E32:E43)/12,1)</f>
        <v>1156</v>
      </c>
      <c r="F31" s="81">
        <f>ROUND(SUM(F32:F43)/12,1)</f>
        <v>143.9</v>
      </c>
      <c r="G31" s="82">
        <f>F31/E31*100+0.2</f>
        <v>12.648096885813148</v>
      </c>
      <c r="H31" s="81">
        <f>ROUND(SUM(H32:H43)/12,1)</f>
        <v>300.4</v>
      </c>
      <c r="I31" s="81">
        <f>ROUND(SUM(I32:I43)/12,1)</f>
        <v>155.8</v>
      </c>
      <c r="J31" s="82">
        <f>I31/H31*100-0.2</f>
        <v>51.6641810918775</v>
      </c>
      <c r="K31" s="12" t="s">
        <v>161</v>
      </c>
      <c r="L31" s="81">
        <f aca="true" t="shared" si="13" ref="L31:L43">O31+R31</f>
        <v>12791.199999999999</v>
      </c>
      <c r="M31" s="81">
        <f aca="true" t="shared" si="14" ref="M31:M43">P31+S31</f>
        <v>639.8000000000001</v>
      </c>
      <c r="N31" s="82">
        <f aca="true" t="shared" si="15" ref="N31:N43">M31/L31*100</f>
        <v>5.001876289949341</v>
      </c>
      <c r="O31" s="81">
        <f>ROUND(SUM(O32:O43)/12,1)</f>
        <v>12088.4</v>
      </c>
      <c r="P31" s="81">
        <f>ROUND(SUM(P32:P43)/12,1)</f>
        <v>627.6</v>
      </c>
      <c r="Q31" s="82">
        <f aca="true" t="shared" si="16" ref="Q31:Q43">P31/O31*100</f>
        <v>5.191754078289931</v>
      </c>
      <c r="R31" s="81">
        <f>ROUND(SUM(R32:R43)/12,1)</f>
        <v>702.8</v>
      </c>
      <c r="S31" s="81">
        <f>ROUND(SUM(S32:S43)/12,1)</f>
        <v>12.2</v>
      </c>
      <c r="T31" s="82">
        <f aca="true" t="shared" si="17" ref="T31:T43">S31/R31*100</f>
        <v>1.7359134889015366</v>
      </c>
    </row>
    <row r="32" spans="1:20" ht="13.5" customHeight="1">
      <c r="A32" s="46" t="s">
        <v>162</v>
      </c>
      <c r="B32" s="84">
        <f t="shared" si="11"/>
        <v>1588</v>
      </c>
      <c r="C32" s="84">
        <f t="shared" si="12"/>
        <v>262</v>
      </c>
      <c r="D32" s="85">
        <f aca="true" t="shared" si="18" ref="D32:D43">C32/B32*100</f>
        <v>16.49874055415617</v>
      </c>
      <c r="E32" s="84">
        <v>1313</v>
      </c>
      <c r="F32" s="84">
        <v>128</v>
      </c>
      <c r="G32" s="85">
        <f aca="true" t="shared" si="19" ref="G32:G43">F32/E32*100</f>
        <v>9.748667174409748</v>
      </c>
      <c r="H32" s="84">
        <v>275</v>
      </c>
      <c r="I32" s="84">
        <v>134</v>
      </c>
      <c r="J32" s="85">
        <f aca="true" t="shared" si="20" ref="J32:J43">I32/H32*100</f>
        <v>48.72727272727273</v>
      </c>
      <c r="K32" s="46" t="s">
        <v>162</v>
      </c>
      <c r="L32" s="84">
        <f t="shared" si="13"/>
        <v>12480</v>
      </c>
      <c r="M32" s="84">
        <f t="shared" si="14"/>
        <v>507</v>
      </c>
      <c r="N32" s="85">
        <f t="shared" si="15"/>
        <v>4.0625</v>
      </c>
      <c r="O32" s="84">
        <v>11776</v>
      </c>
      <c r="P32" s="84">
        <v>479</v>
      </c>
      <c r="Q32" s="85">
        <f t="shared" si="16"/>
        <v>4.067595108695652</v>
      </c>
      <c r="R32" s="84">
        <v>704</v>
      </c>
      <c r="S32" s="84">
        <v>28</v>
      </c>
      <c r="T32" s="85">
        <f t="shared" si="17"/>
        <v>3.977272727272727</v>
      </c>
    </row>
    <row r="33" spans="1:20" ht="13.5" customHeight="1">
      <c r="A33" s="12" t="s">
        <v>16</v>
      </c>
      <c r="B33" s="81">
        <f t="shared" si="11"/>
        <v>1582</v>
      </c>
      <c r="C33" s="81">
        <f t="shared" si="12"/>
        <v>256</v>
      </c>
      <c r="D33" s="82">
        <f t="shared" si="18"/>
        <v>16.182048040455122</v>
      </c>
      <c r="E33" s="81">
        <v>1313</v>
      </c>
      <c r="F33" s="81">
        <v>122</v>
      </c>
      <c r="G33" s="82">
        <f t="shared" si="19"/>
        <v>9.291698400609292</v>
      </c>
      <c r="H33" s="81">
        <v>269</v>
      </c>
      <c r="I33" s="81">
        <v>134</v>
      </c>
      <c r="J33" s="82">
        <f t="shared" si="20"/>
        <v>49.814126394052046</v>
      </c>
      <c r="K33" s="12" t="s">
        <v>16</v>
      </c>
      <c r="L33" s="81">
        <f t="shared" si="13"/>
        <v>12312</v>
      </c>
      <c r="M33" s="81">
        <f t="shared" si="14"/>
        <v>504</v>
      </c>
      <c r="N33" s="82">
        <f t="shared" si="15"/>
        <v>4.093567251461988</v>
      </c>
      <c r="O33" s="81">
        <v>11612</v>
      </c>
      <c r="P33" s="81">
        <v>476</v>
      </c>
      <c r="Q33" s="82">
        <f t="shared" si="16"/>
        <v>4.099207716155702</v>
      </c>
      <c r="R33" s="81">
        <v>700</v>
      </c>
      <c r="S33" s="81">
        <v>28</v>
      </c>
      <c r="T33" s="82">
        <f t="shared" si="17"/>
        <v>4</v>
      </c>
    </row>
    <row r="34" spans="1:20" ht="13.5" customHeight="1">
      <c r="A34" s="12" t="s">
        <v>84</v>
      </c>
      <c r="B34" s="81">
        <f t="shared" si="11"/>
        <v>1514</v>
      </c>
      <c r="C34" s="81">
        <f t="shared" si="12"/>
        <v>264</v>
      </c>
      <c r="D34" s="82">
        <f t="shared" si="18"/>
        <v>17.437252311756936</v>
      </c>
      <c r="E34" s="81">
        <v>1249</v>
      </c>
      <c r="F34" s="81">
        <v>129</v>
      </c>
      <c r="G34" s="82">
        <f t="shared" si="19"/>
        <v>10.328262610088071</v>
      </c>
      <c r="H34" s="81">
        <v>265</v>
      </c>
      <c r="I34" s="81">
        <v>135</v>
      </c>
      <c r="J34" s="82">
        <f t="shared" si="20"/>
        <v>50.943396226415096</v>
      </c>
      <c r="K34" s="12" t="s">
        <v>84</v>
      </c>
      <c r="L34" s="81">
        <f t="shared" si="13"/>
        <v>11948</v>
      </c>
      <c r="M34" s="81">
        <f t="shared" si="14"/>
        <v>504</v>
      </c>
      <c r="N34" s="82">
        <f t="shared" si="15"/>
        <v>4.218279209909608</v>
      </c>
      <c r="O34" s="81">
        <v>11248</v>
      </c>
      <c r="P34" s="81">
        <v>476</v>
      </c>
      <c r="Q34" s="82">
        <f t="shared" si="16"/>
        <v>4.231863442389758</v>
      </c>
      <c r="R34" s="81">
        <v>700</v>
      </c>
      <c r="S34" s="81">
        <v>28</v>
      </c>
      <c r="T34" s="82">
        <f t="shared" si="17"/>
        <v>4</v>
      </c>
    </row>
    <row r="35" spans="1:20" ht="13.5" customHeight="1">
      <c r="A35" s="12" t="s">
        <v>17</v>
      </c>
      <c r="B35" s="81">
        <f t="shared" si="11"/>
        <v>1489</v>
      </c>
      <c r="C35" s="81">
        <f t="shared" si="12"/>
        <v>258</v>
      </c>
      <c r="D35" s="82">
        <f t="shared" si="18"/>
        <v>17.327065144392208</v>
      </c>
      <c r="E35" s="81">
        <v>1218</v>
      </c>
      <c r="F35" s="81">
        <v>123</v>
      </c>
      <c r="G35" s="82">
        <f t="shared" si="19"/>
        <v>10.098522167487685</v>
      </c>
      <c r="H35" s="81">
        <v>271</v>
      </c>
      <c r="I35" s="81">
        <v>135</v>
      </c>
      <c r="J35" s="82">
        <f t="shared" si="20"/>
        <v>49.815498154981555</v>
      </c>
      <c r="K35" s="12" t="s">
        <v>17</v>
      </c>
      <c r="L35" s="81">
        <f t="shared" si="13"/>
        <v>13179</v>
      </c>
      <c r="M35" s="81">
        <f t="shared" si="14"/>
        <v>644</v>
      </c>
      <c r="N35" s="82">
        <f t="shared" si="15"/>
        <v>4.886561954624781</v>
      </c>
      <c r="O35" s="81">
        <v>12479</v>
      </c>
      <c r="P35" s="81">
        <v>644</v>
      </c>
      <c r="Q35" s="82">
        <f t="shared" si="16"/>
        <v>5.160669925474798</v>
      </c>
      <c r="R35" s="81">
        <v>700</v>
      </c>
      <c r="S35" s="81">
        <v>0</v>
      </c>
      <c r="T35" s="82">
        <f t="shared" si="17"/>
        <v>0</v>
      </c>
    </row>
    <row r="36" spans="1:20" ht="13.5" customHeight="1">
      <c r="A36" s="12" t="s">
        <v>18</v>
      </c>
      <c r="B36" s="81">
        <f t="shared" si="11"/>
        <v>1397</v>
      </c>
      <c r="C36" s="81">
        <f t="shared" si="12"/>
        <v>258</v>
      </c>
      <c r="D36" s="82">
        <f t="shared" si="18"/>
        <v>18.468146027201147</v>
      </c>
      <c r="E36" s="81">
        <v>1126</v>
      </c>
      <c r="F36" s="81">
        <v>123</v>
      </c>
      <c r="G36" s="82">
        <f t="shared" si="19"/>
        <v>10.923623445825932</v>
      </c>
      <c r="H36" s="81">
        <v>271</v>
      </c>
      <c r="I36" s="81">
        <v>135</v>
      </c>
      <c r="J36" s="82">
        <f t="shared" si="20"/>
        <v>49.815498154981555</v>
      </c>
      <c r="K36" s="12" t="s">
        <v>18</v>
      </c>
      <c r="L36" s="81">
        <f t="shared" si="13"/>
        <v>13263</v>
      </c>
      <c r="M36" s="81">
        <f t="shared" si="14"/>
        <v>616</v>
      </c>
      <c r="N36" s="82">
        <f t="shared" si="15"/>
        <v>4.64449973610797</v>
      </c>
      <c r="O36" s="81">
        <v>12563</v>
      </c>
      <c r="P36" s="81">
        <v>616</v>
      </c>
      <c r="Q36" s="82">
        <f t="shared" si="16"/>
        <v>4.9032874313460155</v>
      </c>
      <c r="R36" s="81">
        <v>700</v>
      </c>
      <c r="S36" s="81">
        <v>0</v>
      </c>
      <c r="T36" s="82">
        <f t="shared" si="17"/>
        <v>0</v>
      </c>
    </row>
    <row r="37" spans="1:20" ht="13.5" customHeight="1">
      <c r="A37" s="12" t="s">
        <v>19</v>
      </c>
      <c r="B37" s="81">
        <f t="shared" si="11"/>
        <v>1390</v>
      </c>
      <c r="C37" s="81">
        <f t="shared" si="12"/>
        <v>295</v>
      </c>
      <c r="D37" s="82">
        <f t="shared" si="18"/>
        <v>21.223021582733814</v>
      </c>
      <c r="E37" s="81">
        <v>1080</v>
      </c>
      <c r="F37" s="81">
        <v>137</v>
      </c>
      <c r="G37" s="82">
        <f t="shared" si="19"/>
        <v>12.685185185185185</v>
      </c>
      <c r="H37" s="81">
        <v>310</v>
      </c>
      <c r="I37" s="81">
        <v>158</v>
      </c>
      <c r="J37" s="82">
        <f t="shared" si="20"/>
        <v>50.967741935483865</v>
      </c>
      <c r="K37" s="12" t="s">
        <v>19</v>
      </c>
      <c r="L37" s="81">
        <f t="shared" si="13"/>
        <v>12927</v>
      </c>
      <c r="M37" s="81">
        <f t="shared" si="14"/>
        <v>644</v>
      </c>
      <c r="N37" s="82">
        <f t="shared" si="15"/>
        <v>4.98182099481705</v>
      </c>
      <c r="O37" s="81">
        <v>12227</v>
      </c>
      <c r="P37" s="81">
        <v>644</v>
      </c>
      <c r="Q37" s="82">
        <f t="shared" si="16"/>
        <v>5.26703197840844</v>
      </c>
      <c r="R37" s="81">
        <v>700</v>
      </c>
      <c r="S37" s="81">
        <v>0</v>
      </c>
      <c r="T37" s="82">
        <f t="shared" si="17"/>
        <v>0</v>
      </c>
    </row>
    <row r="38" spans="1:20" ht="13.5" customHeight="1">
      <c r="A38" s="12" t="s">
        <v>20</v>
      </c>
      <c r="B38" s="81">
        <f t="shared" si="11"/>
        <v>1412</v>
      </c>
      <c r="C38" s="81">
        <f t="shared" si="12"/>
        <v>324</v>
      </c>
      <c r="D38" s="82">
        <f t="shared" si="18"/>
        <v>22.946175637393768</v>
      </c>
      <c r="E38" s="81">
        <v>1095</v>
      </c>
      <c r="F38" s="81">
        <v>158</v>
      </c>
      <c r="G38" s="82">
        <f t="shared" si="19"/>
        <v>14.429223744292239</v>
      </c>
      <c r="H38" s="81">
        <v>317</v>
      </c>
      <c r="I38" s="81">
        <v>166</v>
      </c>
      <c r="J38" s="82">
        <f t="shared" si="20"/>
        <v>52.36593059936908</v>
      </c>
      <c r="K38" s="12" t="s">
        <v>20</v>
      </c>
      <c r="L38" s="81">
        <f t="shared" si="13"/>
        <v>12983</v>
      </c>
      <c r="M38" s="81">
        <f t="shared" si="14"/>
        <v>672</v>
      </c>
      <c r="N38" s="82">
        <f t="shared" si="15"/>
        <v>5.1759993838095975</v>
      </c>
      <c r="O38" s="81">
        <v>12283</v>
      </c>
      <c r="P38" s="81">
        <v>672</v>
      </c>
      <c r="Q38" s="82">
        <f t="shared" si="16"/>
        <v>5.470976145892697</v>
      </c>
      <c r="R38" s="81">
        <v>700</v>
      </c>
      <c r="S38" s="81">
        <v>0</v>
      </c>
      <c r="T38" s="82">
        <f t="shared" si="17"/>
        <v>0</v>
      </c>
    </row>
    <row r="39" spans="1:20" ht="13.5" customHeight="1">
      <c r="A39" s="12" t="s">
        <v>21</v>
      </c>
      <c r="B39" s="81">
        <f t="shared" si="11"/>
        <v>1405</v>
      </c>
      <c r="C39" s="81">
        <f t="shared" si="12"/>
        <v>317</v>
      </c>
      <c r="D39" s="82">
        <f t="shared" si="18"/>
        <v>22.562277580071175</v>
      </c>
      <c r="E39" s="81">
        <v>1088</v>
      </c>
      <c r="F39" s="81">
        <v>151</v>
      </c>
      <c r="G39" s="82">
        <f t="shared" si="19"/>
        <v>13.878676470588236</v>
      </c>
      <c r="H39" s="81">
        <v>317</v>
      </c>
      <c r="I39" s="81">
        <v>166</v>
      </c>
      <c r="J39" s="82">
        <f t="shared" si="20"/>
        <v>52.36593059936908</v>
      </c>
      <c r="K39" s="12" t="s">
        <v>21</v>
      </c>
      <c r="L39" s="81">
        <f t="shared" si="13"/>
        <v>13039</v>
      </c>
      <c r="M39" s="81">
        <f t="shared" si="14"/>
        <v>672</v>
      </c>
      <c r="N39" s="82">
        <f t="shared" si="15"/>
        <v>5.153769460848225</v>
      </c>
      <c r="O39" s="81">
        <v>12339</v>
      </c>
      <c r="P39" s="81">
        <v>672</v>
      </c>
      <c r="Q39" s="82">
        <f t="shared" si="16"/>
        <v>5.446146365183564</v>
      </c>
      <c r="R39" s="81">
        <v>700</v>
      </c>
      <c r="S39" s="81">
        <v>0</v>
      </c>
      <c r="T39" s="82">
        <f t="shared" si="17"/>
        <v>0</v>
      </c>
    </row>
    <row r="40" spans="1:20" ht="13.5" customHeight="1">
      <c r="A40" s="12" t="s">
        <v>22</v>
      </c>
      <c r="B40" s="81">
        <f t="shared" si="11"/>
        <v>1405</v>
      </c>
      <c r="C40" s="81">
        <f t="shared" si="12"/>
        <v>317</v>
      </c>
      <c r="D40" s="82">
        <f t="shared" si="18"/>
        <v>22.562277580071175</v>
      </c>
      <c r="E40" s="81">
        <v>1081</v>
      </c>
      <c r="F40" s="81">
        <v>144</v>
      </c>
      <c r="G40" s="82">
        <f t="shared" si="19"/>
        <v>13.32099907493062</v>
      </c>
      <c r="H40" s="81">
        <v>324</v>
      </c>
      <c r="I40" s="81">
        <v>173</v>
      </c>
      <c r="J40" s="82">
        <f t="shared" si="20"/>
        <v>53.39506172839506</v>
      </c>
      <c r="K40" s="12" t="s">
        <v>22</v>
      </c>
      <c r="L40" s="81">
        <f t="shared" si="13"/>
        <v>13011</v>
      </c>
      <c r="M40" s="81">
        <f t="shared" si="14"/>
        <v>673</v>
      </c>
      <c r="N40" s="82">
        <f t="shared" si="15"/>
        <v>5.172546306971024</v>
      </c>
      <c r="O40" s="81">
        <v>12338</v>
      </c>
      <c r="P40" s="81">
        <v>673</v>
      </c>
      <c r="Q40" s="82">
        <f t="shared" si="16"/>
        <v>5.454692818933377</v>
      </c>
      <c r="R40" s="81">
        <v>673</v>
      </c>
      <c r="S40" s="81">
        <v>0</v>
      </c>
      <c r="T40" s="82">
        <f t="shared" si="17"/>
        <v>0</v>
      </c>
    </row>
    <row r="41" spans="1:20" ht="13.5" customHeight="1">
      <c r="A41" s="12" t="s">
        <v>23</v>
      </c>
      <c r="B41" s="81">
        <f t="shared" si="11"/>
        <v>1434</v>
      </c>
      <c r="C41" s="81">
        <f t="shared" si="12"/>
        <v>339</v>
      </c>
      <c r="D41" s="82">
        <f t="shared" si="18"/>
        <v>23.640167364016737</v>
      </c>
      <c r="E41" s="81">
        <v>1103</v>
      </c>
      <c r="F41" s="81">
        <v>166</v>
      </c>
      <c r="G41" s="82">
        <f t="shared" si="19"/>
        <v>15.049864007252948</v>
      </c>
      <c r="H41" s="81">
        <v>331</v>
      </c>
      <c r="I41" s="81">
        <v>173</v>
      </c>
      <c r="J41" s="82">
        <f t="shared" si="20"/>
        <v>52.26586102719033</v>
      </c>
      <c r="K41" s="12" t="s">
        <v>23</v>
      </c>
      <c r="L41" s="81">
        <f t="shared" si="13"/>
        <v>13011</v>
      </c>
      <c r="M41" s="81">
        <f t="shared" si="14"/>
        <v>738</v>
      </c>
      <c r="N41" s="82">
        <f t="shared" si="15"/>
        <v>5.672123587733456</v>
      </c>
      <c r="O41" s="81">
        <v>12334</v>
      </c>
      <c r="P41" s="81">
        <v>738</v>
      </c>
      <c r="Q41" s="82">
        <f t="shared" si="16"/>
        <v>5.983460353494405</v>
      </c>
      <c r="R41" s="81">
        <v>677</v>
      </c>
      <c r="S41" s="81">
        <v>0</v>
      </c>
      <c r="T41" s="82">
        <f t="shared" si="17"/>
        <v>0</v>
      </c>
    </row>
    <row r="42" spans="1:20" ht="13.5" customHeight="1">
      <c r="A42" s="12" t="s">
        <v>24</v>
      </c>
      <c r="B42" s="81">
        <f t="shared" si="11"/>
        <v>1434</v>
      </c>
      <c r="C42" s="81">
        <f t="shared" si="12"/>
        <v>353</v>
      </c>
      <c r="D42" s="82">
        <f t="shared" si="18"/>
        <v>24.616457461645748</v>
      </c>
      <c r="E42" s="81">
        <v>1103</v>
      </c>
      <c r="F42" s="81">
        <v>173</v>
      </c>
      <c r="G42" s="82">
        <f t="shared" si="19"/>
        <v>15.684496826835904</v>
      </c>
      <c r="H42" s="81">
        <v>331</v>
      </c>
      <c r="I42" s="81">
        <v>180</v>
      </c>
      <c r="J42" s="82">
        <f t="shared" si="20"/>
        <v>54.38066465256798</v>
      </c>
      <c r="K42" s="12" t="s">
        <v>24</v>
      </c>
      <c r="L42" s="81">
        <f t="shared" si="13"/>
        <v>12589</v>
      </c>
      <c r="M42" s="81">
        <f t="shared" si="14"/>
        <v>844</v>
      </c>
      <c r="N42" s="82">
        <f t="shared" si="15"/>
        <v>6.704265628723488</v>
      </c>
      <c r="O42" s="81">
        <v>11851</v>
      </c>
      <c r="P42" s="81">
        <v>809</v>
      </c>
      <c r="Q42" s="82">
        <f t="shared" si="16"/>
        <v>6.826428149523248</v>
      </c>
      <c r="R42" s="81">
        <v>738</v>
      </c>
      <c r="S42" s="81">
        <v>35</v>
      </c>
      <c r="T42" s="82">
        <f t="shared" si="17"/>
        <v>4.742547425474255</v>
      </c>
    </row>
    <row r="43" spans="1:20" ht="13.5" customHeight="1">
      <c r="A43" s="14" t="s">
        <v>25</v>
      </c>
      <c r="B43" s="86">
        <f t="shared" si="11"/>
        <v>1427</v>
      </c>
      <c r="C43" s="87">
        <f t="shared" si="12"/>
        <v>353</v>
      </c>
      <c r="D43" s="88">
        <f t="shared" si="18"/>
        <v>24.737210932025228</v>
      </c>
      <c r="E43" s="87">
        <v>1103</v>
      </c>
      <c r="F43" s="87">
        <v>173</v>
      </c>
      <c r="G43" s="89">
        <f t="shared" si="19"/>
        <v>15.684496826835904</v>
      </c>
      <c r="H43" s="87">
        <v>324</v>
      </c>
      <c r="I43" s="87">
        <v>180</v>
      </c>
      <c r="J43" s="89">
        <f t="shared" si="20"/>
        <v>55.55555555555556</v>
      </c>
      <c r="K43" s="14" t="s">
        <v>25</v>
      </c>
      <c r="L43" s="86">
        <f t="shared" si="13"/>
        <v>12753</v>
      </c>
      <c r="M43" s="87">
        <f t="shared" si="14"/>
        <v>659</v>
      </c>
      <c r="N43" s="88">
        <f t="shared" si="15"/>
        <v>5.167411589429937</v>
      </c>
      <c r="O43" s="87">
        <v>12011</v>
      </c>
      <c r="P43" s="87">
        <v>632</v>
      </c>
      <c r="Q43" s="89">
        <f t="shared" si="16"/>
        <v>5.261843310298893</v>
      </c>
      <c r="R43" s="87">
        <v>742</v>
      </c>
      <c r="S43" s="87">
        <v>27</v>
      </c>
      <c r="T43" s="89">
        <f t="shared" si="17"/>
        <v>3.638814016172507</v>
      </c>
    </row>
    <row r="44" spans="1:11" ht="16.5" customHeight="1">
      <c r="A44" s="55" t="s">
        <v>39</v>
      </c>
      <c r="K44" s="55" t="s">
        <v>39</v>
      </c>
    </row>
    <row r="45" spans="1:20" ht="13.5" customHeight="1">
      <c r="A45" s="33" t="s">
        <v>95</v>
      </c>
      <c r="B45" s="78">
        <v>3097</v>
      </c>
      <c r="C45" s="78">
        <v>0</v>
      </c>
      <c r="D45" s="80">
        <v>0</v>
      </c>
      <c r="E45" s="78">
        <v>2703</v>
      </c>
      <c r="F45" s="78">
        <v>0</v>
      </c>
      <c r="G45" s="80">
        <v>0</v>
      </c>
      <c r="H45" s="78">
        <v>394</v>
      </c>
      <c r="I45" s="78">
        <v>0</v>
      </c>
      <c r="J45" s="80">
        <v>0</v>
      </c>
      <c r="K45" s="33" t="s">
        <v>95</v>
      </c>
      <c r="L45" s="78">
        <v>6348</v>
      </c>
      <c r="M45" s="78">
        <v>857</v>
      </c>
      <c r="N45" s="80">
        <v>13.5</v>
      </c>
      <c r="O45" s="78">
        <v>5328</v>
      </c>
      <c r="P45" s="78">
        <v>513</v>
      </c>
      <c r="Q45" s="80">
        <v>9.6</v>
      </c>
      <c r="R45" s="78">
        <v>1020</v>
      </c>
      <c r="S45" s="78">
        <v>344</v>
      </c>
      <c r="T45" s="80">
        <v>33.7</v>
      </c>
    </row>
    <row r="46" spans="1:20" ht="13.5" customHeight="1">
      <c r="A46" s="12" t="s">
        <v>97</v>
      </c>
      <c r="B46" s="81">
        <v>3126</v>
      </c>
      <c r="C46" s="81">
        <v>0</v>
      </c>
      <c r="D46" s="83">
        <v>0</v>
      </c>
      <c r="E46" s="81">
        <v>2719</v>
      </c>
      <c r="F46" s="81">
        <v>0</v>
      </c>
      <c r="G46" s="83">
        <v>0</v>
      </c>
      <c r="H46" s="81">
        <v>408</v>
      </c>
      <c r="I46" s="81">
        <v>0</v>
      </c>
      <c r="J46" s="83">
        <v>0</v>
      </c>
      <c r="K46" s="12" t="s">
        <v>97</v>
      </c>
      <c r="L46" s="81">
        <v>6216</v>
      </c>
      <c r="M46" s="81">
        <v>941</v>
      </c>
      <c r="N46" s="83">
        <v>15.1</v>
      </c>
      <c r="O46" s="81">
        <v>5223</v>
      </c>
      <c r="P46" s="81">
        <v>566</v>
      </c>
      <c r="Q46" s="83">
        <v>10.9</v>
      </c>
      <c r="R46" s="81">
        <v>993</v>
      </c>
      <c r="S46" s="81">
        <v>375</v>
      </c>
      <c r="T46" s="83">
        <v>37.8</v>
      </c>
    </row>
    <row r="47" spans="1:20" ht="13.5" customHeight="1">
      <c r="A47" s="12" t="s">
        <v>98</v>
      </c>
      <c r="B47" s="81">
        <v>4023</v>
      </c>
      <c r="C47" s="81">
        <v>249</v>
      </c>
      <c r="D47" s="82">
        <v>6.2</v>
      </c>
      <c r="E47" s="81">
        <v>3213</v>
      </c>
      <c r="F47" s="81">
        <v>82</v>
      </c>
      <c r="G47" s="82">
        <v>2.6</v>
      </c>
      <c r="H47" s="81">
        <v>810</v>
      </c>
      <c r="I47" s="81">
        <v>167</v>
      </c>
      <c r="J47" s="82">
        <v>20.6</v>
      </c>
      <c r="K47" s="12" t="s">
        <v>98</v>
      </c>
      <c r="L47" s="81">
        <v>5245</v>
      </c>
      <c r="M47" s="81">
        <v>1492</v>
      </c>
      <c r="N47" s="82">
        <v>28.5</v>
      </c>
      <c r="O47" s="81">
        <v>3840</v>
      </c>
      <c r="P47" s="81">
        <v>312</v>
      </c>
      <c r="Q47" s="82">
        <v>8.1</v>
      </c>
      <c r="R47" s="81">
        <v>1405</v>
      </c>
      <c r="S47" s="81">
        <v>1180</v>
      </c>
      <c r="T47" s="82">
        <v>84</v>
      </c>
    </row>
    <row r="48" spans="1:20" ht="13.5" customHeight="1">
      <c r="A48" s="12" t="s">
        <v>99</v>
      </c>
      <c r="B48" s="81">
        <v>4076</v>
      </c>
      <c r="C48" s="81">
        <v>263</v>
      </c>
      <c r="D48" s="83">
        <v>6.5</v>
      </c>
      <c r="E48" s="81">
        <v>3290</v>
      </c>
      <c r="F48" s="81">
        <v>90</v>
      </c>
      <c r="G48" s="83">
        <v>2.8</v>
      </c>
      <c r="H48" s="81">
        <v>786</v>
      </c>
      <c r="I48" s="81">
        <v>173</v>
      </c>
      <c r="J48" s="83">
        <v>22</v>
      </c>
      <c r="K48" s="12" t="s">
        <v>99</v>
      </c>
      <c r="L48" s="81">
        <v>5380</v>
      </c>
      <c r="M48" s="81">
        <v>1502</v>
      </c>
      <c r="N48" s="83">
        <v>27.9</v>
      </c>
      <c r="O48" s="81">
        <v>3981</v>
      </c>
      <c r="P48" s="81">
        <v>330</v>
      </c>
      <c r="Q48" s="83">
        <v>8.3</v>
      </c>
      <c r="R48" s="81">
        <v>1398</v>
      </c>
      <c r="S48" s="81">
        <v>1172</v>
      </c>
      <c r="T48" s="83">
        <v>83.8</v>
      </c>
    </row>
    <row r="49" spans="1:20" ht="13.5" customHeight="1">
      <c r="A49" s="12" t="s">
        <v>100</v>
      </c>
      <c r="B49" s="81">
        <f>E49+H49+1</f>
        <v>2534</v>
      </c>
      <c r="C49" s="81">
        <f>F49+I49</f>
        <v>266</v>
      </c>
      <c r="D49" s="82">
        <f aca="true" t="shared" si="21" ref="D49:D61">C49/B49*100</f>
        <v>10.497237569060774</v>
      </c>
      <c r="E49" s="81">
        <f>ROUND(SUM(E50:E61)/12,1)-1</f>
        <v>1981.9</v>
      </c>
      <c r="F49" s="81">
        <f>ROUND(SUM(F50:F61)/12,1)</f>
        <v>75.9</v>
      </c>
      <c r="G49" s="82">
        <f aca="true" t="shared" si="22" ref="G49:G61">F49/E49*100</f>
        <v>3.82965840859781</v>
      </c>
      <c r="H49" s="81">
        <f>ROUND(SUM(H50:H61)/12,1)</f>
        <v>551.1</v>
      </c>
      <c r="I49" s="81">
        <f>ROUND(SUM(I50:I61)/12,1)</f>
        <v>190.1</v>
      </c>
      <c r="J49" s="82">
        <f aca="true" t="shared" si="23" ref="J49:J61">I49/H49*100</f>
        <v>34.49464706949736</v>
      </c>
      <c r="K49" s="12" t="s">
        <v>100</v>
      </c>
      <c r="L49" s="81">
        <f aca="true" t="shared" si="24" ref="L49:L61">O49+R49</f>
        <v>6063.6</v>
      </c>
      <c r="M49" s="81">
        <f aca="true" t="shared" si="25" ref="M49:M61">P49+S49</f>
        <v>1819.6</v>
      </c>
      <c r="N49" s="82">
        <f aca="true" t="shared" si="26" ref="N49:N61">M49/L49*100</f>
        <v>30.008575763572793</v>
      </c>
      <c r="O49" s="81">
        <f>ROUND(SUM(O50:O61)/12,1)</f>
        <v>4275.8</v>
      </c>
      <c r="P49" s="81">
        <f>ROUND(SUM(P50:P61)/12,1)</f>
        <v>436.8</v>
      </c>
      <c r="Q49" s="82">
        <f aca="true" t="shared" si="27" ref="Q49:Q61">P49/O49*100</f>
        <v>10.215632162402358</v>
      </c>
      <c r="R49" s="81">
        <f>ROUND(SUM(R50:R61)/12,1)</f>
        <v>1787.8</v>
      </c>
      <c r="S49" s="81">
        <f>ROUND(SUM(S50:S61)/12,1)</f>
        <v>1382.8</v>
      </c>
      <c r="T49" s="82">
        <f>S49/R49*100+0.1</f>
        <v>77.44645933549614</v>
      </c>
    </row>
    <row r="50" spans="1:20" ht="13.5" customHeight="1">
      <c r="A50" s="46" t="s">
        <v>101</v>
      </c>
      <c r="B50" s="84">
        <v>2559</v>
      </c>
      <c r="C50" s="84">
        <v>273</v>
      </c>
      <c r="D50" s="85">
        <f t="shared" si="21"/>
        <v>10.668229777256741</v>
      </c>
      <c r="E50" s="84">
        <v>2007</v>
      </c>
      <c r="F50" s="84">
        <v>76</v>
      </c>
      <c r="G50" s="85">
        <f t="shared" si="22"/>
        <v>3.7867463876432486</v>
      </c>
      <c r="H50" s="84">
        <v>552</v>
      </c>
      <c r="I50" s="84">
        <v>197</v>
      </c>
      <c r="J50" s="85">
        <f t="shared" si="23"/>
        <v>35.688405797101446</v>
      </c>
      <c r="K50" s="46" t="s">
        <v>101</v>
      </c>
      <c r="L50" s="84">
        <f t="shared" si="24"/>
        <v>6019</v>
      </c>
      <c r="M50" s="84">
        <f t="shared" si="25"/>
        <v>1796</v>
      </c>
      <c r="N50" s="85">
        <f t="shared" si="26"/>
        <v>29.83884366173783</v>
      </c>
      <c r="O50" s="84">
        <v>4459</v>
      </c>
      <c r="P50" s="84">
        <v>596</v>
      </c>
      <c r="Q50" s="85">
        <f t="shared" si="27"/>
        <v>13.36622561112357</v>
      </c>
      <c r="R50" s="84">
        <v>1560</v>
      </c>
      <c r="S50" s="84">
        <v>1200</v>
      </c>
      <c r="T50" s="85">
        <f aca="true" t="shared" si="28" ref="T50:T61">S50/R50*100</f>
        <v>76.92307692307693</v>
      </c>
    </row>
    <row r="51" spans="1:20" ht="13.5" customHeight="1">
      <c r="A51" s="12" t="s">
        <v>16</v>
      </c>
      <c r="B51" s="81">
        <f aca="true" t="shared" si="29" ref="B51:B61">E51+H51</f>
        <v>2551</v>
      </c>
      <c r="C51" s="81">
        <f aca="true" t="shared" si="30" ref="C51:C61">F51+I51</f>
        <v>272</v>
      </c>
      <c r="D51" s="82">
        <f t="shared" si="21"/>
        <v>10.662485299882398</v>
      </c>
      <c r="E51" s="81">
        <v>2004</v>
      </c>
      <c r="F51" s="81">
        <v>76</v>
      </c>
      <c r="G51" s="82">
        <f t="shared" si="22"/>
        <v>3.792415169660679</v>
      </c>
      <c r="H51" s="81">
        <v>547</v>
      </c>
      <c r="I51" s="81">
        <v>196</v>
      </c>
      <c r="J51" s="82">
        <f t="shared" si="23"/>
        <v>35.831809872029254</v>
      </c>
      <c r="K51" s="12" t="s">
        <v>16</v>
      </c>
      <c r="L51" s="81">
        <f t="shared" si="24"/>
        <v>6002</v>
      </c>
      <c r="M51" s="81">
        <f t="shared" si="25"/>
        <v>1796</v>
      </c>
      <c r="N51" s="82">
        <f t="shared" si="26"/>
        <v>29.923358880373208</v>
      </c>
      <c r="O51" s="81">
        <v>4442</v>
      </c>
      <c r="P51" s="81">
        <v>578</v>
      </c>
      <c r="Q51" s="82">
        <f t="shared" si="27"/>
        <v>13.012156686177399</v>
      </c>
      <c r="R51" s="81">
        <v>1560</v>
      </c>
      <c r="S51" s="81">
        <v>1218</v>
      </c>
      <c r="T51" s="82">
        <f t="shared" si="28"/>
        <v>78.07692307692308</v>
      </c>
    </row>
    <row r="52" spans="1:20" ht="13.5" customHeight="1">
      <c r="A52" s="12" t="s">
        <v>84</v>
      </c>
      <c r="B52" s="81">
        <f t="shared" si="29"/>
        <v>2533</v>
      </c>
      <c r="C52" s="81">
        <f t="shared" si="30"/>
        <v>270</v>
      </c>
      <c r="D52" s="82">
        <f t="shared" si="21"/>
        <v>10.659297275957364</v>
      </c>
      <c r="E52" s="81">
        <v>1993</v>
      </c>
      <c r="F52" s="81">
        <v>76</v>
      </c>
      <c r="G52" s="82">
        <f t="shared" si="22"/>
        <v>3.8133467134972405</v>
      </c>
      <c r="H52" s="81">
        <v>540</v>
      </c>
      <c r="I52" s="81">
        <v>194</v>
      </c>
      <c r="J52" s="82">
        <f t="shared" si="23"/>
        <v>35.92592592592593</v>
      </c>
      <c r="K52" s="12" t="s">
        <v>84</v>
      </c>
      <c r="L52" s="81">
        <f t="shared" si="24"/>
        <v>6099</v>
      </c>
      <c r="M52" s="81">
        <f t="shared" si="25"/>
        <v>1753</v>
      </c>
      <c r="N52" s="82">
        <f t="shared" si="26"/>
        <v>28.742416789637648</v>
      </c>
      <c r="O52" s="81">
        <v>4565</v>
      </c>
      <c r="P52" s="81">
        <v>561</v>
      </c>
      <c r="Q52" s="82">
        <f t="shared" si="27"/>
        <v>12.289156626506024</v>
      </c>
      <c r="R52" s="81">
        <v>1534</v>
      </c>
      <c r="S52" s="81">
        <v>1192</v>
      </c>
      <c r="T52" s="82">
        <f t="shared" si="28"/>
        <v>77.70534550195566</v>
      </c>
    </row>
    <row r="53" spans="1:20" ht="13.5" customHeight="1">
      <c r="A53" s="12" t="s">
        <v>17</v>
      </c>
      <c r="B53" s="81">
        <f t="shared" si="29"/>
        <v>2562</v>
      </c>
      <c r="C53" s="81">
        <f t="shared" si="30"/>
        <v>270</v>
      </c>
      <c r="D53" s="82">
        <f t="shared" si="21"/>
        <v>10.53864168618267</v>
      </c>
      <c r="E53" s="81">
        <v>2003</v>
      </c>
      <c r="F53" s="81">
        <v>76</v>
      </c>
      <c r="G53" s="82">
        <f t="shared" si="22"/>
        <v>3.794308537194209</v>
      </c>
      <c r="H53" s="81">
        <v>559</v>
      </c>
      <c r="I53" s="81">
        <v>194</v>
      </c>
      <c r="J53" s="82">
        <f t="shared" si="23"/>
        <v>34.704830053667266</v>
      </c>
      <c r="K53" s="12" t="s">
        <v>17</v>
      </c>
      <c r="L53" s="81">
        <f t="shared" si="24"/>
        <v>6078</v>
      </c>
      <c r="M53" s="81">
        <f t="shared" si="25"/>
        <v>1822</v>
      </c>
      <c r="N53" s="82">
        <f t="shared" si="26"/>
        <v>29.97696610727213</v>
      </c>
      <c r="O53" s="81">
        <v>4213</v>
      </c>
      <c r="P53" s="81">
        <v>375</v>
      </c>
      <c r="Q53" s="82">
        <f t="shared" si="27"/>
        <v>8.90102065036791</v>
      </c>
      <c r="R53" s="81">
        <v>1865</v>
      </c>
      <c r="S53" s="81">
        <v>1447</v>
      </c>
      <c r="T53" s="82">
        <f t="shared" si="28"/>
        <v>77.58713136729223</v>
      </c>
    </row>
    <row r="54" spans="1:20" ht="13.5" customHeight="1">
      <c r="A54" s="12" t="s">
        <v>18</v>
      </c>
      <c r="B54" s="81">
        <f t="shared" si="29"/>
        <v>2551</v>
      </c>
      <c r="C54" s="81">
        <f t="shared" si="30"/>
        <v>264</v>
      </c>
      <c r="D54" s="82">
        <f t="shared" si="21"/>
        <v>10.348882791062328</v>
      </c>
      <c r="E54" s="81">
        <v>1999</v>
      </c>
      <c r="F54" s="81">
        <v>76</v>
      </c>
      <c r="G54" s="82">
        <f t="shared" si="22"/>
        <v>3.801900950475238</v>
      </c>
      <c r="H54" s="81">
        <v>552</v>
      </c>
      <c r="I54" s="81">
        <v>188</v>
      </c>
      <c r="J54" s="82">
        <f t="shared" si="23"/>
        <v>34.05797101449276</v>
      </c>
      <c r="K54" s="12" t="s">
        <v>18</v>
      </c>
      <c r="L54" s="81">
        <f t="shared" si="24"/>
        <v>6078</v>
      </c>
      <c r="M54" s="81">
        <f t="shared" si="25"/>
        <v>1823</v>
      </c>
      <c r="N54" s="82">
        <f t="shared" si="26"/>
        <v>29.99341888779204</v>
      </c>
      <c r="O54" s="81">
        <v>4213</v>
      </c>
      <c r="P54" s="81">
        <v>397</v>
      </c>
      <c r="Q54" s="82">
        <f t="shared" si="27"/>
        <v>9.42321386185616</v>
      </c>
      <c r="R54" s="81">
        <v>1865</v>
      </c>
      <c r="S54" s="81">
        <v>1426</v>
      </c>
      <c r="T54" s="82">
        <f t="shared" si="28"/>
        <v>76.46112600536193</v>
      </c>
    </row>
    <row r="55" spans="1:20" ht="13.5" customHeight="1">
      <c r="A55" s="12" t="s">
        <v>19</v>
      </c>
      <c r="B55" s="81">
        <f t="shared" si="29"/>
        <v>2619</v>
      </c>
      <c r="C55" s="81">
        <f t="shared" si="30"/>
        <v>264</v>
      </c>
      <c r="D55" s="82">
        <f t="shared" si="21"/>
        <v>10.080183276059564</v>
      </c>
      <c r="E55" s="81">
        <v>2054</v>
      </c>
      <c r="F55" s="81">
        <v>76</v>
      </c>
      <c r="G55" s="82">
        <f t="shared" si="22"/>
        <v>3.700097370983447</v>
      </c>
      <c r="H55" s="81">
        <v>565</v>
      </c>
      <c r="I55" s="81">
        <v>188</v>
      </c>
      <c r="J55" s="82">
        <f t="shared" si="23"/>
        <v>33.27433628318584</v>
      </c>
      <c r="K55" s="12" t="s">
        <v>19</v>
      </c>
      <c r="L55" s="81">
        <f t="shared" si="24"/>
        <v>6079</v>
      </c>
      <c r="M55" s="81">
        <f t="shared" si="25"/>
        <v>1833</v>
      </c>
      <c r="N55" s="82">
        <f t="shared" si="26"/>
        <v>30.152985688435596</v>
      </c>
      <c r="O55" s="81">
        <v>4203</v>
      </c>
      <c r="P55" s="81">
        <v>386</v>
      </c>
      <c r="Q55" s="82">
        <f t="shared" si="27"/>
        <v>9.183916250297406</v>
      </c>
      <c r="R55" s="81">
        <v>1876</v>
      </c>
      <c r="S55" s="81">
        <v>1447</v>
      </c>
      <c r="T55" s="82">
        <f t="shared" si="28"/>
        <v>77.13219616204691</v>
      </c>
    </row>
    <row r="56" spans="1:20" ht="13.5" customHeight="1">
      <c r="A56" s="12" t="s">
        <v>20</v>
      </c>
      <c r="B56" s="81">
        <f t="shared" si="29"/>
        <v>2523</v>
      </c>
      <c r="C56" s="81">
        <f t="shared" si="30"/>
        <v>262</v>
      </c>
      <c r="D56" s="82">
        <f t="shared" si="21"/>
        <v>10.384462940943322</v>
      </c>
      <c r="E56" s="81">
        <v>1965</v>
      </c>
      <c r="F56" s="81">
        <v>76</v>
      </c>
      <c r="G56" s="82">
        <f t="shared" si="22"/>
        <v>3.867684478371501</v>
      </c>
      <c r="H56" s="81">
        <v>558</v>
      </c>
      <c r="I56" s="81">
        <v>186</v>
      </c>
      <c r="J56" s="82">
        <f t="shared" si="23"/>
        <v>33.33333333333333</v>
      </c>
      <c r="K56" s="12" t="s">
        <v>20</v>
      </c>
      <c r="L56" s="81">
        <f t="shared" si="24"/>
        <v>6111</v>
      </c>
      <c r="M56" s="81">
        <f t="shared" si="25"/>
        <v>1844</v>
      </c>
      <c r="N56" s="82">
        <f t="shared" si="26"/>
        <v>30.175094092619865</v>
      </c>
      <c r="O56" s="81">
        <v>4214</v>
      </c>
      <c r="P56" s="81">
        <v>375</v>
      </c>
      <c r="Q56" s="82">
        <f t="shared" si="27"/>
        <v>8.89890840056953</v>
      </c>
      <c r="R56" s="81">
        <v>1897</v>
      </c>
      <c r="S56" s="81">
        <v>1469</v>
      </c>
      <c r="T56" s="82">
        <f t="shared" si="28"/>
        <v>77.43806009488667</v>
      </c>
    </row>
    <row r="57" spans="1:20" ht="13.5" customHeight="1">
      <c r="A57" s="12" t="s">
        <v>21</v>
      </c>
      <c r="B57" s="81">
        <f t="shared" si="29"/>
        <v>2507</v>
      </c>
      <c r="C57" s="81">
        <f t="shared" si="30"/>
        <v>262</v>
      </c>
      <c r="D57" s="82">
        <f t="shared" si="21"/>
        <v>10.450737933785401</v>
      </c>
      <c r="E57" s="81">
        <v>1957</v>
      </c>
      <c r="F57" s="81">
        <v>76</v>
      </c>
      <c r="G57" s="82">
        <f t="shared" si="22"/>
        <v>3.8834951456310676</v>
      </c>
      <c r="H57" s="81">
        <v>550</v>
      </c>
      <c r="I57" s="81">
        <v>186</v>
      </c>
      <c r="J57" s="82">
        <f t="shared" si="23"/>
        <v>33.81818181818182</v>
      </c>
      <c r="K57" s="12" t="s">
        <v>21</v>
      </c>
      <c r="L57" s="81">
        <f t="shared" si="24"/>
        <v>6111</v>
      </c>
      <c r="M57" s="81">
        <f t="shared" si="25"/>
        <v>1823</v>
      </c>
      <c r="N57" s="82">
        <f t="shared" si="26"/>
        <v>29.831451480936018</v>
      </c>
      <c r="O57" s="81">
        <v>4213</v>
      </c>
      <c r="P57" s="81">
        <v>354</v>
      </c>
      <c r="Q57" s="82">
        <f t="shared" si="27"/>
        <v>8.402563493947305</v>
      </c>
      <c r="R57" s="81">
        <v>1898</v>
      </c>
      <c r="S57" s="81">
        <v>1469</v>
      </c>
      <c r="T57" s="82">
        <f t="shared" si="28"/>
        <v>77.3972602739726</v>
      </c>
    </row>
    <row r="58" spans="1:20" ht="13.5" customHeight="1">
      <c r="A58" s="12" t="s">
        <v>22</v>
      </c>
      <c r="B58" s="81">
        <f t="shared" si="29"/>
        <v>2490</v>
      </c>
      <c r="C58" s="81">
        <f t="shared" si="30"/>
        <v>262</v>
      </c>
      <c r="D58" s="82">
        <f t="shared" si="21"/>
        <v>10.522088353413654</v>
      </c>
      <c r="E58" s="81">
        <v>1948</v>
      </c>
      <c r="F58" s="81">
        <v>76</v>
      </c>
      <c r="G58" s="82">
        <f t="shared" si="22"/>
        <v>3.9014373716632447</v>
      </c>
      <c r="H58" s="81">
        <v>542</v>
      </c>
      <c r="I58" s="81">
        <v>186</v>
      </c>
      <c r="J58" s="82">
        <f t="shared" si="23"/>
        <v>34.31734317343174</v>
      </c>
      <c r="K58" s="12" t="s">
        <v>22</v>
      </c>
      <c r="L58" s="81">
        <f t="shared" si="24"/>
        <v>6079</v>
      </c>
      <c r="M58" s="81">
        <f t="shared" si="25"/>
        <v>1833</v>
      </c>
      <c r="N58" s="82">
        <f t="shared" si="26"/>
        <v>30.152985688435596</v>
      </c>
      <c r="O58" s="81">
        <v>4202</v>
      </c>
      <c r="P58" s="81">
        <v>375</v>
      </c>
      <c r="Q58" s="82">
        <f t="shared" si="27"/>
        <v>8.924321751546882</v>
      </c>
      <c r="R58" s="81">
        <v>1877</v>
      </c>
      <c r="S58" s="81">
        <v>1458</v>
      </c>
      <c r="T58" s="82">
        <f t="shared" si="28"/>
        <v>77.67714437932871</v>
      </c>
    </row>
    <row r="59" spans="1:20" ht="13.5" customHeight="1">
      <c r="A59" s="12" t="s">
        <v>23</v>
      </c>
      <c r="B59" s="81">
        <f t="shared" si="29"/>
        <v>2493</v>
      </c>
      <c r="C59" s="81">
        <f t="shared" si="30"/>
        <v>265</v>
      </c>
      <c r="D59" s="82">
        <f t="shared" si="21"/>
        <v>10.629763337344565</v>
      </c>
      <c r="E59" s="81">
        <v>1948</v>
      </c>
      <c r="F59" s="81">
        <v>76</v>
      </c>
      <c r="G59" s="82">
        <f t="shared" si="22"/>
        <v>3.9014373716632447</v>
      </c>
      <c r="H59" s="81">
        <v>545</v>
      </c>
      <c r="I59" s="81">
        <v>189</v>
      </c>
      <c r="J59" s="82">
        <f t="shared" si="23"/>
        <v>34.67889908256881</v>
      </c>
      <c r="K59" s="12" t="s">
        <v>23</v>
      </c>
      <c r="L59" s="81">
        <f t="shared" si="24"/>
        <v>6047</v>
      </c>
      <c r="M59" s="81">
        <f t="shared" si="25"/>
        <v>1834</v>
      </c>
      <c r="N59" s="82">
        <f t="shared" si="26"/>
        <v>30.3290888043658</v>
      </c>
      <c r="O59" s="81">
        <v>4192</v>
      </c>
      <c r="P59" s="81">
        <v>397</v>
      </c>
      <c r="Q59" s="82">
        <f t="shared" si="27"/>
        <v>9.470419847328245</v>
      </c>
      <c r="R59" s="81">
        <v>1855</v>
      </c>
      <c r="S59" s="81">
        <v>1437</v>
      </c>
      <c r="T59" s="82">
        <f t="shared" si="28"/>
        <v>77.46630727762803</v>
      </c>
    </row>
    <row r="60" spans="1:20" ht="13.5" customHeight="1">
      <c r="A60" s="12" t="s">
        <v>24</v>
      </c>
      <c r="B60" s="81">
        <f t="shared" si="29"/>
        <v>2515</v>
      </c>
      <c r="C60" s="81">
        <f t="shared" si="30"/>
        <v>264</v>
      </c>
      <c r="D60" s="82">
        <f t="shared" si="21"/>
        <v>10.497017892644136</v>
      </c>
      <c r="E60" s="81">
        <v>1962</v>
      </c>
      <c r="F60" s="81">
        <v>76</v>
      </c>
      <c r="G60" s="82">
        <f t="shared" si="22"/>
        <v>3.873598369011213</v>
      </c>
      <c r="H60" s="81">
        <v>553</v>
      </c>
      <c r="I60" s="81">
        <v>188</v>
      </c>
      <c r="J60" s="82">
        <f t="shared" si="23"/>
        <v>33.99638336347197</v>
      </c>
      <c r="K60" s="12" t="s">
        <v>24</v>
      </c>
      <c r="L60" s="81">
        <f t="shared" si="24"/>
        <v>6047</v>
      </c>
      <c r="M60" s="81">
        <f t="shared" si="25"/>
        <v>1844</v>
      </c>
      <c r="N60" s="82">
        <f t="shared" si="26"/>
        <v>30.49446006284108</v>
      </c>
      <c r="O60" s="81">
        <v>4213</v>
      </c>
      <c r="P60" s="81">
        <v>429</v>
      </c>
      <c r="Q60" s="82">
        <f t="shared" si="27"/>
        <v>10.182767624020887</v>
      </c>
      <c r="R60" s="81">
        <v>1834</v>
      </c>
      <c r="S60" s="81">
        <v>1415</v>
      </c>
      <c r="T60" s="82">
        <f t="shared" si="28"/>
        <v>77.15376226826608</v>
      </c>
    </row>
    <row r="61" spans="1:20" ht="13.5" customHeight="1">
      <c r="A61" s="14" t="s">
        <v>25</v>
      </c>
      <c r="B61" s="86">
        <f t="shared" si="29"/>
        <v>2505</v>
      </c>
      <c r="C61" s="87">
        <f t="shared" si="30"/>
        <v>264</v>
      </c>
      <c r="D61" s="88">
        <f t="shared" si="21"/>
        <v>10.538922155688622</v>
      </c>
      <c r="E61" s="87">
        <v>1955</v>
      </c>
      <c r="F61" s="87">
        <v>75</v>
      </c>
      <c r="G61" s="89">
        <f t="shared" si="22"/>
        <v>3.8363171355498724</v>
      </c>
      <c r="H61" s="87">
        <v>550</v>
      </c>
      <c r="I61" s="87">
        <v>189</v>
      </c>
      <c r="J61" s="89">
        <f t="shared" si="23"/>
        <v>34.36363636363636</v>
      </c>
      <c r="K61" s="14" t="s">
        <v>25</v>
      </c>
      <c r="L61" s="86">
        <f t="shared" si="24"/>
        <v>6014</v>
      </c>
      <c r="M61" s="87">
        <f t="shared" si="25"/>
        <v>1833</v>
      </c>
      <c r="N61" s="88">
        <f t="shared" si="26"/>
        <v>30.47888260724975</v>
      </c>
      <c r="O61" s="87">
        <v>4181</v>
      </c>
      <c r="P61" s="87">
        <v>418</v>
      </c>
      <c r="Q61" s="89">
        <f t="shared" si="27"/>
        <v>9.997608227696723</v>
      </c>
      <c r="R61" s="87">
        <v>1833</v>
      </c>
      <c r="S61" s="87">
        <v>1415</v>
      </c>
      <c r="T61" s="89">
        <f t="shared" si="28"/>
        <v>77.19585379159847</v>
      </c>
    </row>
    <row r="62" spans="4:10" ht="13.5">
      <c r="D62" s="95"/>
      <c r="J62" s="95"/>
    </row>
    <row r="63" ht="13.5">
      <c r="J63" s="95"/>
    </row>
    <row r="64" ht="13.5">
      <c r="J64" s="95"/>
    </row>
    <row r="65" ht="13.5">
      <c r="J65" s="95"/>
    </row>
  </sheetData>
  <printOptions/>
  <pageMargins left="0.7874015748031497" right="0.6" top="0.7874015748031497" bottom="0.7874015748031497" header="0" footer="0"/>
  <pageSetup horizontalDpi="400" verticalDpi="4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SheetLayoutView="100" workbookViewId="0" topLeftCell="J1">
      <pane ySplit="7" topLeftCell="BM8" activePane="bottomLeft" state="frozen"/>
      <selection pane="topLeft" activeCell="B14" sqref="B14"/>
      <selection pane="bottomLeft" activeCell="J63" sqref="A63:IV67"/>
    </sheetView>
  </sheetViews>
  <sheetFormatPr defaultColWidth="8.796875" defaultRowHeight="14.25"/>
  <cols>
    <col min="1" max="1" width="8.09765625" style="41" customWidth="1"/>
    <col min="2" max="10" width="8.59765625" style="41" customWidth="1"/>
    <col min="11" max="11" width="8.09765625" style="41" customWidth="1"/>
    <col min="12" max="20" width="8.59765625" style="41" customWidth="1"/>
    <col min="21" max="16384" width="9" style="41" customWidth="1"/>
  </cols>
  <sheetData>
    <row r="1" spans="1:11" ht="16.5" customHeight="1">
      <c r="A1" s="1" t="s">
        <v>171</v>
      </c>
      <c r="K1" s="1" t="s">
        <v>172</v>
      </c>
    </row>
    <row r="2" spans="10:20" ht="13.5">
      <c r="J2" s="40" t="s">
        <v>158</v>
      </c>
      <c r="T2" s="40" t="s">
        <v>158</v>
      </c>
    </row>
    <row r="3" spans="1:20" ht="13.5" customHeight="1">
      <c r="A3" s="2" t="s">
        <v>1</v>
      </c>
      <c r="B3" s="3" t="s">
        <v>173</v>
      </c>
      <c r="C3" s="52"/>
      <c r="D3" s="52"/>
      <c r="E3" s="52"/>
      <c r="F3" s="52"/>
      <c r="G3" s="52"/>
      <c r="H3" s="52"/>
      <c r="I3" s="52"/>
      <c r="J3" s="70"/>
      <c r="K3" s="2" t="s">
        <v>1</v>
      </c>
      <c r="L3" s="3" t="s">
        <v>174</v>
      </c>
      <c r="M3" s="3"/>
      <c r="N3" s="3"/>
      <c r="O3" s="3"/>
      <c r="P3" s="3"/>
      <c r="Q3" s="3"/>
      <c r="R3" s="3"/>
      <c r="S3" s="3"/>
      <c r="T3" s="13"/>
    </row>
    <row r="4" spans="1:20" ht="13.5" customHeight="1">
      <c r="A4" s="4"/>
      <c r="B4" s="5" t="s">
        <v>4</v>
      </c>
      <c r="C4" s="5"/>
      <c r="D4" s="6"/>
      <c r="E4" s="5" t="s">
        <v>5</v>
      </c>
      <c r="F4" s="5"/>
      <c r="G4" s="6"/>
      <c r="H4" s="5" t="s">
        <v>6</v>
      </c>
      <c r="I4" s="5"/>
      <c r="J4" s="6"/>
      <c r="K4" s="4"/>
      <c r="L4" s="5" t="s">
        <v>4</v>
      </c>
      <c r="M4" s="5"/>
      <c r="N4" s="6"/>
      <c r="O4" s="5" t="s">
        <v>5</v>
      </c>
      <c r="P4" s="5"/>
      <c r="Q4" s="6"/>
      <c r="R4" s="5" t="s">
        <v>6</v>
      </c>
      <c r="S4" s="5"/>
      <c r="T4" s="6"/>
    </row>
    <row r="5" spans="1:20" ht="13.5" customHeight="1">
      <c r="A5" s="4"/>
      <c r="B5" s="76" t="s">
        <v>151</v>
      </c>
      <c r="C5" s="76" t="s">
        <v>152</v>
      </c>
      <c r="D5" s="76" t="s">
        <v>152</v>
      </c>
      <c r="E5" s="76" t="s">
        <v>151</v>
      </c>
      <c r="F5" s="76" t="s">
        <v>152</v>
      </c>
      <c r="G5" s="76" t="s">
        <v>152</v>
      </c>
      <c r="H5" s="76" t="s">
        <v>151</v>
      </c>
      <c r="I5" s="76" t="s">
        <v>152</v>
      </c>
      <c r="J5" s="76" t="s">
        <v>152</v>
      </c>
      <c r="K5" s="4"/>
      <c r="L5" s="76" t="s">
        <v>151</v>
      </c>
      <c r="M5" s="76" t="s">
        <v>152</v>
      </c>
      <c r="N5" s="76" t="s">
        <v>152</v>
      </c>
      <c r="O5" s="76" t="s">
        <v>151</v>
      </c>
      <c r="P5" s="76" t="s">
        <v>152</v>
      </c>
      <c r="Q5" s="76" t="s">
        <v>152</v>
      </c>
      <c r="R5" s="76" t="s">
        <v>151</v>
      </c>
      <c r="S5" s="76" t="s">
        <v>152</v>
      </c>
      <c r="T5" s="76" t="s">
        <v>152</v>
      </c>
    </row>
    <row r="6" spans="1:20" ht="13.5" customHeight="1">
      <c r="A6" s="4"/>
      <c r="B6" s="76"/>
      <c r="C6" s="76"/>
      <c r="D6" s="76" t="s">
        <v>153</v>
      </c>
      <c r="E6" s="76"/>
      <c r="F6" s="76"/>
      <c r="G6" s="76" t="s">
        <v>153</v>
      </c>
      <c r="H6" s="76"/>
      <c r="I6" s="76"/>
      <c r="J6" s="76" t="s">
        <v>153</v>
      </c>
      <c r="K6" s="4"/>
      <c r="L6" s="76"/>
      <c r="M6" s="76"/>
      <c r="N6" s="76" t="s">
        <v>153</v>
      </c>
      <c r="O6" s="76"/>
      <c r="P6" s="76"/>
      <c r="Q6" s="76" t="s">
        <v>153</v>
      </c>
      <c r="R6" s="76"/>
      <c r="S6" s="76"/>
      <c r="T6" s="76" t="s">
        <v>153</v>
      </c>
    </row>
    <row r="7" spans="1:20" ht="13.5" customHeight="1">
      <c r="A7" s="11" t="s">
        <v>12</v>
      </c>
      <c r="B7" s="77" t="s">
        <v>154</v>
      </c>
      <c r="C7" s="77" t="s">
        <v>154</v>
      </c>
      <c r="D7" s="77" t="s">
        <v>155</v>
      </c>
      <c r="E7" s="77" t="s">
        <v>154</v>
      </c>
      <c r="F7" s="77" t="s">
        <v>154</v>
      </c>
      <c r="G7" s="77" t="s">
        <v>155</v>
      </c>
      <c r="H7" s="77" t="s">
        <v>154</v>
      </c>
      <c r="I7" s="77" t="s">
        <v>154</v>
      </c>
      <c r="J7" s="77" t="s">
        <v>155</v>
      </c>
      <c r="K7" s="11" t="s">
        <v>12</v>
      </c>
      <c r="L7" s="77" t="s">
        <v>154</v>
      </c>
      <c r="M7" s="77" t="s">
        <v>154</v>
      </c>
      <c r="N7" s="77" t="s">
        <v>155</v>
      </c>
      <c r="O7" s="77" t="s">
        <v>154</v>
      </c>
      <c r="P7" s="77" t="s">
        <v>154</v>
      </c>
      <c r="Q7" s="77" t="s">
        <v>155</v>
      </c>
      <c r="R7" s="77" t="s">
        <v>154</v>
      </c>
      <c r="S7" s="77" t="s">
        <v>154</v>
      </c>
      <c r="T7" s="77" t="s">
        <v>155</v>
      </c>
    </row>
    <row r="8" spans="1:11" ht="16.5" customHeight="1">
      <c r="A8" s="55" t="s">
        <v>0</v>
      </c>
      <c r="K8" s="55" t="s">
        <v>0</v>
      </c>
    </row>
    <row r="9" spans="1:20" ht="13.5" customHeight="1">
      <c r="A9" s="33" t="s">
        <v>175</v>
      </c>
      <c r="B9" s="78">
        <v>60287</v>
      </c>
      <c r="C9" s="78">
        <v>21221</v>
      </c>
      <c r="D9" s="80">
        <v>35.2</v>
      </c>
      <c r="E9" s="78">
        <v>32122</v>
      </c>
      <c r="F9" s="78">
        <v>3223</v>
      </c>
      <c r="G9" s="80">
        <v>10.3</v>
      </c>
      <c r="H9" s="78">
        <v>28165</v>
      </c>
      <c r="I9" s="78">
        <v>17998</v>
      </c>
      <c r="J9" s="80">
        <v>63.6</v>
      </c>
      <c r="K9" s="33" t="s">
        <v>175</v>
      </c>
      <c r="L9" s="78">
        <v>8951</v>
      </c>
      <c r="M9" s="78">
        <v>462</v>
      </c>
      <c r="N9" s="80">
        <v>5.2</v>
      </c>
      <c r="O9" s="78">
        <v>5774</v>
      </c>
      <c r="P9" s="78">
        <v>0</v>
      </c>
      <c r="Q9" s="80">
        <v>0</v>
      </c>
      <c r="R9" s="78">
        <v>3177</v>
      </c>
      <c r="S9" s="78">
        <v>462</v>
      </c>
      <c r="T9" s="80">
        <v>11.7</v>
      </c>
    </row>
    <row r="10" spans="1:20" ht="13.5" customHeight="1">
      <c r="A10" s="12" t="s">
        <v>176</v>
      </c>
      <c r="B10" s="81">
        <v>60591</v>
      </c>
      <c r="C10" s="81">
        <v>13662</v>
      </c>
      <c r="D10" s="83">
        <v>22.6</v>
      </c>
      <c r="E10" s="81">
        <v>39299</v>
      </c>
      <c r="F10" s="81">
        <v>4659</v>
      </c>
      <c r="G10" s="83">
        <v>11.9</v>
      </c>
      <c r="H10" s="81">
        <v>21291</v>
      </c>
      <c r="I10" s="81">
        <v>9003</v>
      </c>
      <c r="J10" s="83">
        <v>42.3</v>
      </c>
      <c r="K10" s="12" t="s">
        <v>176</v>
      </c>
      <c r="L10" s="81">
        <v>9929</v>
      </c>
      <c r="M10" s="81">
        <v>290</v>
      </c>
      <c r="N10" s="83">
        <v>2.8</v>
      </c>
      <c r="O10" s="81">
        <v>6245</v>
      </c>
      <c r="P10" s="81">
        <v>30</v>
      </c>
      <c r="Q10" s="83">
        <v>0.4</v>
      </c>
      <c r="R10" s="81">
        <v>3684</v>
      </c>
      <c r="S10" s="81">
        <v>260</v>
      </c>
      <c r="T10" s="83">
        <v>6.1</v>
      </c>
    </row>
    <row r="11" spans="1:20" ht="13.5" customHeight="1">
      <c r="A11" s="12" t="s">
        <v>177</v>
      </c>
      <c r="B11" s="81">
        <v>63034</v>
      </c>
      <c r="C11" s="81">
        <v>17357</v>
      </c>
      <c r="D11" s="83">
        <v>27.4</v>
      </c>
      <c r="E11" s="81">
        <v>34150</v>
      </c>
      <c r="F11" s="81">
        <v>3695</v>
      </c>
      <c r="G11" s="83">
        <v>10.8</v>
      </c>
      <c r="H11" s="81">
        <v>28884</v>
      </c>
      <c r="I11" s="81">
        <v>13662</v>
      </c>
      <c r="J11" s="83">
        <v>46.7</v>
      </c>
      <c r="K11" s="12" t="s">
        <v>177</v>
      </c>
      <c r="L11" s="81">
        <v>10294</v>
      </c>
      <c r="M11" s="81">
        <v>995</v>
      </c>
      <c r="N11" s="83">
        <v>9.7</v>
      </c>
      <c r="O11" s="81">
        <v>5267</v>
      </c>
      <c r="P11" s="81">
        <v>12</v>
      </c>
      <c r="Q11" s="83">
        <v>0.2</v>
      </c>
      <c r="R11" s="81">
        <v>5026</v>
      </c>
      <c r="S11" s="81">
        <v>983</v>
      </c>
      <c r="T11" s="83">
        <v>19.6</v>
      </c>
    </row>
    <row r="12" spans="1:20" ht="13.5" customHeight="1">
      <c r="A12" s="12" t="s">
        <v>178</v>
      </c>
      <c r="B12" s="81">
        <v>66118</v>
      </c>
      <c r="C12" s="81">
        <v>32337</v>
      </c>
      <c r="D12" s="83">
        <v>48.9</v>
      </c>
      <c r="E12" s="81">
        <v>30700</v>
      </c>
      <c r="F12" s="81">
        <v>7283</v>
      </c>
      <c r="G12" s="83">
        <v>23.7</v>
      </c>
      <c r="H12" s="81">
        <v>35417</v>
      </c>
      <c r="I12" s="81">
        <v>25054</v>
      </c>
      <c r="J12" s="83">
        <v>70.7</v>
      </c>
      <c r="K12" s="12" t="s">
        <v>178</v>
      </c>
      <c r="L12" s="81">
        <v>10871</v>
      </c>
      <c r="M12" s="81">
        <v>1198</v>
      </c>
      <c r="N12" s="83">
        <v>11</v>
      </c>
      <c r="O12" s="81">
        <v>5993</v>
      </c>
      <c r="P12" s="81">
        <v>0</v>
      </c>
      <c r="Q12" s="83">
        <v>0</v>
      </c>
      <c r="R12" s="81">
        <v>4878</v>
      </c>
      <c r="S12" s="81">
        <v>1198</v>
      </c>
      <c r="T12" s="83">
        <v>24.5</v>
      </c>
    </row>
    <row r="13" spans="1:20" ht="13.5" customHeight="1">
      <c r="A13" s="12" t="s">
        <v>179</v>
      </c>
      <c r="B13" s="81">
        <f>E13+H13-1</f>
        <v>64660</v>
      </c>
      <c r="C13" s="81">
        <f aca="true" t="shared" si="0" ref="C13:C25">F13+I13</f>
        <v>27349</v>
      </c>
      <c r="D13" s="82">
        <f aca="true" t="shared" si="1" ref="D13:D25">C13/B13*100</f>
        <v>42.29662851840396</v>
      </c>
      <c r="E13" s="81">
        <f>ROUND(SUM(E14:E25)/12,1)</f>
        <v>29778.9</v>
      </c>
      <c r="F13" s="81">
        <f>ROUND(SUM(F14:F25)/12,1)</f>
        <v>8321.7</v>
      </c>
      <c r="G13" s="82">
        <v>28.2</v>
      </c>
      <c r="H13" s="81">
        <f>ROUND(SUM(H14:H25)/12,1)+1</f>
        <v>34882.1</v>
      </c>
      <c r="I13" s="81">
        <f>ROUND(SUM(I14:I25)/12,1)</f>
        <v>19027.3</v>
      </c>
      <c r="J13" s="82">
        <f>I13/H13*100-0.3</f>
        <v>54.24746130536867</v>
      </c>
      <c r="K13" s="12" t="s">
        <v>179</v>
      </c>
      <c r="L13" s="81">
        <f>O13+R13+2</f>
        <v>8537.2</v>
      </c>
      <c r="M13" s="81">
        <f aca="true" t="shared" si="2" ref="M13:M25">P13+S13</f>
        <v>708.8</v>
      </c>
      <c r="N13" s="82">
        <f aca="true" t="shared" si="3" ref="N13:N25">M13/L13*100</f>
        <v>8.302487935154382</v>
      </c>
      <c r="O13" s="81">
        <f>ROUNDUP(SUM(O14:O25)/12,1)</f>
        <v>5017.5</v>
      </c>
      <c r="P13" s="81">
        <f>ROUND(SUM(P14:P25)/12,1)</f>
        <v>35</v>
      </c>
      <c r="Q13" s="82">
        <f aca="true" t="shared" si="4" ref="Q13:Q25">P13/O13*100</f>
        <v>0.6975585450921774</v>
      </c>
      <c r="R13" s="81">
        <f>ROUND(SUM(R14:R25)/12,1)-1</f>
        <v>3517.7</v>
      </c>
      <c r="S13" s="81">
        <f>ROUND(SUM(S14:S25)/12,1)</f>
        <v>673.8</v>
      </c>
      <c r="T13" s="82">
        <f>S13/R13*100-0.4</f>
        <v>18.75456121897831</v>
      </c>
    </row>
    <row r="14" spans="1:20" ht="13.5" customHeight="1">
      <c r="A14" s="46" t="s">
        <v>180</v>
      </c>
      <c r="B14" s="84">
        <f aca="true" t="shared" si="5" ref="B14:B25">E14+H14</f>
        <v>65043</v>
      </c>
      <c r="C14" s="84">
        <f t="shared" si="0"/>
        <v>32942</v>
      </c>
      <c r="D14" s="85">
        <f t="shared" si="1"/>
        <v>50.64649539535384</v>
      </c>
      <c r="E14" s="84">
        <v>28609</v>
      </c>
      <c r="F14" s="84">
        <v>9434</v>
      </c>
      <c r="G14" s="85">
        <f aca="true" t="shared" si="6" ref="G14:G25">F14/E14*100</f>
        <v>32.975637037295954</v>
      </c>
      <c r="H14" s="84">
        <v>36434</v>
      </c>
      <c r="I14" s="84">
        <v>23508</v>
      </c>
      <c r="J14" s="85">
        <f aca="true" t="shared" si="7" ref="J14:J25">I14/H14*100</f>
        <v>64.52214964044573</v>
      </c>
      <c r="K14" s="46" t="s">
        <v>180</v>
      </c>
      <c r="L14" s="84">
        <f aca="true" t="shared" si="8" ref="L14:L25">O14+R14</f>
        <v>8397</v>
      </c>
      <c r="M14" s="84">
        <f t="shared" si="2"/>
        <v>909</v>
      </c>
      <c r="N14" s="85">
        <f t="shared" si="3"/>
        <v>10.82529474812433</v>
      </c>
      <c r="O14" s="84">
        <v>4778</v>
      </c>
      <c r="P14" s="84">
        <v>0</v>
      </c>
      <c r="Q14" s="85">
        <f t="shared" si="4"/>
        <v>0</v>
      </c>
      <c r="R14" s="84">
        <v>3619</v>
      </c>
      <c r="S14" s="84">
        <v>909</v>
      </c>
      <c r="T14" s="85">
        <f aca="true" t="shared" si="9" ref="T14:T25">S14/R14*100</f>
        <v>25.11743575573363</v>
      </c>
    </row>
    <row r="15" spans="1:20" ht="13.5" customHeight="1">
      <c r="A15" s="12" t="s">
        <v>16</v>
      </c>
      <c r="B15" s="81">
        <f t="shared" si="5"/>
        <v>64512</v>
      </c>
      <c r="C15" s="81">
        <f t="shared" si="0"/>
        <v>32341</v>
      </c>
      <c r="D15" s="82">
        <f t="shared" si="1"/>
        <v>50.131758432539684</v>
      </c>
      <c r="E15" s="81">
        <v>28192</v>
      </c>
      <c r="F15" s="81">
        <v>9246</v>
      </c>
      <c r="G15" s="82">
        <f t="shared" si="6"/>
        <v>32.796538024971625</v>
      </c>
      <c r="H15" s="81">
        <v>36320</v>
      </c>
      <c r="I15" s="81">
        <v>23095</v>
      </c>
      <c r="J15" s="82">
        <f t="shared" si="7"/>
        <v>63.58755506607929</v>
      </c>
      <c r="K15" s="12" t="s">
        <v>16</v>
      </c>
      <c r="L15" s="81">
        <f t="shared" si="8"/>
        <v>8461</v>
      </c>
      <c r="M15" s="81">
        <f t="shared" si="2"/>
        <v>1027</v>
      </c>
      <c r="N15" s="82">
        <f t="shared" si="3"/>
        <v>12.13804514832762</v>
      </c>
      <c r="O15" s="81">
        <v>4695</v>
      </c>
      <c r="P15" s="81">
        <v>0</v>
      </c>
      <c r="Q15" s="82">
        <f t="shared" si="4"/>
        <v>0</v>
      </c>
      <c r="R15" s="81">
        <v>3766</v>
      </c>
      <c r="S15" s="81">
        <v>1027</v>
      </c>
      <c r="T15" s="82">
        <f t="shared" si="9"/>
        <v>27.270313329792884</v>
      </c>
    </row>
    <row r="16" spans="1:20" ht="13.5" customHeight="1">
      <c r="A16" s="12" t="s">
        <v>84</v>
      </c>
      <c r="B16" s="81">
        <f t="shared" si="5"/>
        <v>64187</v>
      </c>
      <c r="C16" s="81">
        <f t="shared" si="0"/>
        <v>32127</v>
      </c>
      <c r="D16" s="82">
        <f t="shared" si="1"/>
        <v>50.052191253680654</v>
      </c>
      <c r="E16" s="81">
        <v>27950</v>
      </c>
      <c r="F16" s="81">
        <v>9173</v>
      </c>
      <c r="G16" s="82">
        <f t="shared" si="6"/>
        <v>32.81932021466905</v>
      </c>
      <c r="H16" s="81">
        <v>36237</v>
      </c>
      <c r="I16" s="81">
        <v>22954</v>
      </c>
      <c r="J16" s="82">
        <f t="shared" si="7"/>
        <v>63.34409581367111</v>
      </c>
      <c r="K16" s="12" t="s">
        <v>84</v>
      </c>
      <c r="L16" s="81">
        <f t="shared" si="8"/>
        <v>8597</v>
      </c>
      <c r="M16" s="81">
        <f t="shared" si="2"/>
        <v>1027</v>
      </c>
      <c r="N16" s="82">
        <f t="shared" si="3"/>
        <v>11.94602768407584</v>
      </c>
      <c r="O16" s="81">
        <v>4831</v>
      </c>
      <c r="P16" s="81">
        <v>0</v>
      </c>
      <c r="Q16" s="82">
        <f t="shared" si="4"/>
        <v>0</v>
      </c>
      <c r="R16" s="81">
        <v>3766</v>
      </c>
      <c r="S16" s="81">
        <v>1027</v>
      </c>
      <c r="T16" s="82">
        <f t="shared" si="9"/>
        <v>27.270313329792884</v>
      </c>
    </row>
    <row r="17" spans="1:20" ht="13.5" customHeight="1">
      <c r="A17" s="12" t="s">
        <v>17</v>
      </c>
      <c r="B17" s="81">
        <f t="shared" si="5"/>
        <v>64302</v>
      </c>
      <c r="C17" s="81">
        <f t="shared" si="0"/>
        <v>32460</v>
      </c>
      <c r="D17" s="82">
        <f t="shared" si="1"/>
        <v>50.48054492861809</v>
      </c>
      <c r="E17" s="81">
        <v>28235</v>
      </c>
      <c r="F17" s="81">
        <v>9707</v>
      </c>
      <c r="G17" s="82">
        <f t="shared" si="6"/>
        <v>34.37931645121303</v>
      </c>
      <c r="H17" s="81">
        <v>36067</v>
      </c>
      <c r="I17" s="81">
        <v>22753</v>
      </c>
      <c r="J17" s="82">
        <f t="shared" si="7"/>
        <v>63.08536889677545</v>
      </c>
      <c r="K17" s="12" t="s">
        <v>17</v>
      </c>
      <c r="L17" s="81">
        <f t="shared" si="8"/>
        <v>8662</v>
      </c>
      <c r="M17" s="81">
        <f t="shared" si="2"/>
        <v>855</v>
      </c>
      <c r="N17" s="82">
        <f t="shared" si="3"/>
        <v>9.870699607480951</v>
      </c>
      <c r="O17" s="81">
        <v>4849</v>
      </c>
      <c r="P17" s="81">
        <v>0</v>
      </c>
      <c r="Q17" s="82">
        <f t="shared" si="4"/>
        <v>0</v>
      </c>
      <c r="R17" s="81">
        <v>3813</v>
      </c>
      <c r="S17" s="81">
        <v>855</v>
      </c>
      <c r="T17" s="82">
        <f t="shared" si="9"/>
        <v>22.423288749016525</v>
      </c>
    </row>
    <row r="18" spans="1:20" ht="13.5" customHeight="1">
      <c r="A18" s="12" t="s">
        <v>18</v>
      </c>
      <c r="B18" s="81">
        <f t="shared" si="5"/>
        <v>64525</v>
      </c>
      <c r="C18" s="81">
        <f t="shared" si="0"/>
        <v>33151</v>
      </c>
      <c r="D18" s="82">
        <f t="shared" si="1"/>
        <v>51.37698566447113</v>
      </c>
      <c r="E18" s="81">
        <v>28109</v>
      </c>
      <c r="F18" s="81">
        <v>9915</v>
      </c>
      <c r="G18" s="82">
        <f t="shared" si="6"/>
        <v>35.273399978654524</v>
      </c>
      <c r="H18" s="81">
        <v>36416</v>
      </c>
      <c r="I18" s="81">
        <v>23236</v>
      </c>
      <c r="J18" s="82">
        <f t="shared" si="7"/>
        <v>63.80711775043937</v>
      </c>
      <c r="K18" s="12" t="s">
        <v>18</v>
      </c>
      <c r="L18" s="81">
        <f t="shared" si="8"/>
        <v>8701</v>
      </c>
      <c r="M18" s="81">
        <f t="shared" si="2"/>
        <v>855</v>
      </c>
      <c r="N18" s="82">
        <f t="shared" si="3"/>
        <v>9.826456729111596</v>
      </c>
      <c r="O18" s="81">
        <v>4887</v>
      </c>
      <c r="P18" s="81">
        <v>0</v>
      </c>
      <c r="Q18" s="82">
        <f t="shared" si="4"/>
        <v>0</v>
      </c>
      <c r="R18" s="81">
        <v>3814</v>
      </c>
      <c r="S18" s="81">
        <v>855</v>
      </c>
      <c r="T18" s="82">
        <f t="shared" si="9"/>
        <v>22.41740954378605</v>
      </c>
    </row>
    <row r="19" spans="1:20" ht="13.5" customHeight="1">
      <c r="A19" s="12" t="s">
        <v>19</v>
      </c>
      <c r="B19" s="81">
        <f t="shared" si="5"/>
        <v>65525</v>
      </c>
      <c r="C19" s="81">
        <f t="shared" si="0"/>
        <v>32795</v>
      </c>
      <c r="D19" s="82">
        <f t="shared" si="1"/>
        <v>50.049599389545975</v>
      </c>
      <c r="E19" s="81">
        <v>28942</v>
      </c>
      <c r="F19" s="81">
        <v>9855</v>
      </c>
      <c r="G19" s="82">
        <f t="shared" si="6"/>
        <v>34.0508603413724</v>
      </c>
      <c r="H19" s="81">
        <v>36583</v>
      </c>
      <c r="I19" s="81">
        <v>22940</v>
      </c>
      <c r="J19" s="82">
        <f t="shared" si="7"/>
        <v>62.70672170133669</v>
      </c>
      <c r="K19" s="12" t="s">
        <v>19</v>
      </c>
      <c r="L19" s="81">
        <f t="shared" si="8"/>
        <v>8651</v>
      </c>
      <c r="M19" s="81">
        <f t="shared" si="2"/>
        <v>838</v>
      </c>
      <c r="N19" s="82">
        <f t="shared" si="3"/>
        <v>9.686741417177206</v>
      </c>
      <c r="O19" s="81">
        <v>4925</v>
      </c>
      <c r="P19" s="81">
        <v>0</v>
      </c>
      <c r="Q19" s="82">
        <f t="shared" si="4"/>
        <v>0</v>
      </c>
      <c r="R19" s="81">
        <v>3726</v>
      </c>
      <c r="S19" s="81">
        <v>838</v>
      </c>
      <c r="T19" s="82">
        <f t="shared" si="9"/>
        <v>22.490606548577563</v>
      </c>
    </row>
    <row r="20" spans="1:20" ht="13.5" customHeight="1">
      <c r="A20" s="12" t="s">
        <v>20</v>
      </c>
      <c r="B20" s="81">
        <f t="shared" si="5"/>
        <v>65628</v>
      </c>
      <c r="C20" s="81">
        <f t="shared" si="0"/>
        <v>23458</v>
      </c>
      <c r="D20" s="82">
        <f t="shared" si="1"/>
        <v>35.74388980313281</v>
      </c>
      <c r="E20" s="81">
        <v>32403</v>
      </c>
      <c r="F20" s="81">
        <v>7580</v>
      </c>
      <c r="G20" s="82">
        <f t="shared" si="6"/>
        <v>23.39289571953214</v>
      </c>
      <c r="H20" s="81">
        <v>33225</v>
      </c>
      <c r="I20" s="81">
        <v>15878</v>
      </c>
      <c r="J20" s="82">
        <f t="shared" si="7"/>
        <v>47.78931527464259</v>
      </c>
      <c r="K20" s="12" t="s">
        <v>20</v>
      </c>
      <c r="L20" s="81">
        <f t="shared" si="8"/>
        <v>8584</v>
      </c>
      <c r="M20" s="81">
        <f t="shared" si="2"/>
        <v>593</v>
      </c>
      <c r="N20" s="82">
        <f t="shared" si="3"/>
        <v>6.908201304753028</v>
      </c>
      <c r="O20" s="81">
        <v>5206</v>
      </c>
      <c r="P20" s="81">
        <v>70</v>
      </c>
      <c r="Q20" s="82">
        <f t="shared" si="4"/>
        <v>1.3446023818670765</v>
      </c>
      <c r="R20" s="81">
        <v>3378</v>
      </c>
      <c r="S20" s="81">
        <v>523</v>
      </c>
      <c r="T20" s="82">
        <f t="shared" si="9"/>
        <v>15.482534043812906</v>
      </c>
    </row>
    <row r="21" spans="1:20" ht="13.5" customHeight="1">
      <c r="A21" s="12" t="s">
        <v>21</v>
      </c>
      <c r="B21" s="81">
        <f t="shared" si="5"/>
        <v>65203</v>
      </c>
      <c r="C21" s="81">
        <f t="shared" si="0"/>
        <v>22721</v>
      </c>
      <c r="D21" s="82">
        <f t="shared" si="1"/>
        <v>34.84655614005491</v>
      </c>
      <c r="E21" s="81">
        <v>31421</v>
      </c>
      <c r="F21" s="81">
        <v>7564</v>
      </c>
      <c r="G21" s="82">
        <f t="shared" si="6"/>
        <v>24.07307214919958</v>
      </c>
      <c r="H21" s="81">
        <v>33782</v>
      </c>
      <c r="I21" s="81">
        <v>15157</v>
      </c>
      <c r="J21" s="82">
        <f t="shared" si="7"/>
        <v>44.86708898229826</v>
      </c>
      <c r="K21" s="12" t="s">
        <v>21</v>
      </c>
      <c r="L21" s="81">
        <f t="shared" si="8"/>
        <v>8499</v>
      </c>
      <c r="M21" s="81">
        <f t="shared" si="2"/>
        <v>509</v>
      </c>
      <c r="N21" s="82">
        <f t="shared" si="3"/>
        <v>5.988939875279445</v>
      </c>
      <c r="O21" s="81">
        <v>5206</v>
      </c>
      <c r="P21" s="81">
        <v>70</v>
      </c>
      <c r="Q21" s="82">
        <f t="shared" si="4"/>
        <v>1.3446023818670765</v>
      </c>
      <c r="R21" s="81">
        <v>3293</v>
      </c>
      <c r="S21" s="81">
        <v>439</v>
      </c>
      <c r="T21" s="82">
        <f t="shared" si="9"/>
        <v>13.331308836926814</v>
      </c>
    </row>
    <row r="22" spans="1:20" ht="13.5" customHeight="1">
      <c r="A22" s="12" t="s">
        <v>22</v>
      </c>
      <c r="B22" s="81">
        <f t="shared" si="5"/>
        <v>64763</v>
      </c>
      <c r="C22" s="81">
        <f t="shared" si="0"/>
        <v>21668</v>
      </c>
      <c r="D22" s="82">
        <f t="shared" si="1"/>
        <v>33.457375353210935</v>
      </c>
      <c r="E22" s="81">
        <v>31082</v>
      </c>
      <c r="F22" s="81">
        <v>6739</v>
      </c>
      <c r="G22" s="82">
        <f t="shared" si="6"/>
        <v>21.681358985908243</v>
      </c>
      <c r="H22" s="81">
        <v>33681</v>
      </c>
      <c r="I22" s="81">
        <v>14929</v>
      </c>
      <c r="J22" s="82">
        <f t="shared" si="7"/>
        <v>44.3246934473442</v>
      </c>
      <c r="K22" s="12" t="s">
        <v>22</v>
      </c>
      <c r="L22" s="81">
        <f t="shared" si="8"/>
        <v>8499</v>
      </c>
      <c r="M22" s="81">
        <f t="shared" si="2"/>
        <v>508</v>
      </c>
      <c r="N22" s="82">
        <f t="shared" si="3"/>
        <v>5.977173785151194</v>
      </c>
      <c r="O22" s="81">
        <v>5206</v>
      </c>
      <c r="P22" s="81">
        <v>70</v>
      </c>
      <c r="Q22" s="82">
        <f t="shared" si="4"/>
        <v>1.3446023818670765</v>
      </c>
      <c r="R22" s="81">
        <v>3293</v>
      </c>
      <c r="S22" s="81">
        <v>438</v>
      </c>
      <c r="T22" s="82">
        <f t="shared" si="9"/>
        <v>13.300941390829033</v>
      </c>
    </row>
    <row r="23" spans="1:20" ht="13.5" customHeight="1">
      <c r="A23" s="12" t="s">
        <v>23</v>
      </c>
      <c r="B23" s="81">
        <f t="shared" si="5"/>
        <v>64952</v>
      </c>
      <c r="C23" s="81">
        <f t="shared" si="0"/>
        <v>22294</v>
      </c>
      <c r="D23" s="82">
        <f t="shared" si="1"/>
        <v>34.323808350782116</v>
      </c>
      <c r="E23" s="81">
        <v>30909</v>
      </c>
      <c r="F23" s="81">
        <v>7005</v>
      </c>
      <c r="G23" s="82">
        <f t="shared" si="6"/>
        <v>22.66330195088809</v>
      </c>
      <c r="H23" s="81">
        <v>34043</v>
      </c>
      <c r="I23" s="81">
        <v>15289</v>
      </c>
      <c r="J23" s="82">
        <f t="shared" si="7"/>
        <v>44.91084804511941</v>
      </c>
      <c r="K23" s="12" t="s">
        <v>23</v>
      </c>
      <c r="L23" s="81">
        <f t="shared" si="8"/>
        <v>8499</v>
      </c>
      <c r="M23" s="81">
        <f t="shared" si="2"/>
        <v>508</v>
      </c>
      <c r="N23" s="82">
        <f t="shared" si="3"/>
        <v>5.977173785151194</v>
      </c>
      <c r="O23" s="81">
        <v>5206</v>
      </c>
      <c r="P23" s="81">
        <v>70</v>
      </c>
      <c r="Q23" s="82">
        <f t="shared" si="4"/>
        <v>1.3446023818670765</v>
      </c>
      <c r="R23" s="81">
        <v>3293</v>
      </c>
      <c r="S23" s="81">
        <v>438</v>
      </c>
      <c r="T23" s="82">
        <f t="shared" si="9"/>
        <v>13.300941390829033</v>
      </c>
    </row>
    <row r="24" spans="1:20" ht="13.5" customHeight="1">
      <c r="A24" s="12" t="s">
        <v>24</v>
      </c>
      <c r="B24" s="81">
        <f t="shared" si="5"/>
        <v>63474</v>
      </c>
      <c r="C24" s="81">
        <f t="shared" si="0"/>
        <v>20815</v>
      </c>
      <c r="D24" s="82">
        <f t="shared" si="1"/>
        <v>32.792954595582444</v>
      </c>
      <c r="E24" s="81">
        <v>31194</v>
      </c>
      <c r="F24" s="81">
        <v>6932</v>
      </c>
      <c r="G24" s="82">
        <f t="shared" si="6"/>
        <v>22.22222222222222</v>
      </c>
      <c r="H24" s="81">
        <v>32280</v>
      </c>
      <c r="I24" s="81">
        <v>13883</v>
      </c>
      <c r="J24" s="82">
        <f t="shared" si="7"/>
        <v>43.00805452292441</v>
      </c>
      <c r="K24" s="12" t="s">
        <v>24</v>
      </c>
      <c r="L24" s="81">
        <f t="shared" si="8"/>
        <v>8516</v>
      </c>
      <c r="M24" s="81">
        <f t="shared" si="2"/>
        <v>508</v>
      </c>
      <c r="N24" s="82">
        <f t="shared" si="3"/>
        <v>5.965241897604509</v>
      </c>
      <c r="O24" s="81">
        <v>5206</v>
      </c>
      <c r="P24" s="81">
        <v>70</v>
      </c>
      <c r="Q24" s="82">
        <f t="shared" si="4"/>
        <v>1.3446023818670765</v>
      </c>
      <c r="R24" s="81">
        <v>3310</v>
      </c>
      <c r="S24" s="81">
        <v>438</v>
      </c>
      <c r="T24" s="82">
        <f t="shared" si="9"/>
        <v>13.23262839879154</v>
      </c>
    </row>
    <row r="25" spans="1:20" ht="13.5" customHeight="1">
      <c r="A25" s="14" t="s">
        <v>25</v>
      </c>
      <c r="B25" s="86">
        <f t="shared" si="5"/>
        <v>63806</v>
      </c>
      <c r="C25" s="87">
        <f t="shared" si="0"/>
        <v>21415</v>
      </c>
      <c r="D25" s="88">
        <f t="shared" si="1"/>
        <v>33.562674356643576</v>
      </c>
      <c r="E25" s="87">
        <v>30301</v>
      </c>
      <c r="F25" s="87">
        <v>6710</v>
      </c>
      <c r="G25" s="89">
        <f t="shared" si="6"/>
        <v>22.144483680406587</v>
      </c>
      <c r="H25" s="87">
        <v>33505</v>
      </c>
      <c r="I25" s="87">
        <v>14705</v>
      </c>
      <c r="J25" s="89">
        <f t="shared" si="7"/>
        <v>43.88897179525444</v>
      </c>
      <c r="K25" s="14" t="s">
        <v>25</v>
      </c>
      <c r="L25" s="86">
        <f t="shared" si="8"/>
        <v>8367</v>
      </c>
      <c r="M25" s="87">
        <f t="shared" si="2"/>
        <v>368</v>
      </c>
      <c r="N25" s="88">
        <f t="shared" si="3"/>
        <v>4.398231146169476</v>
      </c>
      <c r="O25" s="87">
        <v>5214</v>
      </c>
      <c r="P25" s="87">
        <v>70</v>
      </c>
      <c r="Q25" s="89">
        <f t="shared" si="4"/>
        <v>1.3425393172228617</v>
      </c>
      <c r="R25" s="87">
        <v>3153</v>
      </c>
      <c r="S25" s="87">
        <v>298</v>
      </c>
      <c r="T25" s="89">
        <f t="shared" si="9"/>
        <v>9.451316206787187</v>
      </c>
    </row>
    <row r="26" spans="1:11" ht="16.5" customHeight="1">
      <c r="A26" s="55" t="s">
        <v>181</v>
      </c>
      <c r="K26" s="55" t="s">
        <v>181</v>
      </c>
    </row>
    <row r="27" spans="1:20" ht="13.5" customHeight="1">
      <c r="A27" s="33" t="s">
        <v>175</v>
      </c>
      <c r="B27" s="78">
        <v>31167</v>
      </c>
      <c r="C27" s="78">
        <v>17752</v>
      </c>
      <c r="D27" s="80">
        <v>56.9</v>
      </c>
      <c r="E27" s="78">
        <v>16077</v>
      </c>
      <c r="F27" s="78">
        <v>6159</v>
      </c>
      <c r="G27" s="80">
        <v>38.3</v>
      </c>
      <c r="H27" s="78">
        <v>15090</v>
      </c>
      <c r="I27" s="78">
        <v>11593</v>
      </c>
      <c r="J27" s="80">
        <v>76.8</v>
      </c>
      <c r="K27" s="33" t="s">
        <v>175</v>
      </c>
      <c r="L27" s="78">
        <v>3184</v>
      </c>
      <c r="M27" s="78">
        <v>248</v>
      </c>
      <c r="N27" s="80">
        <v>7.8</v>
      </c>
      <c r="O27" s="78">
        <v>1300</v>
      </c>
      <c r="P27" s="78">
        <v>0</v>
      </c>
      <c r="Q27" s="80">
        <v>0</v>
      </c>
      <c r="R27" s="78">
        <v>1883</v>
      </c>
      <c r="S27" s="78">
        <v>248</v>
      </c>
      <c r="T27" s="80">
        <v>13.2</v>
      </c>
    </row>
    <row r="28" spans="1:20" ht="13.5" customHeight="1">
      <c r="A28" s="12" t="s">
        <v>176</v>
      </c>
      <c r="B28" s="81">
        <v>31696</v>
      </c>
      <c r="C28" s="81">
        <v>18570</v>
      </c>
      <c r="D28" s="83">
        <v>58.6</v>
      </c>
      <c r="E28" s="81">
        <v>15827</v>
      </c>
      <c r="F28" s="81">
        <v>6329</v>
      </c>
      <c r="G28" s="83">
        <v>40</v>
      </c>
      <c r="H28" s="81">
        <v>15869</v>
      </c>
      <c r="I28" s="81">
        <v>12241</v>
      </c>
      <c r="J28" s="83">
        <v>77.1</v>
      </c>
      <c r="K28" s="12" t="s">
        <v>176</v>
      </c>
      <c r="L28" s="81">
        <v>2948</v>
      </c>
      <c r="M28" s="81">
        <v>282</v>
      </c>
      <c r="N28" s="83">
        <v>9.6</v>
      </c>
      <c r="O28" s="81">
        <v>1114</v>
      </c>
      <c r="P28" s="81">
        <v>0</v>
      </c>
      <c r="Q28" s="83">
        <v>0</v>
      </c>
      <c r="R28" s="81">
        <v>1834</v>
      </c>
      <c r="S28" s="81">
        <v>282</v>
      </c>
      <c r="T28" s="83">
        <v>15.4</v>
      </c>
    </row>
    <row r="29" spans="1:20" ht="13.5" customHeight="1">
      <c r="A29" s="12" t="s">
        <v>177</v>
      </c>
      <c r="B29" s="81">
        <v>31485</v>
      </c>
      <c r="C29" s="81">
        <v>19054</v>
      </c>
      <c r="D29" s="83">
        <v>60.5</v>
      </c>
      <c r="E29" s="81">
        <v>12787</v>
      </c>
      <c r="F29" s="81">
        <v>4536</v>
      </c>
      <c r="G29" s="83">
        <v>35.5</v>
      </c>
      <c r="H29" s="81">
        <v>18699</v>
      </c>
      <c r="I29" s="81">
        <v>14518</v>
      </c>
      <c r="J29" s="83">
        <v>77.6</v>
      </c>
      <c r="K29" s="12" t="s">
        <v>177</v>
      </c>
      <c r="L29" s="97" t="s">
        <v>182</v>
      </c>
      <c r="M29" s="90" t="s">
        <v>182</v>
      </c>
      <c r="N29" s="90" t="s">
        <v>182</v>
      </c>
      <c r="O29" s="97" t="s">
        <v>182</v>
      </c>
      <c r="P29" s="90" t="s">
        <v>182</v>
      </c>
      <c r="Q29" s="90" t="s">
        <v>182</v>
      </c>
      <c r="R29" s="90" t="s">
        <v>182</v>
      </c>
      <c r="S29" s="90" t="s">
        <v>182</v>
      </c>
      <c r="T29" s="90" t="s">
        <v>182</v>
      </c>
    </row>
    <row r="30" spans="1:20" ht="13.5" customHeight="1">
      <c r="A30" s="12" t="s">
        <v>178</v>
      </c>
      <c r="B30" s="81">
        <v>30895</v>
      </c>
      <c r="C30" s="81">
        <v>18457</v>
      </c>
      <c r="D30" s="83">
        <v>59.7</v>
      </c>
      <c r="E30" s="81">
        <v>12391</v>
      </c>
      <c r="F30" s="81">
        <v>4088</v>
      </c>
      <c r="G30" s="83">
        <v>33</v>
      </c>
      <c r="H30" s="81">
        <v>18504</v>
      </c>
      <c r="I30" s="81">
        <v>14369</v>
      </c>
      <c r="J30" s="83">
        <v>77.7</v>
      </c>
      <c r="K30" s="12" t="s">
        <v>178</v>
      </c>
      <c r="L30" s="97" t="s">
        <v>182</v>
      </c>
      <c r="M30" s="90" t="s">
        <v>182</v>
      </c>
      <c r="N30" s="90" t="s">
        <v>182</v>
      </c>
      <c r="O30" s="97" t="s">
        <v>182</v>
      </c>
      <c r="P30" s="90" t="s">
        <v>182</v>
      </c>
      <c r="Q30" s="90" t="s">
        <v>182</v>
      </c>
      <c r="R30" s="97" t="s">
        <v>182</v>
      </c>
      <c r="S30" s="90" t="s">
        <v>182</v>
      </c>
      <c r="T30" s="90" t="s">
        <v>182</v>
      </c>
    </row>
    <row r="31" spans="1:20" ht="13.5" customHeight="1">
      <c r="A31" s="12" t="s">
        <v>179</v>
      </c>
      <c r="B31" s="81">
        <f aca="true" t="shared" si="10" ref="B31:B43">E31+H31</f>
        <v>26594.1</v>
      </c>
      <c r="C31" s="81">
        <f aca="true" t="shared" si="11" ref="C31:C43">F31+I31</f>
        <v>13004.699999999999</v>
      </c>
      <c r="D31" s="82">
        <f aca="true" t="shared" si="12" ref="D31:D43">C31/B31*100</f>
        <v>48.90069601904182</v>
      </c>
      <c r="E31" s="81">
        <f>ROUND(SUM(E32:E43)/12,1)</f>
        <v>10551.5</v>
      </c>
      <c r="F31" s="81">
        <f>ROUND(SUM(F32:F43)/12,1)</f>
        <v>847.9</v>
      </c>
      <c r="G31" s="82">
        <f aca="true" t="shared" si="13" ref="G31:G43">F31/E31*100</f>
        <v>8.035824290385253</v>
      </c>
      <c r="H31" s="81">
        <f>ROUND(SUM(H32:H43)/12,1)</f>
        <v>16042.6</v>
      </c>
      <c r="I31" s="81">
        <f>ROUND(SUM(I32:I43)/12,1)</f>
        <v>12156.8</v>
      </c>
      <c r="J31" s="82">
        <f>I31/H31*100-0.1</f>
        <v>75.67824043484224</v>
      </c>
      <c r="K31" s="12" t="s">
        <v>179</v>
      </c>
      <c r="L31" s="81">
        <f>O31+R31-1</f>
        <v>3414.8</v>
      </c>
      <c r="M31" s="81">
        <f aca="true" t="shared" si="14" ref="M31:M43">P31+S31</f>
        <v>543.1</v>
      </c>
      <c r="N31" s="82">
        <f aca="true" t="shared" si="15" ref="N31:N43">M31/L31*100</f>
        <v>15.904298934051775</v>
      </c>
      <c r="O31" s="81">
        <f>ROUND(SUM(O32:O43)/12,1)</f>
        <v>1135.7</v>
      </c>
      <c r="P31" s="81">
        <f>ROUND(SUM(P32:P43)/12,1)</f>
        <v>56</v>
      </c>
      <c r="Q31" s="82">
        <f>P31/O31*100+0.1</f>
        <v>5.030879633706084</v>
      </c>
      <c r="R31" s="81">
        <f>ROUND(SUM(R32:R43)/12,1)-1</f>
        <v>2280.1</v>
      </c>
      <c r="S31" s="81">
        <f>ROUND(SUM(S32:S43)/12,1)</f>
        <v>487.1</v>
      </c>
      <c r="T31" s="82">
        <f aca="true" t="shared" si="16" ref="T31:T43">S31/R31*100</f>
        <v>21.363098109732032</v>
      </c>
    </row>
    <row r="32" spans="1:20" ht="13.5" customHeight="1">
      <c r="A32" s="46" t="s">
        <v>180</v>
      </c>
      <c r="B32" s="84">
        <f t="shared" si="10"/>
        <v>27615</v>
      </c>
      <c r="C32" s="84">
        <f t="shared" si="11"/>
        <v>11431</v>
      </c>
      <c r="D32" s="85">
        <f t="shared" si="12"/>
        <v>41.39416983523447</v>
      </c>
      <c r="E32" s="84">
        <v>11831</v>
      </c>
      <c r="F32" s="84">
        <v>1026</v>
      </c>
      <c r="G32" s="85">
        <f t="shared" si="13"/>
        <v>8.672132533175555</v>
      </c>
      <c r="H32" s="84">
        <v>15784</v>
      </c>
      <c r="I32" s="84">
        <v>10405</v>
      </c>
      <c r="J32" s="85">
        <f aca="true" t="shared" si="17" ref="J32:J43">I32/H32*100</f>
        <v>65.92118601115054</v>
      </c>
      <c r="K32" s="46" t="s">
        <v>180</v>
      </c>
      <c r="L32" s="84">
        <f aca="true" t="shared" si="18" ref="L32:L43">O32+R32</f>
        <v>3524</v>
      </c>
      <c r="M32" s="84">
        <f t="shared" si="14"/>
        <v>590</v>
      </c>
      <c r="N32" s="85">
        <f t="shared" si="15"/>
        <v>16.74233825198638</v>
      </c>
      <c r="O32" s="84">
        <v>1211</v>
      </c>
      <c r="P32" s="84">
        <v>55</v>
      </c>
      <c r="Q32" s="85">
        <f aca="true" t="shared" si="19" ref="Q32:Q43">P32/O32*100</f>
        <v>4.541701073492981</v>
      </c>
      <c r="R32" s="84">
        <v>2313</v>
      </c>
      <c r="S32" s="84">
        <v>535</v>
      </c>
      <c r="T32" s="85">
        <f t="shared" si="16"/>
        <v>23.13013402507566</v>
      </c>
    </row>
    <row r="33" spans="1:20" ht="13.5" customHeight="1">
      <c r="A33" s="12" t="s">
        <v>16</v>
      </c>
      <c r="B33" s="81">
        <f t="shared" si="10"/>
        <v>27316</v>
      </c>
      <c r="C33" s="81">
        <f t="shared" si="11"/>
        <v>11350</v>
      </c>
      <c r="D33" s="82">
        <f t="shared" si="12"/>
        <v>41.55073949333724</v>
      </c>
      <c r="E33" s="81">
        <v>11601</v>
      </c>
      <c r="F33" s="81">
        <v>1129</v>
      </c>
      <c r="G33" s="82">
        <f t="shared" si="13"/>
        <v>9.731919662098095</v>
      </c>
      <c r="H33" s="81">
        <v>15715</v>
      </c>
      <c r="I33" s="81">
        <v>10221</v>
      </c>
      <c r="J33" s="82">
        <f t="shared" si="17"/>
        <v>65.03977091950365</v>
      </c>
      <c r="K33" s="12" t="s">
        <v>16</v>
      </c>
      <c r="L33" s="81">
        <f t="shared" si="18"/>
        <v>3502</v>
      </c>
      <c r="M33" s="81">
        <f t="shared" si="14"/>
        <v>590</v>
      </c>
      <c r="N33" s="82">
        <f t="shared" si="15"/>
        <v>16.84751570531125</v>
      </c>
      <c r="O33" s="81">
        <v>1211</v>
      </c>
      <c r="P33" s="81">
        <v>55</v>
      </c>
      <c r="Q33" s="82">
        <f t="shared" si="19"/>
        <v>4.541701073492981</v>
      </c>
      <c r="R33" s="81">
        <v>2291</v>
      </c>
      <c r="S33" s="81">
        <v>535</v>
      </c>
      <c r="T33" s="82">
        <f t="shared" si="16"/>
        <v>23.352247926669577</v>
      </c>
    </row>
    <row r="34" spans="1:20" ht="13.5" customHeight="1">
      <c r="A34" s="12" t="s">
        <v>84</v>
      </c>
      <c r="B34" s="81">
        <f t="shared" si="10"/>
        <v>27157</v>
      </c>
      <c r="C34" s="81">
        <f t="shared" si="11"/>
        <v>13755</v>
      </c>
      <c r="D34" s="82">
        <f t="shared" si="12"/>
        <v>50.6499245130169</v>
      </c>
      <c r="E34" s="81">
        <v>10881</v>
      </c>
      <c r="F34" s="81">
        <v>871</v>
      </c>
      <c r="G34" s="82">
        <f t="shared" si="13"/>
        <v>8.004778972520908</v>
      </c>
      <c r="H34" s="81">
        <v>16276</v>
      </c>
      <c r="I34" s="81">
        <v>12884</v>
      </c>
      <c r="J34" s="82">
        <f t="shared" si="17"/>
        <v>79.15949864831654</v>
      </c>
      <c r="K34" s="12" t="s">
        <v>84</v>
      </c>
      <c r="L34" s="81">
        <f t="shared" si="18"/>
        <v>3448</v>
      </c>
      <c r="M34" s="81">
        <f t="shared" si="14"/>
        <v>579</v>
      </c>
      <c r="N34" s="82">
        <f t="shared" si="15"/>
        <v>16.792343387471</v>
      </c>
      <c r="O34" s="81">
        <v>1157</v>
      </c>
      <c r="P34" s="81">
        <v>55</v>
      </c>
      <c r="Q34" s="82">
        <f t="shared" si="19"/>
        <v>4.753673292999136</v>
      </c>
      <c r="R34" s="81">
        <v>2291</v>
      </c>
      <c r="S34" s="81">
        <v>524</v>
      </c>
      <c r="T34" s="82">
        <f t="shared" si="16"/>
        <v>22.872108249672632</v>
      </c>
    </row>
    <row r="35" spans="1:20" ht="13.5" customHeight="1">
      <c r="A35" s="12" t="s">
        <v>17</v>
      </c>
      <c r="B35" s="81">
        <f t="shared" si="10"/>
        <v>26466</v>
      </c>
      <c r="C35" s="81">
        <f t="shared" si="11"/>
        <v>14106</v>
      </c>
      <c r="D35" s="82">
        <f t="shared" si="12"/>
        <v>53.298571752437084</v>
      </c>
      <c r="E35" s="81">
        <v>10347</v>
      </c>
      <c r="F35" s="81">
        <v>1088</v>
      </c>
      <c r="G35" s="82">
        <f t="shared" si="13"/>
        <v>10.515125157050353</v>
      </c>
      <c r="H35" s="81">
        <v>16119</v>
      </c>
      <c r="I35" s="81">
        <v>13018</v>
      </c>
      <c r="J35" s="82">
        <f t="shared" si="17"/>
        <v>80.76183386066134</v>
      </c>
      <c r="K35" s="12" t="s">
        <v>17</v>
      </c>
      <c r="L35" s="81">
        <f t="shared" si="18"/>
        <v>3426</v>
      </c>
      <c r="M35" s="81">
        <f t="shared" si="14"/>
        <v>607</v>
      </c>
      <c r="N35" s="82">
        <f t="shared" si="15"/>
        <v>17.71745475773497</v>
      </c>
      <c r="O35" s="81">
        <v>1160</v>
      </c>
      <c r="P35" s="81">
        <v>54</v>
      </c>
      <c r="Q35" s="82">
        <f t="shared" si="19"/>
        <v>4.655172413793104</v>
      </c>
      <c r="R35" s="81">
        <v>2266</v>
      </c>
      <c r="S35" s="81">
        <v>553</v>
      </c>
      <c r="T35" s="82">
        <f t="shared" si="16"/>
        <v>24.40423654015887</v>
      </c>
    </row>
    <row r="36" spans="1:20" ht="13.5" customHeight="1">
      <c r="A36" s="12" t="s">
        <v>18</v>
      </c>
      <c r="B36" s="81">
        <f t="shared" si="10"/>
        <v>26750</v>
      </c>
      <c r="C36" s="81">
        <f t="shared" si="11"/>
        <v>14218</v>
      </c>
      <c r="D36" s="82">
        <f t="shared" si="12"/>
        <v>53.151401869158875</v>
      </c>
      <c r="E36" s="81">
        <v>10264</v>
      </c>
      <c r="F36" s="81">
        <v>1019</v>
      </c>
      <c r="G36" s="82">
        <f t="shared" si="13"/>
        <v>9.927903351519875</v>
      </c>
      <c r="H36" s="81">
        <v>16486</v>
      </c>
      <c r="I36" s="81">
        <v>13199</v>
      </c>
      <c r="J36" s="82">
        <f t="shared" si="17"/>
        <v>80.06187067815117</v>
      </c>
      <c r="K36" s="12" t="s">
        <v>18</v>
      </c>
      <c r="L36" s="81">
        <f t="shared" si="18"/>
        <v>3437</v>
      </c>
      <c r="M36" s="81">
        <f t="shared" si="14"/>
        <v>547</v>
      </c>
      <c r="N36" s="82">
        <f t="shared" si="15"/>
        <v>15.915042187954612</v>
      </c>
      <c r="O36" s="81">
        <v>1136</v>
      </c>
      <c r="P36" s="81">
        <v>53</v>
      </c>
      <c r="Q36" s="82">
        <f t="shared" si="19"/>
        <v>4.665492957746479</v>
      </c>
      <c r="R36" s="81">
        <v>2301</v>
      </c>
      <c r="S36" s="81">
        <v>494</v>
      </c>
      <c r="T36" s="82">
        <f t="shared" si="16"/>
        <v>21.468926553672315</v>
      </c>
    </row>
    <row r="37" spans="1:20" ht="13.5" customHeight="1">
      <c r="A37" s="12" t="s">
        <v>19</v>
      </c>
      <c r="B37" s="81">
        <f t="shared" si="10"/>
        <v>26382</v>
      </c>
      <c r="C37" s="81">
        <f t="shared" si="11"/>
        <v>13379</v>
      </c>
      <c r="D37" s="82">
        <f t="shared" si="12"/>
        <v>50.71260708058525</v>
      </c>
      <c r="E37" s="81">
        <v>10135</v>
      </c>
      <c r="F37" s="81">
        <v>672</v>
      </c>
      <c r="G37" s="82">
        <f t="shared" si="13"/>
        <v>6.630488406512086</v>
      </c>
      <c r="H37" s="81">
        <v>16247</v>
      </c>
      <c r="I37" s="81">
        <v>12707</v>
      </c>
      <c r="J37" s="82">
        <f t="shared" si="17"/>
        <v>78.21136209761802</v>
      </c>
      <c r="K37" s="12" t="s">
        <v>19</v>
      </c>
      <c r="L37" s="81">
        <f t="shared" si="18"/>
        <v>3415</v>
      </c>
      <c r="M37" s="81">
        <f t="shared" si="14"/>
        <v>526</v>
      </c>
      <c r="N37" s="82">
        <f t="shared" si="15"/>
        <v>15.402635431918007</v>
      </c>
      <c r="O37" s="81">
        <v>1124</v>
      </c>
      <c r="P37" s="81">
        <v>53</v>
      </c>
      <c r="Q37" s="82">
        <f t="shared" si="19"/>
        <v>4.715302491103203</v>
      </c>
      <c r="R37" s="81">
        <v>2291</v>
      </c>
      <c r="S37" s="81">
        <v>473</v>
      </c>
      <c r="T37" s="82">
        <f t="shared" si="16"/>
        <v>20.646006110868615</v>
      </c>
    </row>
    <row r="38" spans="1:20" ht="13.5" customHeight="1">
      <c r="A38" s="12" t="s">
        <v>20</v>
      </c>
      <c r="B38" s="81">
        <f t="shared" si="10"/>
        <v>26568</v>
      </c>
      <c r="C38" s="81">
        <f t="shared" si="11"/>
        <v>13565</v>
      </c>
      <c r="D38" s="82">
        <f t="shared" si="12"/>
        <v>51.05766335441132</v>
      </c>
      <c r="E38" s="81">
        <v>10198</v>
      </c>
      <c r="F38" s="81">
        <v>806</v>
      </c>
      <c r="G38" s="82">
        <f t="shared" si="13"/>
        <v>7.903510492253384</v>
      </c>
      <c r="H38" s="81">
        <v>16370</v>
      </c>
      <c r="I38" s="81">
        <v>12759</v>
      </c>
      <c r="J38" s="82">
        <f t="shared" si="17"/>
        <v>77.94135613927918</v>
      </c>
      <c r="K38" s="12" t="s">
        <v>20</v>
      </c>
      <c r="L38" s="81">
        <f t="shared" si="18"/>
        <v>3404</v>
      </c>
      <c r="M38" s="81">
        <f t="shared" si="14"/>
        <v>515</v>
      </c>
      <c r="N38" s="82">
        <f t="shared" si="15"/>
        <v>15.129259694477085</v>
      </c>
      <c r="O38" s="81">
        <v>1145</v>
      </c>
      <c r="P38" s="81">
        <v>53</v>
      </c>
      <c r="Q38" s="82">
        <f t="shared" si="19"/>
        <v>4.6288209606986905</v>
      </c>
      <c r="R38" s="81">
        <v>2259</v>
      </c>
      <c r="S38" s="81">
        <v>462</v>
      </c>
      <c r="T38" s="82">
        <f t="shared" si="16"/>
        <v>20.45152722443559</v>
      </c>
    </row>
    <row r="39" spans="1:20" ht="13.5" customHeight="1">
      <c r="A39" s="12" t="s">
        <v>21</v>
      </c>
      <c r="B39" s="81">
        <f t="shared" si="10"/>
        <v>25795</v>
      </c>
      <c r="C39" s="81">
        <f t="shared" si="11"/>
        <v>10827</v>
      </c>
      <c r="D39" s="82">
        <f t="shared" si="12"/>
        <v>41.97325062996705</v>
      </c>
      <c r="E39" s="81">
        <v>10029</v>
      </c>
      <c r="F39" s="81">
        <v>605</v>
      </c>
      <c r="G39" s="82">
        <f t="shared" si="13"/>
        <v>6.032505733373218</v>
      </c>
      <c r="H39" s="81">
        <v>15766</v>
      </c>
      <c r="I39" s="81">
        <v>10222</v>
      </c>
      <c r="J39" s="82">
        <f t="shared" si="17"/>
        <v>64.83572244069516</v>
      </c>
      <c r="K39" s="12" t="s">
        <v>21</v>
      </c>
      <c r="L39" s="81">
        <f t="shared" si="18"/>
        <v>3383</v>
      </c>
      <c r="M39" s="81">
        <f t="shared" si="14"/>
        <v>515</v>
      </c>
      <c r="N39" s="82">
        <f t="shared" si="15"/>
        <v>15.223174697014485</v>
      </c>
      <c r="O39" s="81">
        <v>1145</v>
      </c>
      <c r="P39" s="81">
        <v>53</v>
      </c>
      <c r="Q39" s="82">
        <f t="shared" si="19"/>
        <v>4.6288209606986905</v>
      </c>
      <c r="R39" s="81">
        <v>2238</v>
      </c>
      <c r="S39" s="81">
        <v>462</v>
      </c>
      <c r="T39" s="82">
        <f t="shared" si="16"/>
        <v>20.64343163538874</v>
      </c>
    </row>
    <row r="40" spans="1:20" ht="13.5" customHeight="1">
      <c r="A40" s="12" t="s">
        <v>22</v>
      </c>
      <c r="B40" s="81">
        <f t="shared" si="10"/>
        <v>25909</v>
      </c>
      <c r="C40" s="81">
        <f t="shared" si="11"/>
        <v>13023</v>
      </c>
      <c r="D40" s="82">
        <f t="shared" si="12"/>
        <v>50.26438689258559</v>
      </c>
      <c r="E40" s="81">
        <v>10176</v>
      </c>
      <c r="F40" s="81">
        <v>654</v>
      </c>
      <c r="G40" s="82">
        <f t="shared" si="13"/>
        <v>6.426886792452831</v>
      </c>
      <c r="H40" s="81">
        <v>15733</v>
      </c>
      <c r="I40" s="81">
        <v>12369</v>
      </c>
      <c r="J40" s="82">
        <f t="shared" si="17"/>
        <v>78.61819106336999</v>
      </c>
      <c r="K40" s="12" t="s">
        <v>22</v>
      </c>
      <c r="L40" s="81">
        <f t="shared" si="18"/>
        <v>3372</v>
      </c>
      <c r="M40" s="81">
        <f t="shared" si="14"/>
        <v>484</v>
      </c>
      <c r="N40" s="82">
        <f t="shared" si="15"/>
        <v>14.353499406880191</v>
      </c>
      <c r="O40" s="81">
        <v>1134</v>
      </c>
      <c r="P40" s="81">
        <v>53</v>
      </c>
      <c r="Q40" s="82">
        <f t="shared" si="19"/>
        <v>4.673721340388007</v>
      </c>
      <c r="R40" s="81">
        <v>2238</v>
      </c>
      <c r="S40" s="81">
        <v>431</v>
      </c>
      <c r="T40" s="82">
        <f t="shared" si="16"/>
        <v>19.258266309204647</v>
      </c>
    </row>
    <row r="41" spans="1:20" ht="13.5" customHeight="1">
      <c r="A41" s="12" t="s">
        <v>23</v>
      </c>
      <c r="B41" s="81">
        <f t="shared" si="10"/>
        <v>26366</v>
      </c>
      <c r="C41" s="81">
        <f t="shared" si="11"/>
        <v>13298</v>
      </c>
      <c r="D41" s="82">
        <f t="shared" si="12"/>
        <v>50.43616779185315</v>
      </c>
      <c r="E41" s="81">
        <v>10260</v>
      </c>
      <c r="F41" s="81">
        <v>587</v>
      </c>
      <c r="G41" s="82">
        <f t="shared" si="13"/>
        <v>5.721247563352827</v>
      </c>
      <c r="H41" s="81">
        <v>16106</v>
      </c>
      <c r="I41" s="81">
        <v>12711</v>
      </c>
      <c r="J41" s="82">
        <f t="shared" si="17"/>
        <v>78.9208990438346</v>
      </c>
      <c r="K41" s="12" t="s">
        <v>23</v>
      </c>
      <c r="L41" s="81">
        <f t="shared" si="18"/>
        <v>3351</v>
      </c>
      <c r="M41" s="81">
        <f t="shared" si="14"/>
        <v>463</v>
      </c>
      <c r="N41" s="82">
        <f t="shared" si="15"/>
        <v>13.816771113100568</v>
      </c>
      <c r="O41" s="81">
        <v>1135</v>
      </c>
      <c r="P41" s="81">
        <v>53</v>
      </c>
      <c r="Q41" s="82">
        <f t="shared" si="19"/>
        <v>4.669603524229075</v>
      </c>
      <c r="R41" s="81">
        <v>2216</v>
      </c>
      <c r="S41" s="81">
        <v>410</v>
      </c>
      <c r="T41" s="82">
        <f t="shared" si="16"/>
        <v>18.501805054151625</v>
      </c>
    </row>
    <row r="42" spans="1:20" ht="13.5" customHeight="1">
      <c r="A42" s="12" t="s">
        <v>24</v>
      </c>
      <c r="B42" s="81">
        <f t="shared" si="10"/>
        <v>26586</v>
      </c>
      <c r="C42" s="81">
        <f t="shared" si="11"/>
        <v>13482</v>
      </c>
      <c r="D42" s="82">
        <f t="shared" si="12"/>
        <v>50.71090047393365</v>
      </c>
      <c r="E42" s="81">
        <v>10512</v>
      </c>
      <c r="F42" s="81">
        <v>788</v>
      </c>
      <c r="G42" s="82">
        <f t="shared" si="13"/>
        <v>7.496194824961948</v>
      </c>
      <c r="H42" s="81">
        <v>16074</v>
      </c>
      <c r="I42" s="81">
        <v>12694</v>
      </c>
      <c r="J42" s="82">
        <f t="shared" si="17"/>
        <v>78.97225332835636</v>
      </c>
      <c r="K42" s="12" t="s">
        <v>24</v>
      </c>
      <c r="L42" s="81">
        <f t="shared" si="18"/>
        <v>3401</v>
      </c>
      <c r="M42" s="81">
        <f t="shared" si="14"/>
        <v>624</v>
      </c>
      <c r="N42" s="82">
        <f t="shared" si="15"/>
        <v>18.347544839753013</v>
      </c>
      <c r="O42" s="81">
        <v>936</v>
      </c>
      <c r="P42" s="81">
        <v>82</v>
      </c>
      <c r="Q42" s="82">
        <f t="shared" si="19"/>
        <v>8.76068376068376</v>
      </c>
      <c r="R42" s="81">
        <v>2465</v>
      </c>
      <c r="S42" s="81">
        <v>542</v>
      </c>
      <c r="T42" s="82">
        <f t="shared" si="16"/>
        <v>21.98782961460446</v>
      </c>
    </row>
    <row r="43" spans="1:20" ht="13.5" customHeight="1">
      <c r="A43" s="14" t="s">
        <v>25</v>
      </c>
      <c r="B43" s="86">
        <f t="shared" si="10"/>
        <v>26219</v>
      </c>
      <c r="C43" s="87">
        <f t="shared" si="11"/>
        <v>13622</v>
      </c>
      <c r="D43" s="88">
        <f t="shared" si="12"/>
        <v>51.954689347419816</v>
      </c>
      <c r="E43" s="87">
        <v>10384</v>
      </c>
      <c r="F43" s="87">
        <v>930</v>
      </c>
      <c r="G43" s="89">
        <f t="shared" si="13"/>
        <v>8.956086286594761</v>
      </c>
      <c r="H43" s="87">
        <v>15835</v>
      </c>
      <c r="I43" s="87">
        <v>12692</v>
      </c>
      <c r="J43" s="89">
        <f t="shared" si="17"/>
        <v>80.15156299336911</v>
      </c>
      <c r="K43" s="14" t="s">
        <v>25</v>
      </c>
      <c r="L43" s="86">
        <f t="shared" si="18"/>
        <v>3338</v>
      </c>
      <c r="M43" s="87">
        <f t="shared" si="14"/>
        <v>477</v>
      </c>
      <c r="N43" s="88">
        <f t="shared" si="15"/>
        <v>14.289994008388257</v>
      </c>
      <c r="O43" s="87">
        <v>1134</v>
      </c>
      <c r="P43" s="87">
        <v>53</v>
      </c>
      <c r="Q43" s="89">
        <f t="shared" si="19"/>
        <v>4.673721340388007</v>
      </c>
      <c r="R43" s="87">
        <v>2204</v>
      </c>
      <c r="S43" s="87">
        <v>424</v>
      </c>
      <c r="T43" s="89">
        <f t="shared" si="16"/>
        <v>19.237749546279492</v>
      </c>
    </row>
    <row r="44" spans="1:11" ht="16.5" customHeight="1">
      <c r="A44" s="55" t="s">
        <v>39</v>
      </c>
      <c r="K44" s="55" t="s">
        <v>39</v>
      </c>
    </row>
    <row r="45" spans="1:20" ht="13.5" customHeight="1">
      <c r="A45" s="33" t="s">
        <v>95</v>
      </c>
      <c r="B45" s="78">
        <v>13183</v>
      </c>
      <c r="C45" s="78">
        <v>7094</v>
      </c>
      <c r="D45" s="80">
        <v>53.8</v>
      </c>
      <c r="E45" s="78">
        <v>5532</v>
      </c>
      <c r="F45" s="78">
        <v>1300</v>
      </c>
      <c r="G45" s="80">
        <v>23.5</v>
      </c>
      <c r="H45" s="78">
        <v>7652</v>
      </c>
      <c r="I45" s="78">
        <v>5794</v>
      </c>
      <c r="J45" s="80">
        <v>75.7</v>
      </c>
      <c r="K45" s="33" t="s">
        <v>95</v>
      </c>
      <c r="L45" s="91" t="s">
        <v>96</v>
      </c>
      <c r="M45" s="91" t="s">
        <v>96</v>
      </c>
      <c r="N45" s="91" t="s">
        <v>96</v>
      </c>
      <c r="O45" s="91" t="s">
        <v>96</v>
      </c>
      <c r="P45" s="91" t="s">
        <v>96</v>
      </c>
      <c r="Q45" s="91" t="s">
        <v>96</v>
      </c>
      <c r="R45" s="91" t="s">
        <v>96</v>
      </c>
      <c r="S45" s="91" t="s">
        <v>96</v>
      </c>
      <c r="T45" s="91" t="s">
        <v>96</v>
      </c>
    </row>
    <row r="46" spans="1:20" ht="13.5" customHeight="1">
      <c r="A46" s="12" t="s">
        <v>97</v>
      </c>
      <c r="B46" s="81">
        <v>13069</v>
      </c>
      <c r="C46" s="81">
        <v>7147</v>
      </c>
      <c r="D46" s="83">
        <v>54.7</v>
      </c>
      <c r="E46" s="81">
        <v>5401</v>
      </c>
      <c r="F46" s="81">
        <v>1304</v>
      </c>
      <c r="G46" s="83">
        <v>24.2</v>
      </c>
      <c r="H46" s="81">
        <v>7670</v>
      </c>
      <c r="I46" s="81">
        <v>5843</v>
      </c>
      <c r="J46" s="83">
        <v>76.2</v>
      </c>
      <c r="K46" s="12" t="s">
        <v>97</v>
      </c>
      <c r="L46" s="90" t="s">
        <v>96</v>
      </c>
      <c r="M46" s="90" t="s">
        <v>96</v>
      </c>
      <c r="N46" s="90" t="s">
        <v>96</v>
      </c>
      <c r="O46" s="90" t="s">
        <v>96</v>
      </c>
      <c r="P46" s="90" t="s">
        <v>96</v>
      </c>
      <c r="Q46" s="90" t="s">
        <v>96</v>
      </c>
      <c r="R46" s="90" t="s">
        <v>96</v>
      </c>
      <c r="S46" s="90" t="s">
        <v>96</v>
      </c>
      <c r="T46" s="90" t="s">
        <v>96</v>
      </c>
    </row>
    <row r="47" spans="1:20" ht="13.5" customHeight="1">
      <c r="A47" s="12" t="s">
        <v>98</v>
      </c>
      <c r="B47" s="81">
        <v>13068</v>
      </c>
      <c r="C47" s="81">
        <v>4665</v>
      </c>
      <c r="D47" s="83">
        <v>35.7</v>
      </c>
      <c r="E47" s="81">
        <v>7063</v>
      </c>
      <c r="F47" s="81">
        <v>1304</v>
      </c>
      <c r="G47" s="83">
        <v>18.5</v>
      </c>
      <c r="H47" s="81">
        <v>6005</v>
      </c>
      <c r="I47" s="81">
        <v>3361</v>
      </c>
      <c r="J47" s="83">
        <v>56</v>
      </c>
      <c r="K47" s="12" t="s">
        <v>98</v>
      </c>
      <c r="L47" s="90">
        <v>2219</v>
      </c>
      <c r="M47" s="90">
        <v>118</v>
      </c>
      <c r="N47" s="96">
        <v>5.3</v>
      </c>
      <c r="O47" s="90">
        <v>1503</v>
      </c>
      <c r="P47" s="90">
        <v>3</v>
      </c>
      <c r="Q47" s="96">
        <v>0.2</v>
      </c>
      <c r="R47" s="90">
        <v>716</v>
      </c>
      <c r="S47" s="90">
        <v>115</v>
      </c>
      <c r="T47" s="96">
        <v>16</v>
      </c>
    </row>
    <row r="48" spans="1:20" ht="13.5" customHeight="1">
      <c r="A48" s="12" t="s">
        <v>99</v>
      </c>
      <c r="B48" s="81">
        <v>13041</v>
      </c>
      <c r="C48" s="81">
        <v>4661</v>
      </c>
      <c r="D48" s="83">
        <v>35.7</v>
      </c>
      <c r="E48" s="81">
        <v>7188</v>
      </c>
      <c r="F48" s="81">
        <v>1363</v>
      </c>
      <c r="G48" s="83">
        <v>19</v>
      </c>
      <c r="H48" s="81">
        <v>5852</v>
      </c>
      <c r="I48" s="81">
        <v>3298</v>
      </c>
      <c r="J48" s="83">
        <v>56.3</v>
      </c>
      <c r="K48" s="12" t="s">
        <v>99</v>
      </c>
      <c r="L48" s="81">
        <v>2229</v>
      </c>
      <c r="M48" s="81">
        <v>142</v>
      </c>
      <c r="N48" s="83">
        <v>6.4</v>
      </c>
      <c r="O48" s="81">
        <v>1538</v>
      </c>
      <c r="P48" s="81">
        <v>2</v>
      </c>
      <c r="Q48" s="83">
        <v>0.1</v>
      </c>
      <c r="R48" s="81">
        <v>690</v>
      </c>
      <c r="S48" s="81">
        <v>140</v>
      </c>
      <c r="T48" s="83">
        <v>20.2</v>
      </c>
    </row>
    <row r="49" spans="1:20" ht="13.5" customHeight="1">
      <c r="A49" s="12" t="s">
        <v>100</v>
      </c>
      <c r="B49" s="81">
        <f>E49+H49-1</f>
        <v>12797</v>
      </c>
      <c r="C49" s="81">
        <f aca="true" t="shared" si="20" ref="C49:C61">F49+I49</f>
        <v>8009.8</v>
      </c>
      <c r="D49" s="82">
        <f aca="true" t="shared" si="21" ref="D49:D61">C49/B49*100</f>
        <v>62.59123232007502</v>
      </c>
      <c r="E49" s="81">
        <f>ROUND(SUM(E50:E61)/12,1)</f>
        <v>4238.5</v>
      </c>
      <c r="F49" s="81">
        <f>ROUND(SUM(F50:F61)/12,1)</f>
        <v>1506.3</v>
      </c>
      <c r="G49" s="82">
        <f>F49/E49*100+0.1</f>
        <v>35.63851598442846</v>
      </c>
      <c r="H49" s="81">
        <f>ROUND(SUM(H50:H61)/12,1)</f>
        <v>8559.5</v>
      </c>
      <c r="I49" s="81">
        <f>ROUND(SUM(I50:I61)/12,1)</f>
        <v>6503.5</v>
      </c>
      <c r="J49" s="82">
        <f aca="true" t="shared" si="22" ref="J49:J61">I49/H49*100</f>
        <v>75.97990536830423</v>
      </c>
      <c r="K49" s="12" t="s">
        <v>100</v>
      </c>
      <c r="L49" s="90" t="s">
        <v>96</v>
      </c>
      <c r="M49" s="90" t="s">
        <v>96</v>
      </c>
      <c r="N49" s="90" t="s">
        <v>96</v>
      </c>
      <c r="O49" s="90" t="s">
        <v>96</v>
      </c>
      <c r="P49" s="90" t="s">
        <v>96</v>
      </c>
      <c r="Q49" s="90" t="s">
        <v>96</v>
      </c>
      <c r="R49" s="90" t="s">
        <v>96</v>
      </c>
      <c r="S49" s="90" t="s">
        <v>96</v>
      </c>
      <c r="T49" s="90" t="s">
        <v>96</v>
      </c>
    </row>
    <row r="50" spans="1:20" ht="13.5" customHeight="1">
      <c r="A50" s="46" t="s">
        <v>101</v>
      </c>
      <c r="B50" s="84">
        <f aca="true" t="shared" si="23" ref="B50:B61">E50+H50</f>
        <v>12986</v>
      </c>
      <c r="C50" s="84">
        <f t="shared" si="20"/>
        <v>8544</v>
      </c>
      <c r="D50" s="85">
        <f t="shared" si="21"/>
        <v>65.79393192669029</v>
      </c>
      <c r="E50" s="84">
        <v>4184</v>
      </c>
      <c r="F50" s="84">
        <v>1700</v>
      </c>
      <c r="G50" s="85">
        <f aca="true" t="shared" si="24" ref="G50:G61">F50/E50*100</f>
        <v>40.63097514340344</v>
      </c>
      <c r="H50" s="84">
        <v>8802</v>
      </c>
      <c r="I50" s="84">
        <v>6844</v>
      </c>
      <c r="J50" s="85">
        <f t="shared" si="22"/>
        <v>77.7550556691661</v>
      </c>
      <c r="K50" s="46" t="s">
        <v>101</v>
      </c>
      <c r="L50" s="92" t="s">
        <v>96</v>
      </c>
      <c r="M50" s="92" t="s">
        <v>96</v>
      </c>
      <c r="N50" s="92" t="s">
        <v>96</v>
      </c>
      <c r="O50" s="92" t="s">
        <v>96</v>
      </c>
      <c r="P50" s="92" t="s">
        <v>96</v>
      </c>
      <c r="Q50" s="92" t="s">
        <v>96</v>
      </c>
      <c r="R50" s="92" t="s">
        <v>96</v>
      </c>
      <c r="S50" s="92" t="s">
        <v>96</v>
      </c>
      <c r="T50" s="92" t="s">
        <v>96</v>
      </c>
    </row>
    <row r="51" spans="1:20" ht="13.5" customHeight="1">
      <c r="A51" s="12" t="s">
        <v>16</v>
      </c>
      <c r="B51" s="81">
        <f t="shared" si="23"/>
        <v>12822</v>
      </c>
      <c r="C51" s="81">
        <f t="shared" si="20"/>
        <v>7956</v>
      </c>
      <c r="D51" s="82">
        <f t="shared" si="21"/>
        <v>62.04960224613944</v>
      </c>
      <c r="E51" s="81">
        <v>4300</v>
      </c>
      <c r="F51" s="81">
        <v>1522</v>
      </c>
      <c r="G51" s="82">
        <f t="shared" si="24"/>
        <v>35.3953488372093</v>
      </c>
      <c r="H51" s="81">
        <v>8522</v>
      </c>
      <c r="I51" s="81">
        <v>6434</v>
      </c>
      <c r="J51" s="82">
        <f t="shared" si="22"/>
        <v>75.49870922318705</v>
      </c>
      <c r="K51" s="12" t="s">
        <v>16</v>
      </c>
      <c r="L51" s="90" t="s">
        <v>96</v>
      </c>
      <c r="M51" s="90" t="s">
        <v>96</v>
      </c>
      <c r="N51" s="90" t="s">
        <v>96</v>
      </c>
      <c r="O51" s="90" t="s">
        <v>96</v>
      </c>
      <c r="P51" s="90" t="s">
        <v>96</v>
      </c>
      <c r="Q51" s="90" t="s">
        <v>96</v>
      </c>
      <c r="R51" s="90" t="s">
        <v>96</v>
      </c>
      <c r="S51" s="90" t="s">
        <v>96</v>
      </c>
      <c r="T51" s="90" t="s">
        <v>96</v>
      </c>
    </row>
    <row r="52" spans="1:20" ht="13.5" customHeight="1">
      <c r="A52" s="12" t="s">
        <v>84</v>
      </c>
      <c r="B52" s="81">
        <f t="shared" si="23"/>
        <v>12793</v>
      </c>
      <c r="C52" s="81">
        <f t="shared" si="20"/>
        <v>8002</v>
      </c>
      <c r="D52" s="82">
        <f t="shared" si="21"/>
        <v>62.54983193934183</v>
      </c>
      <c r="E52" s="81">
        <v>4184</v>
      </c>
      <c r="F52" s="81">
        <v>1472</v>
      </c>
      <c r="G52" s="82">
        <f t="shared" si="24"/>
        <v>35.18164435946463</v>
      </c>
      <c r="H52" s="81">
        <v>8609</v>
      </c>
      <c r="I52" s="81">
        <v>6530</v>
      </c>
      <c r="J52" s="82">
        <f t="shared" si="22"/>
        <v>75.85085375769543</v>
      </c>
      <c r="K52" s="12" t="s">
        <v>84</v>
      </c>
      <c r="L52" s="90" t="s">
        <v>96</v>
      </c>
      <c r="M52" s="90" t="s">
        <v>96</v>
      </c>
      <c r="N52" s="90" t="s">
        <v>96</v>
      </c>
      <c r="O52" s="90" t="s">
        <v>96</v>
      </c>
      <c r="P52" s="90" t="s">
        <v>96</v>
      </c>
      <c r="Q52" s="90" t="s">
        <v>96</v>
      </c>
      <c r="R52" s="90" t="s">
        <v>96</v>
      </c>
      <c r="S52" s="90" t="s">
        <v>96</v>
      </c>
      <c r="T52" s="90" t="s">
        <v>96</v>
      </c>
    </row>
    <row r="53" spans="1:20" ht="13.5" customHeight="1">
      <c r="A53" s="12" t="s">
        <v>17</v>
      </c>
      <c r="B53" s="81">
        <f t="shared" si="23"/>
        <v>12762</v>
      </c>
      <c r="C53" s="81">
        <f t="shared" si="20"/>
        <v>7969</v>
      </c>
      <c r="D53" s="82">
        <f t="shared" si="21"/>
        <v>62.443190722457295</v>
      </c>
      <c r="E53" s="81">
        <v>4154</v>
      </c>
      <c r="F53" s="81">
        <v>1451</v>
      </c>
      <c r="G53" s="82">
        <f t="shared" si="24"/>
        <v>34.9301877708233</v>
      </c>
      <c r="H53" s="81">
        <v>8608</v>
      </c>
      <c r="I53" s="81">
        <v>6518</v>
      </c>
      <c r="J53" s="82">
        <f t="shared" si="22"/>
        <v>75.72026022304833</v>
      </c>
      <c r="K53" s="12" t="s">
        <v>17</v>
      </c>
      <c r="L53" s="90" t="s">
        <v>96</v>
      </c>
      <c r="M53" s="90" t="s">
        <v>96</v>
      </c>
      <c r="N53" s="90" t="s">
        <v>96</v>
      </c>
      <c r="O53" s="90" t="s">
        <v>96</v>
      </c>
      <c r="P53" s="90" t="s">
        <v>96</v>
      </c>
      <c r="Q53" s="90" t="s">
        <v>96</v>
      </c>
      <c r="R53" s="90" t="s">
        <v>96</v>
      </c>
      <c r="S53" s="90" t="s">
        <v>96</v>
      </c>
      <c r="T53" s="90" t="s">
        <v>96</v>
      </c>
    </row>
    <row r="54" spans="1:20" ht="13.5" customHeight="1">
      <c r="A54" s="12" t="s">
        <v>18</v>
      </c>
      <c r="B54" s="81">
        <f t="shared" si="23"/>
        <v>12716</v>
      </c>
      <c r="C54" s="81">
        <f t="shared" si="20"/>
        <v>7930</v>
      </c>
      <c r="D54" s="82">
        <f t="shared" si="21"/>
        <v>62.362378106322744</v>
      </c>
      <c r="E54" s="81">
        <v>4156</v>
      </c>
      <c r="F54" s="81">
        <v>1459</v>
      </c>
      <c r="G54" s="82">
        <f t="shared" si="24"/>
        <v>35.105871029836386</v>
      </c>
      <c r="H54" s="81">
        <v>8560</v>
      </c>
      <c r="I54" s="81">
        <v>6471</v>
      </c>
      <c r="J54" s="82">
        <f t="shared" si="22"/>
        <v>75.59579439252336</v>
      </c>
      <c r="K54" s="12" t="s">
        <v>18</v>
      </c>
      <c r="L54" s="90" t="s">
        <v>96</v>
      </c>
      <c r="M54" s="90" t="s">
        <v>96</v>
      </c>
      <c r="N54" s="90" t="s">
        <v>96</v>
      </c>
      <c r="O54" s="90" t="s">
        <v>96</v>
      </c>
      <c r="P54" s="90" t="s">
        <v>96</v>
      </c>
      <c r="Q54" s="90" t="s">
        <v>96</v>
      </c>
      <c r="R54" s="90" t="s">
        <v>96</v>
      </c>
      <c r="S54" s="90" t="s">
        <v>96</v>
      </c>
      <c r="T54" s="90" t="s">
        <v>96</v>
      </c>
    </row>
    <row r="55" spans="1:20" ht="13.5" customHeight="1">
      <c r="A55" s="12" t="s">
        <v>19</v>
      </c>
      <c r="B55" s="81">
        <f t="shared" si="23"/>
        <v>12762</v>
      </c>
      <c r="C55" s="81">
        <f t="shared" si="20"/>
        <v>7981</v>
      </c>
      <c r="D55" s="82">
        <f t="shared" si="21"/>
        <v>62.5372198714935</v>
      </c>
      <c r="E55" s="81">
        <v>4193</v>
      </c>
      <c r="F55" s="81">
        <v>1476</v>
      </c>
      <c r="G55" s="82">
        <f t="shared" si="24"/>
        <v>35.20152635344622</v>
      </c>
      <c r="H55" s="81">
        <v>8569</v>
      </c>
      <c r="I55" s="81">
        <v>6505</v>
      </c>
      <c r="J55" s="82">
        <f t="shared" si="22"/>
        <v>75.91317539969657</v>
      </c>
      <c r="K55" s="12" t="s">
        <v>19</v>
      </c>
      <c r="L55" s="90" t="s">
        <v>96</v>
      </c>
      <c r="M55" s="90" t="s">
        <v>96</v>
      </c>
      <c r="N55" s="90" t="s">
        <v>96</v>
      </c>
      <c r="O55" s="90" t="s">
        <v>96</v>
      </c>
      <c r="P55" s="90" t="s">
        <v>96</v>
      </c>
      <c r="Q55" s="90" t="s">
        <v>96</v>
      </c>
      <c r="R55" s="90" t="s">
        <v>96</v>
      </c>
      <c r="S55" s="90" t="s">
        <v>96</v>
      </c>
      <c r="T55" s="90" t="s">
        <v>96</v>
      </c>
    </row>
    <row r="56" spans="1:20" ht="13.5" customHeight="1">
      <c r="A56" s="12" t="s">
        <v>20</v>
      </c>
      <c r="B56" s="81">
        <f t="shared" si="23"/>
        <v>12984</v>
      </c>
      <c r="C56" s="81">
        <f t="shared" si="20"/>
        <v>8020</v>
      </c>
      <c r="D56" s="82">
        <f t="shared" si="21"/>
        <v>61.76833025261861</v>
      </c>
      <c r="E56" s="81">
        <v>4378</v>
      </c>
      <c r="F56" s="81">
        <v>1504</v>
      </c>
      <c r="G56" s="82">
        <f t="shared" si="24"/>
        <v>34.35358611238008</v>
      </c>
      <c r="H56" s="81">
        <v>8606</v>
      </c>
      <c r="I56" s="81">
        <v>6516</v>
      </c>
      <c r="J56" s="82">
        <f t="shared" si="22"/>
        <v>75.71461770857542</v>
      </c>
      <c r="K56" s="12" t="s">
        <v>20</v>
      </c>
      <c r="L56" s="90" t="s">
        <v>96</v>
      </c>
      <c r="M56" s="90" t="s">
        <v>96</v>
      </c>
      <c r="N56" s="90" t="s">
        <v>96</v>
      </c>
      <c r="O56" s="90" t="s">
        <v>96</v>
      </c>
      <c r="P56" s="90" t="s">
        <v>96</v>
      </c>
      <c r="Q56" s="90" t="s">
        <v>96</v>
      </c>
      <c r="R56" s="90" t="s">
        <v>96</v>
      </c>
      <c r="S56" s="90" t="s">
        <v>96</v>
      </c>
      <c r="T56" s="90" t="s">
        <v>96</v>
      </c>
    </row>
    <row r="57" spans="1:20" ht="13.5" customHeight="1">
      <c r="A57" s="12" t="s">
        <v>21</v>
      </c>
      <c r="B57" s="81">
        <f t="shared" si="23"/>
        <v>13033</v>
      </c>
      <c r="C57" s="81">
        <f t="shared" si="20"/>
        <v>8049</v>
      </c>
      <c r="D57" s="82">
        <f t="shared" si="21"/>
        <v>61.758612752244304</v>
      </c>
      <c r="E57" s="81">
        <v>4391</v>
      </c>
      <c r="F57" s="81">
        <v>1499</v>
      </c>
      <c r="G57" s="82">
        <f t="shared" si="24"/>
        <v>34.13800956501936</v>
      </c>
      <c r="H57" s="81">
        <v>8642</v>
      </c>
      <c r="I57" s="81">
        <v>6550</v>
      </c>
      <c r="J57" s="82">
        <f t="shared" si="22"/>
        <v>75.79264059245546</v>
      </c>
      <c r="K57" s="12" t="s">
        <v>21</v>
      </c>
      <c r="L57" s="90" t="s">
        <v>96</v>
      </c>
      <c r="M57" s="90" t="s">
        <v>96</v>
      </c>
      <c r="N57" s="90" t="s">
        <v>96</v>
      </c>
      <c r="O57" s="90" t="s">
        <v>96</v>
      </c>
      <c r="P57" s="90" t="s">
        <v>96</v>
      </c>
      <c r="Q57" s="90" t="s">
        <v>96</v>
      </c>
      <c r="R57" s="90" t="s">
        <v>96</v>
      </c>
      <c r="S57" s="90" t="s">
        <v>96</v>
      </c>
      <c r="T57" s="90" t="s">
        <v>96</v>
      </c>
    </row>
    <row r="58" spans="1:20" ht="13.5" customHeight="1">
      <c r="A58" s="12" t="s">
        <v>22</v>
      </c>
      <c r="B58" s="81">
        <f t="shared" si="23"/>
        <v>12888</v>
      </c>
      <c r="C58" s="81">
        <f t="shared" si="20"/>
        <v>7925</v>
      </c>
      <c r="D58" s="82">
        <f t="shared" si="21"/>
        <v>61.49130974549969</v>
      </c>
      <c r="E58" s="81">
        <v>4378</v>
      </c>
      <c r="F58" s="81">
        <v>1495</v>
      </c>
      <c r="G58" s="82">
        <f t="shared" si="24"/>
        <v>34.14801279122887</v>
      </c>
      <c r="H58" s="81">
        <v>8510</v>
      </c>
      <c r="I58" s="81">
        <v>6430</v>
      </c>
      <c r="J58" s="82">
        <f t="shared" si="22"/>
        <v>75.55816686251468</v>
      </c>
      <c r="K58" s="12" t="s">
        <v>22</v>
      </c>
      <c r="L58" s="90" t="s">
        <v>96</v>
      </c>
      <c r="M58" s="90" t="s">
        <v>96</v>
      </c>
      <c r="N58" s="90" t="s">
        <v>96</v>
      </c>
      <c r="O58" s="90" t="s">
        <v>96</v>
      </c>
      <c r="P58" s="90" t="s">
        <v>96</v>
      </c>
      <c r="Q58" s="90" t="s">
        <v>96</v>
      </c>
      <c r="R58" s="90" t="s">
        <v>96</v>
      </c>
      <c r="S58" s="90" t="s">
        <v>96</v>
      </c>
      <c r="T58" s="90" t="s">
        <v>96</v>
      </c>
    </row>
    <row r="59" spans="1:20" ht="13.5" customHeight="1">
      <c r="A59" s="12" t="s">
        <v>23</v>
      </c>
      <c r="B59" s="81">
        <f t="shared" si="23"/>
        <v>12593</v>
      </c>
      <c r="C59" s="81">
        <f t="shared" si="20"/>
        <v>7876</v>
      </c>
      <c r="D59" s="82">
        <f t="shared" si="21"/>
        <v>62.54268244262685</v>
      </c>
      <c r="E59" s="81">
        <v>4180</v>
      </c>
      <c r="F59" s="81">
        <v>1486</v>
      </c>
      <c r="G59" s="82">
        <f t="shared" si="24"/>
        <v>35.55023923444976</v>
      </c>
      <c r="H59" s="81">
        <v>8413</v>
      </c>
      <c r="I59" s="81">
        <v>6390</v>
      </c>
      <c r="J59" s="82">
        <f t="shared" si="22"/>
        <v>75.9538808986093</v>
      </c>
      <c r="K59" s="12" t="s">
        <v>23</v>
      </c>
      <c r="L59" s="90" t="s">
        <v>96</v>
      </c>
      <c r="M59" s="90" t="s">
        <v>96</v>
      </c>
      <c r="N59" s="90" t="s">
        <v>96</v>
      </c>
      <c r="O59" s="90" t="s">
        <v>96</v>
      </c>
      <c r="P59" s="90" t="s">
        <v>96</v>
      </c>
      <c r="Q59" s="90" t="s">
        <v>96</v>
      </c>
      <c r="R59" s="90" t="s">
        <v>96</v>
      </c>
      <c r="S59" s="90" t="s">
        <v>96</v>
      </c>
      <c r="T59" s="90" t="s">
        <v>96</v>
      </c>
    </row>
    <row r="60" spans="1:20" ht="13.5" customHeight="1">
      <c r="A60" s="12" t="s">
        <v>24</v>
      </c>
      <c r="B60" s="81">
        <f t="shared" si="23"/>
        <v>12598</v>
      </c>
      <c r="C60" s="81">
        <f t="shared" si="20"/>
        <v>7921</v>
      </c>
      <c r="D60" s="82">
        <f t="shared" si="21"/>
        <v>62.87505953325925</v>
      </c>
      <c r="E60" s="81">
        <v>4169</v>
      </c>
      <c r="F60" s="81">
        <v>1501</v>
      </c>
      <c r="G60" s="82">
        <f t="shared" si="24"/>
        <v>36.00383785080355</v>
      </c>
      <c r="H60" s="81">
        <v>8429</v>
      </c>
      <c r="I60" s="81">
        <v>6420</v>
      </c>
      <c r="J60" s="82">
        <f t="shared" si="22"/>
        <v>76.16561869735438</v>
      </c>
      <c r="K60" s="12" t="s">
        <v>24</v>
      </c>
      <c r="L60" s="90" t="s">
        <v>96</v>
      </c>
      <c r="M60" s="90" t="s">
        <v>96</v>
      </c>
      <c r="N60" s="90" t="s">
        <v>96</v>
      </c>
      <c r="O60" s="90" t="s">
        <v>96</v>
      </c>
      <c r="P60" s="90" t="s">
        <v>96</v>
      </c>
      <c r="Q60" s="90" t="s">
        <v>96</v>
      </c>
      <c r="R60" s="90" t="s">
        <v>96</v>
      </c>
      <c r="S60" s="90" t="s">
        <v>96</v>
      </c>
      <c r="T60" s="90" t="s">
        <v>96</v>
      </c>
    </row>
    <row r="61" spans="1:20" ht="13.5" customHeight="1">
      <c r="A61" s="14" t="s">
        <v>25</v>
      </c>
      <c r="B61" s="86">
        <f t="shared" si="23"/>
        <v>12639</v>
      </c>
      <c r="C61" s="87">
        <f t="shared" si="20"/>
        <v>7944</v>
      </c>
      <c r="D61" s="88">
        <f t="shared" si="21"/>
        <v>62.853073819131254</v>
      </c>
      <c r="E61" s="87">
        <v>4195</v>
      </c>
      <c r="F61" s="87">
        <v>1510</v>
      </c>
      <c r="G61" s="89">
        <f t="shared" si="24"/>
        <v>35.99523241954708</v>
      </c>
      <c r="H61" s="87">
        <v>8444</v>
      </c>
      <c r="I61" s="87">
        <v>6434</v>
      </c>
      <c r="J61" s="89">
        <f t="shared" si="22"/>
        <v>76.19611558503078</v>
      </c>
      <c r="K61" s="14" t="s">
        <v>25</v>
      </c>
      <c r="L61" s="93" t="s">
        <v>96</v>
      </c>
      <c r="M61" s="94" t="s">
        <v>96</v>
      </c>
      <c r="N61" s="94" t="s">
        <v>96</v>
      </c>
      <c r="O61" s="94" t="s">
        <v>96</v>
      </c>
      <c r="P61" s="94" t="s">
        <v>96</v>
      </c>
      <c r="Q61" s="94" t="s">
        <v>96</v>
      </c>
      <c r="R61" s="94" t="s">
        <v>96</v>
      </c>
      <c r="S61" s="94" t="s">
        <v>96</v>
      </c>
      <c r="T61" s="94" t="s">
        <v>96</v>
      </c>
    </row>
    <row r="62" spans="4:10" ht="13.5">
      <c r="D62" s="95"/>
      <c r="J62" s="95"/>
    </row>
    <row r="63" ht="13.5">
      <c r="J63" s="95"/>
    </row>
    <row r="64" ht="13.5">
      <c r="J64" s="95"/>
    </row>
    <row r="65" ht="13.5">
      <c r="J65" s="95"/>
    </row>
  </sheetData>
  <printOptions/>
  <pageMargins left="0.7874015748031497" right="0.7874015748031497" top="0.7874015748031497" bottom="0.7874015748031497" header="0" footer="0"/>
  <pageSetup horizontalDpi="400" verticalDpi="4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SheetLayoutView="100" workbookViewId="0" topLeftCell="H1">
      <pane ySplit="7" topLeftCell="BM8" activePane="bottomLeft" state="frozen"/>
      <selection pane="topLeft" activeCell="B14" sqref="B14"/>
      <selection pane="bottomLeft" activeCell="H64" sqref="A63:IV66"/>
    </sheetView>
  </sheetViews>
  <sheetFormatPr defaultColWidth="8.796875" defaultRowHeight="14.25"/>
  <cols>
    <col min="1" max="1" width="8.09765625" style="41" customWidth="1"/>
    <col min="2" max="10" width="8.59765625" style="41" customWidth="1"/>
    <col min="11" max="11" width="8.09765625" style="41" customWidth="1"/>
    <col min="12" max="20" width="8.59765625" style="41" customWidth="1"/>
    <col min="21" max="16384" width="9" style="41" customWidth="1"/>
  </cols>
  <sheetData>
    <row r="1" spans="1:11" ht="16.5" customHeight="1">
      <c r="A1" s="1" t="s">
        <v>183</v>
      </c>
      <c r="K1" s="1" t="s">
        <v>184</v>
      </c>
    </row>
    <row r="2" spans="10:20" ht="13.5" customHeight="1">
      <c r="J2" s="40" t="s">
        <v>158</v>
      </c>
      <c r="T2" s="40" t="s">
        <v>158</v>
      </c>
    </row>
    <row r="3" spans="1:20" ht="13.5" customHeight="1">
      <c r="A3" s="2" t="s">
        <v>1</v>
      </c>
      <c r="B3" s="3" t="s">
        <v>185</v>
      </c>
      <c r="C3" s="52"/>
      <c r="D3" s="52"/>
      <c r="E3" s="52"/>
      <c r="F3" s="52"/>
      <c r="G3" s="52"/>
      <c r="H3" s="52"/>
      <c r="I3" s="52"/>
      <c r="J3" s="70"/>
      <c r="K3" s="2" t="s">
        <v>1</v>
      </c>
      <c r="L3" s="3" t="s">
        <v>186</v>
      </c>
      <c r="M3" s="52"/>
      <c r="N3" s="52"/>
      <c r="O3" s="52"/>
      <c r="P3" s="52"/>
      <c r="Q3" s="52"/>
      <c r="R3" s="52"/>
      <c r="S3" s="52"/>
      <c r="T3" s="70"/>
    </row>
    <row r="4" spans="1:20" ht="13.5" customHeight="1">
      <c r="A4" s="4"/>
      <c r="B4" s="5" t="s">
        <v>4</v>
      </c>
      <c r="C4" s="5"/>
      <c r="D4" s="6"/>
      <c r="E4" s="5" t="s">
        <v>5</v>
      </c>
      <c r="F4" s="5"/>
      <c r="G4" s="6"/>
      <c r="H4" s="5" t="s">
        <v>6</v>
      </c>
      <c r="I4" s="5"/>
      <c r="J4" s="6"/>
      <c r="K4" s="4"/>
      <c r="L4" s="5" t="s">
        <v>4</v>
      </c>
      <c r="M4" s="5"/>
      <c r="N4" s="6"/>
      <c r="O4" s="5" t="s">
        <v>5</v>
      </c>
      <c r="P4" s="5"/>
      <c r="Q4" s="6"/>
      <c r="R4" s="5" t="s">
        <v>6</v>
      </c>
      <c r="S4" s="5"/>
      <c r="T4" s="6"/>
    </row>
    <row r="5" spans="1:20" ht="13.5" customHeight="1">
      <c r="A5" s="4"/>
      <c r="B5" s="76" t="s">
        <v>151</v>
      </c>
      <c r="C5" s="76" t="s">
        <v>152</v>
      </c>
      <c r="D5" s="76" t="s">
        <v>152</v>
      </c>
      <c r="E5" s="76" t="s">
        <v>151</v>
      </c>
      <c r="F5" s="76" t="s">
        <v>152</v>
      </c>
      <c r="G5" s="76" t="s">
        <v>152</v>
      </c>
      <c r="H5" s="76" t="s">
        <v>151</v>
      </c>
      <c r="I5" s="76" t="s">
        <v>152</v>
      </c>
      <c r="J5" s="76" t="s">
        <v>152</v>
      </c>
      <c r="K5" s="4"/>
      <c r="L5" s="76" t="s">
        <v>151</v>
      </c>
      <c r="M5" s="76" t="s">
        <v>152</v>
      </c>
      <c r="N5" s="76" t="s">
        <v>152</v>
      </c>
      <c r="O5" s="76" t="s">
        <v>151</v>
      </c>
      <c r="P5" s="76" t="s">
        <v>152</v>
      </c>
      <c r="Q5" s="76" t="s">
        <v>152</v>
      </c>
      <c r="R5" s="76" t="s">
        <v>151</v>
      </c>
      <c r="S5" s="76" t="s">
        <v>152</v>
      </c>
      <c r="T5" s="76" t="s">
        <v>152</v>
      </c>
    </row>
    <row r="6" spans="1:20" ht="13.5" customHeight="1">
      <c r="A6" s="4"/>
      <c r="B6" s="76"/>
      <c r="C6" s="76"/>
      <c r="D6" s="76" t="s">
        <v>153</v>
      </c>
      <c r="E6" s="76"/>
      <c r="F6" s="76"/>
      <c r="G6" s="76" t="s">
        <v>153</v>
      </c>
      <c r="H6" s="76"/>
      <c r="I6" s="76"/>
      <c r="J6" s="76" t="s">
        <v>153</v>
      </c>
      <c r="K6" s="4"/>
      <c r="L6" s="76"/>
      <c r="M6" s="76"/>
      <c r="N6" s="76" t="s">
        <v>153</v>
      </c>
      <c r="O6" s="76"/>
      <c r="P6" s="76"/>
      <c r="Q6" s="76" t="s">
        <v>153</v>
      </c>
      <c r="R6" s="76"/>
      <c r="S6" s="76"/>
      <c r="T6" s="76" t="s">
        <v>153</v>
      </c>
    </row>
    <row r="7" spans="1:20" ht="13.5" customHeight="1">
      <c r="A7" s="11" t="s">
        <v>12</v>
      </c>
      <c r="B7" s="77" t="s">
        <v>154</v>
      </c>
      <c r="C7" s="77" t="s">
        <v>154</v>
      </c>
      <c r="D7" s="77" t="s">
        <v>155</v>
      </c>
      <c r="E7" s="77" t="s">
        <v>154</v>
      </c>
      <c r="F7" s="77" t="s">
        <v>154</v>
      </c>
      <c r="G7" s="77" t="s">
        <v>155</v>
      </c>
      <c r="H7" s="77" t="s">
        <v>154</v>
      </c>
      <c r="I7" s="77" t="s">
        <v>154</v>
      </c>
      <c r="J7" s="77" t="s">
        <v>155</v>
      </c>
      <c r="K7" s="11" t="s">
        <v>12</v>
      </c>
      <c r="L7" s="77" t="s">
        <v>154</v>
      </c>
      <c r="M7" s="77" t="s">
        <v>154</v>
      </c>
      <c r="N7" s="77" t="s">
        <v>155</v>
      </c>
      <c r="O7" s="77" t="s">
        <v>154</v>
      </c>
      <c r="P7" s="77" t="s">
        <v>154</v>
      </c>
      <c r="Q7" s="77" t="s">
        <v>155</v>
      </c>
      <c r="R7" s="77" t="s">
        <v>154</v>
      </c>
      <c r="S7" s="77" t="s">
        <v>154</v>
      </c>
      <c r="T7" s="77" t="s">
        <v>155</v>
      </c>
    </row>
    <row r="8" spans="1:11" ht="16.5" customHeight="1">
      <c r="A8" s="55" t="s">
        <v>0</v>
      </c>
      <c r="K8" s="55" t="s">
        <v>0</v>
      </c>
    </row>
    <row r="9" spans="1:20" ht="13.5" customHeight="1">
      <c r="A9" s="33" t="s">
        <v>120</v>
      </c>
      <c r="B9" s="78">
        <v>750</v>
      </c>
      <c r="C9" s="78">
        <v>168</v>
      </c>
      <c r="D9" s="80">
        <v>22.4</v>
      </c>
      <c r="E9" s="78">
        <v>518</v>
      </c>
      <c r="F9" s="78">
        <v>144</v>
      </c>
      <c r="G9" s="80">
        <v>26.4</v>
      </c>
      <c r="H9" s="78">
        <v>232</v>
      </c>
      <c r="I9" s="78">
        <v>24</v>
      </c>
      <c r="J9" s="80">
        <v>11.7</v>
      </c>
      <c r="K9" s="33" t="s">
        <v>120</v>
      </c>
      <c r="L9" s="78">
        <v>20219</v>
      </c>
      <c r="M9" s="78">
        <v>14324</v>
      </c>
      <c r="N9" s="80">
        <v>70.7</v>
      </c>
      <c r="O9" s="78">
        <v>5061</v>
      </c>
      <c r="P9" s="78">
        <v>2818</v>
      </c>
      <c r="Q9" s="80">
        <v>51</v>
      </c>
      <c r="R9" s="78">
        <v>15158</v>
      </c>
      <c r="S9" s="78">
        <v>11506</v>
      </c>
      <c r="T9" s="80">
        <v>76.1</v>
      </c>
    </row>
    <row r="10" spans="1:20" ht="13.5" customHeight="1">
      <c r="A10" s="12" t="s">
        <v>121</v>
      </c>
      <c r="B10" s="81">
        <v>861</v>
      </c>
      <c r="C10" s="81">
        <v>558</v>
      </c>
      <c r="D10" s="83">
        <v>65.6</v>
      </c>
      <c r="E10" s="81">
        <v>520</v>
      </c>
      <c r="F10" s="81">
        <v>436</v>
      </c>
      <c r="G10" s="83">
        <v>83</v>
      </c>
      <c r="H10" s="81">
        <v>341</v>
      </c>
      <c r="I10" s="81">
        <v>122</v>
      </c>
      <c r="J10" s="83">
        <v>38.6</v>
      </c>
      <c r="K10" s="12" t="s">
        <v>121</v>
      </c>
      <c r="L10" s="81">
        <v>19045</v>
      </c>
      <c r="M10" s="81">
        <v>13973</v>
      </c>
      <c r="N10" s="83">
        <v>73.3</v>
      </c>
      <c r="O10" s="81">
        <v>4870</v>
      </c>
      <c r="P10" s="81">
        <v>2552</v>
      </c>
      <c r="Q10" s="83">
        <v>50.9</v>
      </c>
      <c r="R10" s="81">
        <v>14174</v>
      </c>
      <c r="S10" s="81">
        <v>11421</v>
      </c>
      <c r="T10" s="83">
        <v>80.6</v>
      </c>
    </row>
    <row r="11" spans="1:20" ht="13.5" customHeight="1">
      <c r="A11" s="12" t="s">
        <v>122</v>
      </c>
      <c r="B11" s="97" t="s">
        <v>123</v>
      </c>
      <c r="C11" s="90" t="s">
        <v>123</v>
      </c>
      <c r="D11" s="90" t="s">
        <v>123</v>
      </c>
      <c r="E11" s="90" t="s">
        <v>123</v>
      </c>
      <c r="F11" s="90" t="s">
        <v>123</v>
      </c>
      <c r="G11" s="90" t="s">
        <v>123</v>
      </c>
      <c r="H11" s="90" t="s">
        <v>123</v>
      </c>
      <c r="I11" s="90" t="s">
        <v>123</v>
      </c>
      <c r="J11" s="90" t="s">
        <v>123</v>
      </c>
      <c r="K11" s="12" t="s">
        <v>122</v>
      </c>
      <c r="L11" s="81">
        <v>19765</v>
      </c>
      <c r="M11" s="81">
        <v>14017</v>
      </c>
      <c r="N11" s="82">
        <v>70.9</v>
      </c>
      <c r="O11" s="81">
        <v>7361</v>
      </c>
      <c r="P11" s="81">
        <v>3666</v>
      </c>
      <c r="Q11" s="82">
        <v>49.3</v>
      </c>
      <c r="R11" s="81">
        <v>12404</v>
      </c>
      <c r="S11" s="81">
        <v>10351</v>
      </c>
      <c r="T11" s="82">
        <v>83.5</v>
      </c>
    </row>
    <row r="12" spans="1:20" ht="13.5" customHeight="1">
      <c r="A12" s="12" t="s">
        <v>124</v>
      </c>
      <c r="B12" s="97" t="s">
        <v>123</v>
      </c>
      <c r="C12" s="90" t="s">
        <v>123</v>
      </c>
      <c r="D12" s="90" t="s">
        <v>123</v>
      </c>
      <c r="E12" s="90" t="s">
        <v>123</v>
      </c>
      <c r="F12" s="90" t="s">
        <v>123</v>
      </c>
      <c r="G12" s="90" t="s">
        <v>123</v>
      </c>
      <c r="H12" s="90" t="s">
        <v>123</v>
      </c>
      <c r="I12" s="90" t="s">
        <v>123</v>
      </c>
      <c r="J12" s="90" t="s">
        <v>123</v>
      </c>
      <c r="K12" s="12" t="s">
        <v>124</v>
      </c>
      <c r="L12" s="81">
        <v>19471</v>
      </c>
      <c r="M12" s="81">
        <v>14755</v>
      </c>
      <c r="N12" s="83">
        <v>75.8</v>
      </c>
      <c r="O12" s="81">
        <v>7299</v>
      </c>
      <c r="P12" s="81">
        <v>4515</v>
      </c>
      <c r="Q12" s="83">
        <v>60.5</v>
      </c>
      <c r="R12" s="81">
        <v>12172</v>
      </c>
      <c r="S12" s="81">
        <v>10240</v>
      </c>
      <c r="T12" s="83">
        <v>84.1</v>
      </c>
    </row>
    <row r="13" spans="1:20" ht="13.5" customHeight="1">
      <c r="A13" s="12" t="s">
        <v>125</v>
      </c>
      <c r="B13" s="97" t="s">
        <v>123</v>
      </c>
      <c r="C13" s="90" t="s">
        <v>123</v>
      </c>
      <c r="D13" s="90" t="s">
        <v>123</v>
      </c>
      <c r="E13" s="97" t="s">
        <v>123</v>
      </c>
      <c r="F13" s="90" t="s">
        <v>123</v>
      </c>
      <c r="G13" s="90" t="s">
        <v>123</v>
      </c>
      <c r="H13" s="97" t="s">
        <v>123</v>
      </c>
      <c r="I13" s="90" t="s">
        <v>123</v>
      </c>
      <c r="J13" s="90" t="s">
        <v>123</v>
      </c>
      <c r="K13" s="12" t="s">
        <v>125</v>
      </c>
      <c r="L13" s="81">
        <f aca="true" t="shared" si="0" ref="L13:L25">O13+R13</f>
        <v>22311.8</v>
      </c>
      <c r="M13" s="81">
        <f aca="true" t="shared" si="1" ref="M13:M25">P13+S13</f>
        <v>16905.2</v>
      </c>
      <c r="N13" s="82">
        <v>75.7</v>
      </c>
      <c r="O13" s="81">
        <f>ROUND(SUM(O14:O25)/12,1)-1</f>
        <v>9255</v>
      </c>
      <c r="P13" s="81">
        <f>ROUND(SUM(P14:P25)/12,1)</f>
        <v>6853.2</v>
      </c>
      <c r="Q13" s="82">
        <f>P13/O13*100-0.1</f>
        <v>73.94862236628849</v>
      </c>
      <c r="R13" s="81">
        <f>ROUND(SUM(R14:R25)/12,1)</f>
        <v>13056.8</v>
      </c>
      <c r="S13" s="81">
        <f>ROUND(SUM(S14:S25)/12,1)</f>
        <v>10052</v>
      </c>
      <c r="T13" s="82">
        <f>S13/R13*100-0.2</f>
        <v>76.78670424606335</v>
      </c>
    </row>
    <row r="14" spans="1:20" ht="13.5" customHeight="1">
      <c r="A14" s="46" t="s">
        <v>126</v>
      </c>
      <c r="B14" s="98" t="s">
        <v>123</v>
      </c>
      <c r="C14" s="92" t="s">
        <v>123</v>
      </c>
      <c r="D14" s="92" t="s">
        <v>123</v>
      </c>
      <c r="E14" s="98" t="s">
        <v>123</v>
      </c>
      <c r="F14" s="92" t="s">
        <v>123</v>
      </c>
      <c r="G14" s="92" t="s">
        <v>123</v>
      </c>
      <c r="H14" s="98" t="s">
        <v>123</v>
      </c>
      <c r="I14" s="92" t="s">
        <v>123</v>
      </c>
      <c r="J14" s="92" t="s">
        <v>123</v>
      </c>
      <c r="K14" s="46" t="s">
        <v>126</v>
      </c>
      <c r="L14" s="84">
        <f t="shared" si="0"/>
        <v>21633</v>
      </c>
      <c r="M14" s="84">
        <f t="shared" si="1"/>
        <v>15792</v>
      </c>
      <c r="N14" s="85">
        <f aca="true" t="shared" si="2" ref="N14:N25">M14/L14*100</f>
        <v>72.99958396893635</v>
      </c>
      <c r="O14" s="84">
        <v>8640</v>
      </c>
      <c r="P14" s="84">
        <v>6758</v>
      </c>
      <c r="Q14" s="85">
        <f aca="true" t="shared" si="3" ref="Q14:Q25">P14/O14*100</f>
        <v>78.2175925925926</v>
      </c>
      <c r="R14" s="84">
        <v>12993</v>
      </c>
      <c r="S14" s="84">
        <v>9034</v>
      </c>
      <c r="T14" s="85">
        <f aca="true" t="shared" si="4" ref="T14:T25">S14/R14*100</f>
        <v>69.52974678673132</v>
      </c>
    </row>
    <row r="15" spans="1:20" ht="13.5" customHeight="1">
      <c r="A15" s="12" t="s">
        <v>16</v>
      </c>
      <c r="B15" s="97" t="s">
        <v>123</v>
      </c>
      <c r="C15" s="90" t="s">
        <v>123</v>
      </c>
      <c r="D15" s="90" t="s">
        <v>123</v>
      </c>
      <c r="E15" s="97" t="s">
        <v>123</v>
      </c>
      <c r="F15" s="90" t="s">
        <v>123</v>
      </c>
      <c r="G15" s="90" t="s">
        <v>123</v>
      </c>
      <c r="H15" s="97" t="s">
        <v>123</v>
      </c>
      <c r="I15" s="90" t="s">
        <v>123</v>
      </c>
      <c r="J15" s="90" t="s">
        <v>123</v>
      </c>
      <c r="K15" s="12" t="s">
        <v>16</v>
      </c>
      <c r="L15" s="81">
        <f t="shared" si="0"/>
        <v>21541</v>
      </c>
      <c r="M15" s="81">
        <f t="shared" si="1"/>
        <v>17026</v>
      </c>
      <c r="N15" s="82">
        <f t="shared" si="2"/>
        <v>79.03997028921592</v>
      </c>
      <c r="O15" s="81">
        <v>8742</v>
      </c>
      <c r="P15" s="81">
        <v>6783</v>
      </c>
      <c r="Q15" s="82">
        <f t="shared" si="3"/>
        <v>77.59094028826355</v>
      </c>
      <c r="R15" s="81">
        <v>12799</v>
      </c>
      <c r="S15" s="81">
        <v>10243</v>
      </c>
      <c r="T15" s="82">
        <f t="shared" si="4"/>
        <v>80.02968981951715</v>
      </c>
    </row>
    <row r="16" spans="1:20" ht="13.5" customHeight="1">
      <c r="A16" s="12" t="s">
        <v>84</v>
      </c>
      <c r="B16" s="97" t="s">
        <v>123</v>
      </c>
      <c r="C16" s="90" t="s">
        <v>123</v>
      </c>
      <c r="D16" s="90" t="s">
        <v>123</v>
      </c>
      <c r="E16" s="97" t="s">
        <v>123</v>
      </c>
      <c r="F16" s="90" t="s">
        <v>123</v>
      </c>
      <c r="G16" s="90" t="s">
        <v>123</v>
      </c>
      <c r="H16" s="97" t="s">
        <v>123</v>
      </c>
      <c r="I16" s="90" t="s">
        <v>123</v>
      </c>
      <c r="J16" s="90" t="s">
        <v>123</v>
      </c>
      <c r="K16" s="12" t="s">
        <v>84</v>
      </c>
      <c r="L16" s="81">
        <f t="shared" si="0"/>
        <v>22412</v>
      </c>
      <c r="M16" s="81">
        <f t="shared" si="1"/>
        <v>17869</v>
      </c>
      <c r="N16" s="82">
        <f t="shared" si="2"/>
        <v>79.72960913796182</v>
      </c>
      <c r="O16" s="81">
        <v>9165</v>
      </c>
      <c r="P16" s="81">
        <v>7322</v>
      </c>
      <c r="Q16" s="82">
        <f t="shared" si="3"/>
        <v>79.89088925259138</v>
      </c>
      <c r="R16" s="81">
        <v>13247</v>
      </c>
      <c r="S16" s="81">
        <v>10547</v>
      </c>
      <c r="T16" s="82">
        <f t="shared" si="4"/>
        <v>79.61802672303163</v>
      </c>
    </row>
    <row r="17" spans="1:20" ht="13.5" customHeight="1">
      <c r="A17" s="12" t="s">
        <v>17</v>
      </c>
      <c r="B17" s="97" t="s">
        <v>123</v>
      </c>
      <c r="C17" s="90" t="s">
        <v>123</v>
      </c>
      <c r="D17" s="90" t="s">
        <v>123</v>
      </c>
      <c r="E17" s="97" t="s">
        <v>123</v>
      </c>
      <c r="F17" s="90" t="s">
        <v>123</v>
      </c>
      <c r="G17" s="90" t="s">
        <v>123</v>
      </c>
      <c r="H17" s="97" t="s">
        <v>123</v>
      </c>
      <c r="I17" s="90" t="s">
        <v>123</v>
      </c>
      <c r="J17" s="90" t="s">
        <v>123</v>
      </c>
      <c r="K17" s="12" t="s">
        <v>17</v>
      </c>
      <c r="L17" s="81">
        <f t="shared" si="0"/>
        <v>21594</v>
      </c>
      <c r="M17" s="81">
        <f t="shared" si="1"/>
        <v>16703</v>
      </c>
      <c r="N17" s="82">
        <f t="shared" si="2"/>
        <v>77.35018986755581</v>
      </c>
      <c r="O17" s="81">
        <v>9037</v>
      </c>
      <c r="P17" s="81">
        <v>6824</v>
      </c>
      <c r="Q17" s="82">
        <f t="shared" si="3"/>
        <v>75.51178488436427</v>
      </c>
      <c r="R17" s="81">
        <v>12557</v>
      </c>
      <c r="S17" s="81">
        <v>9879</v>
      </c>
      <c r="T17" s="82">
        <f t="shared" si="4"/>
        <v>78.67324998009079</v>
      </c>
    </row>
    <row r="18" spans="1:20" ht="13.5" customHeight="1">
      <c r="A18" s="12" t="s">
        <v>18</v>
      </c>
      <c r="B18" s="97" t="s">
        <v>123</v>
      </c>
      <c r="C18" s="90" t="s">
        <v>123</v>
      </c>
      <c r="D18" s="90" t="s">
        <v>123</v>
      </c>
      <c r="E18" s="97" t="s">
        <v>123</v>
      </c>
      <c r="F18" s="90" t="s">
        <v>123</v>
      </c>
      <c r="G18" s="90" t="s">
        <v>123</v>
      </c>
      <c r="H18" s="97" t="s">
        <v>123</v>
      </c>
      <c r="I18" s="90" t="s">
        <v>123</v>
      </c>
      <c r="J18" s="90" t="s">
        <v>123</v>
      </c>
      <c r="K18" s="12" t="s">
        <v>18</v>
      </c>
      <c r="L18" s="81">
        <f t="shared" si="0"/>
        <v>22702</v>
      </c>
      <c r="M18" s="81">
        <f t="shared" si="1"/>
        <v>17494</v>
      </c>
      <c r="N18" s="82">
        <f t="shared" si="2"/>
        <v>77.05928993040261</v>
      </c>
      <c r="O18" s="81">
        <v>9451</v>
      </c>
      <c r="P18" s="81">
        <v>6991</v>
      </c>
      <c r="Q18" s="82">
        <f t="shared" si="3"/>
        <v>73.97100835890382</v>
      </c>
      <c r="R18" s="81">
        <v>13251</v>
      </c>
      <c r="S18" s="81">
        <v>10503</v>
      </c>
      <c r="T18" s="82">
        <f t="shared" si="4"/>
        <v>79.26194249490605</v>
      </c>
    </row>
    <row r="19" spans="1:20" ht="13.5" customHeight="1">
      <c r="A19" s="12" t="s">
        <v>19</v>
      </c>
      <c r="B19" s="90" t="s">
        <v>127</v>
      </c>
      <c r="C19" s="90" t="s">
        <v>127</v>
      </c>
      <c r="D19" s="99" t="s">
        <v>127</v>
      </c>
      <c r="E19" s="90" t="s">
        <v>127</v>
      </c>
      <c r="F19" s="90" t="s">
        <v>127</v>
      </c>
      <c r="G19" s="99" t="s">
        <v>127</v>
      </c>
      <c r="H19" s="90" t="s">
        <v>127</v>
      </c>
      <c r="I19" s="90" t="s">
        <v>127</v>
      </c>
      <c r="J19" s="99" t="s">
        <v>127</v>
      </c>
      <c r="K19" s="12" t="s">
        <v>19</v>
      </c>
      <c r="L19" s="81">
        <f t="shared" si="0"/>
        <v>23964</v>
      </c>
      <c r="M19" s="81">
        <f t="shared" si="1"/>
        <v>17623</v>
      </c>
      <c r="N19" s="82">
        <f t="shared" si="2"/>
        <v>73.53947588048739</v>
      </c>
      <c r="O19" s="81">
        <v>11484</v>
      </c>
      <c r="P19" s="81">
        <v>8848</v>
      </c>
      <c r="Q19" s="82">
        <f t="shared" si="3"/>
        <v>77.04632532218739</v>
      </c>
      <c r="R19" s="81">
        <v>12480</v>
      </c>
      <c r="S19" s="81">
        <v>8775</v>
      </c>
      <c r="T19" s="82">
        <f t="shared" si="4"/>
        <v>70.3125</v>
      </c>
    </row>
    <row r="20" spans="1:20" ht="13.5" customHeight="1">
      <c r="A20" s="12" t="s">
        <v>20</v>
      </c>
      <c r="B20" s="97" t="s">
        <v>123</v>
      </c>
      <c r="C20" s="90" t="s">
        <v>123</v>
      </c>
      <c r="D20" s="90" t="s">
        <v>123</v>
      </c>
      <c r="E20" s="97" t="s">
        <v>123</v>
      </c>
      <c r="F20" s="90" t="s">
        <v>123</v>
      </c>
      <c r="G20" s="90" t="s">
        <v>123</v>
      </c>
      <c r="H20" s="97" t="s">
        <v>123</v>
      </c>
      <c r="I20" s="90" t="s">
        <v>123</v>
      </c>
      <c r="J20" s="90" t="s">
        <v>123</v>
      </c>
      <c r="K20" s="12" t="s">
        <v>20</v>
      </c>
      <c r="L20" s="81">
        <f t="shared" si="0"/>
        <v>22612</v>
      </c>
      <c r="M20" s="81">
        <f t="shared" si="1"/>
        <v>16574</v>
      </c>
      <c r="N20" s="82">
        <f t="shared" si="2"/>
        <v>73.29736423138156</v>
      </c>
      <c r="O20" s="81">
        <v>9548</v>
      </c>
      <c r="P20" s="81">
        <v>6716</v>
      </c>
      <c r="Q20" s="82">
        <f t="shared" si="3"/>
        <v>70.33933808127357</v>
      </c>
      <c r="R20" s="81">
        <v>13064</v>
      </c>
      <c r="S20" s="81">
        <v>9858</v>
      </c>
      <c r="T20" s="82">
        <f t="shared" si="4"/>
        <v>75.45927740355175</v>
      </c>
    </row>
    <row r="21" spans="1:20" ht="13.5" customHeight="1">
      <c r="A21" s="12" t="s">
        <v>21</v>
      </c>
      <c r="B21" s="90" t="s">
        <v>127</v>
      </c>
      <c r="C21" s="90" t="s">
        <v>127</v>
      </c>
      <c r="D21" s="99" t="s">
        <v>127</v>
      </c>
      <c r="E21" s="90" t="s">
        <v>127</v>
      </c>
      <c r="F21" s="90" t="s">
        <v>127</v>
      </c>
      <c r="G21" s="99" t="s">
        <v>127</v>
      </c>
      <c r="H21" s="90" t="s">
        <v>127</v>
      </c>
      <c r="I21" s="90" t="s">
        <v>127</v>
      </c>
      <c r="J21" s="99" t="s">
        <v>127</v>
      </c>
      <c r="K21" s="12" t="s">
        <v>21</v>
      </c>
      <c r="L21" s="81">
        <f t="shared" si="0"/>
        <v>21092</v>
      </c>
      <c r="M21" s="81">
        <f t="shared" si="1"/>
        <v>15508</v>
      </c>
      <c r="N21" s="82">
        <f t="shared" si="2"/>
        <v>73.52550730134648</v>
      </c>
      <c r="O21" s="81">
        <v>9810</v>
      </c>
      <c r="P21" s="81">
        <v>7139</v>
      </c>
      <c r="Q21" s="82">
        <f t="shared" si="3"/>
        <v>72.77268093781856</v>
      </c>
      <c r="R21" s="81">
        <v>11282</v>
      </c>
      <c r="S21" s="81">
        <v>8369</v>
      </c>
      <c r="T21" s="82">
        <f t="shared" si="4"/>
        <v>74.1801099095905</v>
      </c>
    </row>
    <row r="22" spans="1:20" ht="13.5" customHeight="1">
      <c r="A22" s="12" t="s">
        <v>22</v>
      </c>
      <c r="B22" s="97" t="s">
        <v>123</v>
      </c>
      <c r="C22" s="90" t="s">
        <v>123</v>
      </c>
      <c r="D22" s="90" t="s">
        <v>123</v>
      </c>
      <c r="E22" s="97" t="s">
        <v>123</v>
      </c>
      <c r="F22" s="90" t="s">
        <v>123</v>
      </c>
      <c r="G22" s="90" t="s">
        <v>123</v>
      </c>
      <c r="H22" s="97" t="s">
        <v>123</v>
      </c>
      <c r="I22" s="90" t="s">
        <v>123</v>
      </c>
      <c r="J22" s="90" t="s">
        <v>123</v>
      </c>
      <c r="K22" s="12" t="s">
        <v>22</v>
      </c>
      <c r="L22" s="81">
        <f t="shared" si="0"/>
        <v>21916</v>
      </c>
      <c r="M22" s="81">
        <f t="shared" si="1"/>
        <v>16235</v>
      </c>
      <c r="N22" s="82">
        <f t="shared" si="2"/>
        <v>74.07829895966417</v>
      </c>
      <c r="O22" s="81">
        <v>8710</v>
      </c>
      <c r="P22" s="81">
        <v>6047</v>
      </c>
      <c r="Q22" s="82">
        <f t="shared" si="3"/>
        <v>69.42594718714122</v>
      </c>
      <c r="R22" s="81">
        <v>13206</v>
      </c>
      <c r="S22" s="81">
        <v>10188</v>
      </c>
      <c r="T22" s="82">
        <f t="shared" si="4"/>
        <v>77.14675147660155</v>
      </c>
    </row>
    <row r="23" spans="1:20" ht="13.5" customHeight="1">
      <c r="A23" s="12" t="s">
        <v>23</v>
      </c>
      <c r="B23" s="97" t="s">
        <v>123</v>
      </c>
      <c r="C23" s="90" t="s">
        <v>123</v>
      </c>
      <c r="D23" s="90" t="s">
        <v>123</v>
      </c>
      <c r="E23" s="97" t="s">
        <v>123</v>
      </c>
      <c r="F23" s="90" t="s">
        <v>123</v>
      </c>
      <c r="G23" s="90" t="s">
        <v>123</v>
      </c>
      <c r="H23" s="97" t="s">
        <v>123</v>
      </c>
      <c r="I23" s="90" t="s">
        <v>123</v>
      </c>
      <c r="J23" s="90" t="s">
        <v>123</v>
      </c>
      <c r="K23" s="12" t="s">
        <v>23</v>
      </c>
      <c r="L23" s="81">
        <f t="shared" si="0"/>
        <v>20974</v>
      </c>
      <c r="M23" s="81">
        <f t="shared" si="1"/>
        <v>15279</v>
      </c>
      <c r="N23" s="82">
        <f t="shared" si="2"/>
        <v>72.84733479546105</v>
      </c>
      <c r="O23" s="81">
        <v>8390</v>
      </c>
      <c r="P23" s="81">
        <v>5713</v>
      </c>
      <c r="Q23" s="82">
        <f t="shared" si="3"/>
        <v>68.09296781883194</v>
      </c>
      <c r="R23" s="81">
        <v>12584</v>
      </c>
      <c r="S23" s="81">
        <v>9566</v>
      </c>
      <c r="T23" s="82">
        <f t="shared" si="4"/>
        <v>76.0171646535283</v>
      </c>
    </row>
    <row r="24" spans="1:20" ht="13.5" customHeight="1">
      <c r="A24" s="12" t="s">
        <v>24</v>
      </c>
      <c r="B24" s="97" t="s">
        <v>123</v>
      </c>
      <c r="C24" s="90" t="s">
        <v>123</v>
      </c>
      <c r="D24" s="90" t="s">
        <v>123</v>
      </c>
      <c r="E24" s="97" t="s">
        <v>123</v>
      </c>
      <c r="F24" s="90" t="s">
        <v>123</v>
      </c>
      <c r="G24" s="90" t="s">
        <v>123</v>
      </c>
      <c r="H24" s="97" t="s">
        <v>123</v>
      </c>
      <c r="I24" s="90" t="s">
        <v>123</v>
      </c>
      <c r="J24" s="90" t="s">
        <v>123</v>
      </c>
      <c r="K24" s="12" t="s">
        <v>24</v>
      </c>
      <c r="L24" s="81">
        <f t="shared" si="0"/>
        <v>22081</v>
      </c>
      <c r="M24" s="81">
        <f t="shared" si="1"/>
        <v>16386</v>
      </c>
      <c r="N24" s="82">
        <f t="shared" si="2"/>
        <v>74.20859562519814</v>
      </c>
      <c r="O24" s="81">
        <v>8655</v>
      </c>
      <c r="P24" s="81">
        <v>5978</v>
      </c>
      <c r="Q24" s="82">
        <f t="shared" si="3"/>
        <v>69.06990179087232</v>
      </c>
      <c r="R24" s="81">
        <v>13426</v>
      </c>
      <c r="S24" s="81">
        <v>10408</v>
      </c>
      <c r="T24" s="82">
        <f t="shared" si="4"/>
        <v>77.52122746908982</v>
      </c>
    </row>
    <row r="25" spans="1:20" ht="13.5" customHeight="1">
      <c r="A25" s="14" t="s">
        <v>25</v>
      </c>
      <c r="B25" s="93" t="s">
        <v>127</v>
      </c>
      <c r="C25" s="94" t="s">
        <v>127</v>
      </c>
      <c r="D25" s="100" t="s">
        <v>127</v>
      </c>
      <c r="E25" s="94" t="s">
        <v>127</v>
      </c>
      <c r="F25" s="94" t="s">
        <v>127</v>
      </c>
      <c r="G25" s="100" t="s">
        <v>127</v>
      </c>
      <c r="H25" s="94" t="s">
        <v>127</v>
      </c>
      <c r="I25" s="94" t="s">
        <v>127</v>
      </c>
      <c r="J25" s="100" t="s">
        <v>127</v>
      </c>
      <c r="K25" s="14" t="s">
        <v>25</v>
      </c>
      <c r="L25" s="86">
        <f t="shared" si="0"/>
        <v>25233</v>
      </c>
      <c r="M25" s="87">
        <f t="shared" si="1"/>
        <v>20373</v>
      </c>
      <c r="N25" s="88">
        <f t="shared" si="2"/>
        <v>80.73950778742123</v>
      </c>
      <c r="O25" s="87">
        <v>9440</v>
      </c>
      <c r="P25" s="87">
        <v>7119</v>
      </c>
      <c r="Q25" s="89">
        <f t="shared" si="3"/>
        <v>75.41313559322033</v>
      </c>
      <c r="R25" s="87">
        <v>15793</v>
      </c>
      <c r="S25" s="87">
        <v>13254</v>
      </c>
      <c r="T25" s="89">
        <f t="shared" si="4"/>
        <v>83.9232571392389</v>
      </c>
    </row>
    <row r="26" spans="1:11" ht="16.5" customHeight="1">
      <c r="A26" s="55" t="s">
        <v>128</v>
      </c>
      <c r="K26" s="55" t="s">
        <v>128</v>
      </c>
    </row>
    <row r="27" spans="1:20" ht="13.5" customHeight="1">
      <c r="A27" s="33" t="s">
        <v>120</v>
      </c>
      <c r="B27" s="78">
        <v>630</v>
      </c>
      <c r="C27" s="78">
        <v>145</v>
      </c>
      <c r="D27" s="80">
        <v>23.1</v>
      </c>
      <c r="E27" s="78">
        <v>475</v>
      </c>
      <c r="F27" s="78">
        <v>80</v>
      </c>
      <c r="G27" s="80">
        <v>16.9</v>
      </c>
      <c r="H27" s="78">
        <v>155</v>
      </c>
      <c r="I27" s="78">
        <v>65</v>
      </c>
      <c r="J27" s="80">
        <v>42.2</v>
      </c>
      <c r="K27" s="33" t="s">
        <v>120</v>
      </c>
      <c r="L27" s="91" t="s">
        <v>123</v>
      </c>
      <c r="M27" s="91" t="s">
        <v>123</v>
      </c>
      <c r="N27" s="91" t="s">
        <v>123</v>
      </c>
      <c r="O27" s="91" t="s">
        <v>123</v>
      </c>
      <c r="P27" s="91" t="s">
        <v>123</v>
      </c>
      <c r="Q27" s="91" t="s">
        <v>123</v>
      </c>
      <c r="R27" s="91" t="s">
        <v>123</v>
      </c>
      <c r="S27" s="91" t="s">
        <v>123</v>
      </c>
      <c r="T27" s="91" t="s">
        <v>123</v>
      </c>
    </row>
    <row r="28" spans="1:20" ht="13.5" customHeight="1">
      <c r="A28" s="12" t="s">
        <v>121</v>
      </c>
      <c r="B28" s="81">
        <v>571</v>
      </c>
      <c r="C28" s="81">
        <v>123</v>
      </c>
      <c r="D28" s="83">
        <v>21.7</v>
      </c>
      <c r="E28" s="81">
        <v>431</v>
      </c>
      <c r="F28" s="81">
        <v>68</v>
      </c>
      <c r="G28" s="83">
        <v>15.9</v>
      </c>
      <c r="H28" s="81">
        <v>140</v>
      </c>
      <c r="I28" s="81">
        <v>55</v>
      </c>
      <c r="J28" s="83">
        <v>39.7</v>
      </c>
      <c r="K28" s="12" t="s">
        <v>121</v>
      </c>
      <c r="L28" s="90" t="s">
        <v>123</v>
      </c>
      <c r="M28" s="90" t="s">
        <v>123</v>
      </c>
      <c r="N28" s="90" t="s">
        <v>123</v>
      </c>
      <c r="O28" s="90" t="s">
        <v>123</v>
      </c>
      <c r="P28" s="90" t="s">
        <v>123</v>
      </c>
      <c r="Q28" s="90" t="s">
        <v>123</v>
      </c>
      <c r="R28" s="90" t="s">
        <v>123</v>
      </c>
      <c r="S28" s="90" t="s">
        <v>123</v>
      </c>
      <c r="T28" s="90" t="s">
        <v>123</v>
      </c>
    </row>
    <row r="29" spans="1:20" ht="13.5" customHeight="1">
      <c r="A29" s="12" t="s">
        <v>122</v>
      </c>
      <c r="B29" s="81">
        <v>553</v>
      </c>
      <c r="C29" s="81">
        <v>6</v>
      </c>
      <c r="D29" s="82">
        <v>1.1</v>
      </c>
      <c r="E29" s="81">
        <v>290</v>
      </c>
      <c r="F29" s="81">
        <v>0</v>
      </c>
      <c r="G29" s="82">
        <v>0.1</v>
      </c>
      <c r="H29" s="81">
        <v>263</v>
      </c>
      <c r="I29" s="81">
        <v>6</v>
      </c>
      <c r="J29" s="82">
        <v>2.2</v>
      </c>
      <c r="K29" s="12" t="s">
        <v>122</v>
      </c>
      <c r="L29" s="81">
        <v>9009</v>
      </c>
      <c r="M29" s="81">
        <v>6312</v>
      </c>
      <c r="N29" s="82">
        <v>70</v>
      </c>
      <c r="O29" s="81">
        <v>3444</v>
      </c>
      <c r="P29" s="81">
        <v>1852</v>
      </c>
      <c r="Q29" s="82">
        <v>53.7</v>
      </c>
      <c r="R29" s="81">
        <v>5564</v>
      </c>
      <c r="S29" s="81">
        <v>4460</v>
      </c>
      <c r="T29" s="82">
        <v>80.1</v>
      </c>
    </row>
    <row r="30" spans="1:20" ht="13.5" customHeight="1">
      <c r="A30" s="12" t="s">
        <v>124</v>
      </c>
      <c r="B30" s="97" t="s">
        <v>123</v>
      </c>
      <c r="C30" s="90" t="s">
        <v>123</v>
      </c>
      <c r="D30" s="90" t="s">
        <v>123</v>
      </c>
      <c r="E30" s="90" t="s">
        <v>123</v>
      </c>
      <c r="F30" s="90" t="s">
        <v>123</v>
      </c>
      <c r="G30" s="90" t="s">
        <v>123</v>
      </c>
      <c r="H30" s="90" t="s">
        <v>123</v>
      </c>
      <c r="I30" s="90" t="s">
        <v>123</v>
      </c>
      <c r="J30" s="90" t="s">
        <v>123</v>
      </c>
      <c r="K30" s="12" t="s">
        <v>124</v>
      </c>
      <c r="L30" s="81">
        <v>8778</v>
      </c>
      <c r="M30" s="81">
        <v>6662</v>
      </c>
      <c r="N30" s="83">
        <v>75.9</v>
      </c>
      <c r="O30" s="81">
        <v>3076</v>
      </c>
      <c r="P30" s="81">
        <v>1772</v>
      </c>
      <c r="Q30" s="83">
        <v>57.7</v>
      </c>
      <c r="R30" s="81">
        <v>5703</v>
      </c>
      <c r="S30" s="81">
        <v>4890</v>
      </c>
      <c r="T30" s="83">
        <v>85.8</v>
      </c>
    </row>
    <row r="31" spans="1:20" ht="13.5" customHeight="1">
      <c r="A31" s="12" t="s">
        <v>125</v>
      </c>
      <c r="B31" s="81">
        <f aca="true" t="shared" si="5" ref="B31:B43">E31+H31</f>
        <v>395.5</v>
      </c>
      <c r="C31" s="81">
        <f aca="true" t="shared" si="6" ref="C31:C43">F31+I31</f>
        <v>9.7</v>
      </c>
      <c r="D31" s="82">
        <f>C31/B31*100+0.1</f>
        <v>2.552591656131479</v>
      </c>
      <c r="E31" s="81">
        <f>ROUND(SUM(E32:E43)/12,1)</f>
        <v>277</v>
      </c>
      <c r="F31" s="81">
        <f>ROUND(SUM(F32:F43)/12,1)</f>
        <v>6.6</v>
      </c>
      <c r="G31" s="82">
        <f aca="true" t="shared" si="7" ref="G31:G43">F31/E31*100</f>
        <v>2.382671480144404</v>
      </c>
      <c r="H31" s="81">
        <f>ROUND(SUM(H32:H43)/12,1)-1</f>
        <v>118.5</v>
      </c>
      <c r="I31" s="81">
        <f>ROUND(SUM(I32:I43)/12,1)</f>
        <v>3.1</v>
      </c>
      <c r="J31" s="82">
        <f aca="true" t="shared" si="8" ref="J31:J43">I31/H31*100</f>
        <v>2.6160337552742616</v>
      </c>
      <c r="K31" s="12" t="s">
        <v>125</v>
      </c>
      <c r="L31" s="81">
        <f aca="true" t="shared" si="9" ref="L31:L43">O31+R31</f>
        <v>8752</v>
      </c>
      <c r="M31" s="81">
        <f>P31+S31-1</f>
        <v>7402.6</v>
      </c>
      <c r="N31" s="82">
        <f aca="true" t="shared" si="10" ref="N31:N43">M31/L31*100</f>
        <v>84.58180987202925</v>
      </c>
      <c r="O31" s="81">
        <f>ROUND(SUM(O32:O43)/12,1)</f>
        <v>2882.3</v>
      </c>
      <c r="P31" s="81">
        <f>ROUND(SUM(P32:P43)/12,1)</f>
        <v>1924.4</v>
      </c>
      <c r="Q31" s="82">
        <f>P31/O31*100-0.1</f>
        <v>66.66612427575201</v>
      </c>
      <c r="R31" s="81">
        <f>ROUND(SUM(R32:R43)/12,1)-1</f>
        <v>5869.7</v>
      </c>
      <c r="S31" s="81">
        <f>ROUND(SUM(S32:S43)/12,1)</f>
        <v>5479.2</v>
      </c>
      <c r="T31" s="82">
        <f aca="true" t="shared" si="11" ref="T31:T43">S31/R31*100</f>
        <v>93.34718980527114</v>
      </c>
    </row>
    <row r="32" spans="1:20" ht="13.5" customHeight="1">
      <c r="A32" s="46" t="s">
        <v>126</v>
      </c>
      <c r="B32" s="84">
        <f t="shared" si="5"/>
        <v>393</v>
      </c>
      <c r="C32" s="84">
        <f t="shared" si="6"/>
        <v>9</v>
      </c>
      <c r="D32" s="85">
        <f aca="true" t="shared" si="12" ref="D32:D43">C32/B32*100</f>
        <v>2.2900763358778624</v>
      </c>
      <c r="E32" s="84">
        <v>279</v>
      </c>
      <c r="F32" s="84">
        <v>7</v>
      </c>
      <c r="G32" s="85">
        <f t="shared" si="7"/>
        <v>2.5089605734767026</v>
      </c>
      <c r="H32" s="84">
        <v>114</v>
      </c>
      <c r="I32" s="84">
        <v>2</v>
      </c>
      <c r="J32" s="85">
        <f t="shared" si="8"/>
        <v>1.7543859649122806</v>
      </c>
      <c r="K32" s="46" t="s">
        <v>126</v>
      </c>
      <c r="L32" s="84">
        <f t="shared" si="9"/>
        <v>8766</v>
      </c>
      <c r="M32" s="84">
        <f aca="true" t="shared" si="13" ref="M32:M43">P32+S32</f>
        <v>7387</v>
      </c>
      <c r="N32" s="85">
        <f t="shared" si="10"/>
        <v>84.26876568560347</v>
      </c>
      <c r="O32" s="84">
        <v>2757</v>
      </c>
      <c r="P32" s="84">
        <v>1661</v>
      </c>
      <c r="Q32" s="85">
        <f aca="true" t="shared" si="14" ref="Q32:Q43">P32/O32*100</f>
        <v>60.246644903881034</v>
      </c>
      <c r="R32" s="84">
        <v>6009</v>
      </c>
      <c r="S32" s="84">
        <v>5726</v>
      </c>
      <c r="T32" s="85">
        <f t="shared" si="11"/>
        <v>95.29039773672824</v>
      </c>
    </row>
    <row r="33" spans="1:20" ht="13.5" customHeight="1">
      <c r="A33" s="12" t="s">
        <v>16</v>
      </c>
      <c r="B33" s="81">
        <f t="shared" si="5"/>
        <v>400</v>
      </c>
      <c r="C33" s="81">
        <f t="shared" si="6"/>
        <v>9</v>
      </c>
      <c r="D33" s="82">
        <f t="shared" si="12"/>
        <v>2.25</v>
      </c>
      <c r="E33" s="81">
        <v>286</v>
      </c>
      <c r="F33" s="81">
        <v>7</v>
      </c>
      <c r="G33" s="82">
        <f t="shared" si="7"/>
        <v>2.4475524475524475</v>
      </c>
      <c r="H33" s="81">
        <v>114</v>
      </c>
      <c r="I33" s="81">
        <v>2</v>
      </c>
      <c r="J33" s="82">
        <f t="shared" si="8"/>
        <v>1.7543859649122806</v>
      </c>
      <c r="K33" s="12" t="s">
        <v>16</v>
      </c>
      <c r="L33" s="81">
        <f t="shared" si="9"/>
        <v>8733</v>
      </c>
      <c r="M33" s="81">
        <f t="shared" si="13"/>
        <v>7344</v>
      </c>
      <c r="N33" s="82">
        <f t="shared" si="10"/>
        <v>84.09481277911371</v>
      </c>
      <c r="O33" s="81">
        <v>2708</v>
      </c>
      <c r="P33" s="81">
        <v>1658</v>
      </c>
      <c r="Q33" s="82">
        <f t="shared" si="14"/>
        <v>61.22599704579025</v>
      </c>
      <c r="R33" s="81">
        <v>6025</v>
      </c>
      <c r="S33" s="81">
        <v>5686</v>
      </c>
      <c r="T33" s="82">
        <f t="shared" si="11"/>
        <v>94.3734439834025</v>
      </c>
    </row>
    <row r="34" spans="1:20" ht="13.5" customHeight="1">
      <c r="A34" s="12" t="s">
        <v>84</v>
      </c>
      <c r="B34" s="81">
        <f t="shared" si="5"/>
        <v>396</v>
      </c>
      <c r="C34" s="81">
        <f t="shared" si="6"/>
        <v>10</v>
      </c>
      <c r="D34" s="82">
        <f t="shared" si="12"/>
        <v>2.525252525252525</v>
      </c>
      <c r="E34" s="81">
        <v>273</v>
      </c>
      <c r="F34" s="81">
        <v>6</v>
      </c>
      <c r="G34" s="82">
        <f t="shared" si="7"/>
        <v>2.197802197802198</v>
      </c>
      <c r="H34" s="81">
        <v>123</v>
      </c>
      <c r="I34" s="81">
        <v>4</v>
      </c>
      <c r="J34" s="82">
        <f t="shared" si="8"/>
        <v>3.2520325203252036</v>
      </c>
      <c r="K34" s="12" t="s">
        <v>84</v>
      </c>
      <c r="L34" s="81">
        <f t="shared" si="9"/>
        <v>8678</v>
      </c>
      <c r="M34" s="81">
        <f t="shared" si="13"/>
        <v>7584</v>
      </c>
      <c r="N34" s="82">
        <f t="shared" si="10"/>
        <v>87.39340861949758</v>
      </c>
      <c r="O34" s="81">
        <v>2957</v>
      </c>
      <c r="P34" s="81">
        <v>2081</v>
      </c>
      <c r="Q34" s="82">
        <f t="shared" si="14"/>
        <v>70.37538045316198</v>
      </c>
      <c r="R34" s="81">
        <v>5721</v>
      </c>
      <c r="S34" s="81">
        <v>5503</v>
      </c>
      <c r="T34" s="82">
        <f t="shared" si="11"/>
        <v>96.18947736409719</v>
      </c>
    </row>
    <row r="35" spans="1:20" ht="13.5" customHeight="1">
      <c r="A35" s="12" t="s">
        <v>17</v>
      </c>
      <c r="B35" s="81">
        <f t="shared" si="5"/>
        <v>407</v>
      </c>
      <c r="C35" s="81">
        <f t="shared" si="6"/>
        <v>10</v>
      </c>
      <c r="D35" s="82">
        <f t="shared" si="12"/>
        <v>2.457002457002457</v>
      </c>
      <c r="E35" s="81">
        <v>278</v>
      </c>
      <c r="F35" s="81">
        <v>6</v>
      </c>
      <c r="G35" s="82">
        <f t="shared" si="7"/>
        <v>2.158273381294964</v>
      </c>
      <c r="H35" s="81">
        <v>129</v>
      </c>
      <c r="I35" s="81">
        <v>4</v>
      </c>
      <c r="J35" s="82">
        <f t="shared" si="8"/>
        <v>3.10077519379845</v>
      </c>
      <c r="K35" s="12" t="s">
        <v>17</v>
      </c>
      <c r="L35" s="81">
        <f t="shared" si="9"/>
        <v>8956</v>
      </c>
      <c r="M35" s="81">
        <f t="shared" si="13"/>
        <v>7786</v>
      </c>
      <c r="N35" s="82">
        <f t="shared" si="10"/>
        <v>86.93613220187584</v>
      </c>
      <c r="O35" s="81">
        <v>3097</v>
      </c>
      <c r="P35" s="81">
        <v>2149</v>
      </c>
      <c r="Q35" s="82">
        <f t="shared" si="14"/>
        <v>69.38973199870843</v>
      </c>
      <c r="R35" s="81">
        <v>5859</v>
      </c>
      <c r="S35" s="81">
        <v>5637</v>
      </c>
      <c r="T35" s="82">
        <f t="shared" si="11"/>
        <v>96.21095750128008</v>
      </c>
    </row>
    <row r="36" spans="1:20" ht="13.5" customHeight="1">
      <c r="A36" s="12" t="s">
        <v>18</v>
      </c>
      <c r="B36" s="81">
        <f t="shared" si="5"/>
        <v>405</v>
      </c>
      <c r="C36" s="81">
        <f t="shared" si="6"/>
        <v>10</v>
      </c>
      <c r="D36" s="82">
        <f t="shared" si="12"/>
        <v>2.4691358024691357</v>
      </c>
      <c r="E36" s="81">
        <v>276</v>
      </c>
      <c r="F36" s="81">
        <v>6</v>
      </c>
      <c r="G36" s="82">
        <f t="shared" si="7"/>
        <v>2.1739130434782608</v>
      </c>
      <c r="H36" s="81">
        <v>129</v>
      </c>
      <c r="I36" s="81">
        <v>4</v>
      </c>
      <c r="J36" s="82">
        <f t="shared" si="8"/>
        <v>3.10077519379845</v>
      </c>
      <c r="K36" s="12" t="s">
        <v>18</v>
      </c>
      <c r="L36" s="81">
        <f t="shared" si="9"/>
        <v>8844</v>
      </c>
      <c r="M36" s="81">
        <f t="shared" si="13"/>
        <v>6465</v>
      </c>
      <c r="N36" s="82">
        <f t="shared" si="10"/>
        <v>73.10040705563094</v>
      </c>
      <c r="O36" s="81">
        <v>2939</v>
      </c>
      <c r="P36" s="81">
        <v>1763</v>
      </c>
      <c r="Q36" s="82">
        <f t="shared" si="14"/>
        <v>59.986389928547126</v>
      </c>
      <c r="R36" s="81">
        <v>5905</v>
      </c>
      <c r="S36" s="81">
        <v>4702</v>
      </c>
      <c r="T36" s="82">
        <f t="shared" si="11"/>
        <v>79.62743437764607</v>
      </c>
    </row>
    <row r="37" spans="1:20" ht="13.5" customHeight="1">
      <c r="A37" s="12" t="s">
        <v>19</v>
      </c>
      <c r="B37" s="81">
        <f t="shared" si="5"/>
        <v>401</v>
      </c>
      <c r="C37" s="81">
        <f t="shared" si="6"/>
        <v>8</v>
      </c>
      <c r="D37" s="82">
        <f t="shared" si="12"/>
        <v>1.99501246882793</v>
      </c>
      <c r="E37" s="81">
        <v>274</v>
      </c>
      <c r="F37" s="81">
        <v>6</v>
      </c>
      <c r="G37" s="82">
        <f t="shared" si="7"/>
        <v>2.18978102189781</v>
      </c>
      <c r="H37" s="81">
        <v>127</v>
      </c>
      <c r="I37" s="81">
        <v>2</v>
      </c>
      <c r="J37" s="82">
        <f t="shared" si="8"/>
        <v>1.574803149606299</v>
      </c>
      <c r="K37" s="12" t="s">
        <v>19</v>
      </c>
      <c r="L37" s="81">
        <f t="shared" si="9"/>
        <v>8622</v>
      </c>
      <c r="M37" s="81">
        <f t="shared" si="13"/>
        <v>7421</v>
      </c>
      <c r="N37" s="82">
        <f t="shared" si="10"/>
        <v>86.07051728137323</v>
      </c>
      <c r="O37" s="81">
        <v>2818</v>
      </c>
      <c r="P37" s="81">
        <v>1841</v>
      </c>
      <c r="Q37" s="82">
        <f t="shared" si="14"/>
        <v>65.33002129169624</v>
      </c>
      <c r="R37" s="81">
        <v>5804</v>
      </c>
      <c r="S37" s="81">
        <v>5580</v>
      </c>
      <c r="T37" s="82">
        <f t="shared" si="11"/>
        <v>96.14059269469331</v>
      </c>
    </row>
    <row r="38" spans="1:20" ht="13.5" customHeight="1">
      <c r="A38" s="12" t="s">
        <v>20</v>
      </c>
      <c r="B38" s="81">
        <f t="shared" si="5"/>
        <v>395</v>
      </c>
      <c r="C38" s="81">
        <f t="shared" si="6"/>
        <v>10</v>
      </c>
      <c r="D38" s="82">
        <f t="shared" si="12"/>
        <v>2.5316455696202533</v>
      </c>
      <c r="E38" s="81">
        <v>272</v>
      </c>
      <c r="F38" s="81">
        <v>6</v>
      </c>
      <c r="G38" s="82">
        <f t="shared" si="7"/>
        <v>2.2058823529411766</v>
      </c>
      <c r="H38" s="81">
        <v>123</v>
      </c>
      <c r="I38" s="81">
        <v>4</v>
      </c>
      <c r="J38" s="82">
        <f t="shared" si="8"/>
        <v>3.2520325203252036</v>
      </c>
      <c r="K38" s="12" t="s">
        <v>20</v>
      </c>
      <c r="L38" s="81">
        <f t="shared" si="9"/>
        <v>8900</v>
      </c>
      <c r="M38" s="81">
        <f t="shared" si="13"/>
        <v>7701</v>
      </c>
      <c r="N38" s="82">
        <f t="shared" si="10"/>
        <v>86.52808988764045</v>
      </c>
      <c r="O38" s="81">
        <v>2873</v>
      </c>
      <c r="P38" s="81">
        <v>1953</v>
      </c>
      <c r="Q38" s="82">
        <f t="shared" si="14"/>
        <v>67.97772363383223</v>
      </c>
      <c r="R38" s="81">
        <v>6027</v>
      </c>
      <c r="S38" s="81">
        <v>5748</v>
      </c>
      <c r="T38" s="82">
        <f t="shared" si="11"/>
        <v>95.370831259333</v>
      </c>
    </row>
    <row r="39" spans="1:20" ht="13.5" customHeight="1">
      <c r="A39" s="12" t="s">
        <v>21</v>
      </c>
      <c r="B39" s="81">
        <f t="shared" si="5"/>
        <v>392</v>
      </c>
      <c r="C39" s="81">
        <f t="shared" si="6"/>
        <v>11</v>
      </c>
      <c r="D39" s="82">
        <f t="shared" si="12"/>
        <v>2.806122448979592</v>
      </c>
      <c r="E39" s="81">
        <v>280</v>
      </c>
      <c r="F39" s="81">
        <v>8</v>
      </c>
      <c r="G39" s="82">
        <f t="shared" si="7"/>
        <v>2.857142857142857</v>
      </c>
      <c r="H39" s="81">
        <v>112</v>
      </c>
      <c r="I39" s="81">
        <v>3</v>
      </c>
      <c r="J39" s="82">
        <f t="shared" si="8"/>
        <v>2.6785714285714284</v>
      </c>
      <c r="K39" s="12" t="s">
        <v>21</v>
      </c>
      <c r="L39" s="81">
        <f t="shared" si="9"/>
        <v>8872</v>
      </c>
      <c r="M39" s="81">
        <f t="shared" si="13"/>
        <v>7840</v>
      </c>
      <c r="N39" s="82">
        <f t="shared" si="10"/>
        <v>88.36789900811543</v>
      </c>
      <c r="O39" s="81">
        <v>2902</v>
      </c>
      <c r="P39" s="81">
        <v>2065</v>
      </c>
      <c r="Q39" s="82">
        <f t="shared" si="14"/>
        <v>71.157822191592</v>
      </c>
      <c r="R39" s="81">
        <v>5970</v>
      </c>
      <c r="S39" s="81">
        <v>5775</v>
      </c>
      <c r="T39" s="82">
        <f t="shared" si="11"/>
        <v>96.73366834170855</v>
      </c>
    </row>
    <row r="40" spans="1:20" ht="13.5" customHeight="1">
      <c r="A40" s="12" t="s">
        <v>22</v>
      </c>
      <c r="B40" s="81">
        <f t="shared" si="5"/>
        <v>390</v>
      </c>
      <c r="C40" s="81">
        <f t="shared" si="6"/>
        <v>8</v>
      </c>
      <c r="D40" s="82">
        <f t="shared" si="12"/>
        <v>2.051282051282051</v>
      </c>
      <c r="E40" s="81">
        <v>268</v>
      </c>
      <c r="F40" s="81">
        <v>6</v>
      </c>
      <c r="G40" s="82">
        <f t="shared" si="7"/>
        <v>2.2388059701492535</v>
      </c>
      <c r="H40" s="81">
        <v>122</v>
      </c>
      <c r="I40" s="81">
        <v>2</v>
      </c>
      <c r="J40" s="82">
        <f t="shared" si="8"/>
        <v>1.639344262295082</v>
      </c>
      <c r="K40" s="12" t="s">
        <v>22</v>
      </c>
      <c r="L40" s="81">
        <f t="shared" si="9"/>
        <v>8762</v>
      </c>
      <c r="M40" s="81">
        <f t="shared" si="13"/>
        <v>6729</v>
      </c>
      <c r="N40" s="82">
        <f t="shared" si="10"/>
        <v>76.79753480940424</v>
      </c>
      <c r="O40" s="81">
        <v>2967</v>
      </c>
      <c r="P40" s="81">
        <v>2005</v>
      </c>
      <c r="Q40" s="82">
        <f t="shared" si="14"/>
        <v>67.57667677789013</v>
      </c>
      <c r="R40" s="81">
        <v>5795</v>
      </c>
      <c r="S40" s="81">
        <v>4724</v>
      </c>
      <c r="T40" s="82">
        <f t="shared" si="11"/>
        <v>81.51855047454703</v>
      </c>
    </row>
    <row r="41" spans="1:20" ht="13.5" customHeight="1">
      <c r="A41" s="12" t="s">
        <v>23</v>
      </c>
      <c r="B41" s="81">
        <f t="shared" si="5"/>
        <v>393</v>
      </c>
      <c r="C41" s="81">
        <f t="shared" si="6"/>
        <v>11</v>
      </c>
      <c r="D41" s="82">
        <f t="shared" si="12"/>
        <v>2.7989821882951653</v>
      </c>
      <c r="E41" s="81">
        <v>283</v>
      </c>
      <c r="F41" s="81">
        <v>8</v>
      </c>
      <c r="G41" s="82">
        <f t="shared" si="7"/>
        <v>2.8268551236749118</v>
      </c>
      <c r="H41" s="81">
        <v>110</v>
      </c>
      <c r="I41" s="81">
        <v>3</v>
      </c>
      <c r="J41" s="82">
        <f t="shared" si="8"/>
        <v>2.727272727272727</v>
      </c>
      <c r="K41" s="12" t="s">
        <v>23</v>
      </c>
      <c r="L41" s="81">
        <f t="shared" si="9"/>
        <v>8625</v>
      </c>
      <c r="M41" s="81">
        <f t="shared" si="13"/>
        <v>7471</v>
      </c>
      <c r="N41" s="82">
        <f t="shared" si="10"/>
        <v>86.62028985507246</v>
      </c>
      <c r="O41" s="81">
        <v>2856</v>
      </c>
      <c r="P41" s="81">
        <v>1923</v>
      </c>
      <c r="Q41" s="82">
        <f t="shared" si="14"/>
        <v>67.33193277310924</v>
      </c>
      <c r="R41" s="81">
        <v>5769</v>
      </c>
      <c r="S41" s="81">
        <v>5548</v>
      </c>
      <c r="T41" s="82">
        <f t="shared" si="11"/>
        <v>96.16918010053736</v>
      </c>
    </row>
    <row r="42" spans="1:20" ht="13.5" customHeight="1">
      <c r="A42" s="12" t="s">
        <v>24</v>
      </c>
      <c r="B42" s="81">
        <f t="shared" si="5"/>
        <v>393</v>
      </c>
      <c r="C42" s="81">
        <f t="shared" si="6"/>
        <v>11</v>
      </c>
      <c r="D42" s="82">
        <f t="shared" si="12"/>
        <v>2.7989821882951653</v>
      </c>
      <c r="E42" s="81">
        <v>283</v>
      </c>
      <c r="F42" s="81">
        <v>8</v>
      </c>
      <c r="G42" s="82">
        <f t="shared" si="7"/>
        <v>2.8268551236749118</v>
      </c>
      <c r="H42" s="81">
        <v>110</v>
      </c>
      <c r="I42" s="81">
        <v>3</v>
      </c>
      <c r="J42" s="82">
        <f t="shared" si="8"/>
        <v>2.727272727272727</v>
      </c>
      <c r="K42" s="12" t="s">
        <v>24</v>
      </c>
      <c r="L42" s="81">
        <f t="shared" si="9"/>
        <v>8597</v>
      </c>
      <c r="M42" s="81">
        <f t="shared" si="13"/>
        <v>7516</v>
      </c>
      <c r="N42" s="82">
        <f t="shared" si="10"/>
        <v>87.42584622542748</v>
      </c>
      <c r="O42" s="81">
        <v>2829</v>
      </c>
      <c r="P42" s="81">
        <v>1997</v>
      </c>
      <c r="Q42" s="82">
        <f t="shared" si="14"/>
        <v>70.59031459879816</v>
      </c>
      <c r="R42" s="81">
        <v>5768</v>
      </c>
      <c r="S42" s="81">
        <v>5519</v>
      </c>
      <c r="T42" s="82">
        <f t="shared" si="11"/>
        <v>95.68307905686547</v>
      </c>
    </row>
    <row r="43" spans="1:20" ht="13.5" customHeight="1">
      <c r="A43" s="14" t="s">
        <v>25</v>
      </c>
      <c r="B43" s="86">
        <f t="shared" si="5"/>
        <v>393</v>
      </c>
      <c r="C43" s="87">
        <f t="shared" si="6"/>
        <v>9</v>
      </c>
      <c r="D43" s="88">
        <f t="shared" si="12"/>
        <v>2.2900763358778624</v>
      </c>
      <c r="E43" s="87">
        <v>272</v>
      </c>
      <c r="F43" s="87">
        <v>5</v>
      </c>
      <c r="G43" s="89">
        <f t="shared" si="7"/>
        <v>1.8382352941176472</v>
      </c>
      <c r="H43" s="87">
        <v>121</v>
      </c>
      <c r="I43" s="87">
        <v>4</v>
      </c>
      <c r="J43" s="89">
        <f t="shared" si="8"/>
        <v>3.3057851239669422</v>
      </c>
      <c r="K43" s="14" t="s">
        <v>25</v>
      </c>
      <c r="L43" s="86">
        <f t="shared" si="9"/>
        <v>8680</v>
      </c>
      <c r="M43" s="87">
        <f t="shared" si="13"/>
        <v>7599</v>
      </c>
      <c r="N43" s="88">
        <f t="shared" si="10"/>
        <v>87.54608294930875</v>
      </c>
      <c r="O43" s="87">
        <v>2884</v>
      </c>
      <c r="P43" s="87">
        <v>1997</v>
      </c>
      <c r="Q43" s="89">
        <f t="shared" si="14"/>
        <v>69.24410540915396</v>
      </c>
      <c r="R43" s="87">
        <v>5796</v>
      </c>
      <c r="S43" s="87">
        <v>5602</v>
      </c>
      <c r="T43" s="89">
        <f t="shared" si="11"/>
        <v>96.6528640441684</v>
      </c>
    </row>
    <row r="44" spans="1:11" ht="16.5" customHeight="1">
      <c r="A44" s="55" t="s">
        <v>39</v>
      </c>
      <c r="K44" s="55" t="s">
        <v>39</v>
      </c>
    </row>
    <row r="45" spans="1:20" ht="13.5" customHeight="1">
      <c r="A45" s="33" t="s">
        <v>95</v>
      </c>
      <c r="B45" s="91" t="s">
        <v>96</v>
      </c>
      <c r="C45" s="91" t="s">
        <v>96</v>
      </c>
      <c r="D45" s="91" t="s">
        <v>96</v>
      </c>
      <c r="E45" s="91" t="s">
        <v>96</v>
      </c>
      <c r="F45" s="91" t="s">
        <v>96</v>
      </c>
      <c r="G45" s="91" t="s">
        <v>96</v>
      </c>
      <c r="H45" s="91" t="s">
        <v>96</v>
      </c>
      <c r="I45" s="91" t="s">
        <v>96</v>
      </c>
      <c r="J45" s="91" t="s">
        <v>96</v>
      </c>
      <c r="K45" s="33" t="s">
        <v>95</v>
      </c>
      <c r="L45" s="78">
        <v>4016</v>
      </c>
      <c r="M45" s="78">
        <v>1255</v>
      </c>
      <c r="N45" s="80">
        <v>31.3</v>
      </c>
      <c r="O45" s="78">
        <v>1554</v>
      </c>
      <c r="P45" s="78">
        <v>318</v>
      </c>
      <c r="Q45" s="80">
        <v>20.5</v>
      </c>
      <c r="R45" s="78">
        <v>2462</v>
      </c>
      <c r="S45" s="78">
        <v>937</v>
      </c>
      <c r="T45" s="80">
        <v>38.1</v>
      </c>
    </row>
    <row r="46" spans="1:20" ht="13.5" customHeight="1">
      <c r="A46" s="12" t="s">
        <v>97</v>
      </c>
      <c r="B46" s="90" t="s">
        <v>96</v>
      </c>
      <c r="C46" s="90" t="s">
        <v>96</v>
      </c>
      <c r="D46" s="90" t="s">
        <v>96</v>
      </c>
      <c r="E46" s="90" t="s">
        <v>96</v>
      </c>
      <c r="F46" s="90" t="s">
        <v>96</v>
      </c>
      <c r="G46" s="90" t="s">
        <v>96</v>
      </c>
      <c r="H46" s="90" t="s">
        <v>96</v>
      </c>
      <c r="I46" s="90" t="s">
        <v>96</v>
      </c>
      <c r="J46" s="90" t="s">
        <v>96</v>
      </c>
      <c r="K46" s="12" t="s">
        <v>97</v>
      </c>
      <c r="L46" s="81">
        <v>3749</v>
      </c>
      <c r="M46" s="81">
        <v>1208</v>
      </c>
      <c r="N46" s="83">
        <v>32.2</v>
      </c>
      <c r="O46" s="81">
        <v>1486</v>
      </c>
      <c r="P46" s="81">
        <v>286</v>
      </c>
      <c r="Q46" s="83">
        <v>19.2</v>
      </c>
      <c r="R46" s="81">
        <v>2262</v>
      </c>
      <c r="S46" s="81">
        <v>922</v>
      </c>
      <c r="T46" s="83">
        <v>40.8</v>
      </c>
    </row>
    <row r="47" spans="1:20" ht="13.5" customHeight="1">
      <c r="A47" s="12" t="s">
        <v>98</v>
      </c>
      <c r="B47" s="90" t="s">
        <v>96</v>
      </c>
      <c r="C47" s="90" t="s">
        <v>96</v>
      </c>
      <c r="D47" s="90" t="s">
        <v>96</v>
      </c>
      <c r="E47" s="90" t="s">
        <v>164</v>
      </c>
      <c r="F47" s="90" t="s">
        <v>164</v>
      </c>
      <c r="G47" s="90" t="s">
        <v>164</v>
      </c>
      <c r="H47" s="90" t="s">
        <v>164</v>
      </c>
      <c r="I47" s="90" t="s">
        <v>164</v>
      </c>
      <c r="J47" s="90" t="s">
        <v>164</v>
      </c>
      <c r="K47" s="12" t="s">
        <v>98</v>
      </c>
      <c r="L47" s="81">
        <v>3665</v>
      </c>
      <c r="M47" s="81">
        <v>1614</v>
      </c>
      <c r="N47" s="82">
        <v>44</v>
      </c>
      <c r="O47" s="81">
        <v>1558</v>
      </c>
      <c r="P47" s="81">
        <v>344</v>
      </c>
      <c r="Q47" s="82">
        <v>22</v>
      </c>
      <c r="R47" s="81">
        <v>2107</v>
      </c>
      <c r="S47" s="81">
        <v>1270</v>
      </c>
      <c r="T47" s="82">
        <v>60.3</v>
      </c>
    </row>
    <row r="48" spans="1:20" ht="13.5" customHeight="1">
      <c r="A48" s="12" t="s">
        <v>99</v>
      </c>
      <c r="B48" s="97" t="s">
        <v>96</v>
      </c>
      <c r="C48" s="90" t="s">
        <v>96</v>
      </c>
      <c r="D48" s="90" t="s">
        <v>96</v>
      </c>
      <c r="E48" s="90" t="s">
        <v>96</v>
      </c>
      <c r="F48" s="90" t="s">
        <v>96</v>
      </c>
      <c r="G48" s="90" t="s">
        <v>96</v>
      </c>
      <c r="H48" s="90" t="s">
        <v>96</v>
      </c>
      <c r="I48" s="90" t="s">
        <v>96</v>
      </c>
      <c r="J48" s="90" t="s">
        <v>96</v>
      </c>
      <c r="K48" s="12" t="s">
        <v>99</v>
      </c>
      <c r="L48" s="81">
        <v>3831</v>
      </c>
      <c r="M48" s="81">
        <v>1777</v>
      </c>
      <c r="N48" s="83">
        <v>46.4</v>
      </c>
      <c r="O48" s="81">
        <v>1630</v>
      </c>
      <c r="P48" s="81">
        <v>417</v>
      </c>
      <c r="Q48" s="83">
        <v>25.6</v>
      </c>
      <c r="R48" s="81">
        <v>2201</v>
      </c>
      <c r="S48" s="81">
        <v>1360</v>
      </c>
      <c r="T48" s="83">
        <v>61.8</v>
      </c>
    </row>
    <row r="49" spans="1:20" ht="13.5" customHeight="1">
      <c r="A49" s="12" t="s">
        <v>100</v>
      </c>
      <c r="B49" s="90" t="s">
        <v>129</v>
      </c>
      <c r="C49" s="90" t="s">
        <v>129</v>
      </c>
      <c r="D49" s="99" t="s">
        <v>129</v>
      </c>
      <c r="E49" s="90" t="s">
        <v>129</v>
      </c>
      <c r="F49" s="90" t="s">
        <v>129</v>
      </c>
      <c r="G49" s="99" t="s">
        <v>129</v>
      </c>
      <c r="H49" s="90" t="s">
        <v>129</v>
      </c>
      <c r="I49" s="90" t="s">
        <v>129</v>
      </c>
      <c r="J49" s="99" t="s">
        <v>129</v>
      </c>
      <c r="K49" s="12" t="s">
        <v>100</v>
      </c>
      <c r="L49" s="81">
        <f aca="true" t="shared" si="15" ref="L49:L61">O49+R49</f>
        <v>3705.6</v>
      </c>
      <c r="M49" s="81">
        <f>P49+S49+1</f>
        <v>1655.3</v>
      </c>
      <c r="N49" s="82">
        <f aca="true" t="shared" si="16" ref="N49:N61">M49/L49*100</f>
        <v>44.67022884283247</v>
      </c>
      <c r="O49" s="81">
        <f>ROUND(SUM(O50:O61)/12,1)</f>
        <v>1817.1</v>
      </c>
      <c r="P49" s="81">
        <f>ROUND(SUM(P50:P61)/12,1)</f>
        <v>448.8</v>
      </c>
      <c r="Q49" s="82">
        <f aca="true" t="shared" si="17" ref="Q49:Q61">P49/O49*100</f>
        <v>24.698695723955755</v>
      </c>
      <c r="R49" s="81">
        <f>ROUND(SUM(R50:R61)/12,1)</f>
        <v>1888.5</v>
      </c>
      <c r="S49" s="81">
        <f>ROUND(SUM(S50:S61)/12,1)</f>
        <v>1205.5</v>
      </c>
      <c r="T49" s="82">
        <f aca="true" t="shared" si="18" ref="T49:T61">S49/R49*100</f>
        <v>63.8337304739211</v>
      </c>
    </row>
    <row r="50" spans="1:20" ht="13.5" customHeight="1">
      <c r="A50" s="46" t="s">
        <v>101</v>
      </c>
      <c r="B50" s="92" t="s">
        <v>129</v>
      </c>
      <c r="C50" s="92" t="s">
        <v>129</v>
      </c>
      <c r="D50" s="101" t="s">
        <v>129</v>
      </c>
      <c r="E50" s="92" t="s">
        <v>129</v>
      </c>
      <c r="F50" s="92" t="s">
        <v>129</v>
      </c>
      <c r="G50" s="101" t="s">
        <v>129</v>
      </c>
      <c r="H50" s="92" t="s">
        <v>129</v>
      </c>
      <c r="I50" s="92" t="s">
        <v>129</v>
      </c>
      <c r="J50" s="101" t="s">
        <v>129</v>
      </c>
      <c r="K50" s="46" t="s">
        <v>101</v>
      </c>
      <c r="L50" s="84">
        <f t="shared" si="15"/>
        <v>3631</v>
      </c>
      <c r="M50" s="84">
        <f aca="true" t="shared" si="19" ref="M50:M61">P50+S50</f>
        <v>1652</v>
      </c>
      <c r="N50" s="85">
        <f t="shared" si="16"/>
        <v>45.497108234646106</v>
      </c>
      <c r="O50" s="84">
        <v>1771</v>
      </c>
      <c r="P50" s="84">
        <v>423</v>
      </c>
      <c r="Q50" s="85">
        <f t="shared" si="17"/>
        <v>23.88481084133258</v>
      </c>
      <c r="R50" s="84">
        <v>1860</v>
      </c>
      <c r="S50" s="84">
        <v>1229</v>
      </c>
      <c r="T50" s="85">
        <f t="shared" si="18"/>
        <v>66.0752688172043</v>
      </c>
    </row>
    <row r="51" spans="1:20" ht="13.5" customHeight="1">
      <c r="A51" s="12" t="s">
        <v>16</v>
      </c>
      <c r="B51" s="90" t="s">
        <v>129</v>
      </c>
      <c r="C51" s="90" t="s">
        <v>129</v>
      </c>
      <c r="D51" s="99" t="s">
        <v>129</v>
      </c>
      <c r="E51" s="90" t="s">
        <v>129</v>
      </c>
      <c r="F51" s="90" t="s">
        <v>129</v>
      </c>
      <c r="G51" s="99" t="s">
        <v>129</v>
      </c>
      <c r="H51" s="90" t="s">
        <v>129</v>
      </c>
      <c r="I51" s="90" t="s">
        <v>129</v>
      </c>
      <c r="J51" s="99" t="s">
        <v>129</v>
      </c>
      <c r="K51" s="12" t="s">
        <v>16</v>
      </c>
      <c r="L51" s="81">
        <f t="shared" si="15"/>
        <v>3625</v>
      </c>
      <c r="M51" s="81">
        <f t="shared" si="19"/>
        <v>1656</v>
      </c>
      <c r="N51" s="82">
        <f t="shared" si="16"/>
        <v>45.682758620689654</v>
      </c>
      <c r="O51" s="81">
        <v>1774</v>
      </c>
      <c r="P51" s="81">
        <v>434</v>
      </c>
      <c r="Q51" s="82">
        <f t="shared" si="17"/>
        <v>24.46448703494927</v>
      </c>
      <c r="R51" s="81">
        <v>1851</v>
      </c>
      <c r="S51" s="81">
        <v>1222</v>
      </c>
      <c r="T51" s="82">
        <f t="shared" si="18"/>
        <v>66.01836844948676</v>
      </c>
    </row>
    <row r="52" spans="1:20" ht="13.5" customHeight="1">
      <c r="A52" s="12" t="s">
        <v>84</v>
      </c>
      <c r="B52" s="90" t="s">
        <v>129</v>
      </c>
      <c r="C52" s="90" t="s">
        <v>129</v>
      </c>
      <c r="D52" s="99" t="s">
        <v>129</v>
      </c>
      <c r="E52" s="90" t="s">
        <v>129</v>
      </c>
      <c r="F52" s="90" t="s">
        <v>129</v>
      </c>
      <c r="G52" s="99" t="s">
        <v>129</v>
      </c>
      <c r="H52" s="90" t="s">
        <v>129</v>
      </c>
      <c r="I52" s="90" t="s">
        <v>129</v>
      </c>
      <c r="J52" s="99" t="s">
        <v>129</v>
      </c>
      <c r="K52" s="12" t="s">
        <v>84</v>
      </c>
      <c r="L52" s="81">
        <f t="shared" si="15"/>
        <v>3588</v>
      </c>
      <c r="M52" s="81">
        <f t="shared" si="19"/>
        <v>1662</v>
      </c>
      <c r="N52" s="82">
        <f t="shared" si="16"/>
        <v>46.32107023411371</v>
      </c>
      <c r="O52" s="81">
        <v>1740</v>
      </c>
      <c r="P52" s="81">
        <v>433</v>
      </c>
      <c r="Q52" s="82">
        <f t="shared" si="17"/>
        <v>24.885057471264368</v>
      </c>
      <c r="R52" s="81">
        <v>1848</v>
      </c>
      <c r="S52" s="81">
        <v>1229</v>
      </c>
      <c r="T52" s="82">
        <f t="shared" si="18"/>
        <v>66.504329004329</v>
      </c>
    </row>
    <row r="53" spans="1:20" ht="13.5" customHeight="1">
      <c r="A53" s="12" t="s">
        <v>17</v>
      </c>
      <c r="B53" s="90" t="s">
        <v>129</v>
      </c>
      <c r="C53" s="90" t="s">
        <v>129</v>
      </c>
      <c r="D53" s="99" t="s">
        <v>129</v>
      </c>
      <c r="E53" s="90" t="s">
        <v>129</v>
      </c>
      <c r="F53" s="90" t="s">
        <v>129</v>
      </c>
      <c r="G53" s="99" t="s">
        <v>129</v>
      </c>
      <c r="H53" s="90" t="s">
        <v>129</v>
      </c>
      <c r="I53" s="90" t="s">
        <v>129</v>
      </c>
      <c r="J53" s="99" t="s">
        <v>129</v>
      </c>
      <c r="K53" s="12" t="s">
        <v>17</v>
      </c>
      <c r="L53" s="81">
        <f t="shared" si="15"/>
        <v>3756</v>
      </c>
      <c r="M53" s="81">
        <f t="shared" si="19"/>
        <v>1708</v>
      </c>
      <c r="N53" s="82">
        <f t="shared" si="16"/>
        <v>45.473908413205535</v>
      </c>
      <c r="O53" s="81">
        <v>1811</v>
      </c>
      <c r="P53" s="81">
        <v>461</v>
      </c>
      <c r="Q53" s="82">
        <f t="shared" si="17"/>
        <v>25.455549420209827</v>
      </c>
      <c r="R53" s="81">
        <v>1945</v>
      </c>
      <c r="S53" s="81">
        <v>1247</v>
      </c>
      <c r="T53" s="82">
        <f t="shared" si="18"/>
        <v>64.11311053984576</v>
      </c>
    </row>
    <row r="54" spans="1:20" ht="13.5" customHeight="1">
      <c r="A54" s="12" t="s">
        <v>18</v>
      </c>
      <c r="B54" s="90" t="s">
        <v>129</v>
      </c>
      <c r="C54" s="90" t="s">
        <v>129</v>
      </c>
      <c r="D54" s="99" t="s">
        <v>129</v>
      </c>
      <c r="E54" s="90" t="s">
        <v>129</v>
      </c>
      <c r="F54" s="90" t="s">
        <v>129</v>
      </c>
      <c r="G54" s="99" t="s">
        <v>129</v>
      </c>
      <c r="H54" s="90" t="s">
        <v>129</v>
      </c>
      <c r="I54" s="90" t="s">
        <v>129</v>
      </c>
      <c r="J54" s="99" t="s">
        <v>129</v>
      </c>
      <c r="K54" s="12" t="s">
        <v>18</v>
      </c>
      <c r="L54" s="81">
        <f t="shared" si="15"/>
        <v>3708</v>
      </c>
      <c r="M54" s="81">
        <f t="shared" si="19"/>
        <v>1621</v>
      </c>
      <c r="N54" s="82">
        <f t="shared" si="16"/>
        <v>43.71628910463862</v>
      </c>
      <c r="O54" s="81">
        <v>1808</v>
      </c>
      <c r="P54" s="81">
        <v>449</v>
      </c>
      <c r="Q54" s="82">
        <f t="shared" si="17"/>
        <v>24.83407079646018</v>
      </c>
      <c r="R54" s="81">
        <v>1900</v>
      </c>
      <c r="S54" s="81">
        <v>1172</v>
      </c>
      <c r="T54" s="82">
        <f t="shared" si="18"/>
        <v>61.68421052631579</v>
      </c>
    </row>
    <row r="55" spans="1:20" ht="13.5" customHeight="1">
      <c r="A55" s="12" t="s">
        <v>19</v>
      </c>
      <c r="B55" s="90" t="s">
        <v>129</v>
      </c>
      <c r="C55" s="90" t="s">
        <v>129</v>
      </c>
      <c r="D55" s="99" t="s">
        <v>129</v>
      </c>
      <c r="E55" s="90" t="s">
        <v>129</v>
      </c>
      <c r="F55" s="90" t="s">
        <v>129</v>
      </c>
      <c r="G55" s="99" t="s">
        <v>129</v>
      </c>
      <c r="H55" s="90" t="s">
        <v>129</v>
      </c>
      <c r="I55" s="90" t="s">
        <v>129</v>
      </c>
      <c r="J55" s="99" t="s">
        <v>129</v>
      </c>
      <c r="K55" s="12" t="s">
        <v>19</v>
      </c>
      <c r="L55" s="81">
        <f t="shared" si="15"/>
        <v>3778</v>
      </c>
      <c r="M55" s="81">
        <f t="shared" si="19"/>
        <v>1650</v>
      </c>
      <c r="N55" s="82">
        <f t="shared" si="16"/>
        <v>43.67390153520381</v>
      </c>
      <c r="O55" s="81">
        <v>1864</v>
      </c>
      <c r="P55" s="81">
        <v>459</v>
      </c>
      <c r="Q55" s="82">
        <f t="shared" si="17"/>
        <v>24.624463519313306</v>
      </c>
      <c r="R55" s="81">
        <v>1914</v>
      </c>
      <c r="S55" s="81">
        <v>1191</v>
      </c>
      <c r="T55" s="82">
        <f t="shared" si="18"/>
        <v>62.225705329153605</v>
      </c>
    </row>
    <row r="56" spans="1:20" ht="13.5" customHeight="1">
      <c r="A56" s="12" t="s">
        <v>20</v>
      </c>
      <c r="B56" s="90" t="s">
        <v>129</v>
      </c>
      <c r="C56" s="90" t="s">
        <v>129</v>
      </c>
      <c r="D56" s="99" t="s">
        <v>129</v>
      </c>
      <c r="E56" s="90" t="s">
        <v>129</v>
      </c>
      <c r="F56" s="90" t="s">
        <v>129</v>
      </c>
      <c r="G56" s="99" t="s">
        <v>129</v>
      </c>
      <c r="H56" s="90" t="s">
        <v>129</v>
      </c>
      <c r="I56" s="90" t="s">
        <v>129</v>
      </c>
      <c r="J56" s="99" t="s">
        <v>129</v>
      </c>
      <c r="K56" s="12" t="s">
        <v>20</v>
      </c>
      <c r="L56" s="81">
        <f t="shared" si="15"/>
        <v>3756</v>
      </c>
      <c r="M56" s="81">
        <f t="shared" si="19"/>
        <v>1643</v>
      </c>
      <c r="N56" s="82">
        <f t="shared" si="16"/>
        <v>43.743343982960596</v>
      </c>
      <c r="O56" s="81">
        <v>1853</v>
      </c>
      <c r="P56" s="81">
        <v>455</v>
      </c>
      <c r="Q56" s="82">
        <f t="shared" si="17"/>
        <v>24.55477603885591</v>
      </c>
      <c r="R56" s="81">
        <v>1903</v>
      </c>
      <c r="S56" s="81">
        <v>1188</v>
      </c>
      <c r="T56" s="82">
        <f t="shared" si="18"/>
        <v>62.42774566473989</v>
      </c>
    </row>
    <row r="57" spans="1:20" ht="13.5" customHeight="1">
      <c r="A57" s="12" t="s">
        <v>21</v>
      </c>
      <c r="B57" s="90" t="s">
        <v>129</v>
      </c>
      <c r="C57" s="90" t="s">
        <v>129</v>
      </c>
      <c r="D57" s="99" t="s">
        <v>129</v>
      </c>
      <c r="E57" s="90" t="s">
        <v>129</v>
      </c>
      <c r="F57" s="90" t="s">
        <v>129</v>
      </c>
      <c r="G57" s="99" t="s">
        <v>129</v>
      </c>
      <c r="H57" s="90" t="s">
        <v>129</v>
      </c>
      <c r="I57" s="90" t="s">
        <v>129</v>
      </c>
      <c r="J57" s="99" t="s">
        <v>129</v>
      </c>
      <c r="K57" s="12" t="s">
        <v>21</v>
      </c>
      <c r="L57" s="81">
        <f t="shared" si="15"/>
        <v>3732</v>
      </c>
      <c r="M57" s="81">
        <f t="shared" si="19"/>
        <v>1634</v>
      </c>
      <c r="N57" s="82">
        <f t="shared" si="16"/>
        <v>43.78349410503751</v>
      </c>
      <c r="O57" s="81">
        <v>1848</v>
      </c>
      <c r="P57" s="81">
        <v>462</v>
      </c>
      <c r="Q57" s="82">
        <f t="shared" si="17"/>
        <v>25</v>
      </c>
      <c r="R57" s="81">
        <v>1884</v>
      </c>
      <c r="S57" s="81">
        <v>1172</v>
      </c>
      <c r="T57" s="82">
        <f t="shared" si="18"/>
        <v>62.20806794055201</v>
      </c>
    </row>
    <row r="58" spans="1:20" ht="13.5" customHeight="1">
      <c r="A58" s="12" t="s">
        <v>22</v>
      </c>
      <c r="B58" s="90" t="s">
        <v>129</v>
      </c>
      <c r="C58" s="90" t="s">
        <v>129</v>
      </c>
      <c r="D58" s="99" t="s">
        <v>129</v>
      </c>
      <c r="E58" s="90" t="s">
        <v>129</v>
      </c>
      <c r="F58" s="90" t="s">
        <v>129</v>
      </c>
      <c r="G58" s="99" t="s">
        <v>129</v>
      </c>
      <c r="H58" s="90" t="s">
        <v>129</v>
      </c>
      <c r="I58" s="90" t="s">
        <v>129</v>
      </c>
      <c r="J58" s="99" t="s">
        <v>129</v>
      </c>
      <c r="K58" s="12" t="s">
        <v>22</v>
      </c>
      <c r="L58" s="81">
        <f t="shared" si="15"/>
        <v>3679</v>
      </c>
      <c r="M58" s="81">
        <f t="shared" si="19"/>
        <v>1605</v>
      </c>
      <c r="N58" s="82">
        <f t="shared" si="16"/>
        <v>43.6259853220984</v>
      </c>
      <c r="O58" s="81">
        <v>1826</v>
      </c>
      <c r="P58" s="81">
        <v>451</v>
      </c>
      <c r="Q58" s="82">
        <f t="shared" si="17"/>
        <v>24.69879518072289</v>
      </c>
      <c r="R58" s="81">
        <v>1853</v>
      </c>
      <c r="S58" s="81">
        <v>1154</v>
      </c>
      <c r="T58" s="82">
        <f t="shared" si="18"/>
        <v>62.27738801942796</v>
      </c>
    </row>
    <row r="59" spans="1:20" ht="13.5" customHeight="1">
      <c r="A59" s="12" t="s">
        <v>23</v>
      </c>
      <c r="B59" s="90" t="s">
        <v>129</v>
      </c>
      <c r="C59" s="90" t="s">
        <v>129</v>
      </c>
      <c r="D59" s="99" t="s">
        <v>129</v>
      </c>
      <c r="E59" s="90" t="s">
        <v>129</v>
      </c>
      <c r="F59" s="90" t="s">
        <v>129</v>
      </c>
      <c r="G59" s="99" t="s">
        <v>129</v>
      </c>
      <c r="H59" s="90" t="s">
        <v>129</v>
      </c>
      <c r="I59" s="90" t="s">
        <v>129</v>
      </c>
      <c r="J59" s="99" t="s">
        <v>129</v>
      </c>
      <c r="K59" s="12" t="s">
        <v>23</v>
      </c>
      <c r="L59" s="81">
        <f t="shared" si="15"/>
        <v>3748</v>
      </c>
      <c r="M59" s="81">
        <f t="shared" si="19"/>
        <v>1661</v>
      </c>
      <c r="N59" s="82">
        <f t="shared" si="16"/>
        <v>44.31696905016009</v>
      </c>
      <c r="O59" s="81">
        <v>1836</v>
      </c>
      <c r="P59" s="81">
        <v>448</v>
      </c>
      <c r="Q59" s="82">
        <f t="shared" si="17"/>
        <v>24.40087145969499</v>
      </c>
      <c r="R59" s="81">
        <v>1912</v>
      </c>
      <c r="S59" s="81">
        <v>1213</v>
      </c>
      <c r="T59" s="82">
        <f t="shared" si="18"/>
        <v>63.44142259414226</v>
      </c>
    </row>
    <row r="60" spans="1:20" ht="13.5" customHeight="1">
      <c r="A60" s="12" t="s">
        <v>24</v>
      </c>
      <c r="B60" s="90" t="s">
        <v>129</v>
      </c>
      <c r="C60" s="90" t="s">
        <v>129</v>
      </c>
      <c r="D60" s="99" t="s">
        <v>129</v>
      </c>
      <c r="E60" s="90" t="s">
        <v>129</v>
      </c>
      <c r="F60" s="90" t="s">
        <v>129</v>
      </c>
      <c r="G60" s="99" t="s">
        <v>129</v>
      </c>
      <c r="H60" s="90" t="s">
        <v>129</v>
      </c>
      <c r="I60" s="90" t="s">
        <v>129</v>
      </c>
      <c r="J60" s="99" t="s">
        <v>129</v>
      </c>
      <c r="K60" s="12" t="s">
        <v>24</v>
      </c>
      <c r="L60" s="81">
        <f t="shared" si="15"/>
        <v>3730</v>
      </c>
      <c r="M60" s="81">
        <f t="shared" si="19"/>
        <v>1674</v>
      </c>
      <c r="N60" s="82">
        <f t="shared" si="16"/>
        <v>44.87935656836461</v>
      </c>
      <c r="O60" s="81">
        <v>1833</v>
      </c>
      <c r="P60" s="81">
        <v>451</v>
      </c>
      <c r="Q60" s="82">
        <f t="shared" si="17"/>
        <v>24.604473540643752</v>
      </c>
      <c r="R60" s="81">
        <v>1897</v>
      </c>
      <c r="S60" s="81">
        <v>1223</v>
      </c>
      <c r="T60" s="82">
        <f t="shared" si="18"/>
        <v>64.47021613073274</v>
      </c>
    </row>
    <row r="61" spans="1:20" ht="13.5" customHeight="1">
      <c r="A61" s="14" t="s">
        <v>25</v>
      </c>
      <c r="B61" s="93" t="s">
        <v>129</v>
      </c>
      <c r="C61" s="94" t="s">
        <v>129</v>
      </c>
      <c r="D61" s="100" t="s">
        <v>129</v>
      </c>
      <c r="E61" s="94" t="s">
        <v>129</v>
      </c>
      <c r="F61" s="94" t="s">
        <v>129</v>
      </c>
      <c r="G61" s="100" t="s">
        <v>129</v>
      </c>
      <c r="H61" s="94" t="s">
        <v>129</v>
      </c>
      <c r="I61" s="94" t="s">
        <v>129</v>
      </c>
      <c r="J61" s="100" t="s">
        <v>129</v>
      </c>
      <c r="K61" s="14" t="s">
        <v>25</v>
      </c>
      <c r="L61" s="86">
        <f t="shared" si="15"/>
        <v>3736</v>
      </c>
      <c r="M61" s="87">
        <f t="shared" si="19"/>
        <v>1685</v>
      </c>
      <c r="N61" s="88">
        <f t="shared" si="16"/>
        <v>45.101713062098504</v>
      </c>
      <c r="O61" s="87">
        <v>1841</v>
      </c>
      <c r="P61" s="87">
        <v>459</v>
      </c>
      <c r="Q61" s="89">
        <f t="shared" si="17"/>
        <v>24.932102118413905</v>
      </c>
      <c r="R61" s="87">
        <v>1895</v>
      </c>
      <c r="S61" s="87">
        <v>1226</v>
      </c>
      <c r="T61" s="89">
        <f t="shared" si="18"/>
        <v>64.69656992084433</v>
      </c>
    </row>
    <row r="62" spans="4:10" ht="13.5">
      <c r="D62" s="95"/>
      <c r="J62" s="95"/>
    </row>
    <row r="63" ht="13.5">
      <c r="J63" s="95"/>
    </row>
    <row r="64" ht="13.5">
      <c r="J64" s="95"/>
    </row>
    <row r="65" ht="13.5">
      <c r="J65" s="95"/>
    </row>
  </sheetData>
  <printOptions/>
  <pageMargins left="0.7874015748031497" right="0.7874015748031497" top="0.7874015748031497" bottom="0.7874015748031497" header="0" footer="0"/>
  <pageSetup horizontalDpi="400" verticalDpi="4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C64" sqref="C64"/>
    </sheetView>
  </sheetViews>
  <sheetFormatPr defaultColWidth="8.796875" defaultRowHeight="14.25"/>
  <cols>
    <col min="1" max="1" width="7.59765625" style="27" customWidth="1"/>
    <col min="2" max="2" width="8" style="27" customWidth="1"/>
    <col min="3" max="6" width="7.09765625" style="27" customWidth="1"/>
    <col min="7" max="7" width="8" style="27" customWidth="1"/>
    <col min="8" max="9" width="7.09765625" style="27" customWidth="1"/>
    <col min="10" max="10" width="8" style="27" customWidth="1"/>
    <col min="11" max="12" width="7.09765625" style="27" customWidth="1"/>
    <col min="13" max="13" width="7.59765625" style="27" customWidth="1"/>
    <col min="14" max="14" width="8" style="27" customWidth="1"/>
    <col min="15" max="18" width="7.09765625" style="27" customWidth="1"/>
    <col min="19" max="19" width="8" style="27" customWidth="1"/>
    <col min="20" max="21" width="7.09765625" style="27" customWidth="1"/>
    <col min="22" max="22" width="8" style="27" customWidth="1"/>
    <col min="23" max="24" width="7.09765625" style="27" customWidth="1"/>
  </cols>
  <sheetData>
    <row r="1" spans="1:13" ht="16.5" customHeight="1">
      <c r="A1" s="1" t="s">
        <v>62</v>
      </c>
      <c r="M1" s="1" t="s">
        <v>63</v>
      </c>
    </row>
    <row r="2" spans="12:24" ht="13.5" customHeight="1">
      <c r="L2" s="40" t="s">
        <v>74</v>
      </c>
      <c r="X2" s="40" t="s">
        <v>74</v>
      </c>
    </row>
    <row r="3" spans="1:24" ht="13.5" customHeight="1">
      <c r="A3" s="2" t="s">
        <v>1</v>
      </c>
      <c r="B3" s="3" t="s">
        <v>26</v>
      </c>
      <c r="C3" s="29"/>
      <c r="D3" s="29"/>
      <c r="E3" s="29"/>
      <c r="F3" s="29"/>
      <c r="G3" s="29"/>
      <c r="H3" s="29"/>
      <c r="I3" s="29"/>
      <c r="J3" s="29"/>
      <c r="K3" s="29"/>
      <c r="L3" s="30"/>
      <c r="M3" s="2" t="s">
        <v>1</v>
      </c>
      <c r="N3" s="3" t="s">
        <v>27</v>
      </c>
      <c r="O3" s="29"/>
      <c r="P3" s="29"/>
      <c r="Q3" s="29"/>
      <c r="R3" s="29"/>
      <c r="S3" s="29"/>
      <c r="T3" s="29"/>
      <c r="U3" s="29"/>
      <c r="V3" s="29"/>
      <c r="W3" s="29"/>
      <c r="X3" s="30"/>
    </row>
    <row r="4" spans="1:24" ht="13.5" customHeight="1">
      <c r="A4" s="4"/>
      <c r="B4" s="5" t="s">
        <v>4</v>
      </c>
      <c r="C4" s="5"/>
      <c r="D4" s="5"/>
      <c r="E4" s="5"/>
      <c r="F4" s="6"/>
      <c r="G4" s="5" t="s">
        <v>5</v>
      </c>
      <c r="H4" s="5"/>
      <c r="I4" s="6"/>
      <c r="J4" s="5" t="s">
        <v>6</v>
      </c>
      <c r="K4" s="5"/>
      <c r="L4" s="6"/>
      <c r="M4" s="4"/>
      <c r="N4" s="5" t="s">
        <v>4</v>
      </c>
      <c r="O4" s="5"/>
      <c r="P4" s="5"/>
      <c r="Q4" s="5"/>
      <c r="R4" s="6"/>
      <c r="S4" s="5" t="s">
        <v>5</v>
      </c>
      <c r="T4" s="5"/>
      <c r="U4" s="6"/>
      <c r="V4" s="5" t="s">
        <v>6</v>
      </c>
      <c r="W4" s="5"/>
      <c r="X4" s="6"/>
    </row>
    <row r="5" spans="1:24" ht="13.5" customHeight="1">
      <c r="A5" s="4"/>
      <c r="B5" s="7" t="s">
        <v>7</v>
      </c>
      <c r="C5" s="8"/>
      <c r="D5" s="9"/>
      <c r="E5" s="10"/>
      <c r="F5" s="7"/>
      <c r="G5" s="7" t="s">
        <v>7</v>
      </c>
      <c r="H5" s="7"/>
      <c r="I5" s="7"/>
      <c r="J5" s="7" t="s">
        <v>7</v>
      </c>
      <c r="K5" s="7"/>
      <c r="L5" s="7"/>
      <c r="M5" s="4"/>
      <c r="N5" s="7" t="s">
        <v>7</v>
      </c>
      <c r="O5" s="8"/>
      <c r="P5" s="9"/>
      <c r="Q5" s="10"/>
      <c r="R5" s="7"/>
      <c r="S5" s="7" t="s">
        <v>7</v>
      </c>
      <c r="T5" s="7"/>
      <c r="U5" s="7"/>
      <c r="V5" s="7" t="s">
        <v>7</v>
      </c>
      <c r="W5" s="7"/>
      <c r="X5" s="7"/>
    </row>
    <row r="6" spans="1:24" ht="13.5" customHeight="1">
      <c r="A6" s="4"/>
      <c r="B6" s="7"/>
      <c r="C6" s="7" t="s">
        <v>8</v>
      </c>
      <c r="D6" s="7" t="s">
        <v>9</v>
      </c>
      <c r="E6" s="7" t="s">
        <v>10</v>
      </c>
      <c r="F6" s="7" t="s">
        <v>11</v>
      </c>
      <c r="G6" s="7"/>
      <c r="H6" s="7" t="s">
        <v>8</v>
      </c>
      <c r="I6" s="7" t="s">
        <v>11</v>
      </c>
      <c r="J6" s="7"/>
      <c r="K6" s="7" t="s">
        <v>8</v>
      </c>
      <c r="L6" s="7" t="s">
        <v>11</v>
      </c>
      <c r="M6" s="4"/>
      <c r="N6" s="7"/>
      <c r="O6" s="7" t="s">
        <v>8</v>
      </c>
      <c r="P6" s="7" t="s">
        <v>9</v>
      </c>
      <c r="Q6" s="7" t="s">
        <v>10</v>
      </c>
      <c r="R6" s="7" t="s">
        <v>11</v>
      </c>
      <c r="S6" s="7"/>
      <c r="T6" s="7" t="s">
        <v>8</v>
      </c>
      <c r="U6" s="7" t="s">
        <v>11</v>
      </c>
      <c r="V6" s="7"/>
      <c r="W6" s="7" t="s">
        <v>8</v>
      </c>
      <c r="X6" s="7" t="s">
        <v>11</v>
      </c>
    </row>
    <row r="7" spans="1:24" ht="13.5" customHeight="1">
      <c r="A7" s="11" t="s">
        <v>12</v>
      </c>
      <c r="B7" s="10" t="s">
        <v>13</v>
      </c>
      <c r="C7" s="10"/>
      <c r="D7" s="10" t="s">
        <v>14</v>
      </c>
      <c r="E7" s="10" t="s">
        <v>15</v>
      </c>
      <c r="F7" s="10"/>
      <c r="G7" s="10" t="s">
        <v>13</v>
      </c>
      <c r="H7" s="10"/>
      <c r="I7" s="10"/>
      <c r="J7" s="10" t="s">
        <v>13</v>
      </c>
      <c r="K7" s="10"/>
      <c r="L7" s="10"/>
      <c r="M7" s="11" t="s">
        <v>12</v>
      </c>
      <c r="N7" s="10" t="s">
        <v>13</v>
      </c>
      <c r="O7" s="10"/>
      <c r="P7" s="10" t="s">
        <v>14</v>
      </c>
      <c r="Q7" s="10" t="s">
        <v>15</v>
      </c>
      <c r="R7" s="10"/>
      <c r="S7" s="10" t="s">
        <v>13</v>
      </c>
      <c r="T7" s="10"/>
      <c r="U7" s="10"/>
      <c r="V7" s="10" t="s">
        <v>13</v>
      </c>
      <c r="W7" s="10"/>
      <c r="X7" s="10"/>
    </row>
    <row r="8" spans="1:13" ht="16.5" customHeight="1">
      <c r="A8" s="28" t="s">
        <v>0</v>
      </c>
      <c r="M8" s="28" t="s">
        <v>0</v>
      </c>
    </row>
    <row r="9" spans="1:24" ht="13.5" customHeight="1">
      <c r="A9" s="33" t="s">
        <v>28</v>
      </c>
      <c r="B9" s="34">
        <v>231322</v>
      </c>
      <c r="C9" s="34">
        <v>201505</v>
      </c>
      <c r="D9" s="34">
        <v>190486</v>
      </c>
      <c r="E9" s="34">
        <v>11019</v>
      </c>
      <c r="F9" s="34">
        <v>29817</v>
      </c>
      <c r="G9" s="34">
        <v>295377</v>
      </c>
      <c r="H9" s="34">
        <v>256278</v>
      </c>
      <c r="I9" s="34">
        <v>39099</v>
      </c>
      <c r="J9" s="34">
        <v>144196</v>
      </c>
      <c r="K9" s="34">
        <v>127005</v>
      </c>
      <c r="L9" s="34">
        <v>17191</v>
      </c>
      <c r="M9" s="33" t="s">
        <v>28</v>
      </c>
      <c r="N9" s="34">
        <v>687853</v>
      </c>
      <c r="O9" s="34">
        <v>534430</v>
      </c>
      <c r="P9" s="34">
        <v>453001</v>
      </c>
      <c r="Q9" s="34">
        <v>81429</v>
      </c>
      <c r="R9" s="34">
        <v>153423</v>
      </c>
      <c r="S9" s="34">
        <v>691308</v>
      </c>
      <c r="T9" s="34">
        <v>536939</v>
      </c>
      <c r="U9" s="34">
        <v>154369</v>
      </c>
      <c r="V9" s="34">
        <v>127321</v>
      </c>
      <c r="W9" s="34">
        <v>127321</v>
      </c>
      <c r="X9" s="34">
        <v>0</v>
      </c>
    </row>
    <row r="10" spans="1:24" ht="13.5" customHeight="1">
      <c r="A10" s="12" t="s">
        <v>42</v>
      </c>
      <c r="B10" s="15">
        <v>241397</v>
      </c>
      <c r="C10" s="15">
        <v>211527</v>
      </c>
      <c r="D10" s="15">
        <v>200932</v>
      </c>
      <c r="E10" s="15">
        <v>10595</v>
      </c>
      <c r="F10" s="15">
        <v>29870</v>
      </c>
      <c r="G10" s="15">
        <v>308275</v>
      </c>
      <c r="H10" s="15">
        <v>266602</v>
      </c>
      <c r="I10" s="15">
        <v>41673</v>
      </c>
      <c r="J10" s="15">
        <v>146363</v>
      </c>
      <c r="K10" s="15">
        <v>133265</v>
      </c>
      <c r="L10" s="15">
        <v>13098</v>
      </c>
      <c r="M10" s="12" t="s">
        <v>42</v>
      </c>
      <c r="N10" s="17" t="s">
        <v>37</v>
      </c>
      <c r="O10" s="17" t="s">
        <v>37</v>
      </c>
      <c r="P10" s="17" t="s">
        <v>37</v>
      </c>
      <c r="Q10" s="17" t="s">
        <v>37</v>
      </c>
      <c r="R10" s="17" t="s">
        <v>37</v>
      </c>
      <c r="S10" s="17" t="s">
        <v>37</v>
      </c>
      <c r="T10" s="17" t="s">
        <v>37</v>
      </c>
      <c r="U10" s="17" t="s">
        <v>37</v>
      </c>
      <c r="V10" s="17" t="s">
        <v>37</v>
      </c>
      <c r="W10" s="17" t="s">
        <v>37</v>
      </c>
      <c r="X10" s="17" t="s">
        <v>37</v>
      </c>
    </row>
    <row r="11" spans="1:24" ht="13.5" customHeight="1">
      <c r="A11" s="12" t="s">
        <v>44</v>
      </c>
      <c r="B11" s="15">
        <v>248842</v>
      </c>
      <c r="C11" s="15">
        <v>217456</v>
      </c>
      <c r="D11" s="15">
        <v>201442</v>
      </c>
      <c r="E11" s="15">
        <v>16014</v>
      </c>
      <c r="F11" s="15">
        <v>31386</v>
      </c>
      <c r="G11" s="15">
        <v>302471</v>
      </c>
      <c r="H11" s="15">
        <v>260037</v>
      </c>
      <c r="I11" s="15">
        <v>42434</v>
      </c>
      <c r="J11" s="15">
        <v>165443</v>
      </c>
      <c r="K11" s="15">
        <v>151237</v>
      </c>
      <c r="L11" s="15">
        <v>14206</v>
      </c>
      <c r="M11" s="12" t="s">
        <v>44</v>
      </c>
      <c r="N11" s="17" t="s">
        <v>43</v>
      </c>
      <c r="O11" s="17" t="s">
        <v>43</v>
      </c>
      <c r="P11" s="17" t="s">
        <v>43</v>
      </c>
      <c r="Q11" s="17" t="s">
        <v>43</v>
      </c>
      <c r="R11" s="17" t="s">
        <v>43</v>
      </c>
      <c r="S11" s="17" t="s">
        <v>43</v>
      </c>
      <c r="T11" s="17" t="s">
        <v>43</v>
      </c>
      <c r="U11" s="17" t="s">
        <v>43</v>
      </c>
      <c r="V11" s="17" t="s">
        <v>43</v>
      </c>
      <c r="W11" s="17" t="s">
        <v>43</v>
      </c>
      <c r="X11" s="17" t="s">
        <v>43</v>
      </c>
    </row>
    <row r="12" spans="1:24" s="27" customFormat="1" ht="13.5" customHeight="1">
      <c r="A12" s="12" t="s">
        <v>75</v>
      </c>
      <c r="B12" s="15">
        <v>259729</v>
      </c>
      <c r="C12" s="15">
        <v>221440</v>
      </c>
      <c r="D12" s="15">
        <v>211853</v>
      </c>
      <c r="E12" s="15">
        <v>9587</v>
      </c>
      <c r="F12" s="15">
        <v>38289</v>
      </c>
      <c r="G12" s="15">
        <v>293597</v>
      </c>
      <c r="H12" s="15">
        <v>252264</v>
      </c>
      <c r="I12" s="15">
        <v>41333</v>
      </c>
      <c r="J12" s="15">
        <v>198337</v>
      </c>
      <c r="K12" s="15">
        <v>165566</v>
      </c>
      <c r="L12" s="15">
        <v>32771</v>
      </c>
      <c r="M12" s="12" t="s">
        <v>75</v>
      </c>
      <c r="N12" s="17" t="s">
        <v>37</v>
      </c>
      <c r="O12" s="17" t="s">
        <v>37</v>
      </c>
      <c r="P12" s="17" t="s">
        <v>37</v>
      </c>
      <c r="Q12" s="17" t="s">
        <v>37</v>
      </c>
      <c r="R12" s="17" t="s">
        <v>37</v>
      </c>
      <c r="S12" s="17" t="s">
        <v>37</v>
      </c>
      <c r="T12" s="17" t="s">
        <v>37</v>
      </c>
      <c r="U12" s="17" t="s">
        <v>37</v>
      </c>
      <c r="V12" s="17" t="s">
        <v>37</v>
      </c>
      <c r="W12" s="17" t="s">
        <v>37</v>
      </c>
      <c r="X12" s="17" t="s">
        <v>37</v>
      </c>
    </row>
    <row r="13" spans="1:24" ht="13.5" customHeight="1">
      <c r="A13" s="12" t="s">
        <v>76</v>
      </c>
      <c r="B13" s="42">
        <f>C13+F13</f>
        <v>214179</v>
      </c>
      <c r="C13" s="42">
        <f>D13+E13</f>
        <v>195489</v>
      </c>
      <c r="D13" s="42">
        <v>189450</v>
      </c>
      <c r="E13" s="42">
        <v>6039</v>
      </c>
      <c r="F13" s="42">
        <v>18690</v>
      </c>
      <c r="G13" s="42">
        <f>H13+I13</f>
        <v>255870</v>
      </c>
      <c r="H13" s="42">
        <v>230318</v>
      </c>
      <c r="I13" s="42">
        <v>25552</v>
      </c>
      <c r="J13" s="42">
        <f>K13+L13</f>
        <v>130706</v>
      </c>
      <c r="K13" s="42">
        <v>125756</v>
      </c>
      <c r="L13" s="42">
        <v>4950</v>
      </c>
      <c r="M13" s="12" t="s">
        <v>76</v>
      </c>
      <c r="N13" s="15">
        <f>O13+R13</f>
        <v>455428</v>
      </c>
      <c r="O13" s="15">
        <f>P13+Q13</f>
        <v>349970</v>
      </c>
      <c r="P13" s="15">
        <v>326435</v>
      </c>
      <c r="Q13" s="15">
        <v>23535</v>
      </c>
      <c r="R13" s="15">
        <v>105458</v>
      </c>
      <c r="S13" s="15">
        <v>511016</v>
      </c>
      <c r="T13" s="15">
        <v>384908</v>
      </c>
      <c r="U13" s="15">
        <v>126108</v>
      </c>
      <c r="V13" s="15">
        <f>W13+X13</f>
        <v>206281</v>
      </c>
      <c r="W13" s="15">
        <v>193377</v>
      </c>
      <c r="X13" s="15">
        <v>12904</v>
      </c>
    </row>
    <row r="14" spans="1:24" ht="13.5" customHeight="1">
      <c r="A14" s="46" t="s">
        <v>77</v>
      </c>
      <c r="B14" s="47">
        <f>C14+F14</f>
        <v>194334</v>
      </c>
      <c r="C14" s="47">
        <f>D14+E14</f>
        <v>189349</v>
      </c>
      <c r="D14" s="47">
        <v>182269</v>
      </c>
      <c r="E14" s="47">
        <v>7080</v>
      </c>
      <c r="F14" s="47">
        <v>4985</v>
      </c>
      <c r="G14" s="47">
        <f>H14+I14</f>
        <v>237690</v>
      </c>
      <c r="H14" s="47">
        <v>231403</v>
      </c>
      <c r="I14" s="47">
        <v>6287</v>
      </c>
      <c r="J14" s="47">
        <f>K14+L14</f>
        <v>126461</v>
      </c>
      <c r="K14" s="47">
        <v>123515</v>
      </c>
      <c r="L14" s="47">
        <v>2946</v>
      </c>
      <c r="M14" s="46" t="s">
        <v>77</v>
      </c>
      <c r="N14" s="47">
        <f>O14+R14</f>
        <v>314194</v>
      </c>
      <c r="O14" s="47">
        <f>P14+Q14</f>
        <v>314194</v>
      </c>
      <c r="P14" s="47">
        <v>283991</v>
      </c>
      <c r="Q14" s="47">
        <v>30203</v>
      </c>
      <c r="R14" s="47">
        <v>0</v>
      </c>
      <c r="S14" s="47">
        <f aca="true" t="shared" si="0" ref="S14:S25">T14+U14</f>
        <v>332112</v>
      </c>
      <c r="T14" s="47">
        <v>332112</v>
      </c>
      <c r="U14" s="47">
        <v>0</v>
      </c>
      <c r="V14" s="47">
        <f>W14+X14</f>
        <v>205474</v>
      </c>
      <c r="W14" s="47">
        <v>205474</v>
      </c>
      <c r="X14" s="47">
        <v>0</v>
      </c>
    </row>
    <row r="15" spans="1:24" ht="13.5" customHeight="1">
      <c r="A15" s="12" t="s">
        <v>16</v>
      </c>
      <c r="B15" s="15">
        <f aca="true" t="shared" si="1" ref="B15:B25">C15+F15</f>
        <v>198602</v>
      </c>
      <c r="C15" s="15">
        <f aca="true" t="shared" si="2" ref="C15:C25">D15+E15</f>
        <v>198602</v>
      </c>
      <c r="D15" s="15">
        <v>192878</v>
      </c>
      <c r="E15" s="15">
        <v>5724</v>
      </c>
      <c r="F15" s="15">
        <v>0</v>
      </c>
      <c r="G15" s="15">
        <f aca="true" t="shared" si="3" ref="G15:G25">H15+I15</f>
        <v>236633</v>
      </c>
      <c r="H15" s="15">
        <v>236633</v>
      </c>
      <c r="I15" s="15">
        <v>0</v>
      </c>
      <c r="J15" s="15">
        <f>K15+L15</f>
        <v>139098</v>
      </c>
      <c r="K15" s="15">
        <v>139098</v>
      </c>
      <c r="L15" s="15">
        <v>0</v>
      </c>
      <c r="M15" s="12" t="s">
        <v>16</v>
      </c>
      <c r="N15" s="15">
        <f aca="true" t="shared" si="4" ref="N15:N25">O15+R15</f>
        <v>397179</v>
      </c>
      <c r="O15" s="15">
        <f aca="true" t="shared" si="5" ref="O15:O25">P15+Q15</f>
        <v>397179</v>
      </c>
      <c r="P15" s="15">
        <v>342592</v>
      </c>
      <c r="Q15" s="15">
        <v>54587</v>
      </c>
      <c r="R15" s="15">
        <v>0</v>
      </c>
      <c r="S15" s="15">
        <f t="shared" si="0"/>
        <v>457141</v>
      </c>
      <c r="T15" s="15">
        <v>457141</v>
      </c>
      <c r="U15" s="15">
        <v>0</v>
      </c>
      <c r="V15" s="15">
        <f>W15+X15</f>
        <v>206631</v>
      </c>
      <c r="W15" s="15">
        <v>206631</v>
      </c>
      <c r="X15" s="15">
        <v>0</v>
      </c>
    </row>
    <row r="16" spans="1:24" ht="13.5" customHeight="1">
      <c r="A16" s="12" t="s">
        <v>78</v>
      </c>
      <c r="B16" s="15">
        <f t="shared" si="1"/>
        <v>194160</v>
      </c>
      <c r="C16" s="15">
        <f t="shared" si="2"/>
        <v>194101</v>
      </c>
      <c r="D16" s="15">
        <v>187366</v>
      </c>
      <c r="E16" s="15">
        <v>6735</v>
      </c>
      <c r="F16" s="15">
        <v>59</v>
      </c>
      <c r="G16" s="15">
        <f t="shared" si="3"/>
        <v>232407</v>
      </c>
      <c r="H16" s="15">
        <v>232324</v>
      </c>
      <c r="I16" s="15">
        <v>83</v>
      </c>
      <c r="J16" s="15">
        <f aca="true" t="shared" si="6" ref="J16:J25">K16+L16</f>
        <v>128416</v>
      </c>
      <c r="K16" s="15">
        <v>128398</v>
      </c>
      <c r="L16" s="15">
        <v>18</v>
      </c>
      <c r="M16" s="12" t="s">
        <v>78</v>
      </c>
      <c r="N16" s="15">
        <f t="shared" si="4"/>
        <v>400216</v>
      </c>
      <c r="O16" s="15">
        <f t="shared" si="5"/>
        <v>400216</v>
      </c>
      <c r="P16" s="15">
        <v>366482</v>
      </c>
      <c r="Q16" s="15">
        <v>33734</v>
      </c>
      <c r="R16" s="15">
        <v>0</v>
      </c>
      <c r="S16" s="15">
        <f t="shared" si="0"/>
        <v>444296</v>
      </c>
      <c r="T16" s="15">
        <v>444296</v>
      </c>
      <c r="U16" s="15">
        <v>0</v>
      </c>
      <c r="V16" s="15">
        <f aca="true" t="shared" si="7" ref="V16:V22">W16+X16</f>
        <v>192837</v>
      </c>
      <c r="W16" s="15">
        <v>192837</v>
      </c>
      <c r="X16" s="15">
        <v>0</v>
      </c>
    </row>
    <row r="17" spans="1:24" ht="13.5" customHeight="1">
      <c r="A17" s="12" t="s">
        <v>17</v>
      </c>
      <c r="B17" s="15">
        <f>C17+F17</f>
        <v>214274</v>
      </c>
      <c r="C17" s="15">
        <f>D17+E17</f>
        <v>197724</v>
      </c>
      <c r="D17" s="15">
        <v>192017</v>
      </c>
      <c r="E17" s="15">
        <v>5707</v>
      </c>
      <c r="F17" s="15">
        <v>16550</v>
      </c>
      <c r="G17" s="15">
        <f>H17+I17</f>
        <v>262047</v>
      </c>
      <c r="H17" s="15">
        <v>237761</v>
      </c>
      <c r="I17" s="15">
        <v>24286</v>
      </c>
      <c r="J17" s="15">
        <f>K17+L17</f>
        <v>131655</v>
      </c>
      <c r="K17" s="15">
        <v>128483</v>
      </c>
      <c r="L17" s="15">
        <v>3172</v>
      </c>
      <c r="M17" s="12" t="s">
        <v>17</v>
      </c>
      <c r="N17" s="15">
        <f t="shared" si="4"/>
        <v>395495</v>
      </c>
      <c r="O17" s="15">
        <f t="shared" si="5"/>
        <v>391260</v>
      </c>
      <c r="P17" s="15">
        <v>362188</v>
      </c>
      <c r="Q17" s="15">
        <v>29072</v>
      </c>
      <c r="R17" s="15">
        <v>4235</v>
      </c>
      <c r="S17" s="15">
        <f t="shared" si="0"/>
        <v>437197</v>
      </c>
      <c r="T17" s="15">
        <v>432092</v>
      </c>
      <c r="U17" s="15">
        <v>5105</v>
      </c>
      <c r="V17" s="15">
        <f t="shared" si="7"/>
        <v>192561</v>
      </c>
      <c r="W17" s="15">
        <v>192561</v>
      </c>
      <c r="X17" s="15">
        <v>0</v>
      </c>
    </row>
    <row r="18" spans="1:24" ht="13.5" customHeight="1">
      <c r="A18" s="12" t="s">
        <v>18</v>
      </c>
      <c r="B18" s="15">
        <f t="shared" si="1"/>
        <v>192307</v>
      </c>
      <c r="C18" s="15">
        <f t="shared" si="2"/>
        <v>185515</v>
      </c>
      <c r="D18" s="15">
        <v>178671</v>
      </c>
      <c r="E18" s="15">
        <v>6844</v>
      </c>
      <c r="F18" s="15">
        <v>6792</v>
      </c>
      <c r="G18" s="15">
        <f t="shared" si="3"/>
        <v>233096</v>
      </c>
      <c r="H18" s="15">
        <v>223466</v>
      </c>
      <c r="I18" s="15">
        <v>9630</v>
      </c>
      <c r="J18" s="15">
        <f t="shared" si="6"/>
        <v>122749</v>
      </c>
      <c r="K18" s="15">
        <v>120796</v>
      </c>
      <c r="L18" s="15">
        <v>1953</v>
      </c>
      <c r="M18" s="12" t="s">
        <v>18</v>
      </c>
      <c r="N18" s="15">
        <f t="shared" si="4"/>
        <v>392067</v>
      </c>
      <c r="O18" s="15">
        <f t="shared" si="5"/>
        <v>392067</v>
      </c>
      <c r="P18" s="15">
        <v>359882</v>
      </c>
      <c r="Q18" s="15">
        <v>32185</v>
      </c>
      <c r="R18" s="15">
        <v>0</v>
      </c>
      <c r="S18" s="15">
        <f t="shared" si="0"/>
        <v>433190</v>
      </c>
      <c r="T18" s="15">
        <v>433190</v>
      </c>
      <c r="U18" s="15">
        <v>0</v>
      </c>
      <c r="V18" s="15">
        <f t="shared" si="7"/>
        <v>189592</v>
      </c>
      <c r="W18" s="15">
        <v>189592</v>
      </c>
      <c r="X18" s="15">
        <v>0</v>
      </c>
    </row>
    <row r="19" spans="1:24" ht="13.5" customHeight="1">
      <c r="A19" s="12" t="s">
        <v>19</v>
      </c>
      <c r="B19" s="15">
        <f t="shared" si="1"/>
        <v>196467</v>
      </c>
      <c r="C19" s="15">
        <f t="shared" si="2"/>
        <v>196133</v>
      </c>
      <c r="D19" s="15">
        <v>192135</v>
      </c>
      <c r="E19" s="15">
        <v>3998</v>
      </c>
      <c r="F19" s="15">
        <v>334</v>
      </c>
      <c r="G19" s="15">
        <f t="shared" si="3"/>
        <v>235581</v>
      </c>
      <c r="H19" s="15">
        <v>235121</v>
      </c>
      <c r="I19" s="15">
        <v>460</v>
      </c>
      <c r="J19" s="15">
        <f t="shared" si="6"/>
        <v>125359</v>
      </c>
      <c r="K19" s="15">
        <v>125253</v>
      </c>
      <c r="L19" s="15">
        <v>106</v>
      </c>
      <c r="M19" s="12" t="s">
        <v>19</v>
      </c>
      <c r="N19" s="15">
        <f t="shared" si="4"/>
        <v>820730</v>
      </c>
      <c r="O19" s="15">
        <f t="shared" si="5"/>
        <v>388863</v>
      </c>
      <c r="P19" s="15">
        <v>359962</v>
      </c>
      <c r="Q19" s="15">
        <v>28901</v>
      </c>
      <c r="R19" s="15">
        <v>431867</v>
      </c>
      <c r="S19" s="15">
        <f t="shared" si="0"/>
        <v>951912</v>
      </c>
      <c r="T19" s="15">
        <v>429415</v>
      </c>
      <c r="U19" s="15">
        <v>522497</v>
      </c>
      <c r="V19" s="15">
        <f t="shared" si="7"/>
        <v>200811</v>
      </c>
      <c r="W19" s="15">
        <v>197226</v>
      </c>
      <c r="X19" s="15">
        <v>3585</v>
      </c>
    </row>
    <row r="20" spans="1:24" ht="13.5" customHeight="1">
      <c r="A20" s="12" t="s">
        <v>20</v>
      </c>
      <c r="B20" s="15">
        <f t="shared" si="1"/>
        <v>256777</v>
      </c>
      <c r="C20" s="15">
        <f t="shared" si="2"/>
        <v>203330</v>
      </c>
      <c r="D20" s="15">
        <v>196137</v>
      </c>
      <c r="E20" s="15">
        <v>7193</v>
      </c>
      <c r="F20" s="15">
        <v>53447</v>
      </c>
      <c r="G20" s="15">
        <f t="shared" si="3"/>
        <v>298484</v>
      </c>
      <c r="H20" s="15">
        <v>228862</v>
      </c>
      <c r="I20" s="15">
        <v>69622</v>
      </c>
      <c r="J20" s="15">
        <f t="shared" si="6"/>
        <v>144850</v>
      </c>
      <c r="K20" s="15">
        <v>134811</v>
      </c>
      <c r="L20" s="15">
        <v>10039</v>
      </c>
      <c r="M20" s="12" t="s">
        <v>20</v>
      </c>
      <c r="N20" s="15">
        <f t="shared" si="4"/>
        <v>595528</v>
      </c>
      <c r="O20" s="15">
        <f t="shared" si="5"/>
        <v>310182</v>
      </c>
      <c r="P20" s="15">
        <v>300572</v>
      </c>
      <c r="Q20" s="15">
        <v>9610</v>
      </c>
      <c r="R20" s="15">
        <v>285346</v>
      </c>
      <c r="S20" s="15">
        <f t="shared" si="0"/>
        <v>677856</v>
      </c>
      <c r="T20" s="15">
        <v>335907</v>
      </c>
      <c r="U20" s="15">
        <v>341949</v>
      </c>
      <c r="V20" s="15">
        <f t="shared" si="7"/>
        <v>214762</v>
      </c>
      <c r="W20" s="15">
        <v>191202</v>
      </c>
      <c r="X20" s="15">
        <v>23560</v>
      </c>
    </row>
    <row r="21" spans="1:24" ht="13.5" customHeight="1">
      <c r="A21" s="12" t="s">
        <v>21</v>
      </c>
      <c r="B21" s="15">
        <f t="shared" si="1"/>
        <v>212235</v>
      </c>
      <c r="C21" s="15">
        <f t="shared" si="2"/>
        <v>190509</v>
      </c>
      <c r="D21" s="15">
        <v>185894</v>
      </c>
      <c r="E21" s="15">
        <v>4615</v>
      </c>
      <c r="F21" s="15">
        <v>21726</v>
      </c>
      <c r="G21" s="15">
        <f t="shared" si="3"/>
        <v>235879</v>
      </c>
      <c r="H21" s="15">
        <v>212739</v>
      </c>
      <c r="I21" s="15">
        <v>23140</v>
      </c>
      <c r="J21" s="15">
        <f t="shared" si="6"/>
        <v>147024</v>
      </c>
      <c r="K21" s="15">
        <v>129196</v>
      </c>
      <c r="L21" s="15">
        <v>17828</v>
      </c>
      <c r="M21" s="12" t="s">
        <v>21</v>
      </c>
      <c r="N21" s="15">
        <f t="shared" si="4"/>
        <v>410779</v>
      </c>
      <c r="O21" s="15">
        <f t="shared" si="5"/>
        <v>325191</v>
      </c>
      <c r="P21" s="15">
        <v>314404</v>
      </c>
      <c r="Q21" s="15">
        <v>10787</v>
      </c>
      <c r="R21" s="15">
        <v>85588</v>
      </c>
      <c r="S21" s="15">
        <f t="shared" si="0"/>
        <v>453565</v>
      </c>
      <c r="T21" s="15">
        <v>358995</v>
      </c>
      <c r="U21" s="15">
        <v>94570</v>
      </c>
      <c r="V21" s="15">
        <f t="shared" si="7"/>
        <v>236746</v>
      </c>
      <c r="W21" s="15">
        <v>187692</v>
      </c>
      <c r="X21" s="15">
        <v>49054</v>
      </c>
    </row>
    <row r="22" spans="1:24" ht="13.5" customHeight="1">
      <c r="A22" s="12" t="s">
        <v>22</v>
      </c>
      <c r="B22" s="15">
        <f t="shared" si="1"/>
        <v>192074</v>
      </c>
      <c r="C22" s="15">
        <f t="shared" si="2"/>
        <v>192074</v>
      </c>
      <c r="D22" s="15">
        <v>187245</v>
      </c>
      <c r="E22" s="15">
        <v>4829</v>
      </c>
      <c r="F22" s="15">
        <v>0</v>
      </c>
      <c r="G22" s="15">
        <f t="shared" si="3"/>
        <v>221729</v>
      </c>
      <c r="H22" s="15">
        <v>221729</v>
      </c>
      <c r="I22" s="15">
        <v>0</v>
      </c>
      <c r="J22" s="15">
        <f t="shared" si="6"/>
        <v>121918</v>
      </c>
      <c r="K22" s="15">
        <v>121918</v>
      </c>
      <c r="L22" s="15">
        <v>0</v>
      </c>
      <c r="M22" s="12" t="s">
        <v>22</v>
      </c>
      <c r="N22" s="15">
        <f t="shared" si="4"/>
        <v>326891</v>
      </c>
      <c r="O22" s="15">
        <f t="shared" si="5"/>
        <v>326891</v>
      </c>
      <c r="P22" s="15">
        <v>310605</v>
      </c>
      <c r="Q22" s="15">
        <v>16286</v>
      </c>
      <c r="R22" s="15">
        <v>0</v>
      </c>
      <c r="S22" s="15">
        <f t="shared" si="0"/>
        <v>361094</v>
      </c>
      <c r="T22" s="15">
        <v>361094</v>
      </c>
      <c r="U22" s="15">
        <v>0</v>
      </c>
      <c r="V22" s="15">
        <f t="shared" si="7"/>
        <v>187768</v>
      </c>
      <c r="W22" s="15">
        <v>187768</v>
      </c>
      <c r="X22" s="15">
        <v>0</v>
      </c>
    </row>
    <row r="23" spans="1:24" ht="13.5" customHeight="1">
      <c r="A23" s="12" t="s">
        <v>23</v>
      </c>
      <c r="B23" s="15">
        <f t="shared" si="1"/>
        <v>202117</v>
      </c>
      <c r="C23" s="15">
        <f t="shared" si="2"/>
        <v>202117</v>
      </c>
      <c r="D23" s="15">
        <v>195793</v>
      </c>
      <c r="E23" s="15">
        <v>6324</v>
      </c>
      <c r="F23" s="15">
        <v>0</v>
      </c>
      <c r="G23" s="15">
        <f t="shared" si="3"/>
        <v>238462</v>
      </c>
      <c r="H23" s="15">
        <v>238462</v>
      </c>
      <c r="I23" s="15">
        <v>0</v>
      </c>
      <c r="J23" s="15">
        <f>K23+L23</f>
        <v>121158</v>
      </c>
      <c r="K23" s="15">
        <v>121158</v>
      </c>
      <c r="L23" s="15">
        <v>0</v>
      </c>
      <c r="M23" s="12" t="s">
        <v>23</v>
      </c>
      <c r="N23" s="15">
        <f t="shared" si="4"/>
        <v>317932</v>
      </c>
      <c r="O23" s="15">
        <f t="shared" si="5"/>
        <v>317932</v>
      </c>
      <c r="P23" s="15">
        <v>307117</v>
      </c>
      <c r="Q23" s="15">
        <v>10815</v>
      </c>
      <c r="R23" s="15">
        <v>0</v>
      </c>
      <c r="S23" s="15">
        <f t="shared" si="0"/>
        <v>346165</v>
      </c>
      <c r="T23" s="15">
        <v>346165</v>
      </c>
      <c r="U23" s="15">
        <v>0</v>
      </c>
      <c r="V23" s="15">
        <f>W23+X23</f>
        <v>192110</v>
      </c>
      <c r="W23" s="15">
        <v>192110</v>
      </c>
      <c r="X23" s="15">
        <v>0</v>
      </c>
    </row>
    <row r="24" spans="1:24" ht="13.5" customHeight="1">
      <c r="A24" s="12" t="s">
        <v>24</v>
      </c>
      <c r="B24" s="15">
        <f t="shared" si="1"/>
        <v>196404</v>
      </c>
      <c r="C24" s="15">
        <f t="shared" si="2"/>
        <v>196404</v>
      </c>
      <c r="D24" s="15">
        <v>190187</v>
      </c>
      <c r="E24" s="15">
        <v>6217</v>
      </c>
      <c r="F24" s="15">
        <v>0</v>
      </c>
      <c r="G24" s="15">
        <f t="shared" si="3"/>
        <v>233992</v>
      </c>
      <c r="H24" s="15">
        <v>233992</v>
      </c>
      <c r="I24" s="15">
        <v>0</v>
      </c>
      <c r="J24" s="15">
        <f>K24+L24</f>
        <v>117276</v>
      </c>
      <c r="K24" s="15">
        <v>117276</v>
      </c>
      <c r="L24" s="15">
        <v>0</v>
      </c>
      <c r="M24" s="12" t="s">
        <v>24</v>
      </c>
      <c r="N24" s="15">
        <f t="shared" si="4"/>
        <v>318501</v>
      </c>
      <c r="O24" s="15">
        <f t="shared" si="5"/>
        <v>318501</v>
      </c>
      <c r="P24" s="15">
        <v>306502</v>
      </c>
      <c r="Q24" s="15">
        <v>11999</v>
      </c>
      <c r="R24" s="15">
        <v>0</v>
      </c>
      <c r="S24" s="15">
        <f t="shared" si="0"/>
        <v>347735</v>
      </c>
      <c r="T24" s="15">
        <v>347735</v>
      </c>
      <c r="U24" s="15">
        <v>0</v>
      </c>
      <c r="V24" s="15">
        <f>W24+X24</f>
        <v>187116</v>
      </c>
      <c r="W24" s="15">
        <v>187116</v>
      </c>
      <c r="X24" s="15">
        <v>0</v>
      </c>
    </row>
    <row r="25" spans="1:24" ht="13.5" customHeight="1">
      <c r="A25" s="14" t="s">
        <v>25</v>
      </c>
      <c r="B25" s="19">
        <f t="shared" si="1"/>
        <v>318589</v>
      </c>
      <c r="C25" s="16">
        <f t="shared" si="2"/>
        <v>199196</v>
      </c>
      <c r="D25" s="16">
        <v>192092</v>
      </c>
      <c r="E25" s="16">
        <v>7104</v>
      </c>
      <c r="F25" s="19">
        <v>119393</v>
      </c>
      <c r="G25" s="16">
        <f t="shared" si="3"/>
        <v>396576</v>
      </c>
      <c r="H25" s="19">
        <v>236047</v>
      </c>
      <c r="I25" s="16">
        <v>160529</v>
      </c>
      <c r="J25" s="16">
        <f t="shared" si="6"/>
        <v>146737</v>
      </c>
      <c r="K25" s="19">
        <v>117991</v>
      </c>
      <c r="L25" s="16">
        <v>28746</v>
      </c>
      <c r="M25" s="14" t="s">
        <v>25</v>
      </c>
      <c r="N25" s="19">
        <f t="shared" si="4"/>
        <v>768618</v>
      </c>
      <c r="O25" s="16">
        <f t="shared" si="5"/>
        <v>320298</v>
      </c>
      <c r="P25" s="16">
        <v>305347</v>
      </c>
      <c r="Q25" s="16">
        <v>14951</v>
      </c>
      <c r="R25" s="19">
        <v>448320</v>
      </c>
      <c r="S25" s="16">
        <f t="shared" si="0"/>
        <v>879927</v>
      </c>
      <c r="T25" s="19">
        <v>349139</v>
      </c>
      <c r="U25" s="16">
        <v>530788</v>
      </c>
      <c r="V25" s="16">
        <f>W25+X25</f>
        <v>264185</v>
      </c>
      <c r="W25" s="19">
        <v>189595</v>
      </c>
      <c r="X25" s="16">
        <v>74590</v>
      </c>
    </row>
    <row r="26" spans="1:13" ht="16.5" customHeight="1">
      <c r="A26" s="28" t="s">
        <v>38</v>
      </c>
      <c r="M26" s="28" t="s">
        <v>38</v>
      </c>
    </row>
    <row r="27" spans="1:24" ht="13.5" customHeight="1">
      <c r="A27" s="33" t="s">
        <v>28</v>
      </c>
      <c r="B27" s="34">
        <v>221398</v>
      </c>
      <c r="C27" s="34">
        <v>192301</v>
      </c>
      <c r="D27" s="34">
        <v>177965</v>
      </c>
      <c r="E27" s="34">
        <v>14336</v>
      </c>
      <c r="F27" s="34">
        <v>29097</v>
      </c>
      <c r="G27" s="34">
        <v>312309</v>
      </c>
      <c r="H27" s="34">
        <v>265552</v>
      </c>
      <c r="I27" s="34">
        <v>46757</v>
      </c>
      <c r="J27" s="34">
        <v>135504</v>
      </c>
      <c r="K27" s="34">
        <v>123092</v>
      </c>
      <c r="L27" s="34">
        <v>12412</v>
      </c>
      <c r="M27" s="33" t="s">
        <v>28</v>
      </c>
      <c r="N27" s="34">
        <v>638593</v>
      </c>
      <c r="O27" s="34">
        <v>493564</v>
      </c>
      <c r="P27" s="34">
        <v>409014</v>
      </c>
      <c r="Q27" s="34">
        <v>84550</v>
      </c>
      <c r="R27" s="34">
        <v>145029</v>
      </c>
      <c r="S27" s="34">
        <v>658167</v>
      </c>
      <c r="T27" s="34">
        <v>508613</v>
      </c>
      <c r="U27" s="34">
        <v>149554</v>
      </c>
      <c r="V27" s="34">
        <v>387996</v>
      </c>
      <c r="W27" s="34">
        <v>300894</v>
      </c>
      <c r="X27" s="34">
        <v>87102</v>
      </c>
    </row>
    <row r="28" spans="1:24" ht="13.5" customHeight="1">
      <c r="A28" s="12" t="s">
        <v>42</v>
      </c>
      <c r="B28" s="15">
        <v>229961</v>
      </c>
      <c r="C28" s="15">
        <v>199906</v>
      </c>
      <c r="D28" s="15">
        <v>184512</v>
      </c>
      <c r="E28" s="15">
        <v>15394</v>
      </c>
      <c r="F28" s="15">
        <v>30055</v>
      </c>
      <c r="G28" s="15">
        <v>311079</v>
      </c>
      <c r="H28" s="15">
        <v>266073</v>
      </c>
      <c r="I28" s="15">
        <v>45006</v>
      </c>
      <c r="J28" s="15">
        <v>137892</v>
      </c>
      <c r="K28" s="15">
        <v>124807</v>
      </c>
      <c r="L28" s="15">
        <v>13085</v>
      </c>
      <c r="M28" s="12" t="s">
        <v>42</v>
      </c>
      <c r="N28" s="15">
        <v>633365</v>
      </c>
      <c r="O28" s="15">
        <v>490477</v>
      </c>
      <c r="P28" s="15">
        <v>407512</v>
      </c>
      <c r="Q28" s="15">
        <v>82965</v>
      </c>
      <c r="R28" s="15">
        <v>142888</v>
      </c>
      <c r="S28" s="15">
        <v>652927</v>
      </c>
      <c r="T28" s="15">
        <v>505658</v>
      </c>
      <c r="U28" s="15">
        <v>147269</v>
      </c>
      <c r="V28" s="15">
        <v>393708</v>
      </c>
      <c r="W28" s="15">
        <v>304498</v>
      </c>
      <c r="X28" s="15">
        <v>89210</v>
      </c>
    </row>
    <row r="29" spans="1:24" ht="13.5" customHeight="1">
      <c r="A29" s="12" t="s">
        <v>44</v>
      </c>
      <c r="B29" s="15">
        <v>235448</v>
      </c>
      <c r="C29" s="15">
        <v>203186</v>
      </c>
      <c r="D29" s="15">
        <v>187593</v>
      </c>
      <c r="E29" s="15">
        <v>15593</v>
      </c>
      <c r="F29" s="15">
        <v>32262</v>
      </c>
      <c r="G29" s="15">
        <v>327908</v>
      </c>
      <c r="H29" s="15">
        <v>276623</v>
      </c>
      <c r="I29" s="15">
        <v>51285</v>
      </c>
      <c r="J29" s="15">
        <v>133894</v>
      </c>
      <c r="K29" s="15">
        <v>122526</v>
      </c>
      <c r="L29" s="15">
        <v>11368</v>
      </c>
      <c r="M29" s="12" t="s">
        <v>44</v>
      </c>
      <c r="N29" s="15">
        <v>611672</v>
      </c>
      <c r="O29" s="15">
        <v>467923</v>
      </c>
      <c r="P29" s="15">
        <v>401469</v>
      </c>
      <c r="Q29" s="15">
        <v>66454</v>
      </c>
      <c r="R29" s="15">
        <v>143749</v>
      </c>
      <c r="S29" s="15">
        <v>622304</v>
      </c>
      <c r="T29" s="15">
        <v>475942</v>
      </c>
      <c r="U29" s="15">
        <v>146362</v>
      </c>
      <c r="V29" s="15">
        <v>279242</v>
      </c>
      <c r="W29" s="15">
        <v>217193</v>
      </c>
      <c r="X29" s="15">
        <v>62049</v>
      </c>
    </row>
    <row r="30" spans="1:24" s="27" customFormat="1" ht="13.5" customHeight="1">
      <c r="A30" s="12" t="s">
        <v>75</v>
      </c>
      <c r="B30" s="15">
        <v>238129</v>
      </c>
      <c r="C30" s="15">
        <v>204310</v>
      </c>
      <c r="D30" s="15">
        <v>191289</v>
      </c>
      <c r="E30" s="15">
        <v>13021</v>
      </c>
      <c r="F30" s="15">
        <v>33819</v>
      </c>
      <c r="G30" s="15">
        <v>317980</v>
      </c>
      <c r="H30" s="15">
        <v>267893</v>
      </c>
      <c r="I30" s="15">
        <v>50087</v>
      </c>
      <c r="J30" s="15">
        <v>138874</v>
      </c>
      <c r="K30" s="15">
        <v>125276</v>
      </c>
      <c r="L30" s="15">
        <v>13598</v>
      </c>
      <c r="M30" s="12" t="s">
        <v>75</v>
      </c>
      <c r="N30" s="15">
        <v>589843</v>
      </c>
      <c r="O30" s="15">
        <v>452723</v>
      </c>
      <c r="P30" s="15">
        <v>392250</v>
      </c>
      <c r="Q30" s="15">
        <v>60473</v>
      </c>
      <c r="R30" s="15">
        <v>137120</v>
      </c>
      <c r="S30" s="15">
        <v>603265</v>
      </c>
      <c r="T30" s="15">
        <v>462864</v>
      </c>
      <c r="U30" s="15">
        <v>140401</v>
      </c>
      <c r="V30" s="15">
        <v>250436</v>
      </c>
      <c r="W30" s="15">
        <v>196291</v>
      </c>
      <c r="X30" s="15">
        <v>54145</v>
      </c>
    </row>
    <row r="31" spans="1:24" ht="13.5" customHeight="1">
      <c r="A31" s="12" t="s">
        <v>76</v>
      </c>
      <c r="B31" s="15">
        <f>C31+F31</f>
        <v>226632</v>
      </c>
      <c r="C31" s="15">
        <f>D31+E31</f>
        <v>190815</v>
      </c>
      <c r="D31" s="15">
        <v>176539</v>
      </c>
      <c r="E31" s="15">
        <v>14276</v>
      </c>
      <c r="F31" s="15">
        <v>35817</v>
      </c>
      <c r="G31" s="15">
        <f>H31+I31</f>
        <v>293910</v>
      </c>
      <c r="H31" s="15">
        <v>244006</v>
      </c>
      <c r="I31" s="15">
        <v>49904</v>
      </c>
      <c r="J31" s="15">
        <f>K31+L31</f>
        <v>143924</v>
      </c>
      <c r="K31" s="15">
        <v>125425</v>
      </c>
      <c r="L31" s="15">
        <v>18499</v>
      </c>
      <c r="M31" s="12" t="s">
        <v>76</v>
      </c>
      <c r="N31" s="25" t="s">
        <v>46</v>
      </c>
      <c r="O31" s="25" t="s">
        <v>46</v>
      </c>
      <c r="P31" s="25" t="s">
        <v>46</v>
      </c>
      <c r="Q31" s="25" t="s">
        <v>46</v>
      </c>
      <c r="R31" s="25" t="s">
        <v>46</v>
      </c>
      <c r="S31" s="25" t="s">
        <v>46</v>
      </c>
      <c r="T31" s="25" t="s">
        <v>46</v>
      </c>
      <c r="U31" s="25" t="s">
        <v>46</v>
      </c>
      <c r="V31" s="25" t="s">
        <v>46</v>
      </c>
      <c r="W31" s="25" t="s">
        <v>46</v>
      </c>
      <c r="X31" s="25" t="s">
        <v>46</v>
      </c>
    </row>
    <row r="32" spans="1:24" ht="13.5" customHeight="1">
      <c r="A32" s="46" t="s">
        <v>77</v>
      </c>
      <c r="B32" s="47">
        <f>C32+F32</f>
        <v>196814</v>
      </c>
      <c r="C32" s="47">
        <f>D32+E32</f>
        <v>196728</v>
      </c>
      <c r="D32" s="47">
        <v>175509</v>
      </c>
      <c r="E32" s="47">
        <v>21219</v>
      </c>
      <c r="F32" s="47">
        <v>86</v>
      </c>
      <c r="G32" s="47">
        <f>H32+I32</f>
        <v>253364</v>
      </c>
      <c r="H32" s="47">
        <v>253219</v>
      </c>
      <c r="I32" s="47">
        <v>145</v>
      </c>
      <c r="J32" s="47">
        <f>K32+L32</f>
        <v>124233</v>
      </c>
      <c r="K32" s="47">
        <v>124224</v>
      </c>
      <c r="L32" s="47">
        <v>9</v>
      </c>
      <c r="M32" s="46" t="s">
        <v>77</v>
      </c>
      <c r="N32" s="50" t="s">
        <v>46</v>
      </c>
      <c r="O32" s="50" t="s">
        <v>46</v>
      </c>
      <c r="P32" s="50" t="s">
        <v>46</v>
      </c>
      <c r="Q32" s="50" t="s">
        <v>46</v>
      </c>
      <c r="R32" s="50" t="s">
        <v>46</v>
      </c>
      <c r="S32" s="50" t="s">
        <v>46</v>
      </c>
      <c r="T32" s="50" t="s">
        <v>46</v>
      </c>
      <c r="U32" s="50" t="s">
        <v>46</v>
      </c>
      <c r="V32" s="50" t="s">
        <v>46</v>
      </c>
      <c r="W32" s="50" t="s">
        <v>46</v>
      </c>
      <c r="X32" s="50" t="s">
        <v>46</v>
      </c>
    </row>
    <row r="33" spans="1:24" ht="13.5" customHeight="1">
      <c r="A33" s="12" t="s">
        <v>16</v>
      </c>
      <c r="B33" s="15">
        <f aca="true" t="shared" si="8" ref="B33:B43">C33+F33</f>
        <v>199396</v>
      </c>
      <c r="C33" s="15">
        <f aca="true" t="shared" si="9" ref="C33:C43">D33+E33</f>
        <v>199317</v>
      </c>
      <c r="D33" s="15">
        <v>182994</v>
      </c>
      <c r="E33" s="15">
        <v>16323</v>
      </c>
      <c r="F33" s="15">
        <v>79</v>
      </c>
      <c r="G33" s="15">
        <f aca="true" t="shared" si="10" ref="G33:G43">H33+I33</f>
        <v>249981</v>
      </c>
      <c r="H33" s="15">
        <v>249852</v>
      </c>
      <c r="I33" s="15">
        <v>129</v>
      </c>
      <c r="J33" s="15">
        <f aca="true" t="shared" si="11" ref="J33:J40">K33+L33</f>
        <v>128940</v>
      </c>
      <c r="K33" s="15">
        <v>128930</v>
      </c>
      <c r="L33" s="15">
        <v>10</v>
      </c>
      <c r="M33" s="12" t="s">
        <v>16</v>
      </c>
      <c r="N33" s="25" t="s">
        <v>46</v>
      </c>
      <c r="O33" s="25" t="s">
        <v>46</v>
      </c>
      <c r="P33" s="25" t="s">
        <v>46</v>
      </c>
      <c r="Q33" s="25" t="s">
        <v>46</v>
      </c>
      <c r="R33" s="25" t="s">
        <v>46</v>
      </c>
      <c r="S33" s="25" t="s">
        <v>46</v>
      </c>
      <c r="T33" s="25" t="s">
        <v>46</v>
      </c>
      <c r="U33" s="25" t="s">
        <v>46</v>
      </c>
      <c r="V33" s="25" t="s">
        <v>46</v>
      </c>
      <c r="W33" s="25" t="s">
        <v>46</v>
      </c>
      <c r="X33" s="25" t="s">
        <v>46</v>
      </c>
    </row>
    <row r="34" spans="1:24" ht="13.5" customHeight="1">
      <c r="A34" s="12" t="s">
        <v>78</v>
      </c>
      <c r="B34" s="15">
        <f t="shared" si="8"/>
        <v>194905</v>
      </c>
      <c r="C34" s="15">
        <f t="shared" si="9"/>
        <v>191029</v>
      </c>
      <c r="D34" s="15">
        <v>176793</v>
      </c>
      <c r="E34" s="15">
        <v>14236</v>
      </c>
      <c r="F34" s="15">
        <v>3876</v>
      </c>
      <c r="G34" s="15">
        <f t="shared" si="10"/>
        <v>245811</v>
      </c>
      <c r="H34" s="15">
        <v>240384</v>
      </c>
      <c r="I34" s="15">
        <v>5427</v>
      </c>
      <c r="J34" s="15">
        <f t="shared" si="11"/>
        <v>124812</v>
      </c>
      <c r="K34" s="15">
        <v>123070</v>
      </c>
      <c r="L34" s="15">
        <v>1742</v>
      </c>
      <c r="M34" s="12" t="s">
        <v>78</v>
      </c>
      <c r="N34" s="25" t="s">
        <v>46</v>
      </c>
      <c r="O34" s="25" t="s">
        <v>46</v>
      </c>
      <c r="P34" s="25" t="s">
        <v>46</v>
      </c>
      <c r="Q34" s="25" t="s">
        <v>46</v>
      </c>
      <c r="R34" s="25" t="s">
        <v>46</v>
      </c>
      <c r="S34" s="25" t="s">
        <v>46</v>
      </c>
      <c r="T34" s="25" t="s">
        <v>46</v>
      </c>
      <c r="U34" s="25" t="s">
        <v>46</v>
      </c>
      <c r="V34" s="25" t="s">
        <v>46</v>
      </c>
      <c r="W34" s="25" t="s">
        <v>46</v>
      </c>
      <c r="X34" s="25" t="s">
        <v>46</v>
      </c>
    </row>
    <row r="35" spans="1:24" ht="13.5" customHeight="1">
      <c r="A35" s="12" t="s">
        <v>17</v>
      </c>
      <c r="B35" s="15">
        <f t="shared" si="8"/>
        <v>205169</v>
      </c>
      <c r="C35" s="15">
        <f t="shared" si="9"/>
        <v>201863</v>
      </c>
      <c r="D35" s="15">
        <v>183777</v>
      </c>
      <c r="E35" s="15">
        <v>18086</v>
      </c>
      <c r="F35" s="15">
        <v>3306</v>
      </c>
      <c r="G35" s="15">
        <f t="shared" si="10"/>
        <v>254563</v>
      </c>
      <c r="H35" s="15">
        <v>249961</v>
      </c>
      <c r="I35" s="15">
        <v>4602</v>
      </c>
      <c r="J35" s="15">
        <f t="shared" si="11"/>
        <v>137301</v>
      </c>
      <c r="K35" s="15">
        <v>135776</v>
      </c>
      <c r="L35" s="15">
        <v>1525</v>
      </c>
      <c r="M35" s="12" t="s">
        <v>17</v>
      </c>
      <c r="N35" s="25" t="s">
        <v>46</v>
      </c>
      <c r="O35" s="25" t="s">
        <v>46</v>
      </c>
      <c r="P35" s="25" t="s">
        <v>46</v>
      </c>
      <c r="Q35" s="25" t="s">
        <v>46</v>
      </c>
      <c r="R35" s="25" t="s">
        <v>46</v>
      </c>
      <c r="S35" s="25" t="s">
        <v>46</v>
      </c>
      <c r="T35" s="25" t="s">
        <v>46</v>
      </c>
      <c r="U35" s="25" t="s">
        <v>46</v>
      </c>
      <c r="V35" s="25" t="s">
        <v>46</v>
      </c>
      <c r="W35" s="25" t="s">
        <v>46</v>
      </c>
      <c r="X35" s="25" t="s">
        <v>46</v>
      </c>
    </row>
    <row r="36" spans="1:24" ht="13.5" customHeight="1">
      <c r="A36" s="12" t="s">
        <v>18</v>
      </c>
      <c r="B36" s="15">
        <f t="shared" si="8"/>
        <v>207784</v>
      </c>
      <c r="C36" s="15">
        <f t="shared" si="9"/>
        <v>190978</v>
      </c>
      <c r="D36" s="15">
        <v>181928</v>
      </c>
      <c r="E36" s="15">
        <v>9050</v>
      </c>
      <c r="F36" s="15">
        <v>16806</v>
      </c>
      <c r="G36" s="15">
        <f t="shared" si="10"/>
        <v>266701</v>
      </c>
      <c r="H36" s="15">
        <v>240580</v>
      </c>
      <c r="I36" s="15">
        <v>26121</v>
      </c>
      <c r="J36" s="15">
        <f t="shared" si="11"/>
        <v>133896</v>
      </c>
      <c r="K36" s="15">
        <v>128772</v>
      </c>
      <c r="L36" s="15">
        <v>5124</v>
      </c>
      <c r="M36" s="12" t="s">
        <v>18</v>
      </c>
      <c r="N36" s="25" t="s">
        <v>46</v>
      </c>
      <c r="O36" s="25" t="s">
        <v>46</v>
      </c>
      <c r="P36" s="25" t="s">
        <v>46</v>
      </c>
      <c r="Q36" s="25" t="s">
        <v>46</v>
      </c>
      <c r="R36" s="25" t="s">
        <v>46</v>
      </c>
      <c r="S36" s="25" t="s">
        <v>46</v>
      </c>
      <c r="T36" s="25" t="s">
        <v>46</v>
      </c>
      <c r="U36" s="25" t="s">
        <v>46</v>
      </c>
      <c r="V36" s="25" t="s">
        <v>46</v>
      </c>
      <c r="W36" s="25" t="s">
        <v>46</v>
      </c>
      <c r="X36" s="25" t="s">
        <v>46</v>
      </c>
    </row>
    <row r="37" spans="1:24" ht="13.5" customHeight="1">
      <c r="A37" s="12" t="s">
        <v>19</v>
      </c>
      <c r="B37" s="15">
        <f t="shared" si="8"/>
        <v>225054</v>
      </c>
      <c r="C37" s="15">
        <f t="shared" si="9"/>
        <v>187880</v>
      </c>
      <c r="D37" s="15">
        <v>175034</v>
      </c>
      <c r="E37" s="15">
        <v>12846</v>
      </c>
      <c r="F37" s="15">
        <v>37174</v>
      </c>
      <c r="G37" s="15">
        <f t="shared" si="10"/>
        <v>292226</v>
      </c>
      <c r="H37" s="15">
        <v>237206</v>
      </c>
      <c r="I37" s="15">
        <v>55020</v>
      </c>
      <c r="J37" s="15">
        <f t="shared" si="11"/>
        <v>142137</v>
      </c>
      <c r="K37" s="15">
        <v>126992</v>
      </c>
      <c r="L37" s="15">
        <v>15145</v>
      </c>
      <c r="M37" s="12" t="s">
        <v>19</v>
      </c>
      <c r="N37" s="25" t="s">
        <v>46</v>
      </c>
      <c r="O37" s="25" t="s">
        <v>46</v>
      </c>
      <c r="P37" s="25" t="s">
        <v>46</v>
      </c>
      <c r="Q37" s="25" t="s">
        <v>46</v>
      </c>
      <c r="R37" s="25" t="s">
        <v>46</v>
      </c>
      <c r="S37" s="25" t="s">
        <v>46</v>
      </c>
      <c r="T37" s="25" t="s">
        <v>46</v>
      </c>
      <c r="U37" s="25" t="s">
        <v>46</v>
      </c>
      <c r="V37" s="25" t="s">
        <v>46</v>
      </c>
      <c r="W37" s="25" t="s">
        <v>46</v>
      </c>
      <c r="X37" s="25" t="s">
        <v>46</v>
      </c>
    </row>
    <row r="38" spans="1:24" ht="13.5" customHeight="1">
      <c r="A38" s="12" t="s">
        <v>20</v>
      </c>
      <c r="B38" s="15">
        <f t="shared" si="8"/>
        <v>294328</v>
      </c>
      <c r="C38" s="15">
        <f t="shared" si="9"/>
        <v>189582</v>
      </c>
      <c r="D38" s="15">
        <v>179982</v>
      </c>
      <c r="E38" s="15">
        <v>9600</v>
      </c>
      <c r="F38" s="15">
        <v>104746</v>
      </c>
      <c r="G38" s="15">
        <f>H38+I38</f>
        <v>395349</v>
      </c>
      <c r="H38" s="15">
        <v>248759</v>
      </c>
      <c r="I38" s="15">
        <v>146590</v>
      </c>
      <c r="J38" s="15">
        <f t="shared" si="11"/>
        <v>180801</v>
      </c>
      <c r="K38" s="15">
        <v>123079</v>
      </c>
      <c r="L38" s="15">
        <v>57722</v>
      </c>
      <c r="M38" s="12" t="s">
        <v>20</v>
      </c>
      <c r="N38" s="25" t="s">
        <v>46</v>
      </c>
      <c r="O38" s="25" t="s">
        <v>46</v>
      </c>
      <c r="P38" s="25" t="s">
        <v>46</v>
      </c>
      <c r="Q38" s="25" t="s">
        <v>46</v>
      </c>
      <c r="R38" s="25" t="s">
        <v>46</v>
      </c>
      <c r="S38" s="25" t="s">
        <v>46</v>
      </c>
      <c r="T38" s="25" t="s">
        <v>46</v>
      </c>
      <c r="U38" s="25" t="s">
        <v>46</v>
      </c>
      <c r="V38" s="25" t="s">
        <v>46</v>
      </c>
      <c r="W38" s="25" t="s">
        <v>46</v>
      </c>
      <c r="X38" s="25" t="s">
        <v>46</v>
      </c>
    </row>
    <row r="39" spans="1:24" ht="13.5" customHeight="1">
      <c r="A39" s="12" t="s">
        <v>21</v>
      </c>
      <c r="B39" s="15">
        <f t="shared" si="8"/>
        <v>212465</v>
      </c>
      <c r="C39" s="15">
        <f t="shared" si="9"/>
        <v>177033</v>
      </c>
      <c r="D39" s="15">
        <v>167332</v>
      </c>
      <c r="E39" s="15">
        <v>9701</v>
      </c>
      <c r="F39" s="15">
        <v>35432</v>
      </c>
      <c r="G39" s="15">
        <f t="shared" si="10"/>
        <v>266958</v>
      </c>
      <c r="H39" s="15">
        <v>229158</v>
      </c>
      <c r="I39" s="15">
        <v>37800</v>
      </c>
      <c r="J39" s="15">
        <f t="shared" si="11"/>
        <v>150926</v>
      </c>
      <c r="K39" s="15">
        <v>118169</v>
      </c>
      <c r="L39" s="15">
        <v>32757</v>
      </c>
      <c r="M39" s="12" t="s">
        <v>21</v>
      </c>
      <c r="N39" s="25" t="s">
        <v>46</v>
      </c>
      <c r="O39" s="25" t="s">
        <v>46</v>
      </c>
      <c r="P39" s="25" t="s">
        <v>46</v>
      </c>
      <c r="Q39" s="25" t="s">
        <v>46</v>
      </c>
      <c r="R39" s="25" t="s">
        <v>46</v>
      </c>
      <c r="S39" s="25" t="s">
        <v>46</v>
      </c>
      <c r="T39" s="25" t="s">
        <v>46</v>
      </c>
      <c r="U39" s="25" t="s">
        <v>46</v>
      </c>
      <c r="V39" s="25" t="s">
        <v>46</v>
      </c>
      <c r="W39" s="25" t="s">
        <v>46</v>
      </c>
      <c r="X39" s="25" t="s">
        <v>46</v>
      </c>
    </row>
    <row r="40" spans="1:24" ht="13.5" customHeight="1">
      <c r="A40" s="12" t="s">
        <v>22</v>
      </c>
      <c r="B40" s="15">
        <f t="shared" si="8"/>
        <v>189011</v>
      </c>
      <c r="C40" s="15">
        <f t="shared" si="9"/>
        <v>182097</v>
      </c>
      <c r="D40" s="15">
        <v>170903</v>
      </c>
      <c r="E40" s="15">
        <v>11194</v>
      </c>
      <c r="F40" s="15">
        <v>6914</v>
      </c>
      <c r="G40" s="15">
        <f t="shared" si="10"/>
        <v>246706</v>
      </c>
      <c r="H40" s="15">
        <v>236648</v>
      </c>
      <c r="I40" s="15">
        <v>10058</v>
      </c>
      <c r="J40" s="15">
        <f t="shared" si="11"/>
        <v>124173</v>
      </c>
      <c r="K40" s="15">
        <v>120793</v>
      </c>
      <c r="L40" s="15">
        <v>3380</v>
      </c>
      <c r="M40" s="12" t="s">
        <v>22</v>
      </c>
      <c r="N40" s="25" t="s">
        <v>46</v>
      </c>
      <c r="O40" s="25" t="s">
        <v>46</v>
      </c>
      <c r="P40" s="25" t="s">
        <v>46</v>
      </c>
      <c r="Q40" s="25" t="s">
        <v>46</v>
      </c>
      <c r="R40" s="25" t="s">
        <v>46</v>
      </c>
      <c r="S40" s="25" t="s">
        <v>46</v>
      </c>
      <c r="T40" s="25" t="s">
        <v>46</v>
      </c>
      <c r="U40" s="25" t="s">
        <v>46</v>
      </c>
      <c r="V40" s="25" t="s">
        <v>46</v>
      </c>
      <c r="W40" s="25" t="s">
        <v>46</v>
      </c>
      <c r="X40" s="25" t="s">
        <v>46</v>
      </c>
    </row>
    <row r="41" spans="1:24" ht="13.5" customHeight="1">
      <c r="A41" s="12" t="s">
        <v>23</v>
      </c>
      <c r="B41" s="15">
        <f t="shared" si="8"/>
        <v>189545</v>
      </c>
      <c r="C41" s="15">
        <f t="shared" si="9"/>
        <v>186685</v>
      </c>
      <c r="D41" s="15">
        <v>173057</v>
      </c>
      <c r="E41" s="15">
        <v>13628</v>
      </c>
      <c r="F41" s="15">
        <v>2860</v>
      </c>
      <c r="G41" s="15">
        <f t="shared" si="10"/>
        <v>247892</v>
      </c>
      <c r="H41" s="15">
        <v>243788</v>
      </c>
      <c r="I41" s="15">
        <v>4104</v>
      </c>
      <c r="J41" s="15">
        <f>K41+L41</f>
        <v>123416</v>
      </c>
      <c r="K41" s="15">
        <v>121966</v>
      </c>
      <c r="L41" s="15">
        <v>1450</v>
      </c>
      <c r="M41" s="12" t="s">
        <v>23</v>
      </c>
      <c r="N41" s="25" t="s">
        <v>46</v>
      </c>
      <c r="O41" s="25" t="s">
        <v>46</v>
      </c>
      <c r="P41" s="25" t="s">
        <v>46</v>
      </c>
      <c r="Q41" s="25" t="s">
        <v>46</v>
      </c>
      <c r="R41" s="25" t="s">
        <v>46</v>
      </c>
      <c r="S41" s="25" t="s">
        <v>46</v>
      </c>
      <c r="T41" s="25" t="s">
        <v>46</v>
      </c>
      <c r="U41" s="25" t="s">
        <v>46</v>
      </c>
      <c r="V41" s="25" t="s">
        <v>46</v>
      </c>
      <c r="W41" s="25" t="s">
        <v>46</v>
      </c>
      <c r="X41" s="25" t="s">
        <v>46</v>
      </c>
    </row>
    <row r="42" spans="1:24" ht="13.5" customHeight="1">
      <c r="A42" s="12" t="s">
        <v>24</v>
      </c>
      <c r="B42" s="15">
        <f t="shared" si="8"/>
        <v>189840</v>
      </c>
      <c r="C42" s="15">
        <f t="shared" si="9"/>
        <v>186370</v>
      </c>
      <c r="D42" s="15">
        <v>171314</v>
      </c>
      <c r="E42" s="15">
        <v>15056</v>
      </c>
      <c r="F42" s="15">
        <v>3470</v>
      </c>
      <c r="G42" s="15">
        <f t="shared" si="10"/>
        <v>247664</v>
      </c>
      <c r="H42" s="15">
        <v>241887</v>
      </c>
      <c r="I42" s="15">
        <v>5777</v>
      </c>
      <c r="J42" s="15">
        <f>K42+L42</f>
        <v>123367</v>
      </c>
      <c r="K42" s="15">
        <v>122549</v>
      </c>
      <c r="L42" s="15">
        <v>818</v>
      </c>
      <c r="M42" s="12" t="s">
        <v>24</v>
      </c>
      <c r="N42" s="25" t="s">
        <v>46</v>
      </c>
      <c r="O42" s="25" t="s">
        <v>46</v>
      </c>
      <c r="P42" s="25" t="s">
        <v>46</v>
      </c>
      <c r="Q42" s="25" t="s">
        <v>46</v>
      </c>
      <c r="R42" s="25" t="s">
        <v>46</v>
      </c>
      <c r="S42" s="25" t="s">
        <v>46</v>
      </c>
      <c r="T42" s="25" t="s">
        <v>46</v>
      </c>
      <c r="U42" s="25" t="s">
        <v>46</v>
      </c>
      <c r="V42" s="25" t="s">
        <v>46</v>
      </c>
      <c r="W42" s="25" t="s">
        <v>46</v>
      </c>
      <c r="X42" s="25" t="s">
        <v>46</v>
      </c>
    </row>
    <row r="43" spans="1:24" ht="13.5" customHeight="1">
      <c r="A43" s="14" t="s">
        <v>25</v>
      </c>
      <c r="B43" s="19">
        <f t="shared" si="8"/>
        <v>426876</v>
      </c>
      <c r="C43" s="16">
        <f t="shared" si="9"/>
        <v>197851</v>
      </c>
      <c r="D43" s="16">
        <v>178089</v>
      </c>
      <c r="E43" s="16">
        <v>19762</v>
      </c>
      <c r="F43" s="19">
        <v>229025</v>
      </c>
      <c r="G43" s="16">
        <f t="shared" si="10"/>
        <v>590396</v>
      </c>
      <c r="H43" s="19">
        <v>254755</v>
      </c>
      <c r="I43" s="16">
        <v>335641</v>
      </c>
      <c r="J43" s="16">
        <f>K43+L43</f>
        <v>234331</v>
      </c>
      <c r="K43" s="19">
        <v>130846</v>
      </c>
      <c r="L43" s="16">
        <v>103485</v>
      </c>
      <c r="M43" s="14" t="s">
        <v>25</v>
      </c>
      <c r="N43" s="26" t="s">
        <v>46</v>
      </c>
      <c r="O43" s="26" t="s">
        <v>46</v>
      </c>
      <c r="P43" s="26" t="s">
        <v>46</v>
      </c>
      <c r="Q43" s="26" t="s">
        <v>46</v>
      </c>
      <c r="R43" s="26" t="s">
        <v>46</v>
      </c>
      <c r="S43" s="26" t="s">
        <v>46</v>
      </c>
      <c r="T43" s="26" t="s">
        <v>46</v>
      </c>
      <c r="U43" s="26" t="s">
        <v>46</v>
      </c>
      <c r="V43" s="26" t="s">
        <v>46</v>
      </c>
      <c r="W43" s="26" t="s">
        <v>46</v>
      </c>
      <c r="X43" s="26" t="s">
        <v>46</v>
      </c>
    </row>
    <row r="44" spans="1:13" ht="16.5" customHeight="1">
      <c r="A44" s="28" t="s">
        <v>39</v>
      </c>
      <c r="M44" s="28" t="s">
        <v>39</v>
      </c>
    </row>
    <row r="45" spans="1:24" ht="13.5" customHeight="1">
      <c r="A45" s="33" t="s">
        <v>28</v>
      </c>
      <c r="B45" s="34">
        <v>331124</v>
      </c>
      <c r="C45" s="34">
        <v>263050</v>
      </c>
      <c r="D45" s="34">
        <v>227297</v>
      </c>
      <c r="E45" s="34">
        <v>35753</v>
      </c>
      <c r="F45" s="34">
        <v>68074</v>
      </c>
      <c r="G45" s="34">
        <v>408992</v>
      </c>
      <c r="H45" s="34">
        <v>321183</v>
      </c>
      <c r="I45" s="34">
        <v>87809</v>
      </c>
      <c r="J45" s="34">
        <v>195392</v>
      </c>
      <c r="K45" s="34">
        <v>161717</v>
      </c>
      <c r="L45" s="34">
        <v>33675</v>
      </c>
      <c r="M45" s="33" t="s">
        <v>28</v>
      </c>
      <c r="N45" s="36" t="s">
        <v>46</v>
      </c>
      <c r="O45" s="36" t="s">
        <v>46</v>
      </c>
      <c r="P45" s="36" t="s">
        <v>46</v>
      </c>
      <c r="Q45" s="36" t="s">
        <v>46</v>
      </c>
      <c r="R45" s="36" t="s">
        <v>46</v>
      </c>
      <c r="S45" s="36" t="s">
        <v>46</v>
      </c>
      <c r="T45" s="36" t="s">
        <v>46</v>
      </c>
      <c r="U45" s="36" t="s">
        <v>46</v>
      </c>
      <c r="V45" s="36" t="s">
        <v>46</v>
      </c>
      <c r="W45" s="36" t="s">
        <v>46</v>
      </c>
      <c r="X45" s="36" t="s">
        <v>46</v>
      </c>
    </row>
    <row r="46" spans="1:24" ht="13.5" customHeight="1">
      <c r="A46" s="12" t="s">
        <v>47</v>
      </c>
      <c r="B46" s="15">
        <v>338721</v>
      </c>
      <c r="C46" s="15">
        <v>267314</v>
      </c>
      <c r="D46" s="15">
        <v>229888</v>
      </c>
      <c r="E46" s="15">
        <v>37426</v>
      </c>
      <c r="F46" s="15">
        <v>71407</v>
      </c>
      <c r="G46" s="15">
        <v>420521</v>
      </c>
      <c r="H46" s="15">
        <v>326841</v>
      </c>
      <c r="I46" s="15">
        <v>93680</v>
      </c>
      <c r="J46" s="15">
        <v>197524</v>
      </c>
      <c r="K46" s="15">
        <v>164563</v>
      </c>
      <c r="L46" s="15">
        <v>32961</v>
      </c>
      <c r="M46" s="12" t="s">
        <v>47</v>
      </c>
      <c r="N46" s="23" t="s">
        <v>46</v>
      </c>
      <c r="O46" s="23" t="s">
        <v>46</v>
      </c>
      <c r="P46" s="23" t="s">
        <v>46</v>
      </c>
      <c r="Q46" s="23" t="s">
        <v>46</v>
      </c>
      <c r="R46" s="23" t="s">
        <v>46</v>
      </c>
      <c r="S46" s="23" t="s">
        <v>46</v>
      </c>
      <c r="T46" s="23" t="s">
        <v>46</v>
      </c>
      <c r="U46" s="23" t="s">
        <v>46</v>
      </c>
      <c r="V46" s="23" t="s">
        <v>46</v>
      </c>
      <c r="W46" s="23" t="s">
        <v>46</v>
      </c>
      <c r="X46" s="23" t="s">
        <v>46</v>
      </c>
    </row>
    <row r="47" spans="1:24" ht="13.5" customHeight="1">
      <c r="A47" s="12" t="s">
        <v>48</v>
      </c>
      <c r="B47" s="15">
        <v>341685</v>
      </c>
      <c r="C47" s="15">
        <v>266037</v>
      </c>
      <c r="D47" s="15">
        <v>229950</v>
      </c>
      <c r="E47" s="15">
        <v>36087</v>
      </c>
      <c r="F47" s="15">
        <v>75648</v>
      </c>
      <c r="G47" s="15">
        <v>429424</v>
      </c>
      <c r="H47" s="15">
        <v>329212</v>
      </c>
      <c r="I47" s="15">
        <v>100212</v>
      </c>
      <c r="J47" s="15">
        <v>193820</v>
      </c>
      <c r="K47" s="15">
        <v>159569</v>
      </c>
      <c r="L47" s="15">
        <v>34251</v>
      </c>
      <c r="M47" s="12" t="s">
        <v>48</v>
      </c>
      <c r="N47" s="25" t="s">
        <v>46</v>
      </c>
      <c r="O47" s="23" t="s">
        <v>46</v>
      </c>
      <c r="P47" s="23" t="s">
        <v>46</v>
      </c>
      <c r="Q47" s="23" t="s">
        <v>46</v>
      </c>
      <c r="R47" s="23" t="s">
        <v>46</v>
      </c>
      <c r="S47" s="23" t="s">
        <v>46</v>
      </c>
      <c r="T47" s="23" t="s">
        <v>46</v>
      </c>
      <c r="U47" s="23" t="s">
        <v>46</v>
      </c>
      <c r="V47" s="23" t="s">
        <v>46</v>
      </c>
      <c r="W47" s="23" t="s">
        <v>46</v>
      </c>
      <c r="X47" s="23" t="s">
        <v>46</v>
      </c>
    </row>
    <row r="48" spans="1:24" s="27" customFormat="1" ht="13.5" customHeight="1">
      <c r="A48" s="12" t="s">
        <v>75</v>
      </c>
      <c r="B48" s="15">
        <v>333448</v>
      </c>
      <c r="C48" s="15">
        <v>262079</v>
      </c>
      <c r="D48" s="15">
        <v>230107</v>
      </c>
      <c r="E48" s="15">
        <v>31972</v>
      </c>
      <c r="F48" s="15">
        <v>71369</v>
      </c>
      <c r="G48" s="15">
        <v>418976</v>
      </c>
      <c r="H48" s="15">
        <v>324414</v>
      </c>
      <c r="I48" s="15">
        <v>94562</v>
      </c>
      <c r="J48" s="15">
        <v>191359</v>
      </c>
      <c r="K48" s="15">
        <v>158522</v>
      </c>
      <c r="L48" s="15">
        <v>32837</v>
      </c>
      <c r="M48" s="12" t="s">
        <v>75</v>
      </c>
      <c r="N48" s="25" t="s">
        <v>46</v>
      </c>
      <c r="O48" s="23" t="s">
        <v>46</v>
      </c>
      <c r="P48" s="23" t="s">
        <v>46</v>
      </c>
      <c r="Q48" s="23" t="s">
        <v>46</v>
      </c>
      <c r="R48" s="23" t="s">
        <v>46</v>
      </c>
      <c r="S48" s="23" t="s">
        <v>46</v>
      </c>
      <c r="T48" s="23" t="s">
        <v>46</v>
      </c>
      <c r="U48" s="23" t="s">
        <v>46</v>
      </c>
      <c r="V48" s="23" t="s">
        <v>46</v>
      </c>
      <c r="W48" s="23" t="s">
        <v>46</v>
      </c>
      <c r="X48" s="23" t="s">
        <v>46</v>
      </c>
    </row>
    <row r="49" spans="1:24" ht="13.5" customHeight="1">
      <c r="A49" s="12" t="s">
        <v>76</v>
      </c>
      <c r="B49" s="15">
        <f>C49+F49</f>
        <v>297345</v>
      </c>
      <c r="C49" s="15">
        <f>D49+E49</f>
        <v>238593</v>
      </c>
      <c r="D49" s="15">
        <v>220196</v>
      </c>
      <c r="E49" s="15">
        <v>18397</v>
      </c>
      <c r="F49" s="15">
        <v>58752</v>
      </c>
      <c r="G49" s="15">
        <f>H49+I49</f>
        <v>376751</v>
      </c>
      <c r="H49" s="15">
        <v>298553</v>
      </c>
      <c r="I49" s="15">
        <v>78198</v>
      </c>
      <c r="J49" s="15">
        <f>K49+L49</f>
        <v>166547</v>
      </c>
      <c r="K49" s="15">
        <v>139827</v>
      </c>
      <c r="L49" s="15">
        <v>26720</v>
      </c>
      <c r="M49" s="12" t="s">
        <v>76</v>
      </c>
      <c r="N49" s="15">
        <f>O49+R49</f>
        <v>586698</v>
      </c>
      <c r="O49" s="15">
        <f>P49+Q49</f>
        <v>459821</v>
      </c>
      <c r="P49" s="15">
        <v>409957</v>
      </c>
      <c r="Q49" s="15">
        <v>49864</v>
      </c>
      <c r="R49" s="15">
        <v>126877</v>
      </c>
      <c r="S49" s="15">
        <f aca="true" t="shared" si="12" ref="S49:S61">T49+U49</f>
        <v>613879</v>
      </c>
      <c r="T49" s="15">
        <v>482501</v>
      </c>
      <c r="U49" s="15">
        <v>131378</v>
      </c>
      <c r="V49" s="15">
        <f>W49+X49</f>
        <v>366388</v>
      </c>
      <c r="W49" s="15">
        <v>275998</v>
      </c>
      <c r="X49" s="15">
        <v>90390</v>
      </c>
    </row>
    <row r="50" spans="1:24" ht="13.5" customHeight="1">
      <c r="A50" s="46" t="s">
        <v>77</v>
      </c>
      <c r="B50" s="47">
        <f>C50+F50</f>
        <v>258772</v>
      </c>
      <c r="C50" s="47">
        <f>D50+E50</f>
        <v>226554</v>
      </c>
      <c r="D50" s="47">
        <v>213715</v>
      </c>
      <c r="E50" s="47">
        <v>12839</v>
      </c>
      <c r="F50" s="47">
        <v>32218</v>
      </c>
      <c r="G50" s="47">
        <f>H50+I50</f>
        <v>326089</v>
      </c>
      <c r="H50" s="47">
        <v>287130</v>
      </c>
      <c r="I50" s="47">
        <v>38959</v>
      </c>
      <c r="J50" s="47">
        <f>K50+L50</f>
        <v>152373</v>
      </c>
      <c r="K50" s="47">
        <v>130809</v>
      </c>
      <c r="L50" s="47">
        <v>21564</v>
      </c>
      <c r="M50" s="46" t="s">
        <v>77</v>
      </c>
      <c r="N50" s="47">
        <f>O50+R50</f>
        <v>457068</v>
      </c>
      <c r="O50" s="47">
        <f>P50+Q50</f>
        <v>457068</v>
      </c>
      <c r="P50" s="47">
        <v>410351</v>
      </c>
      <c r="Q50" s="47">
        <v>46717</v>
      </c>
      <c r="R50" s="47">
        <v>0</v>
      </c>
      <c r="S50" s="47">
        <f t="shared" si="12"/>
        <v>480647</v>
      </c>
      <c r="T50" s="47">
        <v>480647</v>
      </c>
      <c r="U50" s="47">
        <v>0</v>
      </c>
      <c r="V50" s="47">
        <f>W50+X50</f>
        <v>262853</v>
      </c>
      <c r="W50" s="47">
        <v>262853</v>
      </c>
      <c r="X50" s="47">
        <v>0</v>
      </c>
    </row>
    <row r="51" spans="1:24" ht="13.5" customHeight="1">
      <c r="A51" s="12" t="s">
        <v>16</v>
      </c>
      <c r="B51" s="15">
        <f aca="true" t="shared" si="13" ref="B51:B61">C51+F51</f>
        <v>224967</v>
      </c>
      <c r="C51" s="15">
        <f aca="true" t="shared" si="14" ref="C51:C61">D51+E51</f>
        <v>224956</v>
      </c>
      <c r="D51" s="15">
        <v>213802</v>
      </c>
      <c r="E51" s="15">
        <v>11154</v>
      </c>
      <c r="F51" s="15">
        <v>11</v>
      </c>
      <c r="G51" s="15">
        <f aca="true" t="shared" si="15" ref="G51:G61">H51+I51</f>
        <v>283533</v>
      </c>
      <c r="H51" s="15">
        <v>283524</v>
      </c>
      <c r="I51" s="15">
        <v>9</v>
      </c>
      <c r="J51" s="15">
        <f aca="true" t="shared" si="16" ref="J51:J58">K51+L51</f>
        <v>128939</v>
      </c>
      <c r="K51" s="15">
        <v>128925</v>
      </c>
      <c r="L51" s="15">
        <v>14</v>
      </c>
      <c r="M51" s="12" t="s">
        <v>16</v>
      </c>
      <c r="N51" s="15">
        <f aca="true" t="shared" si="17" ref="N51:N61">O51+R51</f>
        <v>454950</v>
      </c>
      <c r="O51" s="15">
        <f aca="true" t="shared" si="18" ref="O51:O61">P51+Q51</f>
        <v>454950</v>
      </c>
      <c r="P51" s="15">
        <v>408281</v>
      </c>
      <c r="Q51" s="15">
        <v>46669</v>
      </c>
      <c r="R51" s="15">
        <v>0</v>
      </c>
      <c r="S51" s="15">
        <f t="shared" si="12"/>
        <v>476779</v>
      </c>
      <c r="T51" s="15">
        <v>476779</v>
      </c>
      <c r="U51" s="15">
        <v>0</v>
      </c>
      <c r="V51" s="15">
        <f aca="true" t="shared" si="19" ref="V51:V58">W51+X51</f>
        <v>272337</v>
      </c>
      <c r="W51" s="15">
        <v>272337</v>
      </c>
      <c r="X51" s="15">
        <v>0</v>
      </c>
    </row>
    <row r="52" spans="1:24" ht="13.5" customHeight="1">
      <c r="A52" s="12" t="s">
        <v>78</v>
      </c>
      <c r="B52" s="15">
        <f t="shared" si="13"/>
        <v>231889</v>
      </c>
      <c r="C52" s="15">
        <f t="shared" si="14"/>
        <v>231775</v>
      </c>
      <c r="D52" s="15">
        <v>221553</v>
      </c>
      <c r="E52" s="15">
        <v>10222</v>
      </c>
      <c r="F52" s="15">
        <v>114</v>
      </c>
      <c r="G52" s="15">
        <f t="shared" si="15"/>
        <v>285582</v>
      </c>
      <c r="H52" s="15">
        <v>285517</v>
      </c>
      <c r="I52" s="15">
        <v>65</v>
      </c>
      <c r="J52" s="15">
        <f t="shared" si="16"/>
        <v>139096</v>
      </c>
      <c r="K52" s="15">
        <v>138898</v>
      </c>
      <c r="L52" s="15">
        <v>198</v>
      </c>
      <c r="M52" s="12" t="s">
        <v>78</v>
      </c>
      <c r="N52" s="15">
        <f t="shared" si="17"/>
        <v>474606</v>
      </c>
      <c r="O52" s="15">
        <f t="shared" si="18"/>
        <v>474606</v>
      </c>
      <c r="P52" s="15">
        <v>413660</v>
      </c>
      <c r="Q52" s="15">
        <v>60946</v>
      </c>
      <c r="R52" s="15">
        <v>0</v>
      </c>
      <c r="S52" s="15">
        <f t="shared" si="12"/>
        <v>498170</v>
      </c>
      <c r="T52" s="15">
        <v>498170</v>
      </c>
      <c r="U52" s="15">
        <v>0</v>
      </c>
      <c r="V52" s="15">
        <f t="shared" si="19"/>
        <v>276531</v>
      </c>
      <c r="W52" s="15">
        <v>276531</v>
      </c>
      <c r="X52" s="15">
        <v>0</v>
      </c>
    </row>
    <row r="53" spans="1:24" ht="13.5" customHeight="1">
      <c r="A53" s="12" t="s">
        <v>17</v>
      </c>
      <c r="B53" s="15">
        <f t="shared" si="13"/>
        <v>232256</v>
      </c>
      <c r="C53" s="15">
        <f t="shared" si="14"/>
        <v>231921</v>
      </c>
      <c r="D53" s="15">
        <v>217402</v>
      </c>
      <c r="E53" s="15">
        <v>14519</v>
      </c>
      <c r="F53" s="15">
        <v>335</v>
      </c>
      <c r="G53" s="15">
        <f t="shared" si="15"/>
        <v>290275</v>
      </c>
      <c r="H53" s="15">
        <v>290138</v>
      </c>
      <c r="I53" s="15">
        <v>137</v>
      </c>
      <c r="J53" s="15">
        <f t="shared" si="16"/>
        <v>136214</v>
      </c>
      <c r="K53" s="15">
        <v>135551</v>
      </c>
      <c r="L53" s="15">
        <v>663</v>
      </c>
      <c r="M53" s="12" t="s">
        <v>17</v>
      </c>
      <c r="N53" s="15">
        <f t="shared" si="17"/>
        <v>470994</v>
      </c>
      <c r="O53" s="15">
        <f t="shared" si="18"/>
        <v>462268</v>
      </c>
      <c r="P53" s="15">
        <v>408349</v>
      </c>
      <c r="Q53" s="15">
        <v>53919</v>
      </c>
      <c r="R53" s="15">
        <v>8726</v>
      </c>
      <c r="S53" s="15">
        <f t="shared" si="12"/>
        <v>492776</v>
      </c>
      <c r="T53" s="15">
        <v>483285</v>
      </c>
      <c r="U53" s="15">
        <v>9491</v>
      </c>
      <c r="V53" s="15">
        <f t="shared" si="19"/>
        <v>289761</v>
      </c>
      <c r="W53" s="15">
        <v>287397</v>
      </c>
      <c r="X53" s="15">
        <v>2364</v>
      </c>
    </row>
    <row r="54" spans="1:24" ht="13.5" customHeight="1">
      <c r="A54" s="12" t="s">
        <v>18</v>
      </c>
      <c r="B54" s="15">
        <f t="shared" si="13"/>
        <v>232286</v>
      </c>
      <c r="C54" s="15">
        <f t="shared" si="14"/>
        <v>229790</v>
      </c>
      <c r="D54" s="15">
        <v>214742</v>
      </c>
      <c r="E54" s="15">
        <v>15048</v>
      </c>
      <c r="F54" s="15">
        <v>2496</v>
      </c>
      <c r="G54" s="15">
        <f t="shared" si="15"/>
        <v>291896</v>
      </c>
      <c r="H54" s="15">
        <v>288458</v>
      </c>
      <c r="I54" s="15">
        <v>3438</v>
      </c>
      <c r="J54" s="15">
        <f t="shared" si="16"/>
        <v>135034</v>
      </c>
      <c r="K54" s="15">
        <v>134073</v>
      </c>
      <c r="L54" s="15">
        <v>961</v>
      </c>
      <c r="M54" s="12" t="s">
        <v>18</v>
      </c>
      <c r="N54" s="15">
        <f t="shared" si="17"/>
        <v>459061</v>
      </c>
      <c r="O54" s="15">
        <f t="shared" si="18"/>
        <v>459061</v>
      </c>
      <c r="P54" s="15">
        <v>410098</v>
      </c>
      <c r="Q54" s="15">
        <v>48963</v>
      </c>
      <c r="R54" s="15">
        <v>0</v>
      </c>
      <c r="S54" s="15">
        <f t="shared" si="12"/>
        <v>480334</v>
      </c>
      <c r="T54" s="15">
        <v>480334</v>
      </c>
      <c r="U54" s="15">
        <v>0</v>
      </c>
      <c r="V54" s="15">
        <f t="shared" si="19"/>
        <v>285484</v>
      </c>
      <c r="W54" s="15">
        <v>285484</v>
      </c>
      <c r="X54" s="15">
        <v>0</v>
      </c>
    </row>
    <row r="55" spans="1:24" ht="13.5" customHeight="1">
      <c r="A55" s="12" t="s">
        <v>19</v>
      </c>
      <c r="B55" s="15">
        <f t="shared" si="13"/>
        <v>358211</v>
      </c>
      <c r="C55" s="15">
        <f t="shared" si="14"/>
        <v>241574</v>
      </c>
      <c r="D55" s="15">
        <v>224260</v>
      </c>
      <c r="E55" s="15">
        <v>17314</v>
      </c>
      <c r="F55" s="15">
        <v>116637</v>
      </c>
      <c r="G55" s="15">
        <f t="shared" si="15"/>
        <v>457160</v>
      </c>
      <c r="H55" s="15">
        <v>303113</v>
      </c>
      <c r="I55" s="15">
        <v>154047</v>
      </c>
      <c r="J55" s="15">
        <f t="shared" si="16"/>
        <v>195602</v>
      </c>
      <c r="K55" s="15">
        <v>140442</v>
      </c>
      <c r="L55" s="15">
        <v>55160</v>
      </c>
      <c r="M55" s="12" t="s">
        <v>19</v>
      </c>
      <c r="N55" s="15">
        <f t="shared" si="17"/>
        <v>783433</v>
      </c>
      <c r="O55" s="15">
        <f t="shared" si="18"/>
        <v>497734</v>
      </c>
      <c r="P55" s="15">
        <v>445965</v>
      </c>
      <c r="Q55" s="15">
        <v>51769</v>
      </c>
      <c r="R55" s="15">
        <v>285699</v>
      </c>
      <c r="S55" s="15">
        <f t="shared" si="12"/>
        <v>809724</v>
      </c>
      <c r="T55" s="15">
        <v>524524</v>
      </c>
      <c r="U55" s="15">
        <v>285200</v>
      </c>
      <c r="V55" s="15">
        <f t="shared" si="19"/>
        <v>569907</v>
      </c>
      <c r="W55" s="15">
        <v>280159</v>
      </c>
      <c r="X55" s="15">
        <v>289748</v>
      </c>
    </row>
    <row r="56" spans="1:24" ht="13.5" customHeight="1">
      <c r="A56" s="12" t="s">
        <v>20</v>
      </c>
      <c r="B56" s="15">
        <f t="shared" si="13"/>
        <v>446622</v>
      </c>
      <c r="C56" s="15">
        <f t="shared" si="14"/>
        <v>239996</v>
      </c>
      <c r="D56" s="15">
        <v>222866</v>
      </c>
      <c r="E56" s="15">
        <v>17130</v>
      </c>
      <c r="F56" s="15">
        <v>206626</v>
      </c>
      <c r="G56" s="15">
        <f t="shared" si="15"/>
        <v>581249</v>
      </c>
      <c r="H56" s="15">
        <v>300085</v>
      </c>
      <c r="I56" s="15">
        <v>281164</v>
      </c>
      <c r="J56" s="15">
        <f t="shared" si="16"/>
        <v>224172</v>
      </c>
      <c r="K56" s="15">
        <v>140708</v>
      </c>
      <c r="L56" s="15">
        <v>83464</v>
      </c>
      <c r="M56" s="12" t="s">
        <v>20</v>
      </c>
      <c r="N56" s="15">
        <f t="shared" si="17"/>
        <v>756886</v>
      </c>
      <c r="O56" s="15">
        <f t="shared" si="18"/>
        <v>448145</v>
      </c>
      <c r="P56" s="15">
        <v>392554</v>
      </c>
      <c r="Q56" s="15">
        <v>55591</v>
      </c>
      <c r="R56" s="15">
        <v>308741</v>
      </c>
      <c r="S56" s="15">
        <f t="shared" si="12"/>
        <v>791169</v>
      </c>
      <c r="T56" s="15">
        <v>470288</v>
      </c>
      <c r="U56" s="15">
        <v>320881</v>
      </c>
      <c r="V56" s="15">
        <f t="shared" si="19"/>
        <v>482456</v>
      </c>
      <c r="W56" s="15">
        <v>270893</v>
      </c>
      <c r="X56" s="15">
        <v>211563</v>
      </c>
    </row>
    <row r="57" spans="1:24" ht="13.5" customHeight="1">
      <c r="A57" s="12" t="s">
        <v>21</v>
      </c>
      <c r="B57" s="15">
        <f t="shared" si="13"/>
        <v>244701</v>
      </c>
      <c r="C57" s="15">
        <f t="shared" si="14"/>
        <v>241756</v>
      </c>
      <c r="D57" s="15">
        <v>219992</v>
      </c>
      <c r="E57" s="15">
        <v>21764</v>
      </c>
      <c r="F57" s="15">
        <v>2945</v>
      </c>
      <c r="G57" s="15">
        <f t="shared" si="15"/>
        <v>305209</v>
      </c>
      <c r="H57" s="15">
        <v>301980</v>
      </c>
      <c r="I57" s="15">
        <v>3229</v>
      </c>
      <c r="J57" s="15">
        <f t="shared" si="16"/>
        <v>144478</v>
      </c>
      <c r="K57" s="15">
        <v>142003</v>
      </c>
      <c r="L57" s="15">
        <v>2475</v>
      </c>
      <c r="M57" s="12" t="s">
        <v>21</v>
      </c>
      <c r="N57" s="15">
        <f t="shared" si="17"/>
        <v>453730</v>
      </c>
      <c r="O57" s="15">
        <f t="shared" si="18"/>
        <v>453730</v>
      </c>
      <c r="P57" s="15">
        <v>412245</v>
      </c>
      <c r="Q57" s="15">
        <v>41485</v>
      </c>
      <c r="R57" s="15">
        <v>0</v>
      </c>
      <c r="S57" s="15">
        <f t="shared" si="12"/>
        <v>475159</v>
      </c>
      <c r="T57" s="15">
        <v>475159</v>
      </c>
      <c r="U57" s="15">
        <v>0</v>
      </c>
      <c r="V57" s="15">
        <f t="shared" si="19"/>
        <v>284673</v>
      </c>
      <c r="W57" s="15">
        <v>284673</v>
      </c>
      <c r="X57" s="15">
        <v>0</v>
      </c>
    </row>
    <row r="58" spans="1:24" ht="13.5" customHeight="1">
      <c r="A58" s="12" t="s">
        <v>22</v>
      </c>
      <c r="B58" s="15">
        <f t="shared" si="13"/>
        <v>245732</v>
      </c>
      <c r="C58" s="15">
        <f t="shared" si="14"/>
        <v>245576</v>
      </c>
      <c r="D58" s="15">
        <v>224556</v>
      </c>
      <c r="E58" s="15">
        <v>21020</v>
      </c>
      <c r="F58" s="15">
        <v>156</v>
      </c>
      <c r="G58" s="15">
        <f t="shared" si="15"/>
        <v>306721</v>
      </c>
      <c r="H58" s="15">
        <v>306688</v>
      </c>
      <c r="I58" s="15">
        <v>33</v>
      </c>
      <c r="J58" s="15">
        <f t="shared" si="16"/>
        <v>145667</v>
      </c>
      <c r="K58" s="15">
        <v>145307</v>
      </c>
      <c r="L58" s="15">
        <v>360</v>
      </c>
      <c r="M58" s="12" t="s">
        <v>22</v>
      </c>
      <c r="N58" s="15">
        <f t="shared" si="17"/>
        <v>439387</v>
      </c>
      <c r="O58" s="15">
        <f t="shared" si="18"/>
        <v>439387</v>
      </c>
      <c r="P58" s="15">
        <v>391613</v>
      </c>
      <c r="Q58" s="15">
        <v>47774</v>
      </c>
      <c r="R58" s="15">
        <v>0</v>
      </c>
      <c r="S58" s="15">
        <f t="shared" si="12"/>
        <v>461244</v>
      </c>
      <c r="T58" s="15">
        <v>461244</v>
      </c>
      <c r="U58" s="15">
        <v>0</v>
      </c>
      <c r="V58" s="15">
        <f t="shared" si="19"/>
        <v>263089</v>
      </c>
      <c r="W58" s="15">
        <v>263089</v>
      </c>
      <c r="X58" s="15">
        <v>0</v>
      </c>
    </row>
    <row r="59" spans="1:24" ht="13.5" customHeight="1">
      <c r="A59" s="12" t="s">
        <v>23</v>
      </c>
      <c r="B59" s="15">
        <f t="shared" si="13"/>
        <v>250502</v>
      </c>
      <c r="C59" s="15">
        <f t="shared" si="14"/>
        <v>246971</v>
      </c>
      <c r="D59" s="15">
        <v>218497</v>
      </c>
      <c r="E59" s="15">
        <v>28474</v>
      </c>
      <c r="F59" s="15">
        <v>3531</v>
      </c>
      <c r="G59" s="15">
        <f t="shared" si="15"/>
        <v>314245</v>
      </c>
      <c r="H59" s="15">
        <v>309469</v>
      </c>
      <c r="I59" s="15">
        <v>4776</v>
      </c>
      <c r="J59" s="15">
        <f>K59+L59</f>
        <v>146277</v>
      </c>
      <c r="K59" s="15">
        <v>144783</v>
      </c>
      <c r="L59" s="15">
        <v>1494</v>
      </c>
      <c r="M59" s="12" t="s">
        <v>23</v>
      </c>
      <c r="N59" s="15">
        <f t="shared" si="17"/>
        <v>473960</v>
      </c>
      <c r="O59" s="15">
        <f t="shared" si="18"/>
        <v>466389</v>
      </c>
      <c r="P59" s="15">
        <v>410171</v>
      </c>
      <c r="Q59" s="15">
        <v>56218</v>
      </c>
      <c r="R59" s="15">
        <v>7571</v>
      </c>
      <c r="S59" s="15">
        <f t="shared" si="12"/>
        <v>496960</v>
      </c>
      <c r="T59" s="15">
        <v>488657</v>
      </c>
      <c r="U59" s="15">
        <v>8303</v>
      </c>
      <c r="V59" s="15">
        <f>W59+X59</f>
        <v>288226</v>
      </c>
      <c r="W59" s="15">
        <v>286573</v>
      </c>
      <c r="X59" s="15">
        <v>1653</v>
      </c>
    </row>
    <row r="60" spans="1:24" ht="13.5" customHeight="1">
      <c r="A60" s="12" t="s">
        <v>24</v>
      </c>
      <c r="B60" s="15">
        <f t="shared" si="13"/>
        <v>249205</v>
      </c>
      <c r="C60" s="15">
        <f t="shared" si="14"/>
        <v>249177</v>
      </c>
      <c r="D60" s="15">
        <v>225725</v>
      </c>
      <c r="E60" s="15">
        <v>23452</v>
      </c>
      <c r="F60" s="15">
        <v>28</v>
      </c>
      <c r="G60" s="15">
        <f t="shared" si="15"/>
        <v>311296</v>
      </c>
      <c r="H60" s="15">
        <v>311276</v>
      </c>
      <c r="I60" s="15">
        <v>20</v>
      </c>
      <c r="J60" s="15">
        <f>K60+L60</f>
        <v>146639</v>
      </c>
      <c r="K60" s="15">
        <v>146598</v>
      </c>
      <c r="L60" s="15">
        <v>41</v>
      </c>
      <c r="M60" s="12" t="s">
        <v>24</v>
      </c>
      <c r="N60" s="15">
        <f t="shared" si="17"/>
        <v>454589</v>
      </c>
      <c r="O60" s="15">
        <f t="shared" si="18"/>
        <v>454589</v>
      </c>
      <c r="P60" s="15">
        <v>407463</v>
      </c>
      <c r="Q60" s="15">
        <v>47126</v>
      </c>
      <c r="R60" s="15">
        <v>0</v>
      </c>
      <c r="S60" s="15">
        <f t="shared" si="12"/>
        <v>477694</v>
      </c>
      <c r="T60" s="15">
        <v>477694</v>
      </c>
      <c r="U60" s="15">
        <v>0</v>
      </c>
      <c r="V60" s="15">
        <f>W60+X60</f>
        <v>273636</v>
      </c>
      <c r="W60" s="15">
        <v>273636</v>
      </c>
      <c r="X60" s="15">
        <v>0</v>
      </c>
    </row>
    <row r="61" spans="1:24" ht="13.5" customHeight="1">
      <c r="A61" s="14" t="s">
        <v>25</v>
      </c>
      <c r="B61" s="19">
        <f t="shared" si="13"/>
        <v>592391</v>
      </c>
      <c r="C61" s="16">
        <f t="shared" si="14"/>
        <v>253186</v>
      </c>
      <c r="D61" s="16">
        <v>225413</v>
      </c>
      <c r="E61" s="16">
        <v>27773</v>
      </c>
      <c r="F61" s="19">
        <v>339205</v>
      </c>
      <c r="G61" s="16">
        <f t="shared" si="15"/>
        <v>766197</v>
      </c>
      <c r="H61" s="19">
        <v>315243</v>
      </c>
      <c r="I61" s="16">
        <v>450954</v>
      </c>
      <c r="J61" s="16">
        <f>K61+L61</f>
        <v>304137</v>
      </c>
      <c r="K61" s="19">
        <v>150266</v>
      </c>
      <c r="L61" s="16">
        <v>153871</v>
      </c>
      <c r="M61" s="14" t="s">
        <v>25</v>
      </c>
      <c r="N61" s="19">
        <f t="shared" si="17"/>
        <v>1361156</v>
      </c>
      <c r="O61" s="16">
        <f t="shared" si="18"/>
        <v>449554</v>
      </c>
      <c r="P61" s="16">
        <v>408407</v>
      </c>
      <c r="Q61" s="16">
        <v>41147</v>
      </c>
      <c r="R61" s="19">
        <v>911602</v>
      </c>
      <c r="S61" s="16">
        <f t="shared" si="12"/>
        <v>1429282</v>
      </c>
      <c r="T61" s="19">
        <v>472678</v>
      </c>
      <c r="U61" s="16">
        <v>956604</v>
      </c>
      <c r="V61" s="16">
        <f>W61+X61</f>
        <v>827919</v>
      </c>
      <c r="W61" s="19">
        <v>268555</v>
      </c>
      <c r="X61" s="16">
        <v>559364</v>
      </c>
    </row>
  </sheetData>
  <printOptions/>
  <pageMargins left="0.7874015748031497" right="0.41" top="0.7874015748031497" bottom="0.7874015748031497" header="0" footer="0"/>
  <pageSetup horizontalDpi="300" verticalDpi="3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SheetLayoutView="100" workbookViewId="0" topLeftCell="I1">
      <pane ySplit="7" topLeftCell="BM8" activePane="bottomLeft" state="frozen"/>
      <selection pane="topLeft" activeCell="B14" sqref="B14"/>
      <selection pane="bottomLeft" activeCell="I64" sqref="A63:IV66"/>
    </sheetView>
  </sheetViews>
  <sheetFormatPr defaultColWidth="8.796875" defaultRowHeight="14.25"/>
  <cols>
    <col min="1" max="1" width="8.09765625" style="41" customWidth="1"/>
    <col min="2" max="10" width="8.59765625" style="41" customWidth="1"/>
    <col min="11" max="11" width="8.09765625" style="41" customWidth="1"/>
    <col min="12" max="20" width="8.59765625" style="41" customWidth="1"/>
    <col min="21" max="16384" width="9" style="41" customWidth="1"/>
  </cols>
  <sheetData>
    <row r="1" spans="1:11" ht="16.5" customHeight="1">
      <c r="A1" s="1" t="s">
        <v>187</v>
      </c>
      <c r="K1" s="1" t="s">
        <v>188</v>
      </c>
    </row>
    <row r="2" spans="10:20" ht="13.5" customHeight="1">
      <c r="J2" s="40" t="s">
        <v>158</v>
      </c>
      <c r="T2" s="40" t="s">
        <v>158</v>
      </c>
    </row>
    <row r="3" spans="1:20" ht="13.5" customHeight="1">
      <c r="A3" s="2" t="s">
        <v>1</v>
      </c>
      <c r="B3" s="3" t="s">
        <v>41</v>
      </c>
      <c r="C3" s="52"/>
      <c r="D3" s="52"/>
      <c r="E3" s="52"/>
      <c r="F3" s="52"/>
      <c r="G3" s="52"/>
      <c r="H3" s="52"/>
      <c r="I3" s="52"/>
      <c r="J3" s="70"/>
      <c r="K3" s="2" t="s">
        <v>1</v>
      </c>
      <c r="L3" s="3" t="s">
        <v>130</v>
      </c>
      <c r="M3" s="52"/>
      <c r="N3" s="52"/>
      <c r="O3" s="52"/>
      <c r="P3" s="52"/>
      <c r="Q3" s="52"/>
      <c r="R3" s="52"/>
      <c r="S3" s="52"/>
      <c r="T3" s="70"/>
    </row>
    <row r="4" spans="1:20" ht="13.5" customHeight="1">
      <c r="A4" s="4"/>
      <c r="B4" s="5" t="s">
        <v>4</v>
      </c>
      <c r="C4" s="5"/>
      <c r="D4" s="6"/>
      <c r="E4" s="5" t="s">
        <v>5</v>
      </c>
      <c r="F4" s="5"/>
      <c r="G4" s="6"/>
      <c r="H4" s="5" t="s">
        <v>6</v>
      </c>
      <c r="I4" s="5"/>
      <c r="J4" s="6"/>
      <c r="K4" s="4"/>
      <c r="L4" s="5" t="s">
        <v>4</v>
      </c>
      <c r="M4" s="5"/>
      <c r="N4" s="6"/>
      <c r="O4" s="5" t="s">
        <v>5</v>
      </c>
      <c r="P4" s="5"/>
      <c r="Q4" s="6"/>
      <c r="R4" s="5" t="s">
        <v>6</v>
      </c>
      <c r="S4" s="5"/>
      <c r="T4" s="6"/>
    </row>
    <row r="5" spans="1:20" ht="13.5" customHeight="1">
      <c r="A5" s="4"/>
      <c r="B5" s="76" t="s">
        <v>151</v>
      </c>
      <c r="C5" s="76" t="s">
        <v>152</v>
      </c>
      <c r="D5" s="76" t="s">
        <v>152</v>
      </c>
      <c r="E5" s="76" t="s">
        <v>151</v>
      </c>
      <c r="F5" s="76" t="s">
        <v>152</v>
      </c>
      <c r="G5" s="76" t="s">
        <v>152</v>
      </c>
      <c r="H5" s="76" t="s">
        <v>151</v>
      </c>
      <c r="I5" s="76" t="s">
        <v>152</v>
      </c>
      <c r="J5" s="76" t="s">
        <v>152</v>
      </c>
      <c r="K5" s="4"/>
      <c r="L5" s="76" t="s">
        <v>151</v>
      </c>
      <c r="M5" s="76" t="s">
        <v>152</v>
      </c>
      <c r="N5" s="76" t="s">
        <v>152</v>
      </c>
      <c r="O5" s="76" t="s">
        <v>151</v>
      </c>
      <c r="P5" s="76" t="s">
        <v>152</v>
      </c>
      <c r="Q5" s="76" t="s">
        <v>152</v>
      </c>
      <c r="R5" s="76" t="s">
        <v>151</v>
      </c>
      <c r="S5" s="76" t="s">
        <v>152</v>
      </c>
      <c r="T5" s="76" t="s">
        <v>152</v>
      </c>
    </row>
    <row r="6" spans="1:20" ht="13.5" customHeight="1">
      <c r="A6" s="4"/>
      <c r="B6" s="76"/>
      <c r="C6" s="76"/>
      <c r="D6" s="76" t="s">
        <v>153</v>
      </c>
      <c r="E6" s="76"/>
      <c r="F6" s="76"/>
      <c r="G6" s="76" t="s">
        <v>153</v>
      </c>
      <c r="H6" s="76"/>
      <c r="I6" s="76"/>
      <c r="J6" s="76" t="s">
        <v>153</v>
      </c>
      <c r="K6" s="4"/>
      <c r="L6" s="76"/>
      <c r="M6" s="76"/>
      <c r="N6" s="76" t="s">
        <v>153</v>
      </c>
      <c r="O6" s="76"/>
      <c r="P6" s="76"/>
      <c r="Q6" s="76" t="s">
        <v>153</v>
      </c>
      <c r="R6" s="76"/>
      <c r="S6" s="76"/>
      <c r="T6" s="76" t="s">
        <v>153</v>
      </c>
    </row>
    <row r="7" spans="1:20" ht="13.5" customHeight="1">
      <c r="A7" s="11" t="s">
        <v>12</v>
      </c>
      <c r="B7" s="77" t="s">
        <v>154</v>
      </c>
      <c r="C7" s="77" t="s">
        <v>154</v>
      </c>
      <c r="D7" s="77" t="s">
        <v>155</v>
      </c>
      <c r="E7" s="77" t="s">
        <v>154</v>
      </c>
      <c r="F7" s="77" t="s">
        <v>154</v>
      </c>
      <c r="G7" s="77" t="s">
        <v>155</v>
      </c>
      <c r="H7" s="77" t="s">
        <v>154</v>
      </c>
      <c r="I7" s="77" t="s">
        <v>154</v>
      </c>
      <c r="J7" s="77" t="s">
        <v>155</v>
      </c>
      <c r="K7" s="11" t="s">
        <v>12</v>
      </c>
      <c r="L7" s="77" t="s">
        <v>154</v>
      </c>
      <c r="M7" s="77" t="s">
        <v>154</v>
      </c>
      <c r="N7" s="77" t="s">
        <v>155</v>
      </c>
      <c r="O7" s="77" t="s">
        <v>154</v>
      </c>
      <c r="P7" s="77" t="s">
        <v>154</v>
      </c>
      <c r="Q7" s="77" t="s">
        <v>155</v>
      </c>
      <c r="R7" s="77" t="s">
        <v>154</v>
      </c>
      <c r="S7" s="77" t="s">
        <v>154</v>
      </c>
      <c r="T7" s="77" t="s">
        <v>155</v>
      </c>
    </row>
    <row r="8" spans="1:11" ht="16.5" customHeight="1">
      <c r="A8" s="55" t="s">
        <v>0</v>
      </c>
      <c r="K8" s="55" t="s">
        <v>0</v>
      </c>
    </row>
    <row r="9" spans="1:20" ht="13.5" customHeight="1">
      <c r="A9" s="33" t="s">
        <v>189</v>
      </c>
      <c r="B9" s="78">
        <v>29362</v>
      </c>
      <c r="C9" s="78">
        <v>8167</v>
      </c>
      <c r="D9" s="80">
        <v>27.8</v>
      </c>
      <c r="E9" s="78">
        <v>3639</v>
      </c>
      <c r="F9" s="78">
        <v>721</v>
      </c>
      <c r="G9" s="80">
        <v>19.7</v>
      </c>
      <c r="H9" s="78">
        <v>25723</v>
      </c>
      <c r="I9" s="78">
        <v>7446</v>
      </c>
      <c r="J9" s="80">
        <v>28.9</v>
      </c>
      <c r="K9" s="33" t="s">
        <v>189</v>
      </c>
      <c r="L9" s="78">
        <v>15932</v>
      </c>
      <c r="M9" s="78">
        <v>5452</v>
      </c>
      <c r="N9" s="80">
        <v>34.2</v>
      </c>
      <c r="O9" s="78">
        <v>8669</v>
      </c>
      <c r="P9" s="78">
        <v>2913</v>
      </c>
      <c r="Q9" s="80">
        <v>34.3</v>
      </c>
      <c r="R9" s="78">
        <v>7263</v>
      </c>
      <c r="S9" s="78">
        <v>2539</v>
      </c>
      <c r="T9" s="80">
        <v>34.6</v>
      </c>
    </row>
    <row r="10" spans="1:20" ht="13.5" customHeight="1">
      <c r="A10" s="12" t="s">
        <v>190</v>
      </c>
      <c r="B10" s="81">
        <v>29593</v>
      </c>
      <c r="C10" s="81">
        <v>9601</v>
      </c>
      <c r="D10" s="83">
        <v>32.4</v>
      </c>
      <c r="E10" s="81">
        <v>4607</v>
      </c>
      <c r="F10" s="81">
        <v>854</v>
      </c>
      <c r="G10" s="83">
        <v>19.4</v>
      </c>
      <c r="H10" s="81">
        <v>24985</v>
      </c>
      <c r="I10" s="81">
        <v>8747</v>
      </c>
      <c r="J10" s="83">
        <v>35.1</v>
      </c>
      <c r="K10" s="12" t="s">
        <v>190</v>
      </c>
      <c r="L10" s="81">
        <v>15915</v>
      </c>
      <c r="M10" s="81">
        <v>1448</v>
      </c>
      <c r="N10" s="83">
        <v>9.1</v>
      </c>
      <c r="O10" s="81">
        <v>7947</v>
      </c>
      <c r="P10" s="81">
        <v>548</v>
      </c>
      <c r="Q10" s="83">
        <v>7</v>
      </c>
      <c r="R10" s="81">
        <v>7968</v>
      </c>
      <c r="S10" s="81">
        <v>900</v>
      </c>
      <c r="T10" s="83">
        <v>11.1</v>
      </c>
    </row>
    <row r="11" spans="1:20" ht="13.5" customHeight="1">
      <c r="A11" s="12" t="s">
        <v>191</v>
      </c>
      <c r="B11" s="81">
        <v>28657</v>
      </c>
      <c r="C11" s="81">
        <v>9915</v>
      </c>
      <c r="D11" s="83">
        <v>34.6</v>
      </c>
      <c r="E11" s="81">
        <v>5294</v>
      </c>
      <c r="F11" s="81">
        <v>325</v>
      </c>
      <c r="G11" s="83">
        <v>6.2</v>
      </c>
      <c r="H11" s="81">
        <v>23361</v>
      </c>
      <c r="I11" s="81">
        <v>9590</v>
      </c>
      <c r="J11" s="83">
        <v>41</v>
      </c>
      <c r="K11" s="12" t="s">
        <v>191</v>
      </c>
      <c r="L11" s="81">
        <v>15850</v>
      </c>
      <c r="M11" s="81">
        <v>1560</v>
      </c>
      <c r="N11" s="83">
        <v>9.8</v>
      </c>
      <c r="O11" s="81">
        <v>7895</v>
      </c>
      <c r="P11" s="81">
        <v>400</v>
      </c>
      <c r="Q11" s="83">
        <v>5</v>
      </c>
      <c r="R11" s="81">
        <v>7955</v>
      </c>
      <c r="S11" s="81">
        <v>1160</v>
      </c>
      <c r="T11" s="83">
        <v>14.5</v>
      </c>
    </row>
    <row r="12" spans="1:20" ht="13.5" customHeight="1">
      <c r="A12" s="12" t="s">
        <v>192</v>
      </c>
      <c r="B12" s="81">
        <v>28624</v>
      </c>
      <c r="C12" s="81">
        <v>8922</v>
      </c>
      <c r="D12" s="83">
        <v>31.2</v>
      </c>
      <c r="E12" s="81">
        <v>4570</v>
      </c>
      <c r="F12" s="81">
        <v>517</v>
      </c>
      <c r="G12" s="83">
        <v>11.3</v>
      </c>
      <c r="H12" s="81">
        <v>24054</v>
      </c>
      <c r="I12" s="81">
        <v>8405</v>
      </c>
      <c r="J12" s="83">
        <v>34.9</v>
      </c>
      <c r="K12" s="12" t="s">
        <v>192</v>
      </c>
      <c r="L12" s="81">
        <v>15360</v>
      </c>
      <c r="M12" s="81">
        <v>3807</v>
      </c>
      <c r="N12" s="83">
        <v>24.8</v>
      </c>
      <c r="O12" s="81">
        <v>6870</v>
      </c>
      <c r="P12" s="81">
        <v>1478</v>
      </c>
      <c r="Q12" s="83">
        <v>21.7</v>
      </c>
      <c r="R12" s="81">
        <v>8490</v>
      </c>
      <c r="S12" s="81">
        <v>2329</v>
      </c>
      <c r="T12" s="83">
        <v>27.4</v>
      </c>
    </row>
    <row r="13" spans="1:20" ht="13.5" customHeight="1">
      <c r="A13" s="12" t="s">
        <v>193</v>
      </c>
      <c r="B13" s="81">
        <f aca="true" t="shared" si="0" ref="B13:B25">E13+H13</f>
        <v>29443.4</v>
      </c>
      <c r="C13" s="81">
        <f aca="true" t="shared" si="1" ref="C13:C25">F13+I13</f>
        <v>8928</v>
      </c>
      <c r="D13" s="82">
        <f aca="true" t="shared" si="2" ref="D13:D25">C13/B13*100</f>
        <v>30.322585027544374</v>
      </c>
      <c r="E13" s="81">
        <f>ROUND(SUM(E14:E25)/12,1)-1</f>
        <v>3930</v>
      </c>
      <c r="F13" s="81">
        <f>ROUND(SUM(F14:F25)/12,1)</f>
        <v>755.7</v>
      </c>
      <c r="G13" s="82">
        <f>F13/E13*100+0.4</f>
        <v>19.629007633587786</v>
      </c>
      <c r="H13" s="81">
        <f>ROUND(SUM(H14:H25)/12,1)+1</f>
        <v>25513.4</v>
      </c>
      <c r="I13" s="81">
        <f>ROUND(SUM(I14:I25)/12,1)</f>
        <v>8172.3</v>
      </c>
      <c r="J13" s="82">
        <f>I13/H13*100+0.1</f>
        <v>32.131403105818904</v>
      </c>
      <c r="K13" s="12" t="s">
        <v>193</v>
      </c>
      <c r="L13" s="81">
        <f aca="true" t="shared" si="3" ref="L13:L25">O13+R13</f>
        <v>15995.099999999999</v>
      </c>
      <c r="M13" s="81">
        <f>P13+S13+1</f>
        <v>3976.2</v>
      </c>
      <c r="N13" s="82">
        <f>M13/L13*100-0.1</f>
        <v>24.758863026801958</v>
      </c>
      <c r="O13" s="81">
        <f>ROUND(SUM(O14:O25)/12,1)</f>
        <v>8531.4</v>
      </c>
      <c r="P13" s="81">
        <f>ROUND(SUM(P14:P25)/12,1)</f>
        <v>1495.7</v>
      </c>
      <c r="Q13" s="82">
        <f>P13/O13*100+0.2</f>
        <v>17.731706402231755</v>
      </c>
      <c r="R13" s="81">
        <f>ROUND(SUM(R14:R25)/12,1)</f>
        <v>7463.7</v>
      </c>
      <c r="S13" s="81">
        <f>ROUND(SUM(S14:S25)/12,1)</f>
        <v>2479.5</v>
      </c>
      <c r="T13" s="82">
        <f>S13/R13*100-0.5</f>
        <v>32.72078861690583</v>
      </c>
    </row>
    <row r="14" spans="1:20" ht="13.5" customHeight="1">
      <c r="A14" s="46" t="s">
        <v>194</v>
      </c>
      <c r="B14" s="84">
        <f t="shared" si="0"/>
        <v>29481</v>
      </c>
      <c r="C14" s="84">
        <f t="shared" si="1"/>
        <v>9181</v>
      </c>
      <c r="D14" s="85">
        <f t="shared" si="2"/>
        <v>31.14209151656999</v>
      </c>
      <c r="E14" s="84">
        <v>4626</v>
      </c>
      <c r="F14" s="84">
        <v>896</v>
      </c>
      <c r="G14" s="85">
        <f aca="true" t="shared" si="4" ref="G14:G25">F14/E14*100</f>
        <v>19.368785127539994</v>
      </c>
      <c r="H14" s="84">
        <v>24855</v>
      </c>
      <c r="I14" s="84">
        <v>8285</v>
      </c>
      <c r="J14" s="85">
        <f aca="true" t="shared" si="5" ref="J14:J25">I14/H14*100</f>
        <v>33.33333333333333</v>
      </c>
      <c r="K14" s="46" t="s">
        <v>194</v>
      </c>
      <c r="L14" s="84">
        <f t="shared" si="3"/>
        <v>15676</v>
      </c>
      <c r="M14" s="84">
        <f aca="true" t="shared" si="6" ref="M14:M25">P14+S14</f>
        <v>4553</v>
      </c>
      <c r="N14" s="85">
        <f aca="true" t="shared" si="7" ref="N14:N25">M14/L14*100</f>
        <v>29.044399081398314</v>
      </c>
      <c r="O14" s="84">
        <v>8199</v>
      </c>
      <c r="P14" s="84">
        <v>1815</v>
      </c>
      <c r="Q14" s="85">
        <f aca="true" t="shared" si="8" ref="Q14:Q25">P14/O14*100</f>
        <v>22.136845956824004</v>
      </c>
      <c r="R14" s="84">
        <v>7477</v>
      </c>
      <c r="S14" s="84">
        <v>2738</v>
      </c>
      <c r="T14" s="85">
        <f aca="true" t="shared" si="9" ref="T14:T25">S14/R14*100</f>
        <v>36.61896482546476</v>
      </c>
    </row>
    <row r="15" spans="1:20" ht="13.5" customHeight="1">
      <c r="A15" s="12" t="s">
        <v>16</v>
      </c>
      <c r="B15" s="81">
        <f t="shared" si="0"/>
        <v>29608</v>
      </c>
      <c r="C15" s="81">
        <f t="shared" si="1"/>
        <v>9320</v>
      </c>
      <c r="D15" s="82">
        <f t="shared" si="2"/>
        <v>31.47797892461497</v>
      </c>
      <c r="E15" s="81">
        <v>4673</v>
      </c>
      <c r="F15" s="81">
        <v>893</v>
      </c>
      <c r="G15" s="82">
        <f t="shared" si="4"/>
        <v>19.109779584849132</v>
      </c>
      <c r="H15" s="81">
        <v>24935</v>
      </c>
      <c r="I15" s="81">
        <v>8427</v>
      </c>
      <c r="J15" s="82">
        <f t="shared" si="5"/>
        <v>33.7958692600762</v>
      </c>
      <c r="K15" s="12" t="s">
        <v>16</v>
      </c>
      <c r="L15" s="81">
        <f t="shared" si="3"/>
        <v>16233</v>
      </c>
      <c r="M15" s="81">
        <f t="shared" si="6"/>
        <v>5066</v>
      </c>
      <c r="N15" s="82">
        <f t="shared" si="7"/>
        <v>31.208033019158503</v>
      </c>
      <c r="O15" s="81">
        <v>8253</v>
      </c>
      <c r="P15" s="81">
        <v>1854</v>
      </c>
      <c r="Q15" s="82">
        <f t="shared" si="8"/>
        <v>22.464558342420936</v>
      </c>
      <c r="R15" s="81">
        <v>7980</v>
      </c>
      <c r="S15" s="81">
        <v>3212</v>
      </c>
      <c r="T15" s="82">
        <f t="shared" si="9"/>
        <v>40.250626566416045</v>
      </c>
    </row>
    <row r="16" spans="1:20" ht="13.5" customHeight="1">
      <c r="A16" s="12" t="s">
        <v>84</v>
      </c>
      <c r="B16" s="81">
        <f t="shared" si="0"/>
        <v>29097</v>
      </c>
      <c r="C16" s="81">
        <f t="shared" si="1"/>
        <v>9190</v>
      </c>
      <c r="D16" s="82">
        <f t="shared" si="2"/>
        <v>31.58401209746709</v>
      </c>
      <c r="E16" s="81">
        <v>4184</v>
      </c>
      <c r="F16" s="81">
        <v>796</v>
      </c>
      <c r="G16" s="82">
        <f t="shared" si="4"/>
        <v>19.02485659655832</v>
      </c>
      <c r="H16" s="81">
        <v>24913</v>
      </c>
      <c r="I16" s="81">
        <v>8394</v>
      </c>
      <c r="J16" s="82">
        <f t="shared" si="5"/>
        <v>33.693252518765306</v>
      </c>
      <c r="K16" s="12" t="s">
        <v>84</v>
      </c>
      <c r="L16" s="81">
        <f t="shared" si="3"/>
        <v>16007</v>
      </c>
      <c r="M16" s="81">
        <f t="shared" si="6"/>
        <v>4662</v>
      </c>
      <c r="N16" s="82">
        <f t="shared" si="7"/>
        <v>29.124757918410694</v>
      </c>
      <c r="O16" s="81">
        <v>8131</v>
      </c>
      <c r="P16" s="81">
        <v>1641</v>
      </c>
      <c r="Q16" s="82">
        <f t="shared" si="8"/>
        <v>20.182019431804207</v>
      </c>
      <c r="R16" s="81">
        <v>7876</v>
      </c>
      <c r="S16" s="81">
        <v>3021</v>
      </c>
      <c r="T16" s="82">
        <f t="shared" si="9"/>
        <v>38.357034027425094</v>
      </c>
    </row>
    <row r="17" spans="1:20" ht="13.5" customHeight="1">
      <c r="A17" s="12" t="s">
        <v>17</v>
      </c>
      <c r="B17" s="81">
        <f t="shared" si="0"/>
        <v>29442</v>
      </c>
      <c r="C17" s="81">
        <f t="shared" si="1"/>
        <v>9546</v>
      </c>
      <c r="D17" s="82">
        <f t="shared" si="2"/>
        <v>32.42306908498064</v>
      </c>
      <c r="E17" s="81">
        <v>4212</v>
      </c>
      <c r="F17" s="81">
        <v>648</v>
      </c>
      <c r="G17" s="82">
        <f t="shared" si="4"/>
        <v>15.384615384615385</v>
      </c>
      <c r="H17" s="81">
        <v>25230</v>
      </c>
      <c r="I17" s="81">
        <v>8898</v>
      </c>
      <c r="J17" s="82">
        <f t="shared" si="5"/>
        <v>35.26753864447087</v>
      </c>
      <c r="K17" s="12" t="s">
        <v>17</v>
      </c>
      <c r="L17" s="81">
        <f t="shared" si="3"/>
        <v>16347</v>
      </c>
      <c r="M17" s="81">
        <f t="shared" si="6"/>
        <v>4895</v>
      </c>
      <c r="N17" s="82">
        <f t="shared" si="7"/>
        <v>29.944332293387166</v>
      </c>
      <c r="O17" s="81">
        <v>8326</v>
      </c>
      <c r="P17" s="81">
        <v>1890</v>
      </c>
      <c r="Q17" s="82">
        <f t="shared" si="8"/>
        <v>22.699975978861396</v>
      </c>
      <c r="R17" s="81">
        <v>8021</v>
      </c>
      <c r="S17" s="81">
        <v>3005</v>
      </c>
      <c r="T17" s="82">
        <f t="shared" si="9"/>
        <v>37.464156588954</v>
      </c>
    </row>
    <row r="18" spans="1:20" ht="13.5" customHeight="1">
      <c r="A18" s="12" t="s">
        <v>18</v>
      </c>
      <c r="B18" s="81">
        <f t="shared" si="0"/>
        <v>29529</v>
      </c>
      <c r="C18" s="81">
        <f t="shared" si="1"/>
        <v>9394</v>
      </c>
      <c r="D18" s="82">
        <f t="shared" si="2"/>
        <v>31.812794202309597</v>
      </c>
      <c r="E18" s="81">
        <v>4212</v>
      </c>
      <c r="F18" s="81">
        <v>648</v>
      </c>
      <c r="G18" s="82">
        <f t="shared" si="4"/>
        <v>15.384615384615385</v>
      </c>
      <c r="H18" s="81">
        <v>25317</v>
      </c>
      <c r="I18" s="81">
        <v>8746</v>
      </c>
      <c r="J18" s="82">
        <f t="shared" si="5"/>
        <v>34.54595726191887</v>
      </c>
      <c r="K18" s="12" t="s">
        <v>18</v>
      </c>
      <c r="L18" s="81">
        <f t="shared" si="3"/>
        <v>16380</v>
      </c>
      <c r="M18" s="81">
        <f t="shared" si="6"/>
        <v>4825</v>
      </c>
      <c r="N18" s="82">
        <f t="shared" si="7"/>
        <v>29.45665445665446</v>
      </c>
      <c r="O18" s="81">
        <v>8199</v>
      </c>
      <c r="P18" s="81">
        <v>1762</v>
      </c>
      <c r="Q18" s="82">
        <f t="shared" si="8"/>
        <v>21.49042566166606</v>
      </c>
      <c r="R18" s="81">
        <v>8181</v>
      </c>
      <c r="S18" s="81">
        <v>3063</v>
      </c>
      <c r="T18" s="82">
        <f t="shared" si="9"/>
        <v>37.44041070773744</v>
      </c>
    </row>
    <row r="19" spans="1:20" ht="13.5" customHeight="1">
      <c r="A19" s="12" t="s">
        <v>19</v>
      </c>
      <c r="B19" s="81">
        <f t="shared" si="0"/>
        <v>29359</v>
      </c>
      <c r="C19" s="81">
        <f t="shared" si="1"/>
        <v>10132</v>
      </c>
      <c r="D19" s="82">
        <f t="shared" si="2"/>
        <v>34.510712217718584</v>
      </c>
      <c r="E19" s="81">
        <v>3515</v>
      </c>
      <c r="F19" s="81">
        <v>577</v>
      </c>
      <c r="G19" s="82">
        <f t="shared" si="4"/>
        <v>16.415362731152207</v>
      </c>
      <c r="H19" s="81">
        <v>25844</v>
      </c>
      <c r="I19" s="81">
        <v>9555</v>
      </c>
      <c r="J19" s="82">
        <f t="shared" si="5"/>
        <v>36.971830985915496</v>
      </c>
      <c r="K19" s="12" t="s">
        <v>19</v>
      </c>
      <c r="L19" s="81">
        <f t="shared" si="3"/>
        <v>16380</v>
      </c>
      <c r="M19" s="81">
        <f t="shared" si="6"/>
        <v>4896</v>
      </c>
      <c r="N19" s="82">
        <f t="shared" si="7"/>
        <v>29.89010989010989</v>
      </c>
      <c r="O19" s="81">
        <v>8219</v>
      </c>
      <c r="P19" s="81">
        <v>1788</v>
      </c>
      <c r="Q19" s="82">
        <f t="shared" si="8"/>
        <v>21.754471346879182</v>
      </c>
      <c r="R19" s="81">
        <v>8161</v>
      </c>
      <c r="S19" s="81">
        <v>3108</v>
      </c>
      <c r="T19" s="82">
        <f t="shared" si="9"/>
        <v>38.08356819017277</v>
      </c>
    </row>
    <row r="20" spans="1:20" ht="13.5" customHeight="1">
      <c r="A20" s="12" t="s">
        <v>20</v>
      </c>
      <c r="B20" s="81">
        <f t="shared" si="0"/>
        <v>28864</v>
      </c>
      <c r="C20" s="81">
        <f t="shared" si="1"/>
        <v>9806</v>
      </c>
      <c r="D20" s="82">
        <f t="shared" si="2"/>
        <v>33.97311529933481</v>
      </c>
      <c r="E20" s="81">
        <v>3603</v>
      </c>
      <c r="F20" s="81">
        <v>666</v>
      </c>
      <c r="G20" s="82">
        <f t="shared" si="4"/>
        <v>18.484596169858452</v>
      </c>
      <c r="H20" s="81">
        <v>25261</v>
      </c>
      <c r="I20" s="81">
        <v>9140</v>
      </c>
      <c r="J20" s="82">
        <f t="shared" si="5"/>
        <v>36.18225723447211</v>
      </c>
      <c r="K20" s="12" t="s">
        <v>20</v>
      </c>
      <c r="L20" s="81">
        <f t="shared" si="3"/>
        <v>16075</v>
      </c>
      <c r="M20" s="81">
        <f t="shared" si="6"/>
        <v>3099</v>
      </c>
      <c r="N20" s="82">
        <f t="shared" si="7"/>
        <v>19.278382581648522</v>
      </c>
      <c r="O20" s="81">
        <v>9121</v>
      </c>
      <c r="P20" s="81">
        <v>1156</v>
      </c>
      <c r="Q20" s="82">
        <f t="shared" si="8"/>
        <v>12.674048898147133</v>
      </c>
      <c r="R20" s="81">
        <v>6954</v>
      </c>
      <c r="S20" s="81">
        <v>1943</v>
      </c>
      <c r="T20" s="82">
        <f t="shared" si="9"/>
        <v>27.940753523152146</v>
      </c>
    </row>
    <row r="21" spans="1:20" ht="13.5" customHeight="1">
      <c r="A21" s="12" t="s">
        <v>21</v>
      </c>
      <c r="B21" s="81">
        <f t="shared" si="0"/>
        <v>28980</v>
      </c>
      <c r="C21" s="81">
        <f t="shared" si="1"/>
        <v>7542</v>
      </c>
      <c r="D21" s="82">
        <f t="shared" si="2"/>
        <v>26.024844720496894</v>
      </c>
      <c r="E21" s="81">
        <v>3605</v>
      </c>
      <c r="F21" s="81">
        <v>668</v>
      </c>
      <c r="G21" s="82">
        <f t="shared" si="4"/>
        <v>18.529819694868237</v>
      </c>
      <c r="H21" s="81">
        <v>25375</v>
      </c>
      <c r="I21" s="81">
        <v>6874</v>
      </c>
      <c r="J21" s="82">
        <f t="shared" si="5"/>
        <v>27.089655172413796</v>
      </c>
      <c r="K21" s="12" t="s">
        <v>21</v>
      </c>
      <c r="L21" s="81">
        <f t="shared" si="3"/>
        <v>15294</v>
      </c>
      <c r="M21" s="81">
        <f t="shared" si="6"/>
        <v>2318</v>
      </c>
      <c r="N21" s="82">
        <f t="shared" si="7"/>
        <v>15.156270432849483</v>
      </c>
      <c r="O21" s="81">
        <v>8980</v>
      </c>
      <c r="P21" s="81">
        <v>1016</v>
      </c>
      <c r="Q21" s="82">
        <f t="shared" si="8"/>
        <v>11.31403118040089</v>
      </c>
      <c r="R21" s="81">
        <v>6314</v>
      </c>
      <c r="S21" s="81">
        <v>1302</v>
      </c>
      <c r="T21" s="82">
        <f t="shared" si="9"/>
        <v>20.620842572062084</v>
      </c>
    </row>
    <row r="22" spans="1:20" ht="13.5" customHeight="1">
      <c r="A22" s="12" t="s">
        <v>22</v>
      </c>
      <c r="B22" s="81">
        <f t="shared" si="0"/>
        <v>29654</v>
      </c>
      <c r="C22" s="81">
        <f t="shared" si="1"/>
        <v>7879</v>
      </c>
      <c r="D22" s="82">
        <f t="shared" si="2"/>
        <v>26.56977136305389</v>
      </c>
      <c r="E22" s="81">
        <v>3716</v>
      </c>
      <c r="F22" s="81">
        <v>688</v>
      </c>
      <c r="G22" s="82">
        <f t="shared" si="4"/>
        <v>18.51453175457481</v>
      </c>
      <c r="H22" s="81">
        <v>25938</v>
      </c>
      <c r="I22" s="81">
        <v>7191</v>
      </c>
      <c r="J22" s="82">
        <f t="shared" si="5"/>
        <v>27.723802914642608</v>
      </c>
      <c r="K22" s="12" t="s">
        <v>22</v>
      </c>
      <c r="L22" s="81">
        <f t="shared" si="3"/>
        <v>15880</v>
      </c>
      <c r="M22" s="81">
        <f t="shared" si="6"/>
        <v>2533</v>
      </c>
      <c r="N22" s="82">
        <f t="shared" si="7"/>
        <v>15.950881612090681</v>
      </c>
      <c r="O22" s="81">
        <v>8972</v>
      </c>
      <c r="P22" s="81">
        <v>882</v>
      </c>
      <c r="Q22" s="82">
        <f t="shared" si="8"/>
        <v>9.83058403923317</v>
      </c>
      <c r="R22" s="81">
        <v>6908</v>
      </c>
      <c r="S22" s="81">
        <v>1651</v>
      </c>
      <c r="T22" s="82">
        <f t="shared" si="9"/>
        <v>23.89982628836132</v>
      </c>
    </row>
    <row r="23" spans="1:20" ht="13.5" customHeight="1">
      <c r="A23" s="12" t="s">
        <v>23</v>
      </c>
      <c r="B23" s="81">
        <f t="shared" si="0"/>
        <v>29260</v>
      </c>
      <c r="C23" s="81">
        <f t="shared" si="1"/>
        <v>8001</v>
      </c>
      <c r="D23" s="82">
        <f t="shared" si="2"/>
        <v>27.344497607655505</v>
      </c>
      <c r="E23" s="81">
        <v>3713</v>
      </c>
      <c r="F23" s="81">
        <v>679</v>
      </c>
      <c r="G23" s="82">
        <f t="shared" si="4"/>
        <v>18.287099380554807</v>
      </c>
      <c r="H23" s="81">
        <v>25547</v>
      </c>
      <c r="I23" s="81">
        <v>7322</v>
      </c>
      <c r="J23" s="82">
        <f t="shared" si="5"/>
        <v>28.660899518534467</v>
      </c>
      <c r="K23" s="12" t="s">
        <v>23</v>
      </c>
      <c r="L23" s="81">
        <f t="shared" si="3"/>
        <v>15728</v>
      </c>
      <c r="M23" s="81">
        <f t="shared" si="6"/>
        <v>2985</v>
      </c>
      <c r="N23" s="82">
        <f t="shared" si="7"/>
        <v>18.978891149542218</v>
      </c>
      <c r="O23" s="81">
        <v>8844</v>
      </c>
      <c r="P23" s="81">
        <v>1191</v>
      </c>
      <c r="Q23" s="82">
        <f t="shared" si="8"/>
        <v>13.466757123473542</v>
      </c>
      <c r="R23" s="81">
        <v>6884</v>
      </c>
      <c r="S23" s="81">
        <v>1794</v>
      </c>
      <c r="T23" s="82">
        <f t="shared" si="9"/>
        <v>26.060429982568273</v>
      </c>
    </row>
    <row r="24" spans="1:20" ht="13.5" customHeight="1">
      <c r="A24" s="12" t="s">
        <v>24</v>
      </c>
      <c r="B24" s="81">
        <f t="shared" si="0"/>
        <v>29839</v>
      </c>
      <c r="C24" s="81">
        <f t="shared" si="1"/>
        <v>8774</v>
      </c>
      <c r="D24" s="82">
        <f t="shared" si="2"/>
        <v>29.404470659204396</v>
      </c>
      <c r="E24" s="81">
        <v>2643</v>
      </c>
      <c r="F24" s="81">
        <v>899</v>
      </c>
      <c r="G24" s="82">
        <f t="shared" si="4"/>
        <v>34.01437760121075</v>
      </c>
      <c r="H24" s="81">
        <v>27196</v>
      </c>
      <c r="I24" s="81">
        <v>7875</v>
      </c>
      <c r="J24" s="82">
        <f t="shared" si="5"/>
        <v>28.95646418590969</v>
      </c>
      <c r="K24" s="12" t="s">
        <v>24</v>
      </c>
      <c r="L24" s="81">
        <f t="shared" si="3"/>
        <v>15911</v>
      </c>
      <c r="M24" s="81">
        <f t="shared" si="6"/>
        <v>2790</v>
      </c>
      <c r="N24" s="82">
        <f t="shared" si="7"/>
        <v>17.535038652504557</v>
      </c>
      <c r="O24" s="81">
        <v>8717</v>
      </c>
      <c r="P24" s="81">
        <v>1063</v>
      </c>
      <c r="Q24" s="82">
        <f t="shared" si="8"/>
        <v>12.194562349432143</v>
      </c>
      <c r="R24" s="81">
        <v>7194</v>
      </c>
      <c r="S24" s="81">
        <v>1727</v>
      </c>
      <c r="T24" s="82">
        <f t="shared" si="9"/>
        <v>24.00611620795107</v>
      </c>
    </row>
    <row r="25" spans="1:20" ht="13.5" customHeight="1">
      <c r="A25" s="14" t="s">
        <v>25</v>
      </c>
      <c r="B25" s="86">
        <f t="shared" si="0"/>
        <v>30208</v>
      </c>
      <c r="C25" s="87">
        <f t="shared" si="1"/>
        <v>8371</v>
      </c>
      <c r="D25" s="88">
        <f t="shared" si="2"/>
        <v>27.71120233050847</v>
      </c>
      <c r="E25" s="87">
        <v>4470</v>
      </c>
      <c r="F25" s="87">
        <v>1010</v>
      </c>
      <c r="G25" s="89">
        <f t="shared" si="4"/>
        <v>22.595078299776286</v>
      </c>
      <c r="H25" s="87">
        <v>25738</v>
      </c>
      <c r="I25" s="87">
        <v>7361</v>
      </c>
      <c r="J25" s="89">
        <f t="shared" si="5"/>
        <v>28.599735799207398</v>
      </c>
      <c r="K25" s="14" t="s">
        <v>25</v>
      </c>
      <c r="L25" s="86">
        <f t="shared" si="3"/>
        <v>16030</v>
      </c>
      <c r="M25" s="87">
        <f t="shared" si="6"/>
        <v>5080</v>
      </c>
      <c r="N25" s="88">
        <f t="shared" si="7"/>
        <v>31.69058016219588</v>
      </c>
      <c r="O25" s="87">
        <v>8416</v>
      </c>
      <c r="P25" s="87">
        <v>1890</v>
      </c>
      <c r="Q25" s="89">
        <f t="shared" si="8"/>
        <v>22.457224334600763</v>
      </c>
      <c r="R25" s="87">
        <v>7614</v>
      </c>
      <c r="S25" s="87">
        <v>3190</v>
      </c>
      <c r="T25" s="89">
        <f t="shared" si="9"/>
        <v>41.89650643551352</v>
      </c>
    </row>
    <row r="26" spans="1:11" ht="16.5" customHeight="1">
      <c r="A26" s="55" t="s">
        <v>195</v>
      </c>
      <c r="K26" s="55" t="s">
        <v>195</v>
      </c>
    </row>
    <row r="27" spans="1:20" ht="13.5" customHeight="1">
      <c r="A27" s="33" t="s">
        <v>189</v>
      </c>
      <c r="B27" s="78">
        <v>25036</v>
      </c>
      <c r="C27" s="78">
        <v>3508</v>
      </c>
      <c r="D27" s="80">
        <v>14</v>
      </c>
      <c r="E27" s="78">
        <v>5337</v>
      </c>
      <c r="F27" s="78">
        <v>399</v>
      </c>
      <c r="G27" s="80">
        <v>7.5</v>
      </c>
      <c r="H27" s="78">
        <v>19699</v>
      </c>
      <c r="I27" s="78">
        <v>3109</v>
      </c>
      <c r="J27" s="80">
        <v>15.8</v>
      </c>
      <c r="K27" s="33" t="s">
        <v>189</v>
      </c>
      <c r="L27" s="78">
        <v>10858</v>
      </c>
      <c r="M27" s="78">
        <v>948</v>
      </c>
      <c r="N27" s="80">
        <v>8.7</v>
      </c>
      <c r="O27" s="78">
        <v>6541</v>
      </c>
      <c r="P27" s="78">
        <v>147</v>
      </c>
      <c r="Q27" s="80">
        <v>2.3</v>
      </c>
      <c r="R27" s="78">
        <v>4318</v>
      </c>
      <c r="S27" s="78">
        <v>801</v>
      </c>
      <c r="T27" s="80">
        <v>18.5</v>
      </c>
    </row>
    <row r="28" spans="1:20" ht="13.5" customHeight="1">
      <c r="A28" s="12" t="s">
        <v>190</v>
      </c>
      <c r="B28" s="81">
        <v>24977</v>
      </c>
      <c r="C28" s="81">
        <v>3516</v>
      </c>
      <c r="D28" s="83">
        <v>14.1</v>
      </c>
      <c r="E28" s="81">
        <v>5104</v>
      </c>
      <c r="F28" s="81">
        <v>299</v>
      </c>
      <c r="G28" s="83">
        <v>5.9</v>
      </c>
      <c r="H28" s="81">
        <v>19874</v>
      </c>
      <c r="I28" s="81">
        <v>3217</v>
      </c>
      <c r="J28" s="83">
        <v>16.2</v>
      </c>
      <c r="K28" s="12" t="s">
        <v>190</v>
      </c>
      <c r="L28" s="81">
        <v>10689</v>
      </c>
      <c r="M28" s="81">
        <v>875</v>
      </c>
      <c r="N28" s="83">
        <v>8.2</v>
      </c>
      <c r="O28" s="81">
        <v>6506</v>
      </c>
      <c r="P28" s="81">
        <v>164</v>
      </c>
      <c r="Q28" s="83">
        <v>2.5</v>
      </c>
      <c r="R28" s="81">
        <v>4183</v>
      </c>
      <c r="S28" s="81">
        <v>711</v>
      </c>
      <c r="T28" s="83">
        <v>16.9</v>
      </c>
    </row>
    <row r="29" spans="1:20" ht="13.5" customHeight="1">
      <c r="A29" s="12" t="s">
        <v>191</v>
      </c>
      <c r="B29" s="81">
        <v>25829</v>
      </c>
      <c r="C29" s="81">
        <v>4492</v>
      </c>
      <c r="D29" s="83">
        <v>17.4</v>
      </c>
      <c r="E29" s="81">
        <v>5743</v>
      </c>
      <c r="F29" s="81">
        <v>969</v>
      </c>
      <c r="G29" s="83">
        <v>17</v>
      </c>
      <c r="H29" s="81">
        <v>20086</v>
      </c>
      <c r="I29" s="81">
        <v>3523</v>
      </c>
      <c r="J29" s="83">
        <v>17.6</v>
      </c>
      <c r="K29" s="12" t="s">
        <v>191</v>
      </c>
      <c r="L29" s="81">
        <v>10540</v>
      </c>
      <c r="M29" s="81">
        <v>1575</v>
      </c>
      <c r="N29" s="83">
        <v>14.9</v>
      </c>
      <c r="O29" s="81">
        <v>5673</v>
      </c>
      <c r="P29" s="81">
        <v>776</v>
      </c>
      <c r="Q29" s="83">
        <v>13.7</v>
      </c>
      <c r="R29" s="81">
        <v>4868</v>
      </c>
      <c r="S29" s="81">
        <v>799</v>
      </c>
      <c r="T29" s="83">
        <v>16.4</v>
      </c>
    </row>
    <row r="30" spans="1:20" ht="13.5" customHeight="1">
      <c r="A30" s="12" t="s">
        <v>192</v>
      </c>
      <c r="B30" s="81">
        <v>25277</v>
      </c>
      <c r="C30" s="81">
        <v>5062</v>
      </c>
      <c r="D30" s="83">
        <v>20</v>
      </c>
      <c r="E30" s="81">
        <v>5560</v>
      </c>
      <c r="F30" s="81">
        <v>873</v>
      </c>
      <c r="G30" s="83">
        <v>15.8</v>
      </c>
      <c r="H30" s="81">
        <v>19717</v>
      </c>
      <c r="I30" s="81">
        <v>4189</v>
      </c>
      <c r="J30" s="83">
        <v>21.3</v>
      </c>
      <c r="K30" s="12" t="s">
        <v>192</v>
      </c>
      <c r="L30" s="81">
        <v>10790</v>
      </c>
      <c r="M30" s="81">
        <v>1908</v>
      </c>
      <c r="N30" s="83">
        <v>17.7</v>
      </c>
      <c r="O30" s="81">
        <v>5770</v>
      </c>
      <c r="P30" s="81">
        <v>1063</v>
      </c>
      <c r="Q30" s="83">
        <v>18.4</v>
      </c>
      <c r="R30" s="81">
        <v>5019</v>
      </c>
      <c r="S30" s="81">
        <v>845</v>
      </c>
      <c r="T30" s="83">
        <v>16.9</v>
      </c>
    </row>
    <row r="31" spans="1:20" ht="13.5" customHeight="1">
      <c r="A31" s="12" t="s">
        <v>193</v>
      </c>
      <c r="B31" s="81">
        <f>E31+H31-3</f>
        <v>25951.5</v>
      </c>
      <c r="C31" s="81">
        <f aca="true" t="shared" si="10" ref="C31:C43">F31+I31</f>
        <v>4647.1</v>
      </c>
      <c r="D31" s="82">
        <f aca="true" t="shared" si="11" ref="D31:D43">C31/B31*100</f>
        <v>17.906864728435735</v>
      </c>
      <c r="E31" s="81">
        <f>ROUND(SUM(E32:E43)/12,1)+1</f>
        <v>6078.2</v>
      </c>
      <c r="F31" s="81">
        <f>ROUND(SUM(F32:F43)/12,1)</f>
        <v>369</v>
      </c>
      <c r="G31" s="82">
        <f>F31/E31*100+0.1</f>
        <v>6.170876246257115</v>
      </c>
      <c r="H31" s="81">
        <f>ROUND(SUM(H32:H43)/12,1)+1</f>
        <v>19876.3</v>
      </c>
      <c r="I31" s="81">
        <f>ROUND(SUM(I32:I43)/12,1)</f>
        <v>4278.1</v>
      </c>
      <c r="J31" s="82">
        <f aca="true" t="shared" si="12" ref="J31:J43">I31/H31*100</f>
        <v>21.523623612040474</v>
      </c>
      <c r="K31" s="12" t="s">
        <v>193</v>
      </c>
      <c r="L31" s="81">
        <f aca="true" t="shared" si="13" ref="L31:L43">O31+R31</f>
        <v>12944.2</v>
      </c>
      <c r="M31" s="81">
        <f aca="true" t="shared" si="14" ref="M31:M43">P31+S31</f>
        <v>1458.3</v>
      </c>
      <c r="N31" s="82">
        <f aca="true" t="shared" si="15" ref="N31:N43">M31/L31*100</f>
        <v>11.266049659306871</v>
      </c>
      <c r="O31" s="81">
        <f>ROUND(SUM(O32:O43)/12,1)</f>
        <v>7790.4</v>
      </c>
      <c r="P31" s="81">
        <f>ROUND(SUM(P32:P43)/12,1)</f>
        <v>610.4</v>
      </c>
      <c r="Q31" s="82">
        <f aca="true" t="shared" si="16" ref="Q31:Q43">P31/O31*100</f>
        <v>7.835284452659684</v>
      </c>
      <c r="R31" s="81">
        <f>ROUND(SUM(R32:R43)/12,1)</f>
        <v>5153.8</v>
      </c>
      <c r="S31" s="81">
        <f>ROUND(SUM(S32:S43)/12,1)</f>
        <v>847.9</v>
      </c>
      <c r="T31" s="82">
        <f>S31/R31*100-0.1</f>
        <v>16.35193837556754</v>
      </c>
    </row>
    <row r="32" spans="1:20" ht="13.5" customHeight="1">
      <c r="A32" s="46" t="s">
        <v>194</v>
      </c>
      <c r="B32" s="84">
        <f aca="true" t="shared" si="17" ref="B32:B43">E32+H32</f>
        <v>25861</v>
      </c>
      <c r="C32" s="84">
        <f t="shared" si="10"/>
        <v>4232</v>
      </c>
      <c r="D32" s="85">
        <f t="shared" si="11"/>
        <v>16.364409728935463</v>
      </c>
      <c r="E32" s="84">
        <v>6019</v>
      </c>
      <c r="F32" s="84">
        <v>282</v>
      </c>
      <c r="G32" s="85">
        <f aca="true" t="shared" si="18" ref="G32:G43">F32/E32*100</f>
        <v>4.6851636484465855</v>
      </c>
      <c r="H32" s="84">
        <v>19842</v>
      </c>
      <c r="I32" s="84">
        <v>3950</v>
      </c>
      <c r="J32" s="85">
        <f t="shared" si="12"/>
        <v>19.907267412559218</v>
      </c>
      <c r="K32" s="46" t="s">
        <v>194</v>
      </c>
      <c r="L32" s="84">
        <f t="shared" si="13"/>
        <v>13094</v>
      </c>
      <c r="M32" s="84">
        <f t="shared" si="14"/>
        <v>1295</v>
      </c>
      <c r="N32" s="85">
        <f t="shared" si="15"/>
        <v>9.89002596609134</v>
      </c>
      <c r="O32" s="84">
        <v>8058</v>
      </c>
      <c r="P32" s="84">
        <v>624</v>
      </c>
      <c r="Q32" s="85">
        <f t="shared" si="16"/>
        <v>7.74385703648548</v>
      </c>
      <c r="R32" s="84">
        <v>5036</v>
      </c>
      <c r="S32" s="84">
        <v>671</v>
      </c>
      <c r="T32" s="85">
        <f aca="true" t="shared" si="19" ref="T32:T43">S32/R32*100</f>
        <v>13.324066719618747</v>
      </c>
    </row>
    <row r="33" spans="1:20" ht="13.5" customHeight="1">
      <c r="A33" s="12" t="s">
        <v>16</v>
      </c>
      <c r="B33" s="81">
        <f t="shared" si="17"/>
        <v>25728</v>
      </c>
      <c r="C33" s="81">
        <f t="shared" si="10"/>
        <v>5305</v>
      </c>
      <c r="D33" s="82">
        <f t="shared" si="11"/>
        <v>20.61955845771144</v>
      </c>
      <c r="E33" s="81">
        <v>5437</v>
      </c>
      <c r="F33" s="81">
        <v>398</v>
      </c>
      <c r="G33" s="82">
        <f t="shared" si="18"/>
        <v>7.3202133529519955</v>
      </c>
      <c r="H33" s="81">
        <v>20291</v>
      </c>
      <c r="I33" s="81">
        <v>4907</v>
      </c>
      <c r="J33" s="82">
        <f t="shared" si="12"/>
        <v>24.18313538021783</v>
      </c>
      <c r="K33" s="12" t="s">
        <v>16</v>
      </c>
      <c r="L33" s="81">
        <f t="shared" si="13"/>
        <v>13142</v>
      </c>
      <c r="M33" s="81">
        <f t="shared" si="14"/>
        <v>1295</v>
      </c>
      <c r="N33" s="82">
        <f t="shared" si="15"/>
        <v>9.853903515446659</v>
      </c>
      <c r="O33" s="81">
        <v>8058</v>
      </c>
      <c r="P33" s="81">
        <v>624</v>
      </c>
      <c r="Q33" s="82">
        <f t="shared" si="16"/>
        <v>7.74385703648548</v>
      </c>
      <c r="R33" s="81">
        <v>5084</v>
      </c>
      <c r="S33" s="81">
        <v>671</v>
      </c>
      <c r="T33" s="82">
        <f t="shared" si="19"/>
        <v>13.198269079464989</v>
      </c>
    </row>
    <row r="34" spans="1:20" ht="13.5" customHeight="1">
      <c r="A34" s="12" t="s">
        <v>84</v>
      </c>
      <c r="B34" s="81">
        <f t="shared" si="17"/>
        <v>25727</v>
      </c>
      <c r="C34" s="81">
        <f t="shared" si="10"/>
        <v>3850</v>
      </c>
      <c r="D34" s="82">
        <f t="shared" si="11"/>
        <v>14.964822948653167</v>
      </c>
      <c r="E34" s="81">
        <v>6009</v>
      </c>
      <c r="F34" s="81">
        <v>282</v>
      </c>
      <c r="G34" s="82">
        <f t="shared" si="18"/>
        <v>4.692960559161259</v>
      </c>
      <c r="H34" s="81">
        <v>19718</v>
      </c>
      <c r="I34" s="81">
        <v>3568</v>
      </c>
      <c r="J34" s="82">
        <f t="shared" si="12"/>
        <v>18.09514149508064</v>
      </c>
      <c r="K34" s="12" t="s">
        <v>84</v>
      </c>
      <c r="L34" s="81">
        <f t="shared" si="13"/>
        <v>12326</v>
      </c>
      <c r="M34" s="81">
        <f t="shared" si="14"/>
        <v>1104</v>
      </c>
      <c r="N34" s="82">
        <f t="shared" si="15"/>
        <v>8.956676943047217</v>
      </c>
      <c r="O34" s="81">
        <v>7674</v>
      </c>
      <c r="P34" s="81">
        <v>576</v>
      </c>
      <c r="Q34" s="82">
        <f t="shared" si="16"/>
        <v>7.505863956215794</v>
      </c>
      <c r="R34" s="81">
        <v>4652</v>
      </c>
      <c r="S34" s="81">
        <v>528</v>
      </c>
      <c r="T34" s="82">
        <f t="shared" si="19"/>
        <v>11.349957007738606</v>
      </c>
    </row>
    <row r="35" spans="1:20" ht="13.5" customHeight="1">
      <c r="A35" s="12" t="s">
        <v>17</v>
      </c>
      <c r="B35" s="81">
        <f t="shared" si="17"/>
        <v>26097</v>
      </c>
      <c r="C35" s="81">
        <f t="shared" si="10"/>
        <v>4350</v>
      </c>
      <c r="D35" s="82">
        <f t="shared" si="11"/>
        <v>16.668582595700656</v>
      </c>
      <c r="E35" s="81">
        <v>6108</v>
      </c>
      <c r="F35" s="81">
        <v>278</v>
      </c>
      <c r="G35" s="82">
        <f t="shared" si="18"/>
        <v>4.551407989521938</v>
      </c>
      <c r="H35" s="81">
        <v>19989</v>
      </c>
      <c r="I35" s="81">
        <v>4072</v>
      </c>
      <c r="J35" s="82">
        <f t="shared" si="12"/>
        <v>20.37120416228926</v>
      </c>
      <c r="K35" s="12" t="s">
        <v>17</v>
      </c>
      <c r="L35" s="81">
        <f t="shared" si="13"/>
        <v>12950</v>
      </c>
      <c r="M35" s="81">
        <f t="shared" si="14"/>
        <v>1343</v>
      </c>
      <c r="N35" s="82">
        <f t="shared" si="15"/>
        <v>10.370656370656372</v>
      </c>
      <c r="O35" s="81">
        <v>7626</v>
      </c>
      <c r="P35" s="81">
        <v>480</v>
      </c>
      <c r="Q35" s="82">
        <f t="shared" si="16"/>
        <v>6.294256490952006</v>
      </c>
      <c r="R35" s="81">
        <v>5324</v>
      </c>
      <c r="S35" s="81">
        <v>863</v>
      </c>
      <c r="T35" s="82">
        <f t="shared" si="19"/>
        <v>16.20961682945154</v>
      </c>
    </row>
    <row r="36" spans="1:20" ht="13.5" customHeight="1">
      <c r="A36" s="12" t="s">
        <v>18</v>
      </c>
      <c r="B36" s="81">
        <f t="shared" si="17"/>
        <v>26279</v>
      </c>
      <c r="C36" s="81">
        <f t="shared" si="10"/>
        <v>4456</v>
      </c>
      <c r="D36" s="82">
        <f t="shared" si="11"/>
        <v>16.956505194261577</v>
      </c>
      <c r="E36" s="81">
        <v>6547</v>
      </c>
      <c r="F36" s="81">
        <v>364</v>
      </c>
      <c r="G36" s="82">
        <f t="shared" si="18"/>
        <v>5.559798380937834</v>
      </c>
      <c r="H36" s="81">
        <v>19732</v>
      </c>
      <c r="I36" s="81">
        <v>4092</v>
      </c>
      <c r="J36" s="82">
        <f t="shared" si="12"/>
        <v>20.737887695114534</v>
      </c>
      <c r="K36" s="12" t="s">
        <v>18</v>
      </c>
      <c r="L36" s="81">
        <f t="shared" si="13"/>
        <v>12998</v>
      </c>
      <c r="M36" s="81">
        <f t="shared" si="14"/>
        <v>1391</v>
      </c>
      <c r="N36" s="82">
        <f t="shared" si="15"/>
        <v>10.70164640713956</v>
      </c>
      <c r="O36" s="81">
        <v>7674</v>
      </c>
      <c r="P36" s="81">
        <v>528</v>
      </c>
      <c r="Q36" s="82">
        <f t="shared" si="16"/>
        <v>6.88037529319781</v>
      </c>
      <c r="R36" s="81">
        <v>5324</v>
      </c>
      <c r="S36" s="81">
        <v>863</v>
      </c>
      <c r="T36" s="82">
        <f t="shared" si="19"/>
        <v>16.20961682945154</v>
      </c>
    </row>
    <row r="37" spans="1:20" ht="13.5" customHeight="1">
      <c r="A37" s="12" t="s">
        <v>19</v>
      </c>
      <c r="B37" s="81">
        <f t="shared" si="17"/>
        <v>26148</v>
      </c>
      <c r="C37" s="81">
        <f t="shared" si="10"/>
        <v>5491</v>
      </c>
      <c r="D37" s="82">
        <f t="shared" si="11"/>
        <v>20.999694049258068</v>
      </c>
      <c r="E37" s="81">
        <v>5099</v>
      </c>
      <c r="F37" s="81">
        <v>392</v>
      </c>
      <c r="G37" s="82">
        <f t="shared" si="18"/>
        <v>7.687781918023141</v>
      </c>
      <c r="H37" s="81">
        <v>21049</v>
      </c>
      <c r="I37" s="81">
        <v>5099</v>
      </c>
      <c r="J37" s="82">
        <f t="shared" si="12"/>
        <v>24.224428713953156</v>
      </c>
      <c r="K37" s="12" t="s">
        <v>19</v>
      </c>
      <c r="L37" s="81">
        <f t="shared" si="13"/>
        <v>12998</v>
      </c>
      <c r="M37" s="81">
        <f t="shared" si="14"/>
        <v>1551</v>
      </c>
      <c r="N37" s="82">
        <f t="shared" si="15"/>
        <v>11.932605016156332</v>
      </c>
      <c r="O37" s="81">
        <v>7649</v>
      </c>
      <c r="P37" s="81">
        <v>588</v>
      </c>
      <c r="Q37" s="82">
        <f t="shared" si="16"/>
        <v>7.6872793829258725</v>
      </c>
      <c r="R37" s="81">
        <v>5349</v>
      </c>
      <c r="S37" s="81">
        <v>963</v>
      </c>
      <c r="T37" s="82">
        <f t="shared" si="19"/>
        <v>18.003365114974763</v>
      </c>
    </row>
    <row r="38" spans="1:20" ht="13.5" customHeight="1">
      <c r="A38" s="12" t="s">
        <v>20</v>
      </c>
      <c r="B38" s="81">
        <f t="shared" si="17"/>
        <v>25786</v>
      </c>
      <c r="C38" s="81">
        <f t="shared" si="10"/>
        <v>4524</v>
      </c>
      <c r="D38" s="82">
        <f t="shared" si="11"/>
        <v>17.544403940122546</v>
      </c>
      <c r="E38" s="81">
        <v>6243</v>
      </c>
      <c r="F38" s="81">
        <v>362</v>
      </c>
      <c r="G38" s="82">
        <f t="shared" si="18"/>
        <v>5.798494313631267</v>
      </c>
      <c r="H38" s="81">
        <v>19543</v>
      </c>
      <c r="I38" s="81">
        <v>4162</v>
      </c>
      <c r="J38" s="82">
        <f t="shared" si="12"/>
        <v>21.296627948626107</v>
      </c>
      <c r="K38" s="12" t="s">
        <v>20</v>
      </c>
      <c r="L38" s="81">
        <f t="shared" si="13"/>
        <v>13051</v>
      </c>
      <c r="M38" s="81">
        <f t="shared" si="14"/>
        <v>1605</v>
      </c>
      <c r="N38" s="82">
        <f t="shared" si="15"/>
        <v>12.297908206267719</v>
      </c>
      <c r="O38" s="81">
        <v>7702</v>
      </c>
      <c r="P38" s="81">
        <v>642</v>
      </c>
      <c r="Q38" s="82">
        <f t="shared" si="16"/>
        <v>8.335497273435472</v>
      </c>
      <c r="R38" s="81">
        <v>5349</v>
      </c>
      <c r="S38" s="81">
        <v>963</v>
      </c>
      <c r="T38" s="82">
        <f t="shared" si="19"/>
        <v>18.003365114974763</v>
      </c>
    </row>
    <row r="39" spans="1:20" ht="13.5" customHeight="1">
      <c r="A39" s="12" t="s">
        <v>21</v>
      </c>
      <c r="B39" s="81">
        <f t="shared" si="17"/>
        <v>25786</v>
      </c>
      <c r="C39" s="81">
        <f t="shared" si="10"/>
        <v>4449</v>
      </c>
      <c r="D39" s="82">
        <f t="shared" si="11"/>
        <v>17.25354843713643</v>
      </c>
      <c r="E39" s="81">
        <v>6356</v>
      </c>
      <c r="F39" s="81">
        <v>363</v>
      </c>
      <c r="G39" s="82">
        <f t="shared" si="18"/>
        <v>5.711139081183134</v>
      </c>
      <c r="H39" s="81">
        <v>19430</v>
      </c>
      <c r="I39" s="81">
        <v>4086</v>
      </c>
      <c r="J39" s="82">
        <f t="shared" si="12"/>
        <v>21.02933607822954</v>
      </c>
      <c r="K39" s="12" t="s">
        <v>21</v>
      </c>
      <c r="L39" s="81">
        <f t="shared" si="13"/>
        <v>12997</v>
      </c>
      <c r="M39" s="81">
        <f t="shared" si="14"/>
        <v>1498</v>
      </c>
      <c r="N39" s="82">
        <f t="shared" si="15"/>
        <v>11.525736708471186</v>
      </c>
      <c r="O39" s="81">
        <v>7755</v>
      </c>
      <c r="P39" s="81">
        <v>642</v>
      </c>
      <c r="Q39" s="82">
        <f t="shared" si="16"/>
        <v>8.27852998065764</v>
      </c>
      <c r="R39" s="81">
        <v>5242</v>
      </c>
      <c r="S39" s="81">
        <v>856</v>
      </c>
      <c r="T39" s="82">
        <f t="shared" si="19"/>
        <v>16.32964517359786</v>
      </c>
    </row>
    <row r="40" spans="1:20" ht="13.5" customHeight="1">
      <c r="A40" s="12" t="s">
        <v>22</v>
      </c>
      <c r="B40" s="81">
        <f t="shared" si="17"/>
        <v>25876</v>
      </c>
      <c r="C40" s="81">
        <f t="shared" si="10"/>
        <v>4449</v>
      </c>
      <c r="D40" s="82">
        <f t="shared" si="11"/>
        <v>17.193538413974338</v>
      </c>
      <c r="E40" s="81">
        <v>6446</v>
      </c>
      <c r="F40" s="81">
        <v>363</v>
      </c>
      <c r="G40" s="82">
        <f t="shared" si="18"/>
        <v>5.631399317406143</v>
      </c>
      <c r="H40" s="81">
        <v>19430</v>
      </c>
      <c r="I40" s="81">
        <v>4086</v>
      </c>
      <c r="J40" s="82">
        <f t="shared" si="12"/>
        <v>21.02933607822954</v>
      </c>
      <c r="K40" s="12" t="s">
        <v>22</v>
      </c>
      <c r="L40" s="81">
        <f t="shared" si="13"/>
        <v>13051</v>
      </c>
      <c r="M40" s="81">
        <f t="shared" si="14"/>
        <v>1765</v>
      </c>
      <c r="N40" s="82">
        <f t="shared" si="15"/>
        <v>13.523867902842692</v>
      </c>
      <c r="O40" s="81">
        <v>7755</v>
      </c>
      <c r="P40" s="81">
        <v>695</v>
      </c>
      <c r="Q40" s="82">
        <f t="shared" si="16"/>
        <v>8.961960025789812</v>
      </c>
      <c r="R40" s="81">
        <v>5296</v>
      </c>
      <c r="S40" s="81">
        <v>1070</v>
      </c>
      <c r="T40" s="82">
        <f t="shared" si="19"/>
        <v>20.20392749244713</v>
      </c>
    </row>
    <row r="41" spans="1:20" ht="13.5" customHeight="1">
      <c r="A41" s="12" t="s">
        <v>23</v>
      </c>
      <c r="B41" s="81">
        <f t="shared" si="17"/>
        <v>26058</v>
      </c>
      <c r="C41" s="81">
        <f t="shared" si="10"/>
        <v>4449</v>
      </c>
      <c r="D41" s="82">
        <f t="shared" si="11"/>
        <v>17.07345153119963</v>
      </c>
      <c r="E41" s="81">
        <v>6537</v>
      </c>
      <c r="F41" s="81">
        <v>363</v>
      </c>
      <c r="G41" s="82">
        <f t="shared" si="18"/>
        <v>5.553005966039468</v>
      </c>
      <c r="H41" s="81">
        <v>19521</v>
      </c>
      <c r="I41" s="81">
        <v>4086</v>
      </c>
      <c r="J41" s="82">
        <f t="shared" si="12"/>
        <v>20.931304748732135</v>
      </c>
      <c r="K41" s="12" t="s">
        <v>23</v>
      </c>
      <c r="L41" s="81">
        <f t="shared" si="13"/>
        <v>12890</v>
      </c>
      <c r="M41" s="81">
        <f t="shared" si="14"/>
        <v>1551</v>
      </c>
      <c r="N41" s="82">
        <f t="shared" si="15"/>
        <v>12.032583397982933</v>
      </c>
      <c r="O41" s="81">
        <v>7809</v>
      </c>
      <c r="P41" s="81">
        <v>642</v>
      </c>
      <c r="Q41" s="82">
        <f t="shared" si="16"/>
        <v>8.22128313484441</v>
      </c>
      <c r="R41" s="81">
        <v>5081</v>
      </c>
      <c r="S41" s="81">
        <v>909</v>
      </c>
      <c r="T41" s="82">
        <f t="shared" si="19"/>
        <v>17.890179098602637</v>
      </c>
    </row>
    <row r="42" spans="1:20" ht="13.5" customHeight="1">
      <c r="A42" s="12" t="s">
        <v>24</v>
      </c>
      <c r="B42" s="81">
        <f t="shared" si="17"/>
        <v>26240</v>
      </c>
      <c r="C42" s="81">
        <f t="shared" si="10"/>
        <v>4540</v>
      </c>
      <c r="D42" s="82">
        <f t="shared" si="11"/>
        <v>17.301829268292682</v>
      </c>
      <c r="E42" s="81">
        <v>6719</v>
      </c>
      <c r="F42" s="81">
        <v>454</v>
      </c>
      <c r="G42" s="82">
        <f t="shared" si="18"/>
        <v>6.756957880636999</v>
      </c>
      <c r="H42" s="81">
        <v>19521</v>
      </c>
      <c r="I42" s="81">
        <v>4086</v>
      </c>
      <c r="J42" s="82">
        <f t="shared" si="12"/>
        <v>20.931304748732135</v>
      </c>
      <c r="K42" s="12" t="s">
        <v>24</v>
      </c>
      <c r="L42" s="81">
        <f t="shared" si="13"/>
        <v>12890</v>
      </c>
      <c r="M42" s="81">
        <f t="shared" si="14"/>
        <v>1551</v>
      </c>
      <c r="N42" s="82">
        <f t="shared" si="15"/>
        <v>12.032583397982933</v>
      </c>
      <c r="O42" s="81">
        <v>7809</v>
      </c>
      <c r="P42" s="81">
        <v>642</v>
      </c>
      <c r="Q42" s="82">
        <f t="shared" si="16"/>
        <v>8.22128313484441</v>
      </c>
      <c r="R42" s="81">
        <v>5081</v>
      </c>
      <c r="S42" s="81">
        <v>909</v>
      </c>
      <c r="T42" s="82">
        <f t="shared" si="19"/>
        <v>17.890179098602637</v>
      </c>
    </row>
    <row r="43" spans="1:20" ht="13.5" customHeight="1">
      <c r="A43" s="14" t="s">
        <v>25</v>
      </c>
      <c r="B43" s="86">
        <f t="shared" si="17"/>
        <v>25844</v>
      </c>
      <c r="C43" s="87">
        <f t="shared" si="10"/>
        <v>5670</v>
      </c>
      <c r="D43" s="88">
        <f t="shared" si="11"/>
        <v>21.939328277356445</v>
      </c>
      <c r="E43" s="87">
        <v>5406</v>
      </c>
      <c r="F43" s="87">
        <v>527</v>
      </c>
      <c r="G43" s="89">
        <f t="shared" si="18"/>
        <v>9.748427672955975</v>
      </c>
      <c r="H43" s="87">
        <v>20438</v>
      </c>
      <c r="I43" s="87">
        <v>5143</v>
      </c>
      <c r="J43" s="89">
        <f t="shared" si="12"/>
        <v>25.163910363049226</v>
      </c>
      <c r="K43" s="14" t="s">
        <v>25</v>
      </c>
      <c r="L43" s="86">
        <f t="shared" si="13"/>
        <v>12944</v>
      </c>
      <c r="M43" s="87">
        <f t="shared" si="14"/>
        <v>1551</v>
      </c>
      <c r="N43" s="88">
        <f t="shared" si="15"/>
        <v>11.982385661310259</v>
      </c>
      <c r="O43" s="87">
        <v>7916</v>
      </c>
      <c r="P43" s="87">
        <v>642</v>
      </c>
      <c r="Q43" s="89">
        <f t="shared" si="16"/>
        <v>8.110156644770086</v>
      </c>
      <c r="R43" s="87">
        <v>5028</v>
      </c>
      <c r="S43" s="87">
        <v>909</v>
      </c>
      <c r="T43" s="89">
        <f t="shared" si="19"/>
        <v>18.07875894988067</v>
      </c>
    </row>
    <row r="44" spans="1:11" ht="16.5" customHeight="1">
      <c r="A44" s="55" t="s">
        <v>39</v>
      </c>
      <c r="K44" s="55" t="s">
        <v>39</v>
      </c>
    </row>
    <row r="45" spans="1:20" ht="13.5" customHeight="1">
      <c r="A45" s="33" t="s">
        <v>95</v>
      </c>
      <c r="B45" s="78">
        <v>30434</v>
      </c>
      <c r="C45" s="78">
        <v>2533</v>
      </c>
      <c r="D45" s="80">
        <v>8.3</v>
      </c>
      <c r="E45" s="78">
        <v>7914</v>
      </c>
      <c r="F45" s="78">
        <v>898</v>
      </c>
      <c r="G45" s="80">
        <v>11.4</v>
      </c>
      <c r="H45" s="78">
        <v>22520</v>
      </c>
      <c r="I45" s="78">
        <v>1635</v>
      </c>
      <c r="J45" s="80">
        <v>7.3</v>
      </c>
      <c r="K45" s="33" t="s">
        <v>95</v>
      </c>
      <c r="L45" s="78">
        <v>5687</v>
      </c>
      <c r="M45" s="78">
        <v>2134</v>
      </c>
      <c r="N45" s="80">
        <v>37.5</v>
      </c>
      <c r="O45" s="78">
        <v>4240</v>
      </c>
      <c r="P45" s="78">
        <v>1578</v>
      </c>
      <c r="Q45" s="80">
        <v>37.2</v>
      </c>
      <c r="R45" s="78">
        <v>1447</v>
      </c>
      <c r="S45" s="78">
        <v>556</v>
      </c>
      <c r="T45" s="80">
        <v>38.4</v>
      </c>
    </row>
    <row r="46" spans="1:20" ht="13.5" customHeight="1">
      <c r="A46" s="12" t="s">
        <v>97</v>
      </c>
      <c r="B46" s="81">
        <v>31169</v>
      </c>
      <c r="C46" s="81">
        <v>2673</v>
      </c>
      <c r="D46" s="83">
        <v>8.6</v>
      </c>
      <c r="E46" s="81">
        <v>8240</v>
      </c>
      <c r="F46" s="81">
        <v>1026</v>
      </c>
      <c r="G46" s="83">
        <v>12.5</v>
      </c>
      <c r="H46" s="81">
        <v>22930</v>
      </c>
      <c r="I46" s="81">
        <v>1647</v>
      </c>
      <c r="J46" s="83">
        <v>7.2</v>
      </c>
      <c r="K46" s="12" t="s">
        <v>97</v>
      </c>
      <c r="L46" s="81">
        <v>5772</v>
      </c>
      <c r="M46" s="81">
        <v>2146</v>
      </c>
      <c r="N46" s="83">
        <v>37.1</v>
      </c>
      <c r="O46" s="81">
        <v>4226</v>
      </c>
      <c r="P46" s="81">
        <v>1533</v>
      </c>
      <c r="Q46" s="83">
        <v>36.3</v>
      </c>
      <c r="R46" s="81">
        <v>1547</v>
      </c>
      <c r="S46" s="81">
        <v>613</v>
      </c>
      <c r="T46" s="83">
        <v>39.6</v>
      </c>
    </row>
    <row r="47" spans="1:20" ht="13.5" customHeight="1">
      <c r="A47" s="12" t="s">
        <v>98</v>
      </c>
      <c r="B47" s="81">
        <v>32009</v>
      </c>
      <c r="C47" s="81">
        <v>7907</v>
      </c>
      <c r="D47" s="83">
        <v>24.7</v>
      </c>
      <c r="E47" s="81">
        <v>8946</v>
      </c>
      <c r="F47" s="81">
        <v>906</v>
      </c>
      <c r="G47" s="83">
        <v>10.1</v>
      </c>
      <c r="H47" s="81">
        <v>23064</v>
      </c>
      <c r="I47" s="81">
        <v>7001</v>
      </c>
      <c r="J47" s="83">
        <v>30.4</v>
      </c>
      <c r="K47" s="12" t="s">
        <v>98</v>
      </c>
      <c r="L47" s="81">
        <v>5691</v>
      </c>
      <c r="M47" s="81">
        <v>974</v>
      </c>
      <c r="N47" s="83">
        <v>17.1</v>
      </c>
      <c r="O47" s="81">
        <v>3258</v>
      </c>
      <c r="P47" s="81">
        <v>434</v>
      </c>
      <c r="Q47" s="83">
        <v>13.3</v>
      </c>
      <c r="R47" s="81">
        <v>2433</v>
      </c>
      <c r="S47" s="81">
        <v>540</v>
      </c>
      <c r="T47" s="83">
        <v>22.4</v>
      </c>
    </row>
    <row r="48" spans="1:20" ht="13.5" customHeight="1">
      <c r="A48" s="12" t="s">
        <v>99</v>
      </c>
      <c r="B48" s="81">
        <v>31159</v>
      </c>
      <c r="C48" s="81">
        <v>8012</v>
      </c>
      <c r="D48" s="83">
        <v>25.7</v>
      </c>
      <c r="E48" s="81">
        <v>8695</v>
      </c>
      <c r="F48" s="81">
        <v>886</v>
      </c>
      <c r="G48" s="83">
        <v>10.1</v>
      </c>
      <c r="H48" s="81">
        <v>22465</v>
      </c>
      <c r="I48" s="81">
        <v>7126</v>
      </c>
      <c r="J48" s="83">
        <v>31.7</v>
      </c>
      <c r="K48" s="12" t="s">
        <v>99</v>
      </c>
      <c r="L48" s="81">
        <v>5773</v>
      </c>
      <c r="M48" s="81">
        <v>960</v>
      </c>
      <c r="N48" s="83">
        <v>16.6</v>
      </c>
      <c r="O48" s="81">
        <v>3430</v>
      </c>
      <c r="P48" s="81">
        <v>396</v>
      </c>
      <c r="Q48" s="83">
        <v>11.5</v>
      </c>
      <c r="R48" s="81">
        <v>2344</v>
      </c>
      <c r="S48" s="81">
        <v>564</v>
      </c>
      <c r="T48" s="83">
        <v>24.1</v>
      </c>
    </row>
    <row r="49" spans="1:20" ht="13.5" customHeight="1">
      <c r="A49" s="12" t="s">
        <v>100</v>
      </c>
      <c r="B49" s="81">
        <f>E49+H49</f>
        <v>31041.5</v>
      </c>
      <c r="C49" s="81">
        <f>F49+I49</f>
        <v>1373.7</v>
      </c>
      <c r="D49" s="82">
        <f aca="true" t="shared" si="20" ref="D49:D61">C49/B49*100</f>
        <v>4.425366042233784</v>
      </c>
      <c r="E49" s="81">
        <f>ROUND(SUM(E50:E61)/12,1)</f>
        <v>9262</v>
      </c>
      <c r="F49" s="81">
        <f>ROUND(SUM(F50:F61)/12,1)</f>
        <v>638.6</v>
      </c>
      <c r="G49" s="82">
        <f aca="true" t="shared" si="21" ref="G49:G61">F49/E49*100</f>
        <v>6.8948391276182255</v>
      </c>
      <c r="H49" s="81">
        <f>ROUND(SUM(H50:H61)/12,1)</f>
        <v>21779.5</v>
      </c>
      <c r="I49" s="81">
        <f>ROUND(SUM(I50:I61)/12,1)</f>
        <v>735.1</v>
      </c>
      <c r="J49" s="82">
        <f aca="true" t="shared" si="22" ref="J49:J61">I49/H49*100</f>
        <v>3.375192267958401</v>
      </c>
      <c r="K49" s="12" t="s">
        <v>100</v>
      </c>
      <c r="L49" s="81">
        <f aca="true" t="shared" si="23" ref="L49:L61">O49+R49</f>
        <v>5032.2</v>
      </c>
      <c r="M49" s="81">
        <f aca="true" t="shared" si="24" ref="M49:M61">P49+S49</f>
        <v>1763.4</v>
      </c>
      <c r="N49" s="82">
        <f aca="true" t="shared" si="25" ref="N49:N61">M49/L49*100</f>
        <v>35.04232741147014</v>
      </c>
      <c r="O49" s="81">
        <f>ROUND(SUM(O50:O61)/12,1)</f>
        <v>3113.1</v>
      </c>
      <c r="P49" s="81">
        <f>ROUND(SUM(P50:P61)/12,1)</f>
        <v>704.4</v>
      </c>
      <c r="Q49" s="82">
        <f>P49/O49*100-0.1</f>
        <v>22.52696347692011</v>
      </c>
      <c r="R49" s="81">
        <f>ROUND(SUM(R50:R61)/12,1)</f>
        <v>1919.1</v>
      </c>
      <c r="S49" s="81">
        <f>ROUND(SUM(S50:S61)/12,1)</f>
        <v>1059</v>
      </c>
      <c r="T49" s="82">
        <f aca="true" t="shared" si="26" ref="T49:T61">S49/R49*100</f>
        <v>55.1821166171643</v>
      </c>
    </row>
    <row r="50" spans="1:20" ht="13.5" customHeight="1">
      <c r="A50" s="46" t="s">
        <v>101</v>
      </c>
      <c r="B50" s="84">
        <v>30162</v>
      </c>
      <c r="C50" s="84">
        <v>1179</v>
      </c>
      <c r="D50" s="85">
        <f t="shared" si="20"/>
        <v>3.908891983290233</v>
      </c>
      <c r="E50" s="84">
        <v>8775</v>
      </c>
      <c r="F50" s="84">
        <v>611</v>
      </c>
      <c r="G50" s="85">
        <f t="shared" si="21"/>
        <v>6.962962962962963</v>
      </c>
      <c r="H50" s="84">
        <v>21387</v>
      </c>
      <c r="I50" s="84">
        <v>568</v>
      </c>
      <c r="J50" s="85">
        <f t="shared" si="22"/>
        <v>2.6558189554402207</v>
      </c>
      <c r="K50" s="46" t="s">
        <v>101</v>
      </c>
      <c r="L50" s="84">
        <f t="shared" si="23"/>
        <v>4907</v>
      </c>
      <c r="M50" s="84">
        <f t="shared" si="24"/>
        <v>1679</v>
      </c>
      <c r="N50" s="85">
        <f t="shared" si="25"/>
        <v>34.21642551457102</v>
      </c>
      <c r="O50" s="84">
        <v>3047</v>
      </c>
      <c r="P50" s="84">
        <v>657</v>
      </c>
      <c r="Q50" s="85">
        <f aca="true" t="shared" si="27" ref="Q50:Q61">P50/O50*100</f>
        <v>21.562192320315063</v>
      </c>
      <c r="R50" s="84">
        <v>1860</v>
      </c>
      <c r="S50" s="84">
        <v>1022</v>
      </c>
      <c r="T50" s="85">
        <f t="shared" si="26"/>
        <v>54.946236559139784</v>
      </c>
    </row>
    <row r="51" spans="1:20" ht="13.5" customHeight="1">
      <c r="A51" s="12" t="s">
        <v>16</v>
      </c>
      <c r="B51" s="81">
        <f aca="true" t="shared" si="28" ref="B51:B61">E51+H51</f>
        <v>29769</v>
      </c>
      <c r="C51" s="81">
        <f aca="true" t="shared" si="29" ref="C51:C61">F51+I51</f>
        <v>1184</v>
      </c>
      <c r="D51" s="82">
        <f t="shared" si="20"/>
        <v>3.97729181363163</v>
      </c>
      <c r="E51" s="81">
        <v>8284</v>
      </c>
      <c r="F51" s="81">
        <v>513</v>
      </c>
      <c r="G51" s="82">
        <f t="shared" si="21"/>
        <v>6.192660550458716</v>
      </c>
      <c r="H51" s="81">
        <v>21485</v>
      </c>
      <c r="I51" s="81">
        <v>671</v>
      </c>
      <c r="J51" s="82">
        <f t="shared" si="22"/>
        <v>3.123109145915755</v>
      </c>
      <c r="K51" s="12" t="s">
        <v>16</v>
      </c>
      <c r="L51" s="81">
        <f t="shared" si="23"/>
        <v>4900</v>
      </c>
      <c r="M51" s="81">
        <f t="shared" si="24"/>
        <v>1669</v>
      </c>
      <c r="N51" s="82">
        <f t="shared" si="25"/>
        <v>34.06122448979592</v>
      </c>
      <c r="O51" s="81">
        <v>3051</v>
      </c>
      <c r="P51" s="81">
        <v>656</v>
      </c>
      <c r="Q51" s="82">
        <f t="shared" si="27"/>
        <v>21.50114716486398</v>
      </c>
      <c r="R51" s="81">
        <v>1849</v>
      </c>
      <c r="S51" s="81">
        <v>1013</v>
      </c>
      <c r="T51" s="82">
        <f t="shared" si="26"/>
        <v>54.786371011357495</v>
      </c>
    </row>
    <row r="52" spans="1:20" ht="13.5" customHeight="1">
      <c r="A52" s="12" t="s">
        <v>84</v>
      </c>
      <c r="B52" s="81">
        <f t="shared" si="28"/>
        <v>30233</v>
      </c>
      <c r="C52" s="81">
        <f t="shared" si="29"/>
        <v>1375</v>
      </c>
      <c r="D52" s="82">
        <f t="shared" si="20"/>
        <v>4.54801045215493</v>
      </c>
      <c r="E52" s="81">
        <v>8861</v>
      </c>
      <c r="F52" s="81">
        <v>710</v>
      </c>
      <c r="G52" s="82">
        <f t="shared" si="21"/>
        <v>8.012639656923598</v>
      </c>
      <c r="H52" s="81">
        <v>21372</v>
      </c>
      <c r="I52" s="81">
        <v>665</v>
      </c>
      <c r="J52" s="82">
        <f t="shared" si="22"/>
        <v>3.1115478195770168</v>
      </c>
      <c r="K52" s="12" t="s">
        <v>84</v>
      </c>
      <c r="L52" s="81">
        <f t="shared" si="23"/>
        <v>4903</v>
      </c>
      <c r="M52" s="81">
        <f t="shared" si="24"/>
        <v>1654</v>
      </c>
      <c r="N52" s="82">
        <f t="shared" si="25"/>
        <v>33.73444829696105</v>
      </c>
      <c r="O52" s="81">
        <v>3044</v>
      </c>
      <c r="P52" s="81">
        <v>644</v>
      </c>
      <c r="Q52" s="82">
        <f t="shared" si="27"/>
        <v>21.156373193166885</v>
      </c>
      <c r="R52" s="81">
        <v>1859</v>
      </c>
      <c r="S52" s="81">
        <v>1010</v>
      </c>
      <c r="T52" s="82">
        <f t="shared" si="26"/>
        <v>54.330285099515876</v>
      </c>
    </row>
    <row r="53" spans="1:20" ht="13.5" customHeight="1">
      <c r="A53" s="12" t="s">
        <v>17</v>
      </c>
      <c r="B53" s="81">
        <f t="shared" si="28"/>
        <v>30575</v>
      </c>
      <c r="C53" s="81">
        <f t="shared" si="29"/>
        <v>1390</v>
      </c>
      <c r="D53" s="82">
        <f t="shared" si="20"/>
        <v>4.546197874080131</v>
      </c>
      <c r="E53" s="81">
        <v>9084</v>
      </c>
      <c r="F53" s="81">
        <v>810</v>
      </c>
      <c r="G53" s="82">
        <f t="shared" si="21"/>
        <v>8.91677675033025</v>
      </c>
      <c r="H53" s="81">
        <v>21491</v>
      </c>
      <c r="I53" s="81">
        <v>580</v>
      </c>
      <c r="J53" s="82">
        <f t="shared" si="22"/>
        <v>2.698804150574659</v>
      </c>
      <c r="K53" s="12" t="s">
        <v>17</v>
      </c>
      <c r="L53" s="81">
        <f t="shared" si="23"/>
        <v>4953</v>
      </c>
      <c r="M53" s="81">
        <f t="shared" si="24"/>
        <v>1727</v>
      </c>
      <c r="N53" s="82">
        <f t="shared" si="25"/>
        <v>34.86775691500101</v>
      </c>
      <c r="O53" s="81">
        <v>3097</v>
      </c>
      <c r="P53" s="81">
        <v>712</v>
      </c>
      <c r="Q53" s="82">
        <f t="shared" si="27"/>
        <v>22.98999031320633</v>
      </c>
      <c r="R53" s="81">
        <v>1856</v>
      </c>
      <c r="S53" s="81">
        <v>1015</v>
      </c>
      <c r="T53" s="82">
        <f t="shared" si="26"/>
        <v>54.6875</v>
      </c>
    </row>
    <row r="54" spans="1:20" ht="13.5" customHeight="1">
      <c r="A54" s="12" t="s">
        <v>18</v>
      </c>
      <c r="B54" s="81">
        <f t="shared" si="28"/>
        <v>31277</v>
      </c>
      <c r="C54" s="81">
        <f t="shared" si="29"/>
        <v>1389</v>
      </c>
      <c r="D54" s="82">
        <f t="shared" si="20"/>
        <v>4.4409630079611215</v>
      </c>
      <c r="E54" s="81">
        <v>9486</v>
      </c>
      <c r="F54" s="81">
        <v>713</v>
      </c>
      <c r="G54" s="82">
        <f t="shared" si="21"/>
        <v>7.516339869281046</v>
      </c>
      <c r="H54" s="81">
        <v>21791</v>
      </c>
      <c r="I54" s="81">
        <v>676</v>
      </c>
      <c r="J54" s="82">
        <f t="shared" si="22"/>
        <v>3.102198155201689</v>
      </c>
      <c r="K54" s="12" t="s">
        <v>18</v>
      </c>
      <c r="L54" s="81">
        <f t="shared" si="23"/>
        <v>4998</v>
      </c>
      <c r="M54" s="81">
        <f t="shared" si="24"/>
        <v>1765</v>
      </c>
      <c r="N54" s="82">
        <f t="shared" si="25"/>
        <v>35.3141256502601</v>
      </c>
      <c r="O54" s="81">
        <v>3125</v>
      </c>
      <c r="P54" s="81">
        <v>733</v>
      </c>
      <c r="Q54" s="82">
        <f t="shared" si="27"/>
        <v>23.456</v>
      </c>
      <c r="R54" s="81">
        <v>1873</v>
      </c>
      <c r="S54" s="81">
        <v>1032</v>
      </c>
      <c r="T54" s="82">
        <f t="shared" si="26"/>
        <v>55.098772023491726</v>
      </c>
    </row>
    <row r="55" spans="1:20" ht="13.5" customHeight="1">
      <c r="A55" s="12" t="s">
        <v>19</v>
      </c>
      <c r="B55" s="81">
        <f t="shared" si="28"/>
        <v>31328</v>
      </c>
      <c r="C55" s="81">
        <f t="shared" si="29"/>
        <v>1393</v>
      </c>
      <c r="D55" s="82">
        <f t="shared" si="20"/>
        <v>4.44650153217569</v>
      </c>
      <c r="E55" s="81">
        <v>9556</v>
      </c>
      <c r="F55" s="81">
        <v>614</v>
      </c>
      <c r="G55" s="82">
        <f t="shared" si="21"/>
        <v>6.4252825449979065</v>
      </c>
      <c r="H55" s="81">
        <v>21772</v>
      </c>
      <c r="I55" s="81">
        <v>779</v>
      </c>
      <c r="J55" s="82">
        <f t="shared" si="22"/>
        <v>3.5779900790005508</v>
      </c>
      <c r="K55" s="12" t="s">
        <v>19</v>
      </c>
      <c r="L55" s="81">
        <f t="shared" si="23"/>
        <v>5136</v>
      </c>
      <c r="M55" s="81">
        <f t="shared" si="24"/>
        <v>1875</v>
      </c>
      <c r="N55" s="82">
        <f t="shared" si="25"/>
        <v>36.507009345794394</v>
      </c>
      <c r="O55" s="81">
        <v>3239</v>
      </c>
      <c r="P55" s="81">
        <v>848</v>
      </c>
      <c r="Q55" s="82">
        <f t="shared" si="27"/>
        <v>26.180920037048473</v>
      </c>
      <c r="R55" s="81">
        <v>1897</v>
      </c>
      <c r="S55" s="81">
        <v>1027</v>
      </c>
      <c r="T55" s="82">
        <f t="shared" si="26"/>
        <v>54.13811280969952</v>
      </c>
    </row>
    <row r="56" spans="1:20" ht="13.5" customHeight="1">
      <c r="A56" s="12" t="s">
        <v>20</v>
      </c>
      <c r="B56" s="81">
        <f t="shared" si="28"/>
        <v>31338</v>
      </c>
      <c r="C56" s="81">
        <f t="shared" si="29"/>
        <v>1395</v>
      </c>
      <c r="D56" s="82">
        <f t="shared" si="20"/>
        <v>4.451464675473866</v>
      </c>
      <c r="E56" s="81">
        <v>9685</v>
      </c>
      <c r="F56" s="81">
        <v>615</v>
      </c>
      <c r="G56" s="82">
        <f t="shared" si="21"/>
        <v>6.350025813113061</v>
      </c>
      <c r="H56" s="81">
        <v>21653</v>
      </c>
      <c r="I56" s="81">
        <v>780</v>
      </c>
      <c r="J56" s="82">
        <f t="shared" si="22"/>
        <v>3.602272202466171</v>
      </c>
      <c r="K56" s="12" t="s">
        <v>20</v>
      </c>
      <c r="L56" s="81">
        <f t="shared" si="23"/>
        <v>5154</v>
      </c>
      <c r="M56" s="81">
        <f t="shared" si="24"/>
        <v>1923</v>
      </c>
      <c r="N56" s="82">
        <f t="shared" si="25"/>
        <v>37.31082654249127</v>
      </c>
      <c r="O56" s="81">
        <v>3240</v>
      </c>
      <c r="P56" s="81">
        <v>853</v>
      </c>
      <c r="Q56" s="82">
        <f t="shared" si="27"/>
        <v>26.32716049382716</v>
      </c>
      <c r="R56" s="81">
        <v>1914</v>
      </c>
      <c r="S56" s="81">
        <v>1070</v>
      </c>
      <c r="T56" s="82">
        <f t="shared" si="26"/>
        <v>55.90386624869383</v>
      </c>
    </row>
    <row r="57" spans="1:20" ht="13.5" customHeight="1">
      <c r="A57" s="12" t="s">
        <v>21</v>
      </c>
      <c r="B57" s="81">
        <f t="shared" si="28"/>
        <v>31615</v>
      </c>
      <c r="C57" s="81">
        <f t="shared" si="29"/>
        <v>1395</v>
      </c>
      <c r="D57" s="82">
        <f t="shared" si="20"/>
        <v>4.412462438715799</v>
      </c>
      <c r="E57" s="81">
        <v>9567</v>
      </c>
      <c r="F57" s="81">
        <v>714</v>
      </c>
      <c r="G57" s="82">
        <f t="shared" si="21"/>
        <v>7.463154593916588</v>
      </c>
      <c r="H57" s="81">
        <v>22048</v>
      </c>
      <c r="I57" s="81">
        <v>681</v>
      </c>
      <c r="J57" s="82">
        <f t="shared" si="22"/>
        <v>3.088715529753266</v>
      </c>
      <c r="K57" s="12" t="s">
        <v>21</v>
      </c>
      <c r="L57" s="81">
        <f t="shared" si="23"/>
        <v>5168</v>
      </c>
      <c r="M57" s="81">
        <f t="shared" si="24"/>
        <v>1932</v>
      </c>
      <c r="N57" s="82">
        <f t="shared" si="25"/>
        <v>37.38390092879257</v>
      </c>
      <c r="O57" s="81">
        <v>3242</v>
      </c>
      <c r="P57" s="81">
        <v>851</v>
      </c>
      <c r="Q57" s="82">
        <f t="shared" si="27"/>
        <v>26.249228871067242</v>
      </c>
      <c r="R57" s="81">
        <v>1926</v>
      </c>
      <c r="S57" s="81">
        <v>1081</v>
      </c>
      <c r="T57" s="82">
        <f t="shared" si="26"/>
        <v>56.12668743509865</v>
      </c>
    </row>
    <row r="58" spans="1:20" ht="13.5" customHeight="1">
      <c r="A58" s="12" t="s">
        <v>22</v>
      </c>
      <c r="B58" s="81">
        <f t="shared" si="28"/>
        <v>31480</v>
      </c>
      <c r="C58" s="81">
        <f t="shared" si="29"/>
        <v>1396</v>
      </c>
      <c r="D58" s="82">
        <f t="shared" si="20"/>
        <v>4.434561626429479</v>
      </c>
      <c r="E58" s="81">
        <v>9452</v>
      </c>
      <c r="F58" s="81">
        <v>616</v>
      </c>
      <c r="G58" s="82">
        <f t="shared" si="21"/>
        <v>6.517139229792636</v>
      </c>
      <c r="H58" s="81">
        <v>22028</v>
      </c>
      <c r="I58" s="81">
        <v>780</v>
      </c>
      <c r="J58" s="82">
        <f t="shared" si="22"/>
        <v>3.540947884510623</v>
      </c>
      <c r="K58" s="12" t="s">
        <v>22</v>
      </c>
      <c r="L58" s="81">
        <f t="shared" si="23"/>
        <v>5192</v>
      </c>
      <c r="M58" s="81">
        <f t="shared" si="24"/>
        <v>1949</v>
      </c>
      <c r="N58" s="82">
        <f t="shared" si="25"/>
        <v>37.538520801232664</v>
      </c>
      <c r="O58" s="81">
        <v>3251</v>
      </c>
      <c r="P58" s="81">
        <v>859</v>
      </c>
      <c r="Q58" s="82">
        <f t="shared" si="27"/>
        <v>26.42263918794217</v>
      </c>
      <c r="R58" s="81">
        <v>1941</v>
      </c>
      <c r="S58" s="81">
        <v>1090</v>
      </c>
      <c r="T58" s="82">
        <f t="shared" si="26"/>
        <v>56.15662029881504</v>
      </c>
    </row>
    <row r="59" spans="1:20" ht="13.5" customHeight="1">
      <c r="A59" s="12" t="s">
        <v>23</v>
      </c>
      <c r="B59" s="81">
        <f t="shared" si="28"/>
        <v>31716</v>
      </c>
      <c r="C59" s="81">
        <f t="shared" si="29"/>
        <v>1495</v>
      </c>
      <c r="D59" s="82">
        <f t="shared" si="20"/>
        <v>4.713709168873755</v>
      </c>
      <c r="E59" s="81">
        <v>9471</v>
      </c>
      <c r="F59" s="81">
        <v>615</v>
      </c>
      <c r="G59" s="82">
        <f t="shared" si="21"/>
        <v>6.493506493506493</v>
      </c>
      <c r="H59" s="81">
        <v>22245</v>
      </c>
      <c r="I59" s="81">
        <v>880</v>
      </c>
      <c r="J59" s="82">
        <f t="shared" si="22"/>
        <v>3.9559451562148795</v>
      </c>
      <c r="K59" s="12" t="s">
        <v>23</v>
      </c>
      <c r="L59" s="81">
        <f t="shared" si="23"/>
        <v>5003</v>
      </c>
      <c r="M59" s="81">
        <f t="shared" si="24"/>
        <v>1714</v>
      </c>
      <c r="N59" s="82">
        <f t="shared" si="25"/>
        <v>34.259444333399955</v>
      </c>
      <c r="O59" s="81">
        <v>3053</v>
      </c>
      <c r="P59" s="81">
        <v>634</v>
      </c>
      <c r="Q59" s="82">
        <f t="shared" si="27"/>
        <v>20.76645922043891</v>
      </c>
      <c r="R59" s="81">
        <v>1950</v>
      </c>
      <c r="S59" s="81">
        <v>1080</v>
      </c>
      <c r="T59" s="82">
        <f t="shared" si="26"/>
        <v>55.38461538461539</v>
      </c>
    </row>
    <row r="60" spans="1:20" ht="13.5" customHeight="1">
      <c r="A60" s="12" t="s">
        <v>24</v>
      </c>
      <c r="B60" s="81">
        <f t="shared" si="28"/>
        <v>31506</v>
      </c>
      <c r="C60" s="81">
        <f t="shared" si="29"/>
        <v>1496</v>
      </c>
      <c r="D60" s="82">
        <f t="shared" si="20"/>
        <v>4.748301910747159</v>
      </c>
      <c r="E60" s="81">
        <v>9461</v>
      </c>
      <c r="F60" s="81">
        <v>615</v>
      </c>
      <c r="G60" s="82">
        <f t="shared" si="21"/>
        <v>6.500369939752669</v>
      </c>
      <c r="H60" s="81">
        <v>22045</v>
      </c>
      <c r="I60" s="81">
        <v>881</v>
      </c>
      <c r="J60" s="82">
        <f t="shared" si="22"/>
        <v>3.9963710591970973</v>
      </c>
      <c r="K60" s="12" t="s">
        <v>24</v>
      </c>
      <c r="L60" s="81">
        <f t="shared" si="23"/>
        <v>5056</v>
      </c>
      <c r="M60" s="81">
        <f t="shared" si="24"/>
        <v>1761</v>
      </c>
      <c r="N60" s="82">
        <f t="shared" si="25"/>
        <v>34.829905063291136</v>
      </c>
      <c r="O60" s="81">
        <v>3086</v>
      </c>
      <c r="P60" s="81">
        <v>663</v>
      </c>
      <c r="Q60" s="82">
        <f t="shared" si="27"/>
        <v>21.484121840570317</v>
      </c>
      <c r="R60" s="81">
        <v>1970</v>
      </c>
      <c r="S60" s="81">
        <v>1098</v>
      </c>
      <c r="T60" s="82">
        <f t="shared" si="26"/>
        <v>55.73604060913706</v>
      </c>
    </row>
    <row r="61" spans="1:20" ht="13.5" customHeight="1">
      <c r="A61" s="14" t="s">
        <v>25</v>
      </c>
      <c r="B61" s="86">
        <f t="shared" si="28"/>
        <v>31499</v>
      </c>
      <c r="C61" s="87">
        <f t="shared" si="29"/>
        <v>1397</v>
      </c>
      <c r="D61" s="88">
        <f t="shared" si="20"/>
        <v>4.435061430521603</v>
      </c>
      <c r="E61" s="87">
        <v>9462</v>
      </c>
      <c r="F61" s="87">
        <v>517</v>
      </c>
      <c r="G61" s="89">
        <f t="shared" si="21"/>
        <v>5.463961107588248</v>
      </c>
      <c r="H61" s="87">
        <v>22037</v>
      </c>
      <c r="I61" s="87">
        <v>880</v>
      </c>
      <c r="J61" s="89">
        <f t="shared" si="22"/>
        <v>3.9932840223260877</v>
      </c>
      <c r="K61" s="14" t="s">
        <v>25</v>
      </c>
      <c r="L61" s="86">
        <f t="shared" si="23"/>
        <v>5016</v>
      </c>
      <c r="M61" s="87">
        <f t="shared" si="24"/>
        <v>1513</v>
      </c>
      <c r="N61" s="88">
        <f t="shared" si="25"/>
        <v>30.16347687400319</v>
      </c>
      <c r="O61" s="87">
        <v>2882</v>
      </c>
      <c r="P61" s="87">
        <v>343</v>
      </c>
      <c r="Q61" s="89">
        <f t="shared" si="27"/>
        <v>11.90145732130465</v>
      </c>
      <c r="R61" s="87">
        <v>2134</v>
      </c>
      <c r="S61" s="87">
        <v>1170</v>
      </c>
      <c r="T61" s="89">
        <f t="shared" si="26"/>
        <v>54.82661668228679</v>
      </c>
    </row>
    <row r="62" spans="4:10" ht="13.5">
      <c r="D62" s="95"/>
      <c r="J62" s="95"/>
    </row>
    <row r="63" ht="13.5">
      <c r="J63" s="95"/>
    </row>
    <row r="64" ht="13.5">
      <c r="J64" s="95"/>
    </row>
    <row r="65" ht="13.5">
      <c r="J65" s="95"/>
    </row>
  </sheetData>
  <printOptions/>
  <pageMargins left="0.7874015748031497" right="0.7874015748031497" top="0.7874015748031497" bottom="0.7874015748031497" header="0" footer="0"/>
  <pageSetup horizontalDpi="400" verticalDpi="4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SheetLayoutView="100" workbookViewId="0" topLeftCell="A1">
      <pane ySplit="7" topLeftCell="BM8" activePane="bottomLeft" state="frozen"/>
      <selection pane="topLeft" activeCell="B14" sqref="B14"/>
      <selection pane="bottomLeft" activeCell="K68" sqref="K68"/>
    </sheetView>
  </sheetViews>
  <sheetFormatPr defaultColWidth="8.796875" defaultRowHeight="14.25"/>
  <cols>
    <col min="1" max="1" width="8.09765625" style="41" customWidth="1"/>
    <col min="2" max="10" width="8.59765625" style="41" customWidth="1"/>
    <col min="11" max="11" width="8.09765625" style="41" customWidth="1"/>
    <col min="12" max="20" width="8.59765625" style="41" customWidth="1"/>
    <col min="21" max="16384" width="9" style="41" customWidth="1"/>
  </cols>
  <sheetData>
    <row r="1" spans="1:11" ht="16.5" customHeight="1">
      <c r="A1" s="1" t="s">
        <v>196</v>
      </c>
      <c r="K1" s="1" t="s">
        <v>197</v>
      </c>
    </row>
    <row r="2" spans="10:20" ht="13.5" customHeight="1">
      <c r="J2" s="40" t="s">
        <v>158</v>
      </c>
      <c r="T2" s="40" t="s">
        <v>158</v>
      </c>
    </row>
    <row r="3" spans="1:20" ht="13.5" customHeight="1">
      <c r="A3" s="2" t="s">
        <v>1</v>
      </c>
      <c r="B3" s="3" t="s">
        <v>198</v>
      </c>
      <c r="C3" s="52"/>
      <c r="D3" s="52"/>
      <c r="E3" s="52"/>
      <c r="F3" s="52"/>
      <c r="G3" s="52"/>
      <c r="H3" s="52"/>
      <c r="I3" s="52"/>
      <c r="J3" s="70"/>
      <c r="K3" s="2" t="s">
        <v>1</v>
      </c>
      <c r="L3" s="3" t="s">
        <v>36</v>
      </c>
      <c r="M3" s="52"/>
      <c r="N3" s="52"/>
      <c r="O3" s="52"/>
      <c r="P3" s="52"/>
      <c r="Q3" s="52"/>
      <c r="R3" s="52"/>
      <c r="S3" s="52"/>
      <c r="T3" s="70"/>
    </row>
    <row r="4" spans="1:20" ht="13.5" customHeight="1">
      <c r="A4" s="4"/>
      <c r="B4" s="5" t="s">
        <v>4</v>
      </c>
      <c r="C4" s="5"/>
      <c r="D4" s="6"/>
      <c r="E4" s="5" t="s">
        <v>5</v>
      </c>
      <c r="F4" s="5"/>
      <c r="G4" s="6"/>
      <c r="H4" s="5" t="s">
        <v>6</v>
      </c>
      <c r="I4" s="5"/>
      <c r="J4" s="6"/>
      <c r="K4" s="4"/>
      <c r="L4" s="5" t="s">
        <v>4</v>
      </c>
      <c r="M4" s="5"/>
      <c r="N4" s="6"/>
      <c r="O4" s="5" t="s">
        <v>5</v>
      </c>
      <c r="P4" s="5"/>
      <c r="Q4" s="6"/>
      <c r="R4" s="5" t="s">
        <v>6</v>
      </c>
      <c r="S4" s="5"/>
      <c r="T4" s="6"/>
    </row>
    <row r="5" spans="1:20" ht="13.5" customHeight="1">
      <c r="A5" s="4"/>
      <c r="B5" s="76" t="s">
        <v>151</v>
      </c>
      <c r="C5" s="76" t="s">
        <v>152</v>
      </c>
      <c r="D5" s="76" t="s">
        <v>152</v>
      </c>
      <c r="E5" s="76" t="s">
        <v>151</v>
      </c>
      <c r="F5" s="76" t="s">
        <v>152</v>
      </c>
      <c r="G5" s="76" t="s">
        <v>152</v>
      </c>
      <c r="H5" s="76" t="s">
        <v>151</v>
      </c>
      <c r="I5" s="76" t="s">
        <v>152</v>
      </c>
      <c r="J5" s="76" t="s">
        <v>152</v>
      </c>
      <c r="K5" s="4"/>
      <c r="L5" s="76" t="s">
        <v>151</v>
      </c>
      <c r="M5" s="76" t="s">
        <v>152</v>
      </c>
      <c r="N5" s="76" t="s">
        <v>152</v>
      </c>
      <c r="O5" s="76" t="s">
        <v>151</v>
      </c>
      <c r="P5" s="76" t="s">
        <v>152</v>
      </c>
      <c r="Q5" s="76" t="s">
        <v>152</v>
      </c>
      <c r="R5" s="76" t="s">
        <v>151</v>
      </c>
      <c r="S5" s="76" t="s">
        <v>152</v>
      </c>
      <c r="T5" s="76" t="s">
        <v>152</v>
      </c>
    </row>
    <row r="6" spans="1:20" ht="13.5" customHeight="1">
      <c r="A6" s="4"/>
      <c r="B6" s="76"/>
      <c r="C6" s="76"/>
      <c r="D6" s="76" t="s">
        <v>153</v>
      </c>
      <c r="E6" s="76"/>
      <c r="F6" s="76"/>
      <c r="G6" s="76" t="s">
        <v>153</v>
      </c>
      <c r="H6" s="76"/>
      <c r="I6" s="76"/>
      <c r="J6" s="76" t="s">
        <v>153</v>
      </c>
      <c r="K6" s="4"/>
      <c r="L6" s="76"/>
      <c r="M6" s="76"/>
      <c r="N6" s="76" t="s">
        <v>153</v>
      </c>
      <c r="O6" s="76"/>
      <c r="P6" s="76"/>
      <c r="Q6" s="76" t="s">
        <v>153</v>
      </c>
      <c r="R6" s="76"/>
      <c r="S6" s="76"/>
      <c r="T6" s="76" t="s">
        <v>153</v>
      </c>
    </row>
    <row r="7" spans="1:20" ht="13.5" customHeight="1">
      <c r="A7" s="11" t="s">
        <v>12</v>
      </c>
      <c r="B7" s="77" t="s">
        <v>154</v>
      </c>
      <c r="C7" s="77" t="s">
        <v>154</v>
      </c>
      <c r="D7" s="77" t="s">
        <v>155</v>
      </c>
      <c r="E7" s="77" t="s">
        <v>154</v>
      </c>
      <c r="F7" s="77" t="s">
        <v>154</v>
      </c>
      <c r="G7" s="77" t="s">
        <v>155</v>
      </c>
      <c r="H7" s="77" t="s">
        <v>154</v>
      </c>
      <c r="I7" s="77" t="s">
        <v>154</v>
      </c>
      <c r="J7" s="77" t="s">
        <v>155</v>
      </c>
      <c r="K7" s="11" t="s">
        <v>12</v>
      </c>
      <c r="L7" s="77" t="s">
        <v>154</v>
      </c>
      <c r="M7" s="77" t="s">
        <v>154</v>
      </c>
      <c r="N7" s="77" t="s">
        <v>155</v>
      </c>
      <c r="O7" s="77" t="s">
        <v>154</v>
      </c>
      <c r="P7" s="77" t="s">
        <v>154</v>
      </c>
      <c r="Q7" s="77" t="s">
        <v>155</v>
      </c>
      <c r="R7" s="77" t="s">
        <v>154</v>
      </c>
      <c r="S7" s="77" t="s">
        <v>154</v>
      </c>
      <c r="T7" s="77" t="s">
        <v>155</v>
      </c>
    </row>
    <row r="8" spans="1:11" ht="16.5" customHeight="1">
      <c r="A8" s="55" t="s">
        <v>0</v>
      </c>
      <c r="K8" s="55" t="s">
        <v>0</v>
      </c>
    </row>
    <row r="9" spans="1:20" ht="13.5" customHeight="1">
      <c r="A9" s="33" t="s">
        <v>95</v>
      </c>
      <c r="B9" s="78">
        <v>4984</v>
      </c>
      <c r="C9" s="78">
        <v>26</v>
      </c>
      <c r="D9" s="80">
        <v>0.6</v>
      </c>
      <c r="E9" s="78">
        <v>2196</v>
      </c>
      <c r="F9" s="78">
        <v>0</v>
      </c>
      <c r="G9" s="80">
        <v>0</v>
      </c>
      <c r="H9" s="78">
        <v>2788</v>
      </c>
      <c r="I9" s="78">
        <v>26</v>
      </c>
      <c r="J9" s="80">
        <v>1.2</v>
      </c>
      <c r="K9" s="33" t="s">
        <v>95</v>
      </c>
      <c r="L9" s="78">
        <v>29494</v>
      </c>
      <c r="M9" s="78">
        <v>8848</v>
      </c>
      <c r="N9" s="80">
        <v>30</v>
      </c>
      <c r="O9" s="78">
        <v>17874</v>
      </c>
      <c r="P9" s="78">
        <v>2961</v>
      </c>
      <c r="Q9" s="80">
        <v>16.6</v>
      </c>
      <c r="R9" s="78">
        <v>11620</v>
      </c>
      <c r="S9" s="78">
        <v>5887</v>
      </c>
      <c r="T9" s="80">
        <v>50.6</v>
      </c>
    </row>
    <row r="10" spans="1:20" ht="13.5" customHeight="1">
      <c r="A10" s="12" t="s">
        <v>97</v>
      </c>
      <c r="B10" s="81">
        <v>5234</v>
      </c>
      <c r="C10" s="81">
        <v>861</v>
      </c>
      <c r="D10" s="83">
        <v>16.5</v>
      </c>
      <c r="E10" s="81">
        <v>2728</v>
      </c>
      <c r="F10" s="81">
        <v>44</v>
      </c>
      <c r="G10" s="83">
        <v>1.8</v>
      </c>
      <c r="H10" s="81">
        <v>2506</v>
      </c>
      <c r="I10" s="81">
        <v>817</v>
      </c>
      <c r="J10" s="83">
        <v>32.7</v>
      </c>
      <c r="K10" s="12" t="s">
        <v>97</v>
      </c>
      <c r="L10" s="81">
        <v>28824</v>
      </c>
      <c r="M10" s="81">
        <v>5996</v>
      </c>
      <c r="N10" s="83">
        <v>20.8</v>
      </c>
      <c r="O10" s="81">
        <v>18522</v>
      </c>
      <c r="P10" s="81">
        <v>1912</v>
      </c>
      <c r="Q10" s="83">
        <v>10.3</v>
      </c>
      <c r="R10" s="81">
        <v>10302</v>
      </c>
      <c r="S10" s="81">
        <v>4084</v>
      </c>
      <c r="T10" s="83">
        <v>39.3</v>
      </c>
    </row>
    <row r="11" spans="1:20" ht="13.5" customHeight="1">
      <c r="A11" s="12" t="s">
        <v>98</v>
      </c>
      <c r="B11" s="81">
        <v>5478</v>
      </c>
      <c r="C11" s="81">
        <v>397</v>
      </c>
      <c r="D11" s="82">
        <v>7.2</v>
      </c>
      <c r="E11" s="81">
        <v>3067</v>
      </c>
      <c r="F11" s="81">
        <v>13</v>
      </c>
      <c r="G11" s="82">
        <v>0.4</v>
      </c>
      <c r="H11" s="81">
        <v>2411</v>
      </c>
      <c r="I11" s="81">
        <v>384</v>
      </c>
      <c r="J11" s="82">
        <v>15.8</v>
      </c>
      <c r="K11" s="12" t="s">
        <v>98</v>
      </c>
      <c r="L11" s="81">
        <v>28906</v>
      </c>
      <c r="M11" s="81">
        <v>4771</v>
      </c>
      <c r="N11" s="82">
        <v>16.5</v>
      </c>
      <c r="O11" s="81">
        <v>19958</v>
      </c>
      <c r="P11" s="81">
        <v>2289</v>
      </c>
      <c r="Q11" s="82">
        <v>11.5</v>
      </c>
      <c r="R11" s="81">
        <v>8950</v>
      </c>
      <c r="S11" s="81">
        <v>2482</v>
      </c>
      <c r="T11" s="82">
        <v>27.8</v>
      </c>
    </row>
    <row r="12" spans="1:20" ht="13.5" customHeight="1">
      <c r="A12" s="12" t="s">
        <v>99</v>
      </c>
      <c r="B12" s="81">
        <v>5258</v>
      </c>
      <c r="C12" s="81">
        <v>347</v>
      </c>
      <c r="D12" s="82">
        <v>6.6</v>
      </c>
      <c r="E12" s="81">
        <v>3044</v>
      </c>
      <c r="F12" s="81">
        <v>35</v>
      </c>
      <c r="G12" s="82">
        <v>1.1</v>
      </c>
      <c r="H12" s="81">
        <v>2215</v>
      </c>
      <c r="I12" s="81">
        <v>312</v>
      </c>
      <c r="J12" s="82">
        <v>14.2</v>
      </c>
      <c r="K12" s="12" t="s">
        <v>99</v>
      </c>
      <c r="L12" s="81">
        <v>27473</v>
      </c>
      <c r="M12" s="81">
        <v>5216</v>
      </c>
      <c r="N12" s="82">
        <v>19</v>
      </c>
      <c r="O12" s="81">
        <v>18124</v>
      </c>
      <c r="P12" s="81">
        <v>2080</v>
      </c>
      <c r="Q12" s="82">
        <v>11.5</v>
      </c>
      <c r="R12" s="81">
        <v>9349</v>
      </c>
      <c r="S12" s="81">
        <v>3136</v>
      </c>
      <c r="T12" s="82">
        <v>33.7</v>
      </c>
    </row>
    <row r="13" spans="1:20" ht="13.5" customHeight="1">
      <c r="A13" s="12" t="s">
        <v>100</v>
      </c>
      <c r="B13" s="81">
        <f>E13+H13-2</f>
        <v>4993.6</v>
      </c>
      <c r="C13" s="81">
        <f>F13+I13+1</f>
        <v>583.4</v>
      </c>
      <c r="D13" s="82">
        <f aca="true" t="shared" si="0" ref="D13:D25">C13/B13*100</f>
        <v>11.68295418135213</v>
      </c>
      <c r="E13" s="81">
        <f>ROUND(SUM(E14:E25)/12,1)</f>
        <v>2617.3</v>
      </c>
      <c r="F13" s="81">
        <f>ROUND(SUM(F14:F25)/12,1)</f>
        <v>157.5</v>
      </c>
      <c r="G13" s="82">
        <f>F13/E13*100-0.1</f>
        <v>5.917651778550415</v>
      </c>
      <c r="H13" s="81">
        <f>ROUND(SUM(H14:H25)/12,1)+1</f>
        <v>2378.3</v>
      </c>
      <c r="I13" s="81">
        <f>ROUND(SUM(I14:I25)/12,1)</f>
        <v>424.9</v>
      </c>
      <c r="J13" s="82">
        <f>I13/H13*100+0.1</f>
        <v>17.965702392465207</v>
      </c>
      <c r="K13" s="12" t="s">
        <v>100</v>
      </c>
      <c r="L13" s="81">
        <f aca="true" t="shared" si="1" ref="L13:L25">O13+R13</f>
        <v>26123.6</v>
      </c>
      <c r="M13" s="81">
        <f aca="true" t="shared" si="2" ref="M13:M25">P13+S13</f>
        <v>4016.8999999999996</v>
      </c>
      <c r="N13" s="82">
        <f aca="true" t="shared" si="3" ref="N13:N25">M13/L13*100</f>
        <v>15.376517784685111</v>
      </c>
      <c r="O13" s="81">
        <f>ROUND(SUM(O14:O25)/12,1)</f>
        <v>17676.8</v>
      </c>
      <c r="P13" s="81">
        <f>ROUND(SUM(P14:P25)/12,1)</f>
        <v>2004.1</v>
      </c>
      <c r="Q13" s="82">
        <f aca="true" t="shared" si="4" ref="Q13:Q25">P13/O13*100</f>
        <v>11.337459268645908</v>
      </c>
      <c r="R13" s="81">
        <f>ROUND(SUM(R14:R25)/12,1)-1</f>
        <v>8446.8</v>
      </c>
      <c r="S13" s="81">
        <f>ROUND(SUM(S14:S25)/12,1)</f>
        <v>2012.8</v>
      </c>
      <c r="T13" s="82">
        <f aca="true" t="shared" si="5" ref="T13:T25">S13/R13*100</f>
        <v>23.829142397120805</v>
      </c>
    </row>
    <row r="14" spans="1:20" ht="13.5" customHeight="1">
      <c r="A14" s="46" t="s">
        <v>101</v>
      </c>
      <c r="B14" s="84">
        <f aca="true" t="shared" si="6" ref="B14:B25">E14+H14</f>
        <v>5266</v>
      </c>
      <c r="C14" s="84">
        <f aca="true" t="shared" si="7" ref="C14:C25">F14+I14</f>
        <v>575</v>
      </c>
      <c r="D14" s="85">
        <f t="shared" si="0"/>
        <v>10.919103684010633</v>
      </c>
      <c r="E14" s="84">
        <v>2831</v>
      </c>
      <c r="F14" s="84">
        <v>0</v>
      </c>
      <c r="G14" s="85">
        <f aca="true" t="shared" si="8" ref="G14:G25">F14/E14*100</f>
        <v>0</v>
      </c>
      <c r="H14" s="84">
        <v>2435</v>
      </c>
      <c r="I14" s="84">
        <v>575</v>
      </c>
      <c r="J14" s="85">
        <f aca="true" t="shared" si="9" ref="J14:J25">I14/H14*100</f>
        <v>23.613963039014372</v>
      </c>
      <c r="K14" s="46" t="s">
        <v>101</v>
      </c>
      <c r="L14" s="84">
        <f t="shared" si="1"/>
        <v>25857</v>
      </c>
      <c r="M14" s="84">
        <f t="shared" si="2"/>
        <v>4013</v>
      </c>
      <c r="N14" s="85">
        <f t="shared" si="3"/>
        <v>15.519975248482035</v>
      </c>
      <c r="O14" s="84">
        <v>17331</v>
      </c>
      <c r="P14" s="84">
        <v>1870</v>
      </c>
      <c r="Q14" s="85">
        <f t="shared" si="4"/>
        <v>10.789914026888235</v>
      </c>
      <c r="R14" s="84">
        <v>8526</v>
      </c>
      <c r="S14" s="84">
        <v>2143</v>
      </c>
      <c r="T14" s="85">
        <f t="shared" si="5"/>
        <v>25.134881538822423</v>
      </c>
    </row>
    <row r="15" spans="1:20" ht="13.5" customHeight="1">
      <c r="A15" s="12" t="s">
        <v>16</v>
      </c>
      <c r="B15" s="81">
        <f t="shared" si="6"/>
        <v>4981</v>
      </c>
      <c r="C15" s="81">
        <f t="shared" si="7"/>
        <v>474</v>
      </c>
      <c r="D15" s="82">
        <f t="shared" si="0"/>
        <v>9.51616141337081</v>
      </c>
      <c r="E15" s="81">
        <v>2647</v>
      </c>
      <c r="F15" s="81">
        <v>0</v>
      </c>
      <c r="G15" s="82">
        <f t="shared" si="8"/>
        <v>0</v>
      </c>
      <c r="H15" s="81">
        <v>2334</v>
      </c>
      <c r="I15" s="81">
        <v>474</v>
      </c>
      <c r="J15" s="82">
        <f t="shared" si="9"/>
        <v>20.308483290488432</v>
      </c>
      <c r="K15" s="12" t="s">
        <v>16</v>
      </c>
      <c r="L15" s="81">
        <f t="shared" si="1"/>
        <v>25909</v>
      </c>
      <c r="M15" s="81">
        <f t="shared" si="2"/>
        <v>3769</v>
      </c>
      <c r="N15" s="82">
        <f t="shared" si="3"/>
        <v>14.547068586205567</v>
      </c>
      <c r="O15" s="81">
        <v>17394</v>
      </c>
      <c r="P15" s="81">
        <v>1673</v>
      </c>
      <c r="Q15" s="82">
        <f t="shared" si="4"/>
        <v>9.618259169828676</v>
      </c>
      <c r="R15" s="81">
        <v>8515</v>
      </c>
      <c r="S15" s="81">
        <v>2096</v>
      </c>
      <c r="T15" s="82">
        <f t="shared" si="5"/>
        <v>24.615384615384617</v>
      </c>
    </row>
    <row r="16" spans="1:20" ht="13.5" customHeight="1">
      <c r="A16" s="12" t="s">
        <v>84</v>
      </c>
      <c r="B16" s="81">
        <f t="shared" si="6"/>
        <v>4981</v>
      </c>
      <c r="C16" s="81">
        <f t="shared" si="7"/>
        <v>474</v>
      </c>
      <c r="D16" s="82">
        <f t="shared" si="0"/>
        <v>9.51616141337081</v>
      </c>
      <c r="E16" s="81">
        <v>2647</v>
      </c>
      <c r="F16" s="81">
        <v>0</v>
      </c>
      <c r="G16" s="82">
        <f t="shared" si="8"/>
        <v>0</v>
      </c>
      <c r="H16" s="81">
        <v>2334</v>
      </c>
      <c r="I16" s="81">
        <v>474</v>
      </c>
      <c r="J16" s="82">
        <f t="shared" si="9"/>
        <v>20.308483290488432</v>
      </c>
      <c r="K16" s="12" t="s">
        <v>84</v>
      </c>
      <c r="L16" s="81">
        <f t="shared" si="1"/>
        <v>25561</v>
      </c>
      <c r="M16" s="81">
        <f t="shared" si="2"/>
        <v>3566</v>
      </c>
      <c r="N16" s="82">
        <f t="shared" si="3"/>
        <v>13.950940886506787</v>
      </c>
      <c r="O16" s="81">
        <v>17090</v>
      </c>
      <c r="P16" s="81">
        <v>1545</v>
      </c>
      <c r="Q16" s="82">
        <f t="shared" si="4"/>
        <v>9.04037448800468</v>
      </c>
      <c r="R16" s="81">
        <v>8471</v>
      </c>
      <c r="S16" s="81">
        <v>2021</v>
      </c>
      <c r="T16" s="82">
        <f t="shared" si="5"/>
        <v>23.85786802030457</v>
      </c>
    </row>
    <row r="17" spans="1:20" ht="13.5" customHeight="1">
      <c r="A17" s="12" t="s">
        <v>17</v>
      </c>
      <c r="B17" s="81">
        <f t="shared" si="6"/>
        <v>5064</v>
      </c>
      <c r="C17" s="81">
        <f t="shared" si="7"/>
        <v>575</v>
      </c>
      <c r="D17" s="82">
        <f t="shared" si="0"/>
        <v>11.354660347551343</v>
      </c>
      <c r="E17" s="81">
        <v>2629</v>
      </c>
      <c r="F17" s="81">
        <v>0</v>
      </c>
      <c r="G17" s="82">
        <f t="shared" si="8"/>
        <v>0</v>
      </c>
      <c r="H17" s="81">
        <v>2435</v>
      </c>
      <c r="I17" s="81">
        <v>575</v>
      </c>
      <c r="J17" s="82">
        <f t="shared" si="9"/>
        <v>23.613963039014372</v>
      </c>
      <c r="K17" s="12" t="s">
        <v>17</v>
      </c>
      <c r="L17" s="81">
        <f t="shared" si="1"/>
        <v>26488</v>
      </c>
      <c r="M17" s="81">
        <f t="shared" si="2"/>
        <v>4010</v>
      </c>
      <c r="N17" s="82">
        <f t="shared" si="3"/>
        <v>15.138930836605255</v>
      </c>
      <c r="O17" s="81">
        <v>17578</v>
      </c>
      <c r="P17" s="81">
        <v>1860</v>
      </c>
      <c r="Q17" s="82">
        <f t="shared" si="4"/>
        <v>10.581408578905451</v>
      </c>
      <c r="R17" s="81">
        <v>8910</v>
      </c>
      <c r="S17" s="81">
        <v>2150</v>
      </c>
      <c r="T17" s="82">
        <f t="shared" si="5"/>
        <v>24.130190796857466</v>
      </c>
    </row>
    <row r="18" spans="1:20" ht="13.5" customHeight="1">
      <c r="A18" s="12" t="s">
        <v>18</v>
      </c>
      <c r="B18" s="81">
        <f t="shared" si="6"/>
        <v>5047</v>
      </c>
      <c r="C18" s="81">
        <f t="shared" si="7"/>
        <v>575</v>
      </c>
      <c r="D18" s="82">
        <f t="shared" si="0"/>
        <v>11.392906677234</v>
      </c>
      <c r="E18" s="81">
        <v>2613</v>
      </c>
      <c r="F18" s="81">
        <v>0</v>
      </c>
      <c r="G18" s="82">
        <f t="shared" si="8"/>
        <v>0</v>
      </c>
      <c r="H18" s="81">
        <v>2434</v>
      </c>
      <c r="I18" s="81">
        <v>575</v>
      </c>
      <c r="J18" s="82">
        <f t="shared" si="9"/>
        <v>23.623664749383728</v>
      </c>
      <c r="K18" s="12" t="s">
        <v>18</v>
      </c>
      <c r="L18" s="81">
        <f t="shared" si="1"/>
        <v>26308</v>
      </c>
      <c r="M18" s="81">
        <f t="shared" si="2"/>
        <v>3761</v>
      </c>
      <c r="N18" s="82">
        <f t="shared" si="3"/>
        <v>14.296031625361108</v>
      </c>
      <c r="O18" s="81">
        <v>17528</v>
      </c>
      <c r="P18" s="81">
        <v>1739</v>
      </c>
      <c r="Q18" s="82">
        <f t="shared" si="4"/>
        <v>9.921268827019626</v>
      </c>
      <c r="R18" s="81">
        <v>8780</v>
      </c>
      <c r="S18" s="81">
        <v>2022</v>
      </c>
      <c r="T18" s="82">
        <f t="shared" si="5"/>
        <v>23.029612756264235</v>
      </c>
    </row>
    <row r="19" spans="1:20" ht="13.5" customHeight="1">
      <c r="A19" s="12" t="s">
        <v>19</v>
      </c>
      <c r="B19" s="81">
        <f t="shared" si="6"/>
        <v>5047</v>
      </c>
      <c r="C19" s="81">
        <f t="shared" si="7"/>
        <v>575</v>
      </c>
      <c r="D19" s="82">
        <f t="shared" si="0"/>
        <v>11.392906677234</v>
      </c>
      <c r="E19" s="81">
        <v>2612</v>
      </c>
      <c r="F19" s="81">
        <v>0</v>
      </c>
      <c r="G19" s="82">
        <f t="shared" si="8"/>
        <v>0</v>
      </c>
      <c r="H19" s="81">
        <v>2435</v>
      </c>
      <c r="I19" s="81">
        <v>575</v>
      </c>
      <c r="J19" s="82">
        <f t="shared" si="9"/>
        <v>23.613963039014372</v>
      </c>
      <c r="K19" s="12" t="s">
        <v>19</v>
      </c>
      <c r="L19" s="81">
        <f t="shared" si="1"/>
        <v>25905</v>
      </c>
      <c r="M19" s="81">
        <f t="shared" si="2"/>
        <v>3322</v>
      </c>
      <c r="N19" s="82">
        <f t="shared" si="3"/>
        <v>12.823779193205946</v>
      </c>
      <c r="O19" s="81">
        <v>17462</v>
      </c>
      <c r="P19" s="81">
        <v>1450</v>
      </c>
      <c r="Q19" s="82">
        <f t="shared" si="4"/>
        <v>8.303745275455274</v>
      </c>
      <c r="R19" s="81">
        <v>8443</v>
      </c>
      <c r="S19" s="81">
        <v>1872</v>
      </c>
      <c r="T19" s="82">
        <f t="shared" si="5"/>
        <v>22.172213668127444</v>
      </c>
    </row>
    <row r="20" spans="1:20" ht="13.5" customHeight="1">
      <c r="A20" s="12" t="s">
        <v>20</v>
      </c>
      <c r="B20" s="81">
        <f t="shared" si="6"/>
        <v>4971</v>
      </c>
      <c r="C20" s="81">
        <f t="shared" si="7"/>
        <v>712</v>
      </c>
      <c r="D20" s="82">
        <f t="shared" si="0"/>
        <v>14.323073828203581</v>
      </c>
      <c r="E20" s="81">
        <v>2668</v>
      </c>
      <c r="F20" s="81">
        <v>378</v>
      </c>
      <c r="G20" s="82">
        <f t="shared" si="8"/>
        <v>14.167916041979012</v>
      </c>
      <c r="H20" s="81">
        <v>2303</v>
      </c>
      <c r="I20" s="81">
        <v>334</v>
      </c>
      <c r="J20" s="82">
        <f t="shared" si="9"/>
        <v>14.50282240555797</v>
      </c>
      <c r="K20" s="12" t="s">
        <v>20</v>
      </c>
      <c r="L20" s="81">
        <f t="shared" si="1"/>
        <v>25834</v>
      </c>
      <c r="M20" s="81">
        <f t="shared" si="2"/>
        <v>4199</v>
      </c>
      <c r="N20" s="82">
        <f t="shared" si="3"/>
        <v>16.253774096152355</v>
      </c>
      <c r="O20" s="81">
        <v>17506</v>
      </c>
      <c r="P20" s="81">
        <v>2208</v>
      </c>
      <c r="Q20" s="82">
        <f t="shared" si="4"/>
        <v>12.612818462241519</v>
      </c>
      <c r="R20" s="81">
        <v>8328</v>
      </c>
      <c r="S20" s="81">
        <v>1991</v>
      </c>
      <c r="T20" s="82">
        <f t="shared" si="5"/>
        <v>23.907300672430356</v>
      </c>
    </row>
    <row r="21" spans="1:20" ht="13.5" customHeight="1">
      <c r="A21" s="12" t="s">
        <v>21</v>
      </c>
      <c r="B21" s="81">
        <f t="shared" si="6"/>
        <v>4971</v>
      </c>
      <c r="C21" s="81">
        <f t="shared" si="7"/>
        <v>712</v>
      </c>
      <c r="D21" s="82">
        <f t="shared" si="0"/>
        <v>14.323073828203581</v>
      </c>
      <c r="E21" s="81">
        <v>2668</v>
      </c>
      <c r="F21" s="81">
        <v>378</v>
      </c>
      <c r="G21" s="82">
        <f t="shared" si="8"/>
        <v>14.167916041979012</v>
      </c>
      <c r="H21" s="81">
        <v>2303</v>
      </c>
      <c r="I21" s="81">
        <v>334</v>
      </c>
      <c r="J21" s="82">
        <f t="shared" si="9"/>
        <v>14.50282240555797</v>
      </c>
      <c r="K21" s="12" t="s">
        <v>21</v>
      </c>
      <c r="L21" s="81">
        <f t="shared" si="1"/>
        <v>25618</v>
      </c>
      <c r="M21" s="81">
        <f t="shared" si="2"/>
        <v>3930</v>
      </c>
      <c r="N21" s="82">
        <f t="shared" si="3"/>
        <v>15.340776016863142</v>
      </c>
      <c r="O21" s="81">
        <v>17370</v>
      </c>
      <c r="P21" s="81">
        <v>2030</v>
      </c>
      <c r="Q21" s="82">
        <f t="shared" si="4"/>
        <v>11.686816350028785</v>
      </c>
      <c r="R21" s="81">
        <v>8248</v>
      </c>
      <c r="S21" s="81">
        <v>1900</v>
      </c>
      <c r="T21" s="82">
        <f t="shared" si="5"/>
        <v>23.035887487875847</v>
      </c>
    </row>
    <row r="22" spans="1:20" ht="13.5" customHeight="1">
      <c r="A22" s="12" t="s">
        <v>22</v>
      </c>
      <c r="B22" s="81">
        <f t="shared" si="6"/>
        <v>4833</v>
      </c>
      <c r="C22" s="81">
        <f t="shared" si="7"/>
        <v>712</v>
      </c>
      <c r="D22" s="82">
        <f t="shared" si="0"/>
        <v>14.73205048624043</v>
      </c>
      <c r="E22" s="81">
        <v>2668</v>
      </c>
      <c r="F22" s="81">
        <v>378</v>
      </c>
      <c r="G22" s="82">
        <f t="shared" si="8"/>
        <v>14.167916041979012</v>
      </c>
      <c r="H22" s="81">
        <v>2165</v>
      </c>
      <c r="I22" s="81">
        <v>334</v>
      </c>
      <c r="J22" s="82">
        <f t="shared" si="9"/>
        <v>15.427251732101615</v>
      </c>
      <c r="K22" s="12" t="s">
        <v>22</v>
      </c>
      <c r="L22" s="81">
        <f t="shared" si="1"/>
        <v>25804</v>
      </c>
      <c r="M22" s="81">
        <f t="shared" si="2"/>
        <v>4268</v>
      </c>
      <c r="N22" s="82">
        <f t="shared" si="3"/>
        <v>16.54007130677414</v>
      </c>
      <c r="O22" s="81">
        <v>17481</v>
      </c>
      <c r="P22" s="81">
        <v>2272</v>
      </c>
      <c r="Q22" s="82">
        <f t="shared" si="4"/>
        <v>12.996968136834278</v>
      </c>
      <c r="R22" s="81">
        <v>8323</v>
      </c>
      <c r="S22" s="81">
        <v>1996</v>
      </c>
      <c r="T22" s="82">
        <f t="shared" si="5"/>
        <v>23.981737354319357</v>
      </c>
    </row>
    <row r="23" spans="1:20" ht="13.5" customHeight="1">
      <c r="A23" s="12" t="s">
        <v>23</v>
      </c>
      <c r="B23" s="81">
        <f t="shared" si="6"/>
        <v>4833</v>
      </c>
      <c r="C23" s="81">
        <f t="shared" si="7"/>
        <v>712</v>
      </c>
      <c r="D23" s="82">
        <f t="shared" si="0"/>
        <v>14.73205048624043</v>
      </c>
      <c r="E23" s="81">
        <v>2668</v>
      </c>
      <c r="F23" s="81">
        <v>378</v>
      </c>
      <c r="G23" s="82">
        <f t="shared" si="8"/>
        <v>14.167916041979012</v>
      </c>
      <c r="H23" s="81">
        <v>2165</v>
      </c>
      <c r="I23" s="81">
        <v>334</v>
      </c>
      <c r="J23" s="82">
        <f t="shared" si="9"/>
        <v>15.427251732101615</v>
      </c>
      <c r="K23" s="12" t="s">
        <v>23</v>
      </c>
      <c r="L23" s="81">
        <f t="shared" si="1"/>
        <v>26746</v>
      </c>
      <c r="M23" s="81">
        <f t="shared" si="2"/>
        <v>4574</v>
      </c>
      <c r="N23" s="82">
        <f t="shared" si="3"/>
        <v>17.101622672549166</v>
      </c>
      <c r="O23" s="81">
        <v>18381</v>
      </c>
      <c r="P23" s="81">
        <v>2588</v>
      </c>
      <c r="Q23" s="82">
        <f t="shared" si="4"/>
        <v>14.079756270061477</v>
      </c>
      <c r="R23" s="81">
        <v>8365</v>
      </c>
      <c r="S23" s="81">
        <v>1986</v>
      </c>
      <c r="T23" s="82">
        <f t="shared" si="5"/>
        <v>23.741781231320978</v>
      </c>
    </row>
    <row r="24" spans="1:20" ht="13.5" customHeight="1">
      <c r="A24" s="12" t="s">
        <v>24</v>
      </c>
      <c r="B24" s="81">
        <f t="shared" si="6"/>
        <v>4971</v>
      </c>
      <c r="C24" s="81">
        <f t="shared" si="7"/>
        <v>712</v>
      </c>
      <c r="D24" s="82">
        <f t="shared" si="0"/>
        <v>14.323073828203581</v>
      </c>
      <c r="E24" s="81">
        <v>2668</v>
      </c>
      <c r="F24" s="81">
        <v>378</v>
      </c>
      <c r="G24" s="82">
        <f t="shared" si="8"/>
        <v>14.167916041979012</v>
      </c>
      <c r="H24" s="81">
        <v>2303</v>
      </c>
      <c r="I24" s="81">
        <v>334</v>
      </c>
      <c r="J24" s="82">
        <f t="shared" si="9"/>
        <v>14.50282240555797</v>
      </c>
      <c r="K24" s="12" t="s">
        <v>24</v>
      </c>
      <c r="L24" s="81">
        <f t="shared" si="1"/>
        <v>27134</v>
      </c>
      <c r="M24" s="81">
        <f t="shared" si="2"/>
        <v>4370</v>
      </c>
      <c r="N24" s="82">
        <f t="shared" si="3"/>
        <v>16.105255399130243</v>
      </c>
      <c r="O24" s="81">
        <v>18832</v>
      </c>
      <c r="P24" s="81">
        <v>2382</v>
      </c>
      <c r="Q24" s="82">
        <f t="shared" si="4"/>
        <v>12.648683092608326</v>
      </c>
      <c r="R24" s="81">
        <v>8302</v>
      </c>
      <c r="S24" s="81">
        <v>1988</v>
      </c>
      <c r="T24" s="82">
        <f t="shared" si="5"/>
        <v>23.946037099494095</v>
      </c>
    </row>
    <row r="25" spans="1:20" ht="13.5" customHeight="1">
      <c r="A25" s="14" t="s">
        <v>25</v>
      </c>
      <c r="B25" s="86">
        <f t="shared" si="6"/>
        <v>4971</v>
      </c>
      <c r="C25" s="87">
        <f t="shared" si="7"/>
        <v>181</v>
      </c>
      <c r="D25" s="88">
        <f t="shared" si="0"/>
        <v>3.6411184872259104</v>
      </c>
      <c r="E25" s="87">
        <v>2089</v>
      </c>
      <c r="F25" s="87">
        <v>0</v>
      </c>
      <c r="G25" s="89">
        <f t="shared" si="8"/>
        <v>0</v>
      </c>
      <c r="H25" s="87">
        <v>2882</v>
      </c>
      <c r="I25" s="87">
        <v>181</v>
      </c>
      <c r="J25" s="89">
        <f t="shared" si="9"/>
        <v>6.280360860513532</v>
      </c>
      <c r="K25" s="14" t="s">
        <v>25</v>
      </c>
      <c r="L25" s="86">
        <f t="shared" si="1"/>
        <v>26332</v>
      </c>
      <c r="M25" s="87">
        <f t="shared" si="2"/>
        <v>4420</v>
      </c>
      <c r="N25" s="88">
        <f t="shared" si="3"/>
        <v>16.785660033419415</v>
      </c>
      <c r="O25" s="87">
        <v>18169</v>
      </c>
      <c r="P25" s="87">
        <v>2432</v>
      </c>
      <c r="Q25" s="89">
        <f t="shared" si="4"/>
        <v>13.385436732896691</v>
      </c>
      <c r="R25" s="87">
        <v>8163</v>
      </c>
      <c r="S25" s="87">
        <v>1988</v>
      </c>
      <c r="T25" s="89">
        <f t="shared" si="5"/>
        <v>24.353791498223693</v>
      </c>
    </row>
    <row r="26" spans="1:11" ht="16.5" customHeight="1">
      <c r="A26" s="55" t="s">
        <v>112</v>
      </c>
      <c r="K26" s="55" t="s">
        <v>112</v>
      </c>
    </row>
    <row r="27" spans="1:20" ht="13.5" customHeight="1">
      <c r="A27" s="33" t="s">
        <v>95</v>
      </c>
      <c r="B27" s="78">
        <v>4330</v>
      </c>
      <c r="C27" s="78">
        <v>678</v>
      </c>
      <c r="D27" s="80">
        <v>15.6</v>
      </c>
      <c r="E27" s="78">
        <v>2738</v>
      </c>
      <c r="F27" s="78">
        <v>361</v>
      </c>
      <c r="G27" s="80">
        <v>13.1</v>
      </c>
      <c r="H27" s="78">
        <v>1591</v>
      </c>
      <c r="I27" s="78">
        <v>317</v>
      </c>
      <c r="J27" s="80">
        <v>19.9</v>
      </c>
      <c r="K27" s="33" t="s">
        <v>95</v>
      </c>
      <c r="L27" s="78">
        <v>14356</v>
      </c>
      <c r="M27" s="78">
        <v>1423</v>
      </c>
      <c r="N27" s="80">
        <v>9.9</v>
      </c>
      <c r="O27" s="78">
        <v>8516</v>
      </c>
      <c r="P27" s="78">
        <v>108</v>
      </c>
      <c r="Q27" s="80">
        <v>1.2</v>
      </c>
      <c r="R27" s="78">
        <v>5840</v>
      </c>
      <c r="S27" s="78">
        <v>1315</v>
      </c>
      <c r="T27" s="80">
        <v>22.5</v>
      </c>
    </row>
    <row r="28" spans="1:20" ht="13.5" customHeight="1">
      <c r="A28" s="12" t="s">
        <v>97</v>
      </c>
      <c r="B28" s="81">
        <v>4338</v>
      </c>
      <c r="C28" s="81">
        <v>845</v>
      </c>
      <c r="D28" s="83">
        <v>19.5</v>
      </c>
      <c r="E28" s="81">
        <v>3035</v>
      </c>
      <c r="F28" s="81">
        <v>493</v>
      </c>
      <c r="G28" s="83">
        <v>16.2</v>
      </c>
      <c r="H28" s="81">
        <v>1303</v>
      </c>
      <c r="I28" s="81">
        <v>352</v>
      </c>
      <c r="J28" s="83">
        <v>27</v>
      </c>
      <c r="K28" s="12" t="s">
        <v>97</v>
      </c>
      <c r="L28" s="81">
        <v>14166</v>
      </c>
      <c r="M28" s="81">
        <v>1591</v>
      </c>
      <c r="N28" s="83">
        <v>11.2</v>
      </c>
      <c r="O28" s="81">
        <v>8367</v>
      </c>
      <c r="P28" s="81">
        <v>114</v>
      </c>
      <c r="Q28" s="83">
        <v>1.4</v>
      </c>
      <c r="R28" s="81">
        <v>5799</v>
      </c>
      <c r="S28" s="81">
        <v>1477</v>
      </c>
      <c r="T28" s="83">
        <v>25.5</v>
      </c>
    </row>
    <row r="29" spans="1:20" ht="13.5" customHeight="1">
      <c r="A29" s="12" t="s">
        <v>98</v>
      </c>
      <c r="B29" s="81">
        <v>3470</v>
      </c>
      <c r="C29" s="81">
        <v>291</v>
      </c>
      <c r="D29" s="82">
        <v>7.5</v>
      </c>
      <c r="E29" s="81">
        <v>2686</v>
      </c>
      <c r="F29" s="81">
        <v>121</v>
      </c>
      <c r="G29" s="82">
        <v>3.6</v>
      </c>
      <c r="H29" s="81">
        <v>784</v>
      </c>
      <c r="I29" s="81">
        <v>170</v>
      </c>
      <c r="J29" s="82">
        <v>20.8</v>
      </c>
      <c r="K29" s="12" t="s">
        <v>98</v>
      </c>
      <c r="L29" s="81">
        <v>14041</v>
      </c>
      <c r="M29" s="81">
        <v>2489</v>
      </c>
      <c r="N29" s="82">
        <v>17.7</v>
      </c>
      <c r="O29" s="81">
        <v>10507</v>
      </c>
      <c r="P29" s="81">
        <v>1255</v>
      </c>
      <c r="Q29" s="82">
        <v>11.9</v>
      </c>
      <c r="R29" s="81">
        <v>3534</v>
      </c>
      <c r="S29" s="81">
        <v>1234</v>
      </c>
      <c r="T29" s="82">
        <v>35</v>
      </c>
    </row>
    <row r="30" spans="1:20" ht="13.5" customHeight="1">
      <c r="A30" s="12" t="s">
        <v>99</v>
      </c>
      <c r="B30" s="81">
        <v>2631</v>
      </c>
      <c r="C30" s="81">
        <v>143</v>
      </c>
      <c r="D30" s="82">
        <v>5.4</v>
      </c>
      <c r="E30" s="81">
        <v>1984</v>
      </c>
      <c r="F30" s="81">
        <v>24</v>
      </c>
      <c r="G30" s="82">
        <v>1.2</v>
      </c>
      <c r="H30" s="81">
        <v>646</v>
      </c>
      <c r="I30" s="81">
        <v>119</v>
      </c>
      <c r="J30" s="82">
        <v>18.4</v>
      </c>
      <c r="K30" s="12" t="s">
        <v>99</v>
      </c>
      <c r="L30" s="81">
        <v>13398</v>
      </c>
      <c r="M30" s="81">
        <v>1466</v>
      </c>
      <c r="N30" s="82">
        <v>11</v>
      </c>
      <c r="O30" s="81">
        <v>10067</v>
      </c>
      <c r="P30" s="81">
        <v>747</v>
      </c>
      <c r="Q30" s="82">
        <v>7.4</v>
      </c>
      <c r="R30" s="81">
        <v>3331</v>
      </c>
      <c r="S30" s="81">
        <v>719</v>
      </c>
      <c r="T30" s="82">
        <v>21.6</v>
      </c>
    </row>
    <row r="31" spans="1:20" ht="13.5" customHeight="1">
      <c r="A31" s="12" t="s">
        <v>100</v>
      </c>
      <c r="B31" s="97" t="s">
        <v>96</v>
      </c>
      <c r="C31" s="90" t="s">
        <v>96</v>
      </c>
      <c r="D31" s="90" t="s">
        <v>96</v>
      </c>
      <c r="E31" s="97" t="s">
        <v>96</v>
      </c>
      <c r="F31" s="90" t="s">
        <v>96</v>
      </c>
      <c r="G31" s="90" t="s">
        <v>96</v>
      </c>
      <c r="H31" s="97" t="s">
        <v>96</v>
      </c>
      <c r="I31" s="90" t="s">
        <v>96</v>
      </c>
      <c r="J31" s="90" t="s">
        <v>96</v>
      </c>
      <c r="K31" s="12" t="s">
        <v>100</v>
      </c>
      <c r="L31" s="81">
        <f aca="true" t="shared" si="10" ref="L31:L43">O31+R31</f>
        <v>14007.900000000001</v>
      </c>
      <c r="M31" s="81">
        <f aca="true" t="shared" si="11" ref="M31:M43">P31+S31</f>
        <v>3962.7999999999997</v>
      </c>
      <c r="N31" s="82">
        <f aca="true" t="shared" si="12" ref="N31:N43">M31/L31*100</f>
        <v>28.289750783486454</v>
      </c>
      <c r="O31" s="81">
        <f>ROUND(SUM(O32:O43)/12,1)</f>
        <v>8166.3</v>
      </c>
      <c r="P31" s="81">
        <f>ROUND(SUM(P32:P43)/12,1)</f>
        <v>961.6</v>
      </c>
      <c r="Q31" s="82">
        <f aca="true" t="shared" si="13" ref="Q31:Q43">P31/O31*100</f>
        <v>11.775222561012944</v>
      </c>
      <c r="R31" s="81">
        <f>ROUND(SUM(R32:R43)/12,1)</f>
        <v>5841.6</v>
      </c>
      <c r="S31" s="81">
        <f>ROUND(SUM(S32:S43)/12,1)</f>
        <v>3001.2</v>
      </c>
      <c r="T31" s="82">
        <f aca="true" t="shared" si="14" ref="T31:T43">S31/R31*100</f>
        <v>51.376335250616265</v>
      </c>
    </row>
    <row r="32" spans="1:20" ht="13.5" customHeight="1">
      <c r="A32" s="46" t="s">
        <v>101</v>
      </c>
      <c r="B32" s="98" t="s">
        <v>96</v>
      </c>
      <c r="C32" s="92" t="s">
        <v>96</v>
      </c>
      <c r="D32" s="92" t="s">
        <v>96</v>
      </c>
      <c r="E32" s="98" t="s">
        <v>96</v>
      </c>
      <c r="F32" s="92" t="s">
        <v>96</v>
      </c>
      <c r="G32" s="92" t="s">
        <v>96</v>
      </c>
      <c r="H32" s="98" t="s">
        <v>96</v>
      </c>
      <c r="I32" s="92" t="s">
        <v>96</v>
      </c>
      <c r="J32" s="92" t="s">
        <v>96</v>
      </c>
      <c r="K32" s="46" t="s">
        <v>101</v>
      </c>
      <c r="L32" s="84">
        <f t="shared" si="10"/>
        <v>13927</v>
      </c>
      <c r="M32" s="84">
        <f t="shared" si="11"/>
        <v>3980</v>
      </c>
      <c r="N32" s="85">
        <f t="shared" si="12"/>
        <v>28.577583111940836</v>
      </c>
      <c r="O32" s="84">
        <v>8191</v>
      </c>
      <c r="P32" s="84">
        <v>1050</v>
      </c>
      <c r="Q32" s="85">
        <f t="shared" si="13"/>
        <v>12.81894762544256</v>
      </c>
      <c r="R32" s="84">
        <v>5736</v>
      </c>
      <c r="S32" s="84">
        <v>2930</v>
      </c>
      <c r="T32" s="85">
        <f t="shared" si="14"/>
        <v>51.08089260808926</v>
      </c>
    </row>
    <row r="33" spans="1:20" ht="13.5" customHeight="1">
      <c r="A33" s="12" t="s">
        <v>16</v>
      </c>
      <c r="B33" s="97" t="s">
        <v>96</v>
      </c>
      <c r="C33" s="90" t="s">
        <v>96</v>
      </c>
      <c r="D33" s="90" t="s">
        <v>96</v>
      </c>
      <c r="E33" s="97" t="s">
        <v>96</v>
      </c>
      <c r="F33" s="90" t="s">
        <v>96</v>
      </c>
      <c r="G33" s="90" t="s">
        <v>96</v>
      </c>
      <c r="H33" s="97" t="s">
        <v>96</v>
      </c>
      <c r="I33" s="90" t="s">
        <v>96</v>
      </c>
      <c r="J33" s="90" t="s">
        <v>96</v>
      </c>
      <c r="K33" s="12" t="s">
        <v>16</v>
      </c>
      <c r="L33" s="81">
        <f t="shared" si="10"/>
        <v>13902</v>
      </c>
      <c r="M33" s="81">
        <f t="shared" si="11"/>
        <v>3795</v>
      </c>
      <c r="N33" s="82">
        <f t="shared" si="12"/>
        <v>27.298230470435907</v>
      </c>
      <c r="O33" s="81">
        <v>8122</v>
      </c>
      <c r="P33" s="81">
        <v>902</v>
      </c>
      <c r="Q33" s="82">
        <f t="shared" si="13"/>
        <v>11.10563900517114</v>
      </c>
      <c r="R33" s="81">
        <v>5780</v>
      </c>
      <c r="S33" s="81">
        <v>2893</v>
      </c>
      <c r="T33" s="82">
        <f t="shared" si="14"/>
        <v>50.05190311418685</v>
      </c>
    </row>
    <row r="34" spans="1:20" ht="13.5" customHeight="1">
      <c r="A34" s="12" t="s">
        <v>84</v>
      </c>
      <c r="B34" s="97" t="s">
        <v>96</v>
      </c>
      <c r="C34" s="90" t="s">
        <v>96</v>
      </c>
      <c r="D34" s="90" t="s">
        <v>96</v>
      </c>
      <c r="E34" s="97" t="s">
        <v>96</v>
      </c>
      <c r="F34" s="90" t="s">
        <v>96</v>
      </c>
      <c r="G34" s="90" t="s">
        <v>96</v>
      </c>
      <c r="H34" s="97" t="s">
        <v>96</v>
      </c>
      <c r="I34" s="90" t="s">
        <v>96</v>
      </c>
      <c r="J34" s="90" t="s">
        <v>96</v>
      </c>
      <c r="K34" s="12" t="s">
        <v>84</v>
      </c>
      <c r="L34" s="81">
        <f t="shared" si="10"/>
        <v>13794</v>
      </c>
      <c r="M34" s="81">
        <f t="shared" si="11"/>
        <v>3844</v>
      </c>
      <c r="N34" s="82">
        <f t="shared" si="12"/>
        <v>27.86718863273887</v>
      </c>
      <c r="O34" s="81">
        <v>8147</v>
      </c>
      <c r="P34" s="81">
        <v>1010</v>
      </c>
      <c r="Q34" s="82">
        <f t="shared" si="13"/>
        <v>12.397201423836995</v>
      </c>
      <c r="R34" s="81">
        <v>5647</v>
      </c>
      <c r="S34" s="81">
        <v>2834</v>
      </c>
      <c r="T34" s="82">
        <f t="shared" si="14"/>
        <v>50.185939436869134</v>
      </c>
    </row>
    <row r="35" spans="1:20" ht="13.5" customHeight="1">
      <c r="A35" s="12" t="s">
        <v>17</v>
      </c>
      <c r="B35" s="97" t="s">
        <v>96</v>
      </c>
      <c r="C35" s="90" t="s">
        <v>96</v>
      </c>
      <c r="D35" s="90" t="s">
        <v>96</v>
      </c>
      <c r="E35" s="97" t="s">
        <v>96</v>
      </c>
      <c r="F35" s="90" t="s">
        <v>96</v>
      </c>
      <c r="G35" s="90" t="s">
        <v>96</v>
      </c>
      <c r="H35" s="97" t="s">
        <v>96</v>
      </c>
      <c r="I35" s="90" t="s">
        <v>96</v>
      </c>
      <c r="J35" s="90" t="s">
        <v>96</v>
      </c>
      <c r="K35" s="12" t="s">
        <v>17</v>
      </c>
      <c r="L35" s="81">
        <f t="shared" si="10"/>
        <v>13714</v>
      </c>
      <c r="M35" s="81">
        <f t="shared" si="11"/>
        <v>3721</v>
      </c>
      <c r="N35" s="82">
        <f t="shared" si="12"/>
        <v>27.132856934519467</v>
      </c>
      <c r="O35" s="81">
        <v>8094</v>
      </c>
      <c r="P35" s="81">
        <v>925</v>
      </c>
      <c r="Q35" s="82">
        <f t="shared" si="13"/>
        <v>11.428218433407462</v>
      </c>
      <c r="R35" s="81">
        <v>5620</v>
      </c>
      <c r="S35" s="81">
        <v>2796</v>
      </c>
      <c r="T35" s="82">
        <f t="shared" si="14"/>
        <v>49.75088967971531</v>
      </c>
    </row>
    <row r="36" spans="1:20" ht="13.5" customHeight="1">
      <c r="A36" s="12" t="s">
        <v>18</v>
      </c>
      <c r="B36" s="97" t="s">
        <v>96</v>
      </c>
      <c r="C36" s="90" t="s">
        <v>96</v>
      </c>
      <c r="D36" s="90" t="s">
        <v>96</v>
      </c>
      <c r="E36" s="97" t="s">
        <v>96</v>
      </c>
      <c r="F36" s="90" t="s">
        <v>96</v>
      </c>
      <c r="G36" s="90" t="s">
        <v>96</v>
      </c>
      <c r="H36" s="97" t="s">
        <v>96</v>
      </c>
      <c r="I36" s="90" t="s">
        <v>96</v>
      </c>
      <c r="J36" s="90" t="s">
        <v>96</v>
      </c>
      <c r="K36" s="12" t="s">
        <v>18</v>
      </c>
      <c r="L36" s="81">
        <f t="shared" si="10"/>
        <v>13916</v>
      </c>
      <c r="M36" s="81">
        <f t="shared" si="11"/>
        <v>3844</v>
      </c>
      <c r="N36" s="82">
        <f t="shared" si="12"/>
        <v>27.62288013797068</v>
      </c>
      <c r="O36" s="81">
        <v>8078</v>
      </c>
      <c r="P36" s="81">
        <v>915</v>
      </c>
      <c r="Q36" s="82">
        <f t="shared" si="13"/>
        <v>11.327061153750929</v>
      </c>
      <c r="R36" s="81">
        <v>5838</v>
      </c>
      <c r="S36" s="81">
        <v>2929</v>
      </c>
      <c r="T36" s="82">
        <f t="shared" si="14"/>
        <v>50.17129153819801</v>
      </c>
    </row>
    <row r="37" spans="1:20" ht="13.5" customHeight="1">
      <c r="A37" s="12" t="s">
        <v>19</v>
      </c>
      <c r="B37" s="97" t="s">
        <v>96</v>
      </c>
      <c r="C37" s="90" t="s">
        <v>96</v>
      </c>
      <c r="D37" s="90" t="s">
        <v>96</v>
      </c>
      <c r="E37" s="97" t="s">
        <v>96</v>
      </c>
      <c r="F37" s="90" t="s">
        <v>96</v>
      </c>
      <c r="G37" s="90" t="s">
        <v>96</v>
      </c>
      <c r="H37" s="97" t="s">
        <v>96</v>
      </c>
      <c r="I37" s="90" t="s">
        <v>96</v>
      </c>
      <c r="J37" s="90" t="s">
        <v>96</v>
      </c>
      <c r="K37" s="12" t="s">
        <v>19</v>
      </c>
      <c r="L37" s="81">
        <f t="shared" si="10"/>
        <v>14038</v>
      </c>
      <c r="M37" s="81">
        <f t="shared" si="11"/>
        <v>3888</v>
      </c>
      <c r="N37" s="82">
        <f t="shared" si="12"/>
        <v>27.69625302749679</v>
      </c>
      <c r="O37" s="81">
        <v>8259</v>
      </c>
      <c r="P37" s="81">
        <v>971</v>
      </c>
      <c r="Q37" s="82">
        <f t="shared" si="13"/>
        <v>11.756871291923963</v>
      </c>
      <c r="R37" s="81">
        <v>5779</v>
      </c>
      <c r="S37" s="81">
        <v>2917</v>
      </c>
      <c r="T37" s="82">
        <f t="shared" si="14"/>
        <v>50.47586087558401</v>
      </c>
    </row>
    <row r="38" spans="1:20" ht="13.5" customHeight="1">
      <c r="A38" s="12" t="s">
        <v>20</v>
      </c>
      <c r="B38" s="97" t="s">
        <v>96</v>
      </c>
      <c r="C38" s="90" t="s">
        <v>96</v>
      </c>
      <c r="D38" s="90" t="s">
        <v>96</v>
      </c>
      <c r="E38" s="97" t="s">
        <v>96</v>
      </c>
      <c r="F38" s="90" t="s">
        <v>96</v>
      </c>
      <c r="G38" s="90" t="s">
        <v>96</v>
      </c>
      <c r="H38" s="97" t="s">
        <v>96</v>
      </c>
      <c r="I38" s="90" t="s">
        <v>96</v>
      </c>
      <c r="J38" s="90" t="s">
        <v>96</v>
      </c>
      <c r="K38" s="12" t="s">
        <v>20</v>
      </c>
      <c r="L38" s="81">
        <f t="shared" si="10"/>
        <v>14050</v>
      </c>
      <c r="M38" s="81">
        <f t="shared" si="11"/>
        <v>4180</v>
      </c>
      <c r="N38" s="82">
        <f t="shared" si="12"/>
        <v>29.750889679715304</v>
      </c>
      <c r="O38" s="81">
        <v>8184</v>
      </c>
      <c r="P38" s="81">
        <v>1022</v>
      </c>
      <c r="Q38" s="82">
        <f t="shared" si="13"/>
        <v>12.487781036168133</v>
      </c>
      <c r="R38" s="81">
        <v>5866</v>
      </c>
      <c r="S38" s="81">
        <v>3158</v>
      </c>
      <c r="T38" s="82">
        <f t="shared" si="14"/>
        <v>53.83566314353904</v>
      </c>
    </row>
    <row r="39" spans="1:20" ht="13.5" customHeight="1">
      <c r="A39" s="12" t="s">
        <v>21</v>
      </c>
      <c r="B39" s="97" t="s">
        <v>96</v>
      </c>
      <c r="C39" s="90" t="s">
        <v>96</v>
      </c>
      <c r="D39" s="90" t="s">
        <v>96</v>
      </c>
      <c r="E39" s="97" t="s">
        <v>96</v>
      </c>
      <c r="F39" s="90" t="s">
        <v>96</v>
      </c>
      <c r="G39" s="90" t="s">
        <v>96</v>
      </c>
      <c r="H39" s="97" t="s">
        <v>96</v>
      </c>
      <c r="I39" s="90" t="s">
        <v>96</v>
      </c>
      <c r="J39" s="90" t="s">
        <v>96</v>
      </c>
      <c r="K39" s="12" t="s">
        <v>21</v>
      </c>
      <c r="L39" s="81">
        <f t="shared" si="10"/>
        <v>14084</v>
      </c>
      <c r="M39" s="81">
        <f t="shared" si="11"/>
        <v>4081</v>
      </c>
      <c r="N39" s="82">
        <f t="shared" si="12"/>
        <v>28.97614314115308</v>
      </c>
      <c r="O39" s="81">
        <v>8170</v>
      </c>
      <c r="P39" s="81">
        <v>940</v>
      </c>
      <c r="Q39" s="82">
        <f t="shared" si="13"/>
        <v>11.505507955936352</v>
      </c>
      <c r="R39" s="81">
        <v>5914</v>
      </c>
      <c r="S39" s="81">
        <v>3141</v>
      </c>
      <c r="T39" s="82">
        <f t="shared" si="14"/>
        <v>53.11126141359486</v>
      </c>
    </row>
    <row r="40" spans="1:20" ht="13.5" customHeight="1">
      <c r="A40" s="12" t="s">
        <v>22</v>
      </c>
      <c r="B40" s="97" t="s">
        <v>96</v>
      </c>
      <c r="C40" s="90" t="s">
        <v>96</v>
      </c>
      <c r="D40" s="90" t="s">
        <v>96</v>
      </c>
      <c r="E40" s="97" t="s">
        <v>96</v>
      </c>
      <c r="F40" s="90" t="s">
        <v>96</v>
      </c>
      <c r="G40" s="90" t="s">
        <v>96</v>
      </c>
      <c r="H40" s="97" t="s">
        <v>96</v>
      </c>
      <c r="I40" s="90" t="s">
        <v>96</v>
      </c>
      <c r="J40" s="90" t="s">
        <v>96</v>
      </c>
      <c r="K40" s="12" t="s">
        <v>22</v>
      </c>
      <c r="L40" s="81">
        <f t="shared" si="10"/>
        <v>14148</v>
      </c>
      <c r="M40" s="81">
        <f t="shared" si="11"/>
        <v>4138</v>
      </c>
      <c r="N40" s="82">
        <f t="shared" si="12"/>
        <v>29.24795024031665</v>
      </c>
      <c r="O40" s="81">
        <v>8206</v>
      </c>
      <c r="P40" s="81">
        <v>977</v>
      </c>
      <c r="Q40" s="82">
        <f t="shared" si="13"/>
        <v>11.905922495734828</v>
      </c>
      <c r="R40" s="81">
        <v>5942</v>
      </c>
      <c r="S40" s="81">
        <v>3161</v>
      </c>
      <c r="T40" s="82">
        <f t="shared" si="14"/>
        <v>53.19757657354426</v>
      </c>
    </row>
    <row r="41" spans="1:20" ht="13.5" customHeight="1">
      <c r="A41" s="12" t="s">
        <v>23</v>
      </c>
      <c r="B41" s="97" t="s">
        <v>96</v>
      </c>
      <c r="C41" s="90" t="s">
        <v>96</v>
      </c>
      <c r="D41" s="90" t="s">
        <v>96</v>
      </c>
      <c r="E41" s="97" t="s">
        <v>96</v>
      </c>
      <c r="F41" s="90" t="s">
        <v>96</v>
      </c>
      <c r="G41" s="90" t="s">
        <v>96</v>
      </c>
      <c r="H41" s="97" t="s">
        <v>96</v>
      </c>
      <c r="I41" s="90" t="s">
        <v>96</v>
      </c>
      <c r="J41" s="90" t="s">
        <v>96</v>
      </c>
      <c r="K41" s="12" t="s">
        <v>23</v>
      </c>
      <c r="L41" s="81">
        <f t="shared" si="10"/>
        <v>14198</v>
      </c>
      <c r="M41" s="81">
        <f t="shared" si="11"/>
        <v>4027</v>
      </c>
      <c r="N41" s="82">
        <f t="shared" si="12"/>
        <v>28.36314973939992</v>
      </c>
      <c r="O41" s="81">
        <v>8156</v>
      </c>
      <c r="P41" s="81">
        <v>996</v>
      </c>
      <c r="Q41" s="82">
        <f t="shared" si="13"/>
        <v>12.211868563021088</v>
      </c>
      <c r="R41" s="81">
        <v>6042</v>
      </c>
      <c r="S41" s="81">
        <v>3031</v>
      </c>
      <c r="T41" s="82">
        <f t="shared" si="14"/>
        <v>50.16550810989738</v>
      </c>
    </row>
    <row r="42" spans="1:20" ht="13.5" customHeight="1">
      <c r="A42" s="12" t="s">
        <v>24</v>
      </c>
      <c r="B42" s="97" t="s">
        <v>96</v>
      </c>
      <c r="C42" s="90" t="s">
        <v>96</v>
      </c>
      <c r="D42" s="90" t="s">
        <v>96</v>
      </c>
      <c r="E42" s="97" t="s">
        <v>96</v>
      </c>
      <c r="F42" s="90" t="s">
        <v>96</v>
      </c>
      <c r="G42" s="90" t="s">
        <v>96</v>
      </c>
      <c r="H42" s="97" t="s">
        <v>96</v>
      </c>
      <c r="I42" s="90" t="s">
        <v>96</v>
      </c>
      <c r="J42" s="90" t="s">
        <v>96</v>
      </c>
      <c r="K42" s="12" t="s">
        <v>24</v>
      </c>
      <c r="L42" s="81">
        <f t="shared" si="10"/>
        <v>14129</v>
      </c>
      <c r="M42" s="81">
        <f t="shared" si="11"/>
        <v>3798</v>
      </c>
      <c r="N42" s="82">
        <f t="shared" si="12"/>
        <v>26.880883289687873</v>
      </c>
      <c r="O42" s="81">
        <v>8202</v>
      </c>
      <c r="P42" s="81">
        <v>836</v>
      </c>
      <c r="Q42" s="82">
        <f t="shared" si="13"/>
        <v>10.19263594245306</v>
      </c>
      <c r="R42" s="81">
        <v>5927</v>
      </c>
      <c r="S42" s="81">
        <v>2962</v>
      </c>
      <c r="T42" s="82">
        <f t="shared" si="14"/>
        <v>49.97469208705922</v>
      </c>
    </row>
    <row r="43" spans="1:20" ht="13.5" customHeight="1">
      <c r="A43" s="14" t="s">
        <v>25</v>
      </c>
      <c r="B43" s="93" t="s">
        <v>96</v>
      </c>
      <c r="C43" s="94" t="s">
        <v>96</v>
      </c>
      <c r="D43" s="94" t="s">
        <v>96</v>
      </c>
      <c r="E43" s="93" t="s">
        <v>96</v>
      </c>
      <c r="F43" s="94" t="s">
        <v>96</v>
      </c>
      <c r="G43" s="94" t="s">
        <v>96</v>
      </c>
      <c r="H43" s="93" t="s">
        <v>96</v>
      </c>
      <c r="I43" s="94" t="s">
        <v>96</v>
      </c>
      <c r="J43" s="94" t="s">
        <v>96</v>
      </c>
      <c r="K43" s="14" t="s">
        <v>25</v>
      </c>
      <c r="L43" s="86">
        <f t="shared" si="10"/>
        <v>14195</v>
      </c>
      <c r="M43" s="87">
        <f t="shared" si="11"/>
        <v>4257</v>
      </c>
      <c r="N43" s="88">
        <f t="shared" si="12"/>
        <v>29.989432898908063</v>
      </c>
      <c r="O43" s="87">
        <v>8187</v>
      </c>
      <c r="P43" s="87">
        <v>995</v>
      </c>
      <c r="Q43" s="89">
        <f t="shared" si="13"/>
        <v>12.153413948943447</v>
      </c>
      <c r="R43" s="87">
        <v>6008</v>
      </c>
      <c r="S43" s="87">
        <v>3262</v>
      </c>
      <c r="T43" s="89">
        <f t="shared" si="14"/>
        <v>54.29427430093209</v>
      </c>
    </row>
    <row r="44" spans="1:11" ht="16.5" customHeight="1">
      <c r="A44" s="55" t="s">
        <v>39</v>
      </c>
      <c r="K44" s="55" t="s">
        <v>39</v>
      </c>
    </row>
    <row r="45" spans="1:20" ht="13.5" customHeight="1">
      <c r="A45" s="33" t="s">
        <v>95</v>
      </c>
      <c r="B45" s="78">
        <v>3422</v>
      </c>
      <c r="C45" s="78">
        <v>887</v>
      </c>
      <c r="D45" s="80">
        <v>25.9</v>
      </c>
      <c r="E45" s="78">
        <v>2489</v>
      </c>
      <c r="F45" s="78">
        <v>424</v>
      </c>
      <c r="G45" s="80">
        <v>17</v>
      </c>
      <c r="H45" s="78">
        <v>935</v>
      </c>
      <c r="I45" s="78">
        <v>463</v>
      </c>
      <c r="J45" s="80">
        <v>49.6</v>
      </c>
      <c r="K45" s="33" t="s">
        <v>95</v>
      </c>
      <c r="L45" s="78">
        <v>7963</v>
      </c>
      <c r="M45" s="78">
        <v>3277</v>
      </c>
      <c r="N45" s="80">
        <v>41.1</v>
      </c>
      <c r="O45" s="78">
        <v>3736</v>
      </c>
      <c r="P45" s="78">
        <v>552</v>
      </c>
      <c r="Q45" s="80">
        <v>14.8</v>
      </c>
      <c r="R45" s="78">
        <v>4228</v>
      </c>
      <c r="S45" s="78">
        <v>2725</v>
      </c>
      <c r="T45" s="80">
        <v>64.5</v>
      </c>
    </row>
    <row r="46" spans="1:20" ht="13.5" customHeight="1">
      <c r="A46" s="12" t="s">
        <v>97</v>
      </c>
      <c r="B46" s="81">
        <v>3609</v>
      </c>
      <c r="C46" s="81">
        <v>1017</v>
      </c>
      <c r="D46" s="83">
        <v>28.2</v>
      </c>
      <c r="E46" s="81">
        <v>2654</v>
      </c>
      <c r="F46" s="81">
        <v>573</v>
      </c>
      <c r="G46" s="83">
        <v>21.6</v>
      </c>
      <c r="H46" s="81">
        <v>955</v>
      </c>
      <c r="I46" s="81">
        <v>444</v>
      </c>
      <c r="J46" s="83">
        <v>46.5</v>
      </c>
      <c r="K46" s="12" t="s">
        <v>97</v>
      </c>
      <c r="L46" s="81">
        <v>8196</v>
      </c>
      <c r="M46" s="81">
        <v>3348</v>
      </c>
      <c r="N46" s="83">
        <v>40.8</v>
      </c>
      <c r="O46" s="81">
        <v>3908</v>
      </c>
      <c r="P46" s="81">
        <v>610</v>
      </c>
      <c r="Q46" s="83">
        <v>15.6</v>
      </c>
      <c r="R46" s="81">
        <v>4289</v>
      </c>
      <c r="S46" s="81">
        <v>2738</v>
      </c>
      <c r="T46" s="83">
        <v>63.8</v>
      </c>
    </row>
    <row r="47" spans="1:20" ht="13.5" customHeight="1">
      <c r="A47" s="12" t="s">
        <v>98</v>
      </c>
      <c r="B47" s="81">
        <v>3532</v>
      </c>
      <c r="C47" s="81">
        <v>1069</v>
      </c>
      <c r="D47" s="82">
        <v>31</v>
      </c>
      <c r="E47" s="81">
        <v>2437</v>
      </c>
      <c r="F47" s="81">
        <v>541</v>
      </c>
      <c r="G47" s="82">
        <v>22.4</v>
      </c>
      <c r="H47" s="81">
        <v>1095</v>
      </c>
      <c r="I47" s="81">
        <v>528</v>
      </c>
      <c r="J47" s="82">
        <v>50.8</v>
      </c>
      <c r="K47" s="12" t="s">
        <v>98</v>
      </c>
      <c r="L47" s="81">
        <v>8223</v>
      </c>
      <c r="M47" s="81">
        <v>2735</v>
      </c>
      <c r="N47" s="82">
        <v>33.2</v>
      </c>
      <c r="O47" s="81">
        <v>4292</v>
      </c>
      <c r="P47" s="81">
        <v>611</v>
      </c>
      <c r="Q47" s="82">
        <v>14.2</v>
      </c>
      <c r="R47" s="81">
        <v>3931</v>
      </c>
      <c r="S47" s="81">
        <v>2124</v>
      </c>
      <c r="T47" s="82">
        <v>53.9</v>
      </c>
    </row>
    <row r="48" spans="1:20" ht="13.5" customHeight="1">
      <c r="A48" s="12" t="s">
        <v>99</v>
      </c>
      <c r="B48" s="81">
        <v>3808</v>
      </c>
      <c r="C48" s="81">
        <v>264</v>
      </c>
      <c r="D48" s="82">
        <v>6.9</v>
      </c>
      <c r="E48" s="81">
        <v>2631</v>
      </c>
      <c r="F48" s="81">
        <v>76</v>
      </c>
      <c r="G48" s="82">
        <v>2.9</v>
      </c>
      <c r="H48" s="81">
        <v>1179</v>
      </c>
      <c r="I48" s="81">
        <v>188</v>
      </c>
      <c r="J48" s="82">
        <v>15.9</v>
      </c>
      <c r="K48" s="12" t="s">
        <v>99</v>
      </c>
      <c r="L48" s="81">
        <v>8420</v>
      </c>
      <c r="M48" s="81">
        <v>2458</v>
      </c>
      <c r="N48" s="82">
        <v>29.2</v>
      </c>
      <c r="O48" s="81">
        <v>4506</v>
      </c>
      <c r="P48" s="81">
        <v>575</v>
      </c>
      <c r="Q48" s="82">
        <v>12.8</v>
      </c>
      <c r="R48" s="81">
        <v>3915</v>
      </c>
      <c r="S48" s="81">
        <v>1883</v>
      </c>
      <c r="T48" s="82">
        <v>48.1</v>
      </c>
    </row>
    <row r="49" spans="1:20" ht="13.5" customHeight="1">
      <c r="A49" s="12" t="s">
        <v>100</v>
      </c>
      <c r="B49" s="97" t="s">
        <v>96</v>
      </c>
      <c r="C49" s="90" t="s">
        <v>96</v>
      </c>
      <c r="D49" s="90" t="s">
        <v>96</v>
      </c>
      <c r="E49" s="97" t="s">
        <v>96</v>
      </c>
      <c r="F49" s="90" t="s">
        <v>96</v>
      </c>
      <c r="G49" s="90" t="s">
        <v>96</v>
      </c>
      <c r="H49" s="97" t="s">
        <v>96</v>
      </c>
      <c r="I49" s="90" t="s">
        <v>96</v>
      </c>
      <c r="J49" s="90" t="s">
        <v>96</v>
      </c>
      <c r="K49" s="12" t="s">
        <v>100</v>
      </c>
      <c r="L49" s="81">
        <f>O49+R49+2</f>
        <v>10639.1</v>
      </c>
      <c r="M49" s="81">
        <f>P49+S49+1</f>
        <v>4030</v>
      </c>
      <c r="N49" s="82">
        <f>M49/L49*100-0.1</f>
        <v>37.77914391254899</v>
      </c>
      <c r="O49" s="81">
        <f>ROUND(SUM(O50:O61)/12,1)</f>
        <v>5446.3</v>
      </c>
      <c r="P49" s="81">
        <f>ROUND(SUM(P50:P61)/12,1)</f>
        <v>1001.5</v>
      </c>
      <c r="Q49" s="82">
        <f>P49/O49*100-0.1</f>
        <v>18.28863081357986</v>
      </c>
      <c r="R49" s="81">
        <f>ROUND(SUM(R50:R61)/12,1)-1</f>
        <v>5190.8</v>
      </c>
      <c r="S49" s="81">
        <f>ROUND(SUM(S50:S61)/12,1)</f>
        <v>3027.5</v>
      </c>
      <c r="T49" s="82">
        <f aca="true" t="shared" si="15" ref="T49:T61">S49/R49*100</f>
        <v>58.32434306850581</v>
      </c>
    </row>
    <row r="50" spans="1:20" ht="13.5" customHeight="1">
      <c r="A50" s="46" t="s">
        <v>101</v>
      </c>
      <c r="B50" s="98" t="s">
        <v>96</v>
      </c>
      <c r="C50" s="92" t="s">
        <v>96</v>
      </c>
      <c r="D50" s="92" t="s">
        <v>96</v>
      </c>
      <c r="E50" s="98" t="s">
        <v>96</v>
      </c>
      <c r="F50" s="92" t="s">
        <v>96</v>
      </c>
      <c r="G50" s="92" t="s">
        <v>96</v>
      </c>
      <c r="H50" s="98" t="s">
        <v>96</v>
      </c>
      <c r="I50" s="92" t="s">
        <v>96</v>
      </c>
      <c r="J50" s="92" t="s">
        <v>96</v>
      </c>
      <c r="K50" s="46" t="s">
        <v>101</v>
      </c>
      <c r="L50" s="84">
        <f aca="true" t="shared" si="16" ref="L50:L61">O50+R50</f>
        <v>10705</v>
      </c>
      <c r="M50" s="84">
        <f aca="true" t="shared" si="17" ref="M50:M61">P50+S50</f>
        <v>4404</v>
      </c>
      <c r="N50" s="85">
        <f aca="true" t="shared" si="18" ref="N50:N61">M50/L50*100</f>
        <v>41.13965436711817</v>
      </c>
      <c r="O50" s="84">
        <v>5454</v>
      </c>
      <c r="P50" s="84">
        <v>1047</v>
      </c>
      <c r="Q50" s="85">
        <f aca="true" t="shared" si="19" ref="Q50:Q61">P50/O50*100</f>
        <v>19.196919691969196</v>
      </c>
      <c r="R50" s="84">
        <v>5251</v>
      </c>
      <c r="S50" s="84">
        <v>3357</v>
      </c>
      <c r="T50" s="85">
        <f t="shared" si="15"/>
        <v>63.93067987050086</v>
      </c>
    </row>
    <row r="51" spans="1:20" ht="13.5" customHeight="1">
      <c r="A51" s="12" t="s">
        <v>16</v>
      </c>
      <c r="B51" s="97" t="s">
        <v>96</v>
      </c>
      <c r="C51" s="90" t="s">
        <v>96</v>
      </c>
      <c r="D51" s="90" t="s">
        <v>96</v>
      </c>
      <c r="E51" s="97" t="s">
        <v>96</v>
      </c>
      <c r="F51" s="90" t="s">
        <v>96</v>
      </c>
      <c r="G51" s="90" t="s">
        <v>96</v>
      </c>
      <c r="H51" s="97" t="s">
        <v>96</v>
      </c>
      <c r="I51" s="90" t="s">
        <v>96</v>
      </c>
      <c r="J51" s="90" t="s">
        <v>96</v>
      </c>
      <c r="K51" s="12" t="s">
        <v>16</v>
      </c>
      <c r="L51" s="81">
        <f t="shared" si="16"/>
        <v>10684</v>
      </c>
      <c r="M51" s="81">
        <f t="shared" si="17"/>
        <v>4412</v>
      </c>
      <c r="N51" s="82">
        <f t="shared" si="18"/>
        <v>41.29539498315238</v>
      </c>
      <c r="O51" s="81">
        <v>5515</v>
      </c>
      <c r="P51" s="81">
        <v>1110</v>
      </c>
      <c r="Q51" s="82">
        <f t="shared" si="19"/>
        <v>20.12692656391659</v>
      </c>
      <c r="R51" s="81">
        <v>5169</v>
      </c>
      <c r="S51" s="81">
        <v>3302</v>
      </c>
      <c r="T51" s="82">
        <f t="shared" si="15"/>
        <v>63.880828013155345</v>
      </c>
    </row>
    <row r="52" spans="1:20" ht="13.5" customHeight="1">
      <c r="A52" s="12" t="s">
        <v>84</v>
      </c>
      <c r="B52" s="97" t="s">
        <v>96</v>
      </c>
      <c r="C52" s="90" t="s">
        <v>96</v>
      </c>
      <c r="D52" s="90" t="s">
        <v>96</v>
      </c>
      <c r="E52" s="97" t="s">
        <v>96</v>
      </c>
      <c r="F52" s="90" t="s">
        <v>96</v>
      </c>
      <c r="G52" s="90" t="s">
        <v>96</v>
      </c>
      <c r="H52" s="97" t="s">
        <v>96</v>
      </c>
      <c r="I52" s="90" t="s">
        <v>96</v>
      </c>
      <c r="J52" s="90" t="s">
        <v>96</v>
      </c>
      <c r="K52" s="12" t="s">
        <v>84</v>
      </c>
      <c r="L52" s="81">
        <f t="shared" si="16"/>
        <v>9697</v>
      </c>
      <c r="M52" s="81">
        <f t="shared" si="17"/>
        <v>3478</v>
      </c>
      <c r="N52" s="82">
        <f t="shared" si="18"/>
        <v>35.866762916365886</v>
      </c>
      <c r="O52" s="81">
        <v>5142</v>
      </c>
      <c r="P52" s="81">
        <v>800</v>
      </c>
      <c r="Q52" s="82">
        <f t="shared" si="19"/>
        <v>15.558148580318942</v>
      </c>
      <c r="R52" s="81">
        <v>4555</v>
      </c>
      <c r="S52" s="81">
        <v>2678</v>
      </c>
      <c r="T52" s="82">
        <f t="shared" si="15"/>
        <v>58.79253567508233</v>
      </c>
    </row>
    <row r="53" spans="1:20" ht="13.5" customHeight="1">
      <c r="A53" s="12" t="s">
        <v>17</v>
      </c>
      <c r="B53" s="97" t="s">
        <v>96</v>
      </c>
      <c r="C53" s="90" t="s">
        <v>96</v>
      </c>
      <c r="D53" s="90" t="s">
        <v>96</v>
      </c>
      <c r="E53" s="97" t="s">
        <v>96</v>
      </c>
      <c r="F53" s="90" t="s">
        <v>96</v>
      </c>
      <c r="G53" s="90" t="s">
        <v>96</v>
      </c>
      <c r="H53" s="97" t="s">
        <v>96</v>
      </c>
      <c r="I53" s="90" t="s">
        <v>96</v>
      </c>
      <c r="J53" s="90" t="s">
        <v>96</v>
      </c>
      <c r="K53" s="12" t="s">
        <v>17</v>
      </c>
      <c r="L53" s="81">
        <f t="shared" si="16"/>
        <v>10347</v>
      </c>
      <c r="M53" s="81">
        <f t="shared" si="17"/>
        <v>3879</v>
      </c>
      <c r="N53" s="82">
        <f t="shared" si="18"/>
        <v>37.48912728327051</v>
      </c>
      <c r="O53" s="81">
        <v>5221</v>
      </c>
      <c r="P53" s="81">
        <v>702</v>
      </c>
      <c r="Q53" s="82">
        <f t="shared" si="19"/>
        <v>13.445700057460256</v>
      </c>
      <c r="R53" s="81">
        <v>5126</v>
      </c>
      <c r="S53" s="81">
        <v>3177</v>
      </c>
      <c r="T53" s="82">
        <f t="shared" si="15"/>
        <v>61.97815060476005</v>
      </c>
    </row>
    <row r="54" spans="1:20" ht="13.5" customHeight="1">
      <c r="A54" s="12" t="s">
        <v>18</v>
      </c>
      <c r="B54" s="97" t="s">
        <v>96</v>
      </c>
      <c r="C54" s="90" t="s">
        <v>96</v>
      </c>
      <c r="D54" s="90" t="s">
        <v>96</v>
      </c>
      <c r="E54" s="97" t="s">
        <v>96</v>
      </c>
      <c r="F54" s="90" t="s">
        <v>96</v>
      </c>
      <c r="G54" s="90" t="s">
        <v>96</v>
      </c>
      <c r="H54" s="97" t="s">
        <v>96</v>
      </c>
      <c r="I54" s="90" t="s">
        <v>96</v>
      </c>
      <c r="J54" s="90" t="s">
        <v>96</v>
      </c>
      <c r="K54" s="12" t="s">
        <v>18</v>
      </c>
      <c r="L54" s="81">
        <f t="shared" si="16"/>
        <v>10872</v>
      </c>
      <c r="M54" s="81">
        <f t="shared" si="17"/>
        <v>4512</v>
      </c>
      <c r="N54" s="82">
        <f t="shared" si="18"/>
        <v>41.501103752759384</v>
      </c>
      <c r="O54" s="81">
        <v>5564</v>
      </c>
      <c r="P54" s="81">
        <v>1135</v>
      </c>
      <c r="Q54" s="82">
        <f t="shared" si="19"/>
        <v>20.39899352983465</v>
      </c>
      <c r="R54" s="81">
        <v>5308</v>
      </c>
      <c r="S54" s="81">
        <v>3377</v>
      </c>
      <c r="T54" s="82">
        <f t="shared" si="15"/>
        <v>63.62094951017332</v>
      </c>
    </row>
    <row r="55" spans="1:20" ht="13.5" customHeight="1">
      <c r="A55" s="12" t="s">
        <v>19</v>
      </c>
      <c r="B55" s="97" t="s">
        <v>96</v>
      </c>
      <c r="C55" s="90" t="s">
        <v>96</v>
      </c>
      <c r="D55" s="90" t="s">
        <v>96</v>
      </c>
      <c r="E55" s="97" t="s">
        <v>96</v>
      </c>
      <c r="F55" s="90" t="s">
        <v>96</v>
      </c>
      <c r="G55" s="90" t="s">
        <v>96</v>
      </c>
      <c r="H55" s="97" t="s">
        <v>96</v>
      </c>
      <c r="I55" s="90" t="s">
        <v>96</v>
      </c>
      <c r="J55" s="90" t="s">
        <v>96</v>
      </c>
      <c r="K55" s="12" t="s">
        <v>19</v>
      </c>
      <c r="L55" s="81">
        <f t="shared" si="16"/>
        <v>10901</v>
      </c>
      <c r="M55" s="81">
        <f t="shared" si="17"/>
        <v>3831</v>
      </c>
      <c r="N55" s="82">
        <f t="shared" si="18"/>
        <v>35.14356481056784</v>
      </c>
      <c r="O55" s="81">
        <v>5487</v>
      </c>
      <c r="P55" s="81">
        <v>1073</v>
      </c>
      <c r="Q55" s="82">
        <f t="shared" si="19"/>
        <v>19.5553125569528</v>
      </c>
      <c r="R55" s="81">
        <v>5414</v>
      </c>
      <c r="S55" s="81">
        <v>2758</v>
      </c>
      <c r="T55" s="82">
        <f t="shared" si="15"/>
        <v>50.9420022164758</v>
      </c>
    </row>
    <row r="56" spans="1:20" ht="13.5" customHeight="1">
      <c r="A56" s="12" t="s">
        <v>20</v>
      </c>
      <c r="B56" s="97" t="s">
        <v>96</v>
      </c>
      <c r="C56" s="90" t="s">
        <v>96</v>
      </c>
      <c r="D56" s="90" t="s">
        <v>96</v>
      </c>
      <c r="E56" s="97" t="s">
        <v>96</v>
      </c>
      <c r="F56" s="90" t="s">
        <v>96</v>
      </c>
      <c r="G56" s="90" t="s">
        <v>96</v>
      </c>
      <c r="H56" s="97" t="s">
        <v>96</v>
      </c>
      <c r="I56" s="90" t="s">
        <v>96</v>
      </c>
      <c r="J56" s="90" t="s">
        <v>96</v>
      </c>
      <c r="K56" s="12" t="s">
        <v>20</v>
      </c>
      <c r="L56" s="81">
        <f t="shared" si="16"/>
        <v>10841</v>
      </c>
      <c r="M56" s="81">
        <f t="shared" si="17"/>
        <v>3882</v>
      </c>
      <c r="N56" s="82">
        <f t="shared" si="18"/>
        <v>35.808504750484275</v>
      </c>
      <c r="O56" s="81">
        <v>5487</v>
      </c>
      <c r="P56" s="81">
        <v>1074</v>
      </c>
      <c r="Q56" s="82">
        <f t="shared" si="19"/>
        <v>19.573537452159652</v>
      </c>
      <c r="R56" s="81">
        <v>5354</v>
      </c>
      <c r="S56" s="81">
        <v>2808</v>
      </c>
      <c r="T56" s="82">
        <f t="shared" si="15"/>
        <v>52.44676877101233</v>
      </c>
    </row>
    <row r="57" spans="1:20" ht="13.5" customHeight="1">
      <c r="A57" s="12" t="s">
        <v>21</v>
      </c>
      <c r="B57" s="97" t="s">
        <v>96</v>
      </c>
      <c r="C57" s="90" t="s">
        <v>96</v>
      </c>
      <c r="D57" s="90" t="s">
        <v>96</v>
      </c>
      <c r="E57" s="97" t="s">
        <v>96</v>
      </c>
      <c r="F57" s="90" t="s">
        <v>96</v>
      </c>
      <c r="G57" s="90" t="s">
        <v>96</v>
      </c>
      <c r="H57" s="97" t="s">
        <v>96</v>
      </c>
      <c r="I57" s="90" t="s">
        <v>96</v>
      </c>
      <c r="J57" s="90" t="s">
        <v>96</v>
      </c>
      <c r="K57" s="12" t="s">
        <v>21</v>
      </c>
      <c r="L57" s="81">
        <f t="shared" si="16"/>
        <v>10706</v>
      </c>
      <c r="M57" s="81">
        <f t="shared" si="17"/>
        <v>3513</v>
      </c>
      <c r="N57" s="82">
        <f t="shared" si="18"/>
        <v>32.81337567719036</v>
      </c>
      <c r="O57" s="81">
        <v>5591</v>
      </c>
      <c r="P57" s="81">
        <v>1062</v>
      </c>
      <c r="Q57" s="82">
        <f t="shared" si="19"/>
        <v>18.994813092470043</v>
      </c>
      <c r="R57" s="81">
        <v>5115</v>
      </c>
      <c r="S57" s="81">
        <v>2451</v>
      </c>
      <c r="T57" s="82">
        <f t="shared" si="15"/>
        <v>47.91788856304986</v>
      </c>
    </row>
    <row r="58" spans="1:20" ht="13.5" customHeight="1">
      <c r="A58" s="12" t="s">
        <v>22</v>
      </c>
      <c r="B58" s="97" t="s">
        <v>96</v>
      </c>
      <c r="C58" s="90" t="s">
        <v>96</v>
      </c>
      <c r="D58" s="90" t="s">
        <v>96</v>
      </c>
      <c r="E58" s="97" t="s">
        <v>96</v>
      </c>
      <c r="F58" s="90" t="s">
        <v>96</v>
      </c>
      <c r="G58" s="90" t="s">
        <v>96</v>
      </c>
      <c r="H58" s="97" t="s">
        <v>96</v>
      </c>
      <c r="I58" s="90" t="s">
        <v>96</v>
      </c>
      <c r="J58" s="90" t="s">
        <v>96</v>
      </c>
      <c r="K58" s="12" t="s">
        <v>22</v>
      </c>
      <c r="L58" s="81">
        <f t="shared" si="16"/>
        <v>10137</v>
      </c>
      <c r="M58" s="81">
        <f t="shared" si="17"/>
        <v>2969</v>
      </c>
      <c r="N58" s="82">
        <f t="shared" si="18"/>
        <v>29.288744204399723</v>
      </c>
      <c r="O58" s="81">
        <v>5202</v>
      </c>
      <c r="P58" s="81">
        <v>636</v>
      </c>
      <c r="Q58" s="82">
        <f t="shared" si="19"/>
        <v>12.226066897347174</v>
      </c>
      <c r="R58" s="81">
        <v>4935</v>
      </c>
      <c r="S58" s="81">
        <v>2333</v>
      </c>
      <c r="T58" s="82">
        <f t="shared" si="15"/>
        <v>47.27456940222898</v>
      </c>
    </row>
    <row r="59" spans="1:20" ht="13.5" customHeight="1">
      <c r="A59" s="12" t="s">
        <v>23</v>
      </c>
      <c r="B59" s="97" t="s">
        <v>96</v>
      </c>
      <c r="C59" s="90" t="s">
        <v>96</v>
      </c>
      <c r="D59" s="90" t="s">
        <v>96</v>
      </c>
      <c r="E59" s="97" t="s">
        <v>96</v>
      </c>
      <c r="F59" s="90" t="s">
        <v>96</v>
      </c>
      <c r="G59" s="90" t="s">
        <v>96</v>
      </c>
      <c r="H59" s="97" t="s">
        <v>96</v>
      </c>
      <c r="I59" s="90" t="s">
        <v>96</v>
      </c>
      <c r="J59" s="90" t="s">
        <v>96</v>
      </c>
      <c r="K59" s="12" t="s">
        <v>23</v>
      </c>
      <c r="L59" s="81">
        <f t="shared" si="16"/>
        <v>10856</v>
      </c>
      <c r="M59" s="81">
        <f t="shared" si="17"/>
        <v>4273</v>
      </c>
      <c r="N59" s="82">
        <f t="shared" si="18"/>
        <v>39.36072218128224</v>
      </c>
      <c r="O59" s="81">
        <v>5584</v>
      </c>
      <c r="P59" s="81">
        <v>1073</v>
      </c>
      <c r="Q59" s="82">
        <f t="shared" si="19"/>
        <v>19.21561604584527</v>
      </c>
      <c r="R59" s="81">
        <v>5272</v>
      </c>
      <c r="S59" s="81">
        <v>3200</v>
      </c>
      <c r="T59" s="82">
        <f t="shared" si="15"/>
        <v>60.69802731411229</v>
      </c>
    </row>
    <row r="60" spans="1:20" ht="13.5" customHeight="1">
      <c r="A60" s="12" t="s">
        <v>24</v>
      </c>
      <c r="B60" s="97" t="s">
        <v>96</v>
      </c>
      <c r="C60" s="90" t="s">
        <v>96</v>
      </c>
      <c r="D60" s="90" t="s">
        <v>96</v>
      </c>
      <c r="E60" s="97" t="s">
        <v>96</v>
      </c>
      <c r="F60" s="90" t="s">
        <v>96</v>
      </c>
      <c r="G60" s="90" t="s">
        <v>96</v>
      </c>
      <c r="H60" s="97" t="s">
        <v>96</v>
      </c>
      <c r="I60" s="90" t="s">
        <v>96</v>
      </c>
      <c r="J60" s="90" t="s">
        <v>96</v>
      </c>
      <c r="K60" s="12" t="s">
        <v>24</v>
      </c>
      <c r="L60" s="81">
        <f t="shared" si="16"/>
        <v>10975</v>
      </c>
      <c r="M60" s="81">
        <f t="shared" si="17"/>
        <v>4551</v>
      </c>
      <c r="N60" s="82">
        <f t="shared" si="18"/>
        <v>41.466970387243734</v>
      </c>
      <c r="O60" s="81">
        <v>5574</v>
      </c>
      <c r="P60" s="81">
        <v>1155</v>
      </c>
      <c r="Q60" s="82">
        <f t="shared" si="19"/>
        <v>20.721205597416578</v>
      </c>
      <c r="R60" s="81">
        <v>5401</v>
      </c>
      <c r="S60" s="81">
        <v>3396</v>
      </c>
      <c r="T60" s="82">
        <f t="shared" si="15"/>
        <v>62.87724495463804</v>
      </c>
    </row>
    <row r="61" spans="1:20" ht="13.5" customHeight="1">
      <c r="A61" s="14" t="s">
        <v>25</v>
      </c>
      <c r="B61" s="93" t="s">
        <v>96</v>
      </c>
      <c r="C61" s="94" t="s">
        <v>96</v>
      </c>
      <c r="D61" s="94" t="s">
        <v>96</v>
      </c>
      <c r="E61" s="93" t="s">
        <v>96</v>
      </c>
      <c r="F61" s="94" t="s">
        <v>96</v>
      </c>
      <c r="G61" s="94" t="s">
        <v>96</v>
      </c>
      <c r="H61" s="93" t="s">
        <v>96</v>
      </c>
      <c r="I61" s="94" t="s">
        <v>96</v>
      </c>
      <c r="J61" s="94" t="s">
        <v>96</v>
      </c>
      <c r="K61" s="14" t="s">
        <v>25</v>
      </c>
      <c r="L61" s="86">
        <f t="shared" si="16"/>
        <v>10937</v>
      </c>
      <c r="M61" s="87">
        <f t="shared" si="17"/>
        <v>4644</v>
      </c>
      <c r="N61" s="88">
        <f t="shared" si="18"/>
        <v>42.461369662613144</v>
      </c>
      <c r="O61" s="87">
        <v>5535</v>
      </c>
      <c r="P61" s="87">
        <v>1151</v>
      </c>
      <c r="Q61" s="89">
        <f t="shared" si="19"/>
        <v>20.79494128274616</v>
      </c>
      <c r="R61" s="87">
        <v>5402</v>
      </c>
      <c r="S61" s="87">
        <v>3493</v>
      </c>
      <c r="T61" s="89">
        <f t="shared" si="15"/>
        <v>64.6612365790448</v>
      </c>
    </row>
    <row r="62" spans="4:10" ht="13.5">
      <c r="D62" s="95"/>
      <c r="J62" s="95"/>
    </row>
    <row r="63" ht="13.5">
      <c r="J63" s="95"/>
    </row>
    <row r="64" ht="13.5">
      <c r="J64" s="95"/>
    </row>
    <row r="65" ht="13.5">
      <c r="J65" s="95"/>
    </row>
  </sheetData>
  <printOptions/>
  <pageMargins left="0.7874015748031497" right="0.7874015748031497" top="0.7874015748031497" bottom="0.7874015748031497" header="0" footer="0"/>
  <pageSetup horizontalDpi="400" verticalDpi="4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5"/>
  <sheetViews>
    <sheetView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A62" sqref="A62:IV65"/>
    </sheetView>
  </sheetViews>
  <sheetFormatPr defaultColWidth="8.796875" defaultRowHeight="14.25"/>
  <cols>
    <col min="1" max="1" width="7.59765625" style="27" customWidth="1"/>
    <col min="2" max="2" width="8" style="27" customWidth="1"/>
    <col min="3" max="6" width="7.09765625" style="27" customWidth="1"/>
    <col min="7" max="7" width="8" style="27" customWidth="1"/>
    <col min="8" max="9" width="7.09765625" style="27" customWidth="1"/>
    <col min="10" max="10" width="8" style="27" customWidth="1"/>
    <col min="11" max="12" width="7.09765625" style="27" customWidth="1"/>
    <col min="13" max="13" width="7.59765625" style="27" customWidth="1"/>
    <col min="14" max="14" width="8" style="27" customWidth="1"/>
    <col min="15" max="18" width="7.09765625" style="27" customWidth="1"/>
    <col min="19" max="19" width="8" style="27" customWidth="1"/>
    <col min="20" max="21" width="7.09765625" style="27" customWidth="1"/>
    <col min="22" max="22" width="8" style="27" customWidth="1"/>
    <col min="23" max="24" width="7.09765625" style="27" customWidth="1"/>
    <col min="25" max="16384" width="9" style="27" customWidth="1"/>
  </cols>
  <sheetData>
    <row r="1" spans="1:13" ht="16.5" customHeight="1">
      <c r="A1" s="1" t="s">
        <v>64</v>
      </c>
      <c r="M1" s="1" t="s">
        <v>65</v>
      </c>
    </row>
    <row r="2" spans="12:24" ht="13.5">
      <c r="L2" s="40" t="s">
        <v>74</v>
      </c>
      <c r="X2" s="40" t="s">
        <v>74</v>
      </c>
    </row>
    <row r="3" spans="1:24" ht="13.5" customHeight="1">
      <c r="A3" s="2" t="s">
        <v>1</v>
      </c>
      <c r="B3" s="3" t="s">
        <v>30</v>
      </c>
      <c r="C3" s="29"/>
      <c r="D3" s="29"/>
      <c r="E3" s="29"/>
      <c r="F3" s="29"/>
      <c r="G3" s="29"/>
      <c r="H3" s="29"/>
      <c r="I3" s="29"/>
      <c r="J3" s="29"/>
      <c r="K3" s="29"/>
      <c r="L3" s="30"/>
      <c r="M3" s="2" t="s">
        <v>1</v>
      </c>
      <c r="N3" s="3" t="s">
        <v>49</v>
      </c>
      <c r="O3" s="3"/>
      <c r="P3" s="3"/>
      <c r="Q3" s="3"/>
      <c r="R3" s="3"/>
      <c r="S3" s="3"/>
      <c r="T3" s="3"/>
      <c r="U3" s="3"/>
      <c r="V3" s="3"/>
      <c r="W3" s="3"/>
      <c r="X3" s="13"/>
    </row>
    <row r="4" spans="1:24" ht="13.5" customHeight="1">
      <c r="A4" s="4"/>
      <c r="B4" s="5" t="s">
        <v>4</v>
      </c>
      <c r="C4" s="5"/>
      <c r="D4" s="5"/>
      <c r="E4" s="5"/>
      <c r="F4" s="6"/>
      <c r="G4" s="5" t="s">
        <v>5</v>
      </c>
      <c r="H4" s="5"/>
      <c r="I4" s="6"/>
      <c r="J4" s="5" t="s">
        <v>6</v>
      </c>
      <c r="K4" s="5"/>
      <c r="L4" s="6"/>
      <c r="M4" s="4"/>
      <c r="N4" s="5" t="s">
        <v>4</v>
      </c>
      <c r="O4" s="5"/>
      <c r="P4" s="5"/>
      <c r="Q4" s="5"/>
      <c r="R4" s="6"/>
      <c r="S4" s="5" t="s">
        <v>5</v>
      </c>
      <c r="T4" s="5"/>
      <c r="U4" s="6"/>
      <c r="V4" s="5" t="s">
        <v>6</v>
      </c>
      <c r="W4" s="5"/>
      <c r="X4" s="6"/>
    </row>
    <row r="5" spans="1:24" ht="13.5" customHeight="1">
      <c r="A5" s="4"/>
      <c r="B5" s="7" t="s">
        <v>7</v>
      </c>
      <c r="C5" s="8"/>
      <c r="D5" s="9"/>
      <c r="E5" s="10"/>
      <c r="F5" s="7"/>
      <c r="G5" s="7" t="s">
        <v>7</v>
      </c>
      <c r="H5" s="7"/>
      <c r="I5" s="7"/>
      <c r="J5" s="7" t="s">
        <v>7</v>
      </c>
      <c r="K5" s="7"/>
      <c r="L5" s="7"/>
      <c r="M5" s="4"/>
      <c r="N5" s="7" t="s">
        <v>7</v>
      </c>
      <c r="O5" s="8"/>
      <c r="P5" s="9"/>
      <c r="Q5" s="10"/>
      <c r="R5" s="7"/>
      <c r="S5" s="7" t="s">
        <v>7</v>
      </c>
      <c r="T5" s="7"/>
      <c r="U5" s="7"/>
      <c r="V5" s="7" t="s">
        <v>7</v>
      </c>
      <c r="W5" s="7"/>
      <c r="X5" s="7"/>
    </row>
    <row r="6" spans="1:24" ht="13.5" customHeight="1">
      <c r="A6" s="4"/>
      <c r="B6" s="7"/>
      <c r="C6" s="7" t="s">
        <v>8</v>
      </c>
      <c r="D6" s="7" t="s">
        <v>9</v>
      </c>
      <c r="E6" s="7" t="s">
        <v>10</v>
      </c>
      <c r="F6" s="7" t="s">
        <v>11</v>
      </c>
      <c r="G6" s="7"/>
      <c r="H6" s="7" t="s">
        <v>8</v>
      </c>
      <c r="I6" s="7" t="s">
        <v>11</v>
      </c>
      <c r="J6" s="7"/>
      <c r="K6" s="7" t="s">
        <v>8</v>
      </c>
      <c r="L6" s="7" t="s">
        <v>11</v>
      </c>
      <c r="M6" s="4"/>
      <c r="N6" s="7"/>
      <c r="O6" s="7" t="s">
        <v>8</v>
      </c>
      <c r="P6" s="7" t="s">
        <v>9</v>
      </c>
      <c r="Q6" s="7" t="s">
        <v>10</v>
      </c>
      <c r="R6" s="7" t="s">
        <v>11</v>
      </c>
      <c r="S6" s="7"/>
      <c r="T6" s="7" t="s">
        <v>8</v>
      </c>
      <c r="U6" s="7" t="s">
        <v>11</v>
      </c>
      <c r="V6" s="7"/>
      <c r="W6" s="7" t="s">
        <v>8</v>
      </c>
      <c r="X6" s="7" t="s">
        <v>11</v>
      </c>
    </row>
    <row r="7" spans="1:24" ht="13.5" customHeight="1">
      <c r="A7" s="11" t="s">
        <v>12</v>
      </c>
      <c r="B7" s="10" t="s">
        <v>13</v>
      </c>
      <c r="C7" s="10"/>
      <c r="D7" s="10" t="s">
        <v>14</v>
      </c>
      <c r="E7" s="10" t="s">
        <v>15</v>
      </c>
      <c r="F7" s="10"/>
      <c r="G7" s="10" t="s">
        <v>13</v>
      </c>
      <c r="H7" s="10"/>
      <c r="I7" s="10"/>
      <c r="J7" s="10" t="s">
        <v>13</v>
      </c>
      <c r="K7" s="10"/>
      <c r="L7" s="10"/>
      <c r="M7" s="11" t="s">
        <v>12</v>
      </c>
      <c r="N7" s="10" t="s">
        <v>13</v>
      </c>
      <c r="O7" s="10"/>
      <c r="P7" s="10" t="s">
        <v>14</v>
      </c>
      <c r="Q7" s="10" t="s">
        <v>15</v>
      </c>
      <c r="R7" s="10"/>
      <c r="S7" s="10" t="s">
        <v>13</v>
      </c>
      <c r="T7" s="10"/>
      <c r="U7" s="10"/>
      <c r="V7" s="10" t="s">
        <v>13</v>
      </c>
      <c r="W7" s="10"/>
      <c r="X7" s="10"/>
    </row>
    <row r="8" spans="1:13" s="38" customFormat="1" ht="16.5" customHeight="1">
      <c r="A8" s="37" t="s">
        <v>0</v>
      </c>
      <c r="M8" s="37" t="s">
        <v>0</v>
      </c>
    </row>
    <row r="9" spans="1:24" ht="13.5" customHeight="1">
      <c r="A9" s="33" t="s">
        <v>28</v>
      </c>
      <c r="B9" s="34">
        <v>281334</v>
      </c>
      <c r="C9" s="34">
        <v>246944</v>
      </c>
      <c r="D9" s="34">
        <v>222020</v>
      </c>
      <c r="E9" s="34">
        <v>24924</v>
      </c>
      <c r="F9" s="34">
        <v>34390</v>
      </c>
      <c r="G9" s="34">
        <v>308473</v>
      </c>
      <c r="H9" s="34">
        <v>270129</v>
      </c>
      <c r="I9" s="34">
        <v>38344</v>
      </c>
      <c r="J9" s="34">
        <v>190649</v>
      </c>
      <c r="K9" s="34">
        <v>169471</v>
      </c>
      <c r="L9" s="34">
        <v>21178</v>
      </c>
      <c r="M9" s="33" t="s">
        <v>28</v>
      </c>
      <c r="N9" s="34">
        <v>256842</v>
      </c>
      <c r="O9" s="34">
        <v>236087</v>
      </c>
      <c r="P9" s="34">
        <v>214698</v>
      </c>
      <c r="Q9" s="34">
        <v>21389</v>
      </c>
      <c r="R9" s="34">
        <v>20755</v>
      </c>
      <c r="S9" s="34">
        <v>269612</v>
      </c>
      <c r="T9" s="34">
        <v>247281</v>
      </c>
      <c r="U9" s="34">
        <v>22331</v>
      </c>
      <c r="V9" s="34">
        <v>146509</v>
      </c>
      <c r="W9" s="34">
        <v>139368</v>
      </c>
      <c r="X9" s="34">
        <v>7141</v>
      </c>
    </row>
    <row r="10" spans="1:24" ht="13.5" customHeight="1">
      <c r="A10" s="12" t="s">
        <v>50</v>
      </c>
      <c r="B10" s="15">
        <v>268037</v>
      </c>
      <c r="C10" s="15">
        <v>230144</v>
      </c>
      <c r="D10" s="15">
        <v>210670</v>
      </c>
      <c r="E10" s="15">
        <v>19474</v>
      </c>
      <c r="F10" s="15">
        <v>37893</v>
      </c>
      <c r="G10" s="15">
        <v>300995</v>
      </c>
      <c r="H10" s="15">
        <v>258626</v>
      </c>
      <c r="I10" s="15">
        <v>42369</v>
      </c>
      <c r="J10" s="15">
        <v>177452</v>
      </c>
      <c r="K10" s="15">
        <v>151859</v>
      </c>
      <c r="L10" s="15">
        <v>25593</v>
      </c>
      <c r="M10" s="12" t="s">
        <v>50</v>
      </c>
      <c r="N10" s="15">
        <v>225453</v>
      </c>
      <c r="O10" s="15">
        <v>209578</v>
      </c>
      <c r="P10" s="15">
        <v>178291</v>
      </c>
      <c r="Q10" s="15">
        <v>31287</v>
      </c>
      <c r="R10" s="15">
        <v>15875</v>
      </c>
      <c r="S10" s="15">
        <v>233229</v>
      </c>
      <c r="T10" s="15">
        <v>216576</v>
      </c>
      <c r="U10" s="15">
        <v>16653</v>
      </c>
      <c r="V10" s="15">
        <v>126695</v>
      </c>
      <c r="W10" s="15">
        <v>120699</v>
      </c>
      <c r="X10" s="15">
        <v>5996</v>
      </c>
    </row>
    <row r="11" spans="1:24" ht="13.5" customHeight="1">
      <c r="A11" s="12" t="s">
        <v>51</v>
      </c>
      <c r="B11" s="15">
        <v>243050</v>
      </c>
      <c r="C11" s="15">
        <v>213101</v>
      </c>
      <c r="D11" s="15">
        <v>205468</v>
      </c>
      <c r="E11" s="15">
        <v>7633</v>
      </c>
      <c r="F11" s="15">
        <v>29949</v>
      </c>
      <c r="G11" s="15">
        <v>326478</v>
      </c>
      <c r="H11" s="15">
        <v>277330</v>
      </c>
      <c r="I11" s="15">
        <v>49148</v>
      </c>
      <c r="J11" s="15">
        <v>156132</v>
      </c>
      <c r="K11" s="15">
        <v>146186</v>
      </c>
      <c r="L11" s="15">
        <v>9946</v>
      </c>
      <c r="M11" s="12" t="s">
        <v>51</v>
      </c>
      <c r="N11" s="15">
        <v>194253</v>
      </c>
      <c r="O11" s="15">
        <v>184140</v>
      </c>
      <c r="P11" s="15">
        <v>167427</v>
      </c>
      <c r="Q11" s="15">
        <v>16713</v>
      </c>
      <c r="R11" s="15">
        <v>10113</v>
      </c>
      <c r="S11" s="15">
        <v>208343</v>
      </c>
      <c r="T11" s="15">
        <v>196842</v>
      </c>
      <c r="U11" s="15">
        <v>11501</v>
      </c>
      <c r="V11" s="15">
        <v>105973</v>
      </c>
      <c r="W11" s="15">
        <v>104552</v>
      </c>
      <c r="X11" s="15">
        <v>1421</v>
      </c>
    </row>
    <row r="12" spans="1:24" ht="13.5" customHeight="1">
      <c r="A12" s="12" t="s">
        <v>75</v>
      </c>
      <c r="B12" s="15">
        <v>242961</v>
      </c>
      <c r="C12" s="15">
        <v>221091</v>
      </c>
      <c r="D12" s="15">
        <v>204886</v>
      </c>
      <c r="E12" s="15">
        <v>16205</v>
      </c>
      <c r="F12" s="15">
        <v>21870</v>
      </c>
      <c r="G12" s="15">
        <v>331407</v>
      </c>
      <c r="H12" s="15">
        <v>279787</v>
      </c>
      <c r="I12" s="15">
        <v>51620</v>
      </c>
      <c r="J12" s="15">
        <v>189477</v>
      </c>
      <c r="K12" s="15">
        <v>185597</v>
      </c>
      <c r="L12" s="15">
        <v>3880</v>
      </c>
      <c r="M12" s="12" t="s">
        <v>75</v>
      </c>
      <c r="N12" s="15">
        <v>201979</v>
      </c>
      <c r="O12" s="15">
        <v>185063</v>
      </c>
      <c r="P12" s="15">
        <v>182769</v>
      </c>
      <c r="Q12" s="15">
        <v>2294</v>
      </c>
      <c r="R12" s="15">
        <v>16916</v>
      </c>
      <c r="S12" s="15">
        <v>219094</v>
      </c>
      <c r="T12" s="15">
        <v>199470</v>
      </c>
      <c r="U12" s="15">
        <v>19624</v>
      </c>
      <c r="V12" s="15">
        <v>101674</v>
      </c>
      <c r="W12" s="15">
        <v>100629</v>
      </c>
      <c r="X12" s="15">
        <v>1045</v>
      </c>
    </row>
    <row r="13" spans="1:24" ht="13.5" customHeight="1">
      <c r="A13" s="12" t="s">
        <v>76</v>
      </c>
      <c r="B13" s="15">
        <f>C13+F13</f>
        <v>301488</v>
      </c>
      <c r="C13" s="15">
        <f>D13+E13</f>
        <v>250111</v>
      </c>
      <c r="D13" s="15">
        <v>231994</v>
      </c>
      <c r="E13" s="15">
        <v>18117</v>
      </c>
      <c r="F13" s="15">
        <v>51377</v>
      </c>
      <c r="G13" s="15">
        <f aca="true" t="shared" si="0" ref="G13:G25">H13+I13</f>
        <v>313074</v>
      </c>
      <c r="H13" s="15">
        <v>256926</v>
      </c>
      <c r="I13" s="15">
        <v>56148</v>
      </c>
      <c r="J13" s="15">
        <f>K13+L13</f>
        <v>233489</v>
      </c>
      <c r="K13" s="15">
        <v>210112</v>
      </c>
      <c r="L13" s="15">
        <v>23377</v>
      </c>
      <c r="M13" s="12" t="s">
        <v>76</v>
      </c>
      <c r="N13" s="15">
        <f>O13+R13</f>
        <v>270153</v>
      </c>
      <c r="O13" s="15">
        <f>P13+Q13</f>
        <v>231897</v>
      </c>
      <c r="P13" s="15">
        <v>197239</v>
      </c>
      <c r="Q13" s="15">
        <v>34658</v>
      </c>
      <c r="R13" s="15">
        <v>38256</v>
      </c>
      <c r="S13" s="15">
        <f aca="true" t="shared" si="1" ref="S13:S25">T13+U13</f>
        <v>298259</v>
      </c>
      <c r="T13" s="15">
        <v>260186</v>
      </c>
      <c r="U13" s="15">
        <v>38073</v>
      </c>
      <c r="V13" s="15">
        <f>W13+X13</f>
        <v>179640</v>
      </c>
      <c r="W13" s="15">
        <v>140796</v>
      </c>
      <c r="X13" s="15">
        <v>38844</v>
      </c>
    </row>
    <row r="14" spans="1:24" ht="13.5" customHeight="1">
      <c r="A14" s="46" t="s">
        <v>77</v>
      </c>
      <c r="B14" s="47">
        <f>C14+F14</f>
        <v>257776</v>
      </c>
      <c r="C14" s="47">
        <f>D14+E14</f>
        <v>257776</v>
      </c>
      <c r="D14" s="47">
        <v>237144</v>
      </c>
      <c r="E14" s="47">
        <v>20632</v>
      </c>
      <c r="F14" s="47">
        <v>0</v>
      </c>
      <c r="G14" s="47">
        <f t="shared" si="0"/>
        <v>276928</v>
      </c>
      <c r="H14" s="47">
        <v>276928</v>
      </c>
      <c r="I14" s="47">
        <v>0</v>
      </c>
      <c r="J14" s="47">
        <f aca="true" t="shared" si="2" ref="J14:J22">K14+L14</f>
        <v>205732</v>
      </c>
      <c r="K14" s="47">
        <v>205732</v>
      </c>
      <c r="L14" s="47">
        <v>0</v>
      </c>
      <c r="M14" s="46" t="s">
        <v>77</v>
      </c>
      <c r="N14" s="47">
        <f>O14+R14</f>
        <v>240436</v>
      </c>
      <c r="O14" s="47">
        <f>P14+Q14</f>
        <v>240436</v>
      </c>
      <c r="P14" s="47">
        <v>191330</v>
      </c>
      <c r="Q14" s="47">
        <v>49106</v>
      </c>
      <c r="R14" s="47">
        <v>0</v>
      </c>
      <c r="S14" s="47">
        <f t="shared" si="1"/>
        <v>274050</v>
      </c>
      <c r="T14" s="47">
        <v>274050</v>
      </c>
      <c r="U14" s="47">
        <v>0</v>
      </c>
      <c r="V14" s="47">
        <f>W14+X14</f>
        <v>135136</v>
      </c>
      <c r="W14" s="47">
        <v>135136</v>
      </c>
      <c r="X14" s="47">
        <v>0</v>
      </c>
    </row>
    <row r="15" spans="1:24" ht="13.5" customHeight="1">
      <c r="A15" s="12" t="s">
        <v>16</v>
      </c>
      <c r="B15" s="15">
        <f aca="true" t="shared" si="3" ref="B15:B25">C15+F15</f>
        <v>240104</v>
      </c>
      <c r="C15" s="15">
        <f aca="true" t="shared" si="4" ref="C15:C25">D15+E15</f>
        <v>240104</v>
      </c>
      <c r="D15" s="15">
        <v>230463</v>
      </c>
      <c r="E15" s="15">
        <v>9641</v>
      </c>
      <c r="F15" s="15">
        <v>0</v>
      </c>
      <c r="G15" s="15">
        <f t="shared" si="0"/>
        <v>257301</v>
      </c>
      <c r="H15" s="15">
        <v>257301</v>
      </c>
      <c r="I15" s="15">
        <v>0</v>
      </c>
      <c r="J15" s="15">
        <f t="shared" si="2"/>
        <v>192155</v>
      </c>
      <c r="K15" s="15">
        <v>192155</v>
      </c>
      <c r="L15" s="15">
        <v>0</v>
      </c>
      <c r="M15" s="12" t="s">
        <v>16</v>
      </c>
      <c r="N15" s="15">
        <f aca="true" t="shared" si="5" ref="N15:N25">O15+R15</f>
        <v>219362</v>
      </c>
      <c r="O15" s="15">
        <f aca="true" t="shared" si="6" ref="O15:O25">P15+Q15</f>
        <v>219022</v>
      </c>
      <c r="P15" s="15">
        <v>185693</v>
      </c>
      <c r="Q15" s="15">
        <v>33329</v>
      </c>
      <c r="R15" s="15">
        <v>340</v>
      </c>
      <c r="S15" s="15">
        <f t="shared" si="1"/>
        <v>248319</v>
      </c>
      <c r="T15" s="15">
        <v>248319</v>
      </c>
      <c r="U15" s="15">
        <v>0</v>
      </c>
      <c r="V15" s="15">
        <f aca="true" t="shared" si="7" ref="V15:V22">W15+X15</f>
        <v>124060</v>
      </c>
      <c r="W15" s="15">
        <v>122602</v>
      </c>
      <c r="X15" s="15">
        <v>1458</v>
      </c>
    </row>
    <row r="16" spans="1:24" ht="13.5" customHeight="1">
      <c r="A16" s="12" t="s">
        <v>78</v>
      </c>
      <c r="B16" s="15">
        <f t="shared" si="3"/>
        <v>245189</v>
      </c>
      <c r="C16" s="15">
        <f t="shared" si="4"/>
        <v>245189</v>
      </c>
      <c r="D16" s="15">
        <v>234560</v>
      </c>
      <c r="E16" s="15">
        <v>10629</v>
      </c>
      <c r="F16" s="15">
        <v>0</v>
      </c>
      <c r="G16" s="15">
        <f t="shared" si="0"/>
        <v>260829</v>
      </c>
      <c r="H16" s="15">
        <v>260829</v>
      </c>
      <c r="I16" s="15">
        <v>0</v>
      </c>
      <c r="J16" s="15">
        <f t="shared" si="2"/>
        <v>200413</v>
      </c>
      <c r="K16" s="15">
        <v>200413</v>
      </c>
      <c r="L16" s="15">
        <v>0</v>
      </c>
      <c r="M16" s="12" t="s">
        <v>78</v>
      </c>
      <c r="N16" s="15">
        <f t="shared" si="5"/>
        <v>222601</v>
      </c>
      <c r="O16" s="15">
        <f t="shared" si="6"/>
        <v>193689</v>
      </c>
      <c r="P16" s="15">
        <v>164824</v>
      </c>
      <c r="Q16" s="15">
        <v>28865</v>
      </c>
      <c r="R16" s="15">
        <v>28912</v>
      </c>
      <c r="S16" s="15">
        <f t="shared" si="1"/>
        <v>242773</v>
      </c>
      <c r="T16" s="15">
        <v>214461</v>
      </c>
      <c r="U16" s="15">
        <v>28312</v>
      </c>
      <c r="V16" s="15">
        <f t="shared" si="7"/>
        <v>152106</v>
      </c>
      <c r="W16" s="15">
        <v>121096</v>
      </c>
      <c r="X16" s="15">
        <v>31010</v>
      </c>
    </row>
    <row r="17" spans="1:24" ht="13.5" customHeight="1">
      <c r="A17" s="12" t="s">
        <v>17</v>
      </c>
      <c r="B17" s="15">
        <f t="shared" si="3"/>
        <v>241352</v>
      </c>
      <c r="C17" s="15">
        <f t="shared" si="4"/>
        <v>241352</v>
      </c>
      <c r="D17" s="15">
        <v>223378</v>
      </c>
      <c r="E17" s="15">
        <v>17974</v>
      </c>
      <c r="F17" s="15">
        <v>0</v>
      </c>
      <c r="G17" s="15">
        <f t="shared" si="0"/>
        <v>250390</v>
      </c>
      <c r="H17" s="15">
        <v>250390</v>
      </c>
      <c r="I17" s="15">
        <v>0</v>
      </c>
      <c r="J17" s="15">
        <f t="shared" si="2"/>
        <v>216217</v>
      </c>
      <c r="K17" s="15">
        <v>216217</v>
      </c>
      <c r="L17" s="15">
        <v>0</v>
      </c>
      <c r="M17" s="12" t="s">
        <v>17</v>
      </c>
      <c r="N17" s="15">
        <f t="shared" si="5"/>
        <v>221209</v>
      </c>
      <c r="O17" s="15">
        <f t="shared" si="6"/>
        <v>221209</v>
      </c>
      <c r="P17" s="15">
        <v>184658</v>
      </c>
      <c r="Q17" s="15">
        <v>36551</v>
      </c>
      <c r="R17" s="15">
        <v>0</v>
      </c>
      <c r="S17" s="15">
        <f t="shared" si="1"/>
        <v>252673</v>
      </c>
      <c r="T17" s="15">
        <v>252673</v>
      </c>
      <c r="U17" s="15">
        <v>0</v>
      </c>
      <c r="V17" s="15">
        <f t="shared" si="7"/>
        <v>110501</v>
      </c>
      <c r="W17" s="15">
        <v>110501</v>
      </c>
      <c r="X17" s="15">
        <v>0</v>
      </c>
    </row>
    <row r="18" spans="1:24" ht="13.5" customHeight="1">
      <c r="A18" s="12" t="s">
        <v>18</v>
      </c>
      <c r="B18" s="15">
        <f t="shared" si="3"/>
        <v>243937</v>
      </c>
      <c r="C18" s="15">
        <f t="shared" si="4"/>
        <v>243937</v>
      </c>
      <c r="D18" s="15">
        <v>240056</v>
      </c>
      <c r="E18" s="15">
        <v>3881</v>
      </c>
      <c r="F18" s="15">
        <v>0</v>
      </c>
      <c r="G18" s="15">
        <f t="shared" si="0"/>
        <v>245644</v>
      </c>
      <c r="H18" s="15">
        <v>245644</v>
      </c>
      <c r="I18" s="15">
        <v>0</v>
      </c>
      <c r="J18" s="15">
        <f t="shared" si="2"/>
        <v>230950</v>
      </c>
      <c r="K18" s="15">
        <v>230950</v>
      </c>
      <c r="L18" s="15">
        <v>0</v>
      </c>
      <c r="M18" s="12" t="s">
        <v>18</v>
      </c>
      <c r="N18" s="15">
        <f t="shared" si="5"/>
        <v>235659</v>
      </c>
      <c r="O18" s="15">
        <f t="shared" si="6"/>
        <v>235659</v>
      </c>
      <c r="P18" s="15">
        <v>191253</v>
      </c>
      <c r="Q18" s="15">
        <v>44406</v>
      </c>
      <c r="R18" s="15">
        <v>0</v>
      </c>
      <c r="S18" s="15">
        <f t="shared" si="1"/>
        <v>268454</v>
      </c>
      <c r="T18" s="15">
        <v>268454</v>
      </c>
      <c r="U18" s="15">
        <v>0</v>
      </c>
      <c r="V18" s="15">
        <f t="shared" si="7"/>
        <v>127346</v>
      </c>
      <c r="W18" s="15">
        <v>127346</v>
      </c>
      <c r="X18" s="15">
        <v>0</v>
      </c>
    </row>
    <row r="19" spans="1:24" ht="13.5" customHeight="1">
      <c r="A19" s="12" t="s">
        <v>19</v>
      </c>
      <c r="B19" s="15">
        <f t="shared" si="3"/>
        <v>573620</v>
      </c>
      <c r="C19" s="15">
        <f t="shared" si="4"/>
        <v>254774</v>
      </c>
      <c r="D19" s="15">
        <v>250041</v>
      </c>
      <c r="E19" s="15">
        <v>4733</v>
      </c>
      <c r="F19" s="15">
        <v>318846</v>
      </c>
      <c r="G19" s="15">
        <f t="shared" si="0"/>
        <v>581587</v>
      </c>
      <c r="H19" s="15">
        <v>256994</v>
      </c>
      <c r="I19" s="15">
        <v>324593</v>
      </c>
      <c r="J19" s="15">
        <f t="shared" si="2"/>
        <v>503787</v>
      </c>
      <c r="K19" s="15">
        <v>235313</v>
      </c>
      <c r="L19" s="15">
        <v>268474</v>
      </c>
      <c r="M19" s="12" t="s">
        <v>19</v>
      </c>
      <c r="N19" s="15">
        <f t="shared" si="5"/>
        <v>365204</v>
      </c>
      <c r="O19" s="15">
        <f t="shared" si="6"/>
        <v>258586</v>
      </c>
      <c r="P19" s="15">
        <v>225348</v>
      </c>
      <c r="Q19" s="15">
        <v>33238</v>
      </c>
      <c r="R19" s="15">
        <v>106618</v>
      </c>
      <c r="S19" s="15">
        <f t="shared" si="1"/>
        <v>397339</v>
      </c>
      <c r="T19" s="15">
        <v>295400</v>
      </c>
      <c r="U19" s="15">
        <v>101939</v>
      </c>
      <c r="V19" s="15">
        <f t="shared" si="7"/>
        <v>263968</v>
      </c>
      <c r="W19" s="15">
        <v>142611</v>
      </c>
      <c r="X19" s="15">
        <v>121357</v>
      </c>
    </row>
    <row r="20" spans="1:24" ht="13.5" customHeight="1">
      <c r="A20" s="12" t="s">
        <v>20</v>
      </c>
      <c r="B20" s="25" t="s">
        <v>46</v>
      </c>
      <c r="C20" s="23" t="s">
        <v>46</v>
      </c>
      <c r="D20" s="23" t="s">
        <v>46</v>
      </c>
      <c r="E20" s="23" t="s">
        <v>46</v>
      </c>
      <c r="F20" s="23" t="s">
        <v>46</v>
      </c>
      <c r="G20" s="23" t="s">
        <v>46</v>
      </c>
      <c r="H20" s="23" t="s">
        <v>46</v>
      </c>
      <c r="I20" s="23" t="s">
        <v>46</v>
      </c>
      <c r="J20" s="23" t="s">
        <v>46</v>
      </c>
      <c r="K20" s="23" t="s">
        <v>46</v>
      </c>
      <c r="L20" s="23" t="s">
        <v>46</v>
      </c>
      <c r="M20" s="12" t="s">
        <v>20</v>
      </c>
      <c r="N20" s="15">
        <f t="shared" si="5"/>
        <v>381935</v>
      </c>
      <c r="O20" s="15">
        <f t="shared" si="6"/>
        <v>229074</v>
      </c>
      <c r="P20" s="15">
        <v>203136</v>
      </c>
      <c r="Q20" s="15">
        <v>25938</v>
      </c>
      <c r="R20" s="15">
        <v>152861</v>
      </c>
      <c r="S20" s="15">
        <f t="shared" si="1"/>
        <v>417779</v>
      </c>
      <c r="T20" s="15">
        <v>251887</v>
      </c>
      <c r="U20" s="15">
        <v>165892</v>
      </c>
      <c r="V20" s="15">
        <f t="shared" si="7"/>
        <v>278349</v>
      </c>
      <c r="W20" s="15">
        <v>163147</v>
      </c>
      <c r="X20" s="15">
        <v>115202</v>
      </c>
    </row>
    <row r="21" spans="1:24" ht="13.5" customHeight="1">
      <c r="A21" s="12" t="s">
        <v>21</v>
      </c>
      <c r="B21" s="25" t="s">
        <v>46</v>
      </c>
      <c r="C21" s="23" t="s">
        <v>46</v>
      </c>
      <c r="D21" s="23" t="s">
        <v>46</v>
      </c>
      <c r="E21" s="23" t="s">
        <v>46</v>
      </c>
      <c r="F21" s="23" t="s">
        <v>46</v>
      </c>
      <c r="G21" s="23" t="s">
        <v>46</v>
      </c>
      <c r="H21" s="23" t="s">
        <v>46</v>
      </c>
      <c r="I21" s="23" t="s">
        <v>46</v>
      </c>
      <c r="J21" s="23" t="s">
        <v>46</v>
      </c>
      <c r="K21" s="23" t="s">
        <v>46</v>
      </c>
      <c r="L21" s="23" t="s">
        <v>46</v>
      </c>
      <c r="M21" s="12" t="s">
        <v>21</v>
      </c>
      <c r="N21" s="15">
        <f t="shared" si="5"/>
        <v>232317</v>
      </c>
      <c r="O21" s="15">
        <f t="shared" si="6"/>
        <v>232317</v>
      </c>
      <c r="P21" s="15">
        <v>209230</v>
      </c>
      <c r="Q21" s="15">
        <v>23087</v>
      </c>
      <c r="R21" s="15">
        <v>0</v>
      </c>
      <c r="S21" s="15">
        <f t="shared" si="1"/>
        <v>254742</v>
      </c>
      <c r="T21" s="15">
        <v>254742</v>
      </c>
      <c r="U21" s="15">
        <v>0</v>
      </c>
      <c r="V21" s="15">
        <f t="shared" si="7"/>
        <v>167563</v>
      </c>
      <c r="W21" s="15">
        <v>167563</v>
      </c>
      <c r="X21" s="15">
        <v>0</v>
      </c>
    </row>
    <row r="22" spans="1:24" ht="13.5" customHeight="1">
      <c r="A22" s="12" t="s">
        <v>22</v>
      </c>
      <c r="B22" s="15">
        <f t="shared" si="3"/>
        <v>253732</v>
      </c>
      <c r="C22" s="15">
        <f t="shared" si="4"/>
        <v>253732</v>
      </c>
      <c r="D22" s="15">
        <v>241121</v>
      </c>
      <c r="E22" s="15">
        <v>12611</v>
      </c>
      <c r="F22" s="15">
        <v>0</v>
      </c>
      <c r="G22" s="15">
        <f t="shared" si="0"/>
        <v>255361</v>
      </c>
      <c r="H22" s="15">
        <v>255361</v>
      </c>
      <c r="I22" s="15">
        <v>0</v>
      </c>
      <c r="J22" s="15">
        <f t="shared" si="2"/>
        <v>233856</v>
      </c>
      <c r="K22" s="15">
        <v>233856</v>
      </c>
      <c r="L22" s="15">
        <v>0</v>
      </c>
      <c r="M22" s="12" t="s">
        <v>22</v>
      </c>
      <c r="N22" s="15">
        <f t="shared" si="5"/>
        <v>228747</v>
      </c>
      <c r="O22" s="15">
        <f t="shared" si="6"/>
        <v>228739</v>
      </c>
      <c r="P22" s="15">
        <v>200124</v>
      </c>
      <c r="Q22" s="15">
        <v>28615</v>
      </c>
      <c r="R22" s="15">
        <v>8</v>
      </c>
      <c r="S22" s="15">
        <f t="shared" si="1"/>
        <v>256484</v>
      </c>
      <c r="T22" s="15">
        <v>256474</v>
      </c>
      <c r="U22" s="15">
        <v>10</v>
      </c>
      <c r="V22" s="15">
        <f t="shared" si="7"/>
        <v>152631</v>
      </c>
      <c r="W22" s="15">
        <v>152631</v>
      </c>
      <c r="X22" s="15">
        <v>0</v>
      </c>
    </row>
    <row r="23" spans="1:24" ht="13.5" customHeight="1">
      <c r="A23" s="12" t="s">
        <v>23</v>
      </c>
      <c r="B23" s="15">
        <f t="shared" si="3"/>
        <v>253254</v>
      </c>
      <c r="C23" s="15">
        <f t="shared" si="4"/>
        <v>253254</v>
      </c>
      <c r="D23" s="15">
        <v>243290</v>
      </c>
      <c r="E23" s="15">
        <v>9964</v>
      </c>
      <c r="F23" s="15">
        <v>0</v>
      </c>
      <c r="G23" s="15">
        <f t="shared" si="0"/>
        <v>257750</v>
      </c>
      <c r="H23" s="15">
        <v>257750</v>
      </c>
      <c r="I23" s="15">
        <v>0</v>
      </c>
      <c r="J23" s="15">
        <f>K23+L23</f>
        <v>205068</v>
      </c>
      <c r="K23" s="15">
        <v>205068</v>
      </c>
      <c r="L23" s="15">
        <v>0</v>
      </c>
      <c r="M23" s="12" t="s">
        <v>23</v>
      </c>
      <c r="N23" s="15">
        <f t="shared" si="5"/>
        <v>245638</v>
      </c>
      <c r="O23" s="15">
        <f t="shared" si="6"/>
        <v>245638</v>
      </c>
      <c r="P23" s="15">
        <v>205226</v>
      </c>
      <c r="Q23" s="15">
        <v>40412</v>
      </c>
      <c r="R23" s="15">
        <v>0</v>
      </c>
      <c r="S23" s="15">
        <f t="shared" si="1"/>
        <v>283618</v>
      </c>
      <c r="T23" s="15">
        <v>283618</v>
      </c>
      <c r="U23" s="15">
        <v>0</v>
      </c>
      <c r="V23" s="15">
        <f>W23+X23</f>
        <v>136488</v>
      </c>
      <c r="W23" s="15">
        <v>136488</v>
      </c>
      <c r="X23" s="15">
        <v>0</v>
      </c>
    </row>
    <row r="24" spans="1:24" ht="13.5" customHeight="1">
      <c r="A24" s="12" t="s">
        <v>24</v>
      </c>
      <c r="B24" s="15">
        <f t="shared" si="3"/>
        <v>246548</v>
      </c>
      <c r="C24" s="15">
        <f t="shared" si="4"/>
        <v>246483</v>
      </c>
      <c r="D24" s="15">
        <v>229934</v>
      </c>
      <c r="E24" s="15">
        <v>16549</v>
      </c>
      <c r="F24" s="15">
        <v>65</v>
      </c>
      <c r="G24" s="15">
        <f t="shared" si="0"/>
        <v>250242</v>
      </c>
      <c r="H24" s="15">
        <v>250242</v>
      </c>
      <c r="I24" s="15">
        <v>0</v>
      </c>
      <c r="J24" s="15">
        <f>K24+L24</f>
        <v>206956</v>
      </c>
      <c r="K24" s="15">
        <v>206199</v>
      </c>
      <c r="L24" s="15">
        <v>757</v>
      </c>
      <c r="M24" s="12" t="s">
        <v>24</v>
      </c>
      <c r="N24" s="15">
        <f t="shared" si="5"/>
        <v>243061</v>
      </c>
      <c r="O24" s="15">
        <f t="shared" si="6"/>
        <v>243061</v>
      </c>
      <c r="P24" s="15">
        <v>210642</v>
      </c>
      <c r="Q24" s="15">
        <v>32419</v>
      </c>
      <c r="R24" s="15">
        <v>0</v>
      </c>
      <c r="S24" s="15">
        <f t="shared" si="1"/>
        <v>263125</v>
      </c>
      <c r="T24" s="15">
        <v>263125</v>
      </c>
      <c r="U24" s="15">
        <v>0</v>
      </c>
      <c r="V24" s="15">
        <f>W24+X24</f>
        <v>166718</v>
      </c>
      <c r="W24" s="15">
        <v>166718</v>
      </c>
      <c r="X24" s="15">
        <v>0</v>
      </c>
    </row>
    <row r="25" spans="1:24" ht="13.5" customHeight="1">
      <c r="A25" s="14" t="s">
        <v>25</v>
      </c>
      <c r="B25" s="19">
        <f t="shared" si="3"/>
        <v>566680</v>
      </c>
      <c r="C25" s="16">
        <f t="shared" si="4"/>
        <v>271727</v>
      </c>
      <c r="D25" s="16">
        <v>231171</v>
      </c>
      <c r="E25" s="16">
        <v>40556</v>
      </c>
      <c r="F25" s="19">
        <v>294953</v>
      </c>
      <c r="G25" s="16">
        <f t="shared" si="0"/>
        <v>584805</v>
      </c>
      <c r="H25" s="19">
        <v>277805</v>
      </c>
      <c r="I25" s="16">
        <v>307000</v>
      </c>
      <c r="J25" s="16">
        <f>K25+L25</f>
        <v>367884</v>
      </c>
      <c r="K25" s="19">
        <v>205068</v>
      </c>
      <c r="L25" s="16">
        <v>162816</v>
      </c>
      <c r="M25" s="14" t="s">
        <v>25</v>
      </c>
      <c r="N25" s="19">
        <f t="shared" si="5"/>
        <v>458432</v>
      </c>
      <c r="O25" s="16">
        <f t="shared" si="6"/>
        <v>252133</v>
      </c>
      <c r="P25" s="16">
        <v>212745</v>
      </c>
      <c r="Q25" s="16">
        <v>39388</v>
      </c>
      <c r="R25" s="19">
        <v>206299</v>
      </c>
      <c r="S25" s="16">
        <f t="shared" si="1"/>
        <v>468839</v>
      </c>
      <c r="T25" s="19">
        <v>275907</v>
      </c>
      <c r="U25" s="16">
        <v>192932</v>
      </c>
      <c r="V25" s="16">
        <f>W25+X25</f>
        <v>418764</v>
      </c>
      <c r="W25" s="19">
        <v>161514</v>
      </c>
      <c r="X25" s="16">
        <v>257250</v>
      </c>
    </row>
    <row r="26" spans="1:24" ht="16.5" customHeight="1">
      <c r="A26" s="28" t="s">
        <v>52</v>
      </c>
      <c r="M26" s="28" t="s">
        <v>52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3.5" customHeight="1">
      <c r="A27" s="33" t="s">
        <v>28</v>
      </c>
      <c r="B27" s="34">
        <v>418512</v>
      </c>
      <c r="C27" s="34">
        <v>313641</v>
      </c>
      <c r="D27" s="34">
        <v>274265</v>
      </c>
      <c r="E27" s="34">
        <v>39376</v>
      </c>
      <c r="F27" s="34">
        <v>104871</v>
      </c>
      <c r="G27" s="34">
        <v>554520</v>
      </c>
      <c r="H27" s="34">
        <v>402874</v>
      </c>
      <c r="I27" s="34">
        <v>151646</v>
      </c>
      <c r="J27" s="34">
        <v>276597</v>
      </c>
      <c r="K27" s="34">
        <v>220532</v>
      </c>
      <c r="L27" s="34">
        <v>56065</v>
      </c>
      <c r="M27" s="33" t="s">
        <v>28</v>
      </c>
      <c r="N27" s="34">
        <v>310375</v>
      </c>
      <c r="O27" s="34">
        <v>243516</v>
      </c>
      <c r="P27" s="34">
        <v>220896</v>
      </c>
      <c r="Q27" s="34">
        <v>22620</v>
      </c>
      <c r="R27" s="34">
        <v>66859</v>
      </c>
      <c r="S27" s="34">
        <v>426621</v>
      </c>
      <c r="T27" s="34">
        <v>326284</v>
      </c>
      <c r="U27" s="34">
        <v>100337</v>
      </c>
      <c r="V27" s="34">
        <v>148420</v>
      </c>
      <c r="W27" s="34">
        <v>128202</v>
      </c>
      <c r="X27" s="34">
        <v>20218</v>
      </c>
    </row>
    <row r="28" spans="1:24" ht="13.5" customHeight="1">
      <c r="A28" s="12" t="s">
        <v>50</v>
      </c>
      <c r="B28" s="15">
        <v>406289</v>
      </c>
      <c r="C28" s="15">
        <v>315316</v>
      </c>
      <c r="D28" s="15">
        <v>279484</v>
      </c>
      <c r="E28" s="15">
        <v>35832</v>
      </c>
      <c r="F28" s="15">
        <v>90973</v>
      </c>
      <c r="G28" s="15">
        <v>554509</v>
      </c>
      <c r="H28" s="15">
        <v>413357</v>
      </c>
      <c r="I28" s="15">
        <v>141152</v>
      </c>
      <c r="J28" s="15">
        <v>258891</v>
      </c>
      <c r="K28" s="15">
        <v>217818</v>
      </c>
      <c r="L28" s="15">
        <v>41073</v>
      </c>
      <c r="M28" s="12" t="s">
        <v>50</v>
      </c>
      <c r="N28" s="15">
        <v>322768</v>
      </c>
      <c r="O28" s="15">
        <v>255726</v>
      </c>
      <c r="P28" s="15">
        <v>227799</v>
      </c>
      <c r="Q28" s="15">
        <v>27927</v>
      </c>
      <c r="R28" s="15">
        <v>67042</v>
      </c>
      <c r="S28" s="15">
        <v>437508</v>
      </c>
      <c r="T28" s="15">
        <v>342161</v>
      </c>
      <c r="U28" s="15">
        <v>95347</v>
      </c>
      <c r="V28" s="15">
        <v>177566</v>
      </c>
      <c r="W28" s="15">
        <v>146343</v>
      </c>
      <c r="X28" s="15">
        <v>31223</v>
      </c>
    </row>
    <row r="29" spans="1:24" ht="13.5" customHeight="1">
      <c r="A29" s="12" t="s">
        <v>51</v>
      </c>
      <c r="B29" s="15">
        <v>421364</v>
      </c>
      <c r="C29" s="15">
        <v>320293</v>
      </c>
      <c r="D29" s="15">
        <v>292224</v>
      </c>
      <c r="E29" s="15">
        <v>28069</v>
      </c>
      <c r="F29" s="15">
        <v>101071</v>
      </c>
      <c r="G29" s="15">
        <v>467822</v>
      </c>
      <c r="H29" s="15">
        <v>352805</v>
      </c>
      <c r="I29" s="15">
        <v>115017</v>
      </c>
      <c r="J29" s="15">
        <v>315177</v>
      </c>
      <c r="K29" s="15">
        <v>245982</v>
      </c>
      <c r="L29" s="15">
        <v>69195</v>
      </c>
      <c r="M29" s="12" t="s">
        <v>51</v>
      </c>
      <c r="N29" s="15">
        <v>251778</v>
      </c>
      <c r="O29" s="15">
        <v>225438</v>
      </c>
      <c r="P29" s="15">
        <v>200179</v>
      </c>
      <c r="Q29" s="15">
        <v>25259</v>
      </c>
      <c r="R29" s="15">
        <v>26340</v>
      </c>
      <c r="S29" s="15">
        <v>277220</v>
      </c>
      <c r="T29" s="15">
        <v>249471</v>
      </c>
      <c r="U29" s="15">
        <v>27749</v>
      </c>
      <c r="V29" s="15">
        <v>162211</v>
      </c>
      <c r="W29" s="15">
        <v>140830</v>
      </c>
      <c r="X29" s="15">
        <v>21381</v>
      </c>
    </row>
    <row r="30" spans="1:24" ht="13.5" customHeight="1">
      <c r="A30" s="12" t="s">
        <v>75</v>
      </c>
      <c r="B30" s="15">
        <v>434927</v>
      </c>
      <c r="C30" s="15">
        <v>323051</v>
      </c>
      <c r="D30" s="15">
        <v>292351</v>
      </c>
      <c r="E30" s="15">
        <v>30700</v>
      </c>
      <c r="F30" s="15">
        <v>111876</v>
      </c>
      <c r="G30" s="15">
        <v>487034</v>
      </c>
      <c r="H30" s="15">
        <v>358793</v>
      </c>
      <c r="I30" s="15">
        <v>128241</v>
      </c>
      <c r="J30" s="15">
        <v>309630</v>
      </c>
      <c r="K30" s="15">
        <v>237104</v>
      </c>
      <c r="L30" s="15">
        <v>72526</v>
      </c>
      <c r="M30" s="12" t="s">
        <v>75</v>
      </c>
      <c r="N30" s="15">
        <v>250808</v>
      </c>
      <c r="O30" s="15">
        <v>224228</v>
      </c>
      <c r="P30" s="15">
        <v>201838</v>
      </c>
      <c r="Q30" s="15">
        <v>22390</v>
      </c>
      <c r="R30" s="15">
        <v>26580</v>
      </c>
      <c r="S30" s="15">
        <v>275313</v>
      </c>
      <c r="T30" s="15">
        <v>247558</v>
      </c>
      <c r="U30" s="15">
        <v>27755</v>
      </c>
      <c r="V30" s="15">
        <v>155390</v>
      </c>
      <c r="W30" s="15">
        <v>133385</v>
      </c>
      <c r="X30" s="15">
        <v>22005</v>
      </c>
    </row>
    <row r="31" spans="1:24" ht="13.5" customHeight="1">
      <c r="A31" s="12" t="s">
        <v>76</v>
      </c>
      <c r="B31" s="15">
        <f>C31+F31</f>
        <v>363349</v>
      </c>
      <c r="C31" s="15">
        <f>D31+E31</f>
        <v>290786</v>
      </c>
      <c r="D31" s="15">
        <v>277576</v>
      </c>
      <c r="E31" s="15">
        <v>13210</v>
      </c>
      <c r="F31" s="15">
        <v>72563</v>
      </c>
      <c r="G31" s="15">
        <f aca="true" t="shared" si="8" ref="G31:G43">H31+I31</f>
        <v>395046</v>
      </c>
      <c r="H31" s="15">
        <v>315727</v>
      </c>
      <c r="I31" s="15">
        <v>79319</v>
      </c>
      <c r="J31" s="15">
        <f>K31+L31</f>
        <v>240831</v>
      </c>
      <c r="K31" s="15">
        <v>194379</v>
      </c>
      <c r="L31" s="15">
        <v>46452</v>
      </c>
      <c r="M31" s="12" t="s">
        <v>76</v>
      </c>
      <c r="N31" s="15">
        <f>O31+R31</f>
        <v>333443</v>
      </c>
      <c r="O31" s="15">
        <f>P31+Q31</f>
        <v>279053</v>
      </c>
      <c r="P31" s="15">
        <v>229601</v>
      </c>
      <c r="Q31" s="15">
        <v>49452</v>
      </c>
      <c r="R31" s="15">
        <v>54390</v>
      </c>
      <c r="S31" s="15">
        <f aca="true" t="shared" si="9" ref="S31:S43">T31+U31</f>
        <v>338822</v>
      </c>
      <c r="T31" s="15">
        <v>283395</v>
      </c>
      <c r="U31" s="15">
        <v>55427</v>
      </c>
      <c r="V31" s="15">
        <f>W31+X31</f>
        <v>240573</v>
      </c>
      <c r="W31" s="15">
        <v>204077</v>
      </c>
      <c r="X31" s="15">
        <v>36496</v>
      </c>
    </row>
    <row r="32" spans="1:24" ht="13.5" customHeight="1">
      <c r="A32" s="46" t="s">
        <v>77</v>
      </c>
      <c r="B32" s="47">
        <f>C32+F32</f>
        <v>306999</v>
      </c>
      <c r="C32" s="47">
        <f>D32+E32</f>
        <v>306999</v>
      </c>
      <c r="D32" s="47">
        <v>291624</v>
      </c>
      <c r="E32" s="47">
        <v>15375</v>
      </c>
      <c r="F32" s="47">
        <v>0</v>
      </c>
      <c r="G32" s="47">
        <f t="shared" si="8"/>
        <v>332271</v>
      </c>
      <c r="H32" s="47">
        <v>332271</v>
      </c>
      <c r="I32" s="47">
        <v>0</v>
      </c>
      <c r="J32" s="47">
        <f>K32+L32</f>
        <v>189563</v>
      </c>
      <c r="K32" s="47">
        <v>189563</v>
      </c>
      <c r="L32" s="47">
        <v>0</v>
      </c>
      <c r="M32" s="46" t="s">
        <v>77</v>
      </c>
      <c r="N32" s="47">
        <f>O32+R32</f>
        <v>302552</v>
      </c>
      <c r="O32" s="47">
        <f>P32+Q32</f>
        <v>287607</v>
      </c>
      <c r="P32" s="47">
        <v>232262</v>
      </c>
      <c r="Q32" s="47">
        <v>55345</v>
      </c>
      <c r="R32" s="47">
        <v>14945</v>
      </c>
      <c r="S32" s="47">
        <f t="shared" si="9"/>
        <v>308719</v>
      </c>
      <c r="T32" s="47">
        <v>292886</v>
      </c>
      <c r="U32" s="47">
        <v>15833</v>
      </c>
      <c r="V32" s="47">
        <f>W32+X32</f>
        <v>198764</v>
      </c>
      <c r="W32" s="47">
        <v>198764</v>
      </c>
      <c r="X32" s="47">
        <v>0</v>
      </c>
    </row>
    <row r="33" spans="1:24" ht="13.5" customHeight="1">
      <c r="A33" s="12" t="s">
        <v>16</v>
      </c>
      <c r="B33" s="15">
        <f aca="true" t="shared" si="10" ref="B33:B43">C33+F33</f>
        <v>285513</v>
      </c>
      <c r="C33" s="15">
        <f aca="true" t="shared" si="11" ref="C33:C43">D33+E33</f>
        <v>285170</v>
      </c>
      <c r="D33" s="15">
        <v>268015</v>
      </c>
      <c r="E33" s="15">
        <v>17155</v>
      </c>
      <c r="F33" s="15">
        <v>343</v>
      </c>
      <c r="G33" s="15">
        <f t="shared" si="8"/>
        <v>306170</v>
      </c>
      <c r="H33" s="15">
        <v>305775</v>
      </c>
      <c r="I33" s="15">
        <v>395</v>
      </c>
      <c r="J33" s="15">
        <f aca="true" t="shared" si="12" ref="J33:J40">K33+L33</f>
        <v>185790</v>
      </c>
      <c r="K33" s="15">
        <v>185702</v>
      </c>
      <c r="L33" s="15">
        <v>88</v>
      </c>
      <c r="M33" s="12" t="s">
        <v>16</v>
      </c>
      <c r="N33" s="15">
        <f aca="true" t="shared" si="13" ref="N33:N43">O33+R33</f>
        <v>304220</v>
      </c>
      <c r="O33" s="15">
        <f aca="true" t="shared" si="14" ref="O33:O43">P33+Q33</f>
        <v>290983</v>
      </c>
      <c r="P33" s="15">
        <v>240771</v>
      </c>
      <c r="Q33" s="15">
        <v>50212</v>
      </c>
      <c r="R33" s="15">
        <v>13237</v>
      </c>
      <c r="S33" s="15">
        <f t="shared" si="9"/>
        <v>310539</v>
      </c>
      <c r="T33" s="15">
        <v>296510</v>
      </c>
      <c r="U33" s="15">
        <v>14029</v>
      </c>
      <c r="V33" s="15">
        <f aca="true" t="shared" si="15" ref="V33:V40">W33+X33</f>
        <v>198633</v>
      </c>
      <c r="W33" s="15">
        <v>198633</v>
      </c>
      <c r="X33" s="15">
        <v>0</v>
      </c>
    </row>
    <row r="34" spans="1:24" ht="13.5" customHeight="1">
      <c r="A34" s="12" t="s">
        <v>78</v>
      </c>
      <c r="B34" s="15">
        <f t="shared" si="10"/>
        <v>285903</v>
      </c>
      <c r="C34" s="15">
        <f t="shared" si="11"/>
        <v>285581</v>
      </c>
      <c r="D34" s="15">
        <v>278228</v>
      </c>
      <c r="E34" s="15">
        <v>7353</v>
      </c>
      <c r="F34" s="15">
        <v>322</v>
      </c>
      <c r="G34" s="15">
        <f t="shared" si="8"/>
        <v>305430</v>
      </c>
      <c r="H34" s="15">
        <v>305060</v>
      </c>
      <c r="I34" s="15">
        <v>370</v>
      </c>
      <c r="J34" s="15">
        <f t="shared" si="12"/>
        <v>192642</v>
      </c>
      <c r="K34" s="15">
        <v>192549</v>
      </c>
      <c r="L34" s="15">
        <v>93</v>
      </c>
      <c r="M34" s="12" t="s">
        <v>78</v>
      </c>
      <c r="N34" s="15">
        <f t="shared" si="13"/>
        <v>286372</v>
      </c>
      <c r="O34" s="15">
        <f t="shared" si="14"/>
        <v>286185</v>
      </c>
      <c r="P34" s="15">
        <v>235313</v>
      </c>
      <c r="Q34" s="15">
        <v>50872</v>
      </c>
      <c r="R34" s="15">
        <v>187</v>
      </c>
      <c r="S34" s="15">
        <f t="shared" si="9"/>
        <v>291667</v>
      </c>
      <c r="T34" s="15">
        <v>291469</v>
      </c>
      <c r="U34" s="15">
        <v>198</v>
      </c>
      <c r="V34" s="15">
        <f t="shared" si="15"/>
        <v>199910</v>
      </c>
      <c r="W34" s="15">
        <v>199910</v>
      </c>
      <c r="X34" s="15">
        <v>0</v>
      </c>
    </row>
    <row r="35" spans="1:24" ht="13.5" customHeight="1">
      <c r="A35" s="12" t="s">
        <v>17</v>
      </c>
      <c r="B35" s="15">
        <f t="shared" si="10"/>
        <v>289020</v>
      </c>
      <c r="C35" s="15">
        <f t="shared" si="11"/>
        <v>288971</v>
      </c>
      <c r="D35" s="15">
        <v>274133</v>
      </c>
      <c r="E35" s="15">
        <v>14838</v>
      </c>
      <c r="F35" s="15">
        <v>49</v>
      </c>
      <c r="G35" s="15">
        <f t="shared" si="8"/>
        <v>308407</v>
      </c>
      <c r="H35" s="15">
        <v>308347</v>
      </c>
      <c r="I35" s="15">
        <v>60</v>
      </c>
      <c r="J35" s="15">
        <f t="shared" si="12"/>
        <v>199791</v>
      </c>
      <c r="K35" s="15">
        <v>199791</v>
      </c>
      <c r="L35" s="15">
        <v>0</v>
      </c>
      <c r="M35" s="12" t="s">
        <v>17</v>
      </c>
      <c r="N35" s="15">
        <f t="shared" si="13"/>
        <v>313920</v>
      </c>
      <c r="O35" s="15">
        <f t="shared" si="14"/>
        <v>299886</v>
      </c>
      <c r="P35" s="15">
        <v>240747</v>
      </c>
      <c r="Q35" s="15">
        <v>59139</v>
      </c>
      <c r="R35" s="15">
        <v>14034</v>
      </c>
      <c r="S35" s="15">
        <f t="shared" si="9"/>
        <v>318982</v>
      </c>
      <c r="T35" s="15">
        <v>304120</v>
      </c>
      <c r="U35" s="15">
        <v>14862</v>
      </c>
      <c r="V35" s="15">
        <f t="shared" si="15"/>
        <v>228127</v>
      </c>
      <c r="W35" s="15">
        <v>228127</v>
      </c>
      <c r="X35" s="15">
        <v>0</v>
      </c>
    </row>
    <row r="36" spans="1:24" ht="13.5" customHeight="1">
      <c r="A36" s="12" t="s">
        <v>18</v>
      </c>
      <c r="B36" s="15">
        <f t="shared" si="10"/>
        <v>366833</v>
      </c>
      <c r="C36" s="15">
        <f t="shared" si="11"/>
        <v>282637</v>
      </c>
      <c r="D36" s="15">
        <v>270126</v>
      </c>
      <c r="E36" s="15">
        <v>12511</v>
      </c>
      <c r="F36" s="15">
        <v>84196</v>
      </c>
      <c r="G36" s="15">
        <f t="shared" si="8"/>
        <v>393755</v>
      </c>
      <c r="H36" s="15">
        <v>302154</v>
      </c>
      <c r="I36" s="15">
        <v>91601</v>
      </c>
      <c r="J36" s="15">
        <f t="shared" si="12"/>
        <v>250405</v>
      </c>
      <c r="K36" s="15">
        <v>198232</v>
      </c>
      <c r="L36" s="15">
        <v>52173</v>
      </c>
      <c r="M36" s="12" t="s">
        <v>18</v>
      </c>
      <c r="N36" s="15">
        <f t="shared" si="13"/>
        <v>297068</v>
      </c>
      <c r="O36" s="15">
        <f t="shared" si="14"/>
        <v>282632</v>
      </c>
      <c r="P36" s="15">
        <v>231629</v>
      </c>
      <c r="Q36" s="15">
        <v>51003</v>
      </c>
      <c r="R36" s="15">
        <v>14436</v>
      </c>
      <c r="S36" s="15">
        <f t="shared" si="9"/>
        <v>301548</v>
      </c>
      <c r="T36" s="15">
        <v>286361</v>
      </c>
      <c r="U36" s="15">
        <v>15187</v>
      </c>
      <c r="V36" s="15">
        <f t="shared" si="15"/>
        <v>216933</v>
      </c>
      <c r="W36" s="15">
        <v>215933</v>
      </c>
      <c r="X36" s="15">
        <v>1000</v>
      </c>
    </row>
    <row r="37" spans="1:24" ht="13.5" customHeight="1">
      <c r="A37" s="12" t="s">
        <v>19</v>
      </c>
      <c r="B37" s="15">
        <f t="shared" si="10"/>
        <v>600180</v>
      </c>
      <c r="C37" s="15">
        <f t="shared" si="11"/>
        <v>277722</v>
      </c>
      <c r="D37" s="15">
        <v>268839</v>
      </c>
      <c r="E37" s="15">
        <v>8883</v>
      </c>
      <c r="F37" s="15">
        <v>322458</v>
      </c>
      <c r="G37" s="15">
        <f t="shared" si="8"/>
        <v>662814</v>
      </c>
      <c r="H37" s="15">
        <v>301878</v>
      </c>
      <c r="I37" s="15">
        <v>360936</v>
      </c>
      <c r="J37" s="15">
        <f t="shared" si="12"/>
        <v>381261</v>
      </c>
      <c r="K37" s="15">
        <v>193290</v>
      </c>
      <c r="L37" s="15">
        <v>187971</v>
      </c>
      <c r="M37" s="12" t="s">
        <v>19</v>
      </c>
      <c r="N37" s="15">
        <f t="shared" si="13"/>
        <v>612106</v>
      </c>
      <c r="O37" s="15">
        <f t="shared" si="14"/>
        <v>275834</v>
      </c>
      <c r="P37" s="15">
        <v>229039</v>
      </c>
      <c r="Q37" s="15">
        <v>46795</v>
      </c>
      <c r="R37" s="15">
        <v>336272</v>
      </c>
      <c r="S37" s="15">
        <f t="shared" si="9"/>
        <v>623835</v>
      </c>
      <c r="T37" s="15">
        <v>279679</v>
      </c>
      <c r="U37" s="15">
        <v>344156</v>
      </c>
      <c r="V37" s="15">
        <f t="shared" si="15"/>
        <v>404406</v>
      </c>
      <c r="W37" s="15">
        <v>207739</v>
      </c>
      <c r="X37" s="15">
        <v>196667</v>
      </c>
    </row>
    <row r="38" spans="1:24" ht="13.5" customHeight="1">
      <c r="A38" s="12" t="s">
        <v>20</v>
      </c>
      <c r="B38" s="15">
        <f t="shared" si="10"/>
        <v>327296</v>
      </c>
      <c r="C38" s="15">
        <f t="shared" si="11"/>
        <v>294036</v>
      </c>
      <c r="D38" s="15">
        <v>282901</v>
      </c>
      <c r="E38" s="15">
        <v>11135</v>
      </c>
      <c r="F38" s="15">
        <v>33260</v>
      </c>
      <c r="G38" s="15">
        <f t="shared" si="8"/>
        <v>355248</v>
      </c>
      <c r="H38" s="15">
        <v>321619</v>
      </c>
      <c r="I38" s="15">
        <v>33629</v>
      </c>
      <c r="J38" s="15">
        <f t="shared" si="12"/>
        <v>230329</v>
      </c>
      <c r="K38" s="15">
        <v>198351</v>
      </c>
      <c r="L38" s="15">
        <v>31978</v>
      </c>
      <c r="M38" s="12" t="s">
        <v>20</v>
      </c>
      <c r="N38" s="15">
        <f t="shared" si="13"/>
        <v>371248</v>
      </c>
      <c r="O38" s="15">
        <f t="shared" si="14"/>
        <v>279071</v>
      </c>
      <c r="P38" s="15">
        <v>232291</v>
      </c>
      <c r="Q38" s="15">
        <v>46780</v>
      </c>
      <c r="R38" s="15">
        <v>92177</v>
      </c>
      <c r="S38" s="15">
        <f t="shared" si="9"/>
        <v>376807</v>
      </c>
      <c r="T38" s="15">
        <v>283390</v>
      </c>
      <c r="U38" s="15">
        <v>93417</v>
      </c>
      <c r="V38" s="15">
        <f t="shared" si="15"/>
        <v>273930</v>
      </c>
      <c r="W38" s="15">
        <v>203459</v>
      </c>
      <c r="X38" s="15">
        <v>70471</v>
      </c>
    </row>
    <row r="39" spans="1:24" ht="13.5" customHeight="1">
      <c r="A39" s="12" t="s">
        <v>21</v>
      </c>
      <c r="B39" s="15">
        <f t="shared" si="10"/>
        <v>290531</v>
      </c>
      <c r="C39" s="15">
        <f t="shared" si="11"/>
        <v>290531</v>
      </c>
      <c r="D39" s="15">
        <v>279279</v>
      </c>
      <c r="E39" s="15">
        <v>11252</v>
      </c>
      <c r="F39" s="15">
        <v>0</v>
      </c>
      <c r="G39" s="15">
        <f t="shared" si="8"/>
        <v>317435</v>
      </c>
      <c r="H39" s="15">
        <v>317435</v>
      </c>
      <c r="I39" s="15">
        <v>0</v>
      </c>
      <c r="J39" s="15">
        <f t="shared" si="12"/>
        <v>197896</v>
      </c>
      <c r="K39" s="15">
        <v>197896</v>
      </c>
      <c r="L39" s="15">
        <v>0</v>
      </c>
      <c r="M39" s="12" t="s">
        <v>21</v>
      </c>
      <c r="N39" s="15">
        <f t="shared" si="13"/>
        <v>286761</v>
      </c>
      <c r="O39" s="15">
        <f t="shared" si="14"/>
        <v>283942</v>
      </c>
      <c r="P39" s="15">
        <v>243142</v>
      </c>
      <c r="Q39" s="15">
        <v>40800</v>
      </c>
      <c r="R39" s="15">
        <v>2819</v>
      </c>
      <c r="S39" s="15">
        <f t="shared" si="9"/>
        <v>291223</v>
      </c>
      <c r="T39" s="15">
        <v>288243</v>
      </c>
      <c r="U39" s="15">
        <v>2980</v>
      </c>
      <c r="V39" s="15">
        <f t="shared" si="15"/>
        <v>208296</v>
      </c>
      <c r="W39" s="15">
        <v>208296</v>
      </c>
      <c r="X39" s="15">
        <v>0</v>
      </c>
    </row>
    <row r="40" spans="1:24" ht="13.5" customHeight="1">
      <c r="A40" s="12" t="s">
        <v>22</v>
      </c>
      <c r="B40" s="15">
        <f t="shared" si="10"/>
        <v>292061</v>
      </c>
      <c r="C40" s="15">
        <f t="shared" si="11"/>
        <v>292051</v>
      </c>
      <c r="D40" s="15">
        <v>280415</v>
      </c>
      <c r="E40" s="15">
        <v>11636</v>
      </c>
      <c r="F40" s="15">
        <v>10</v>
      </c>
      <c r="G40" s="15">
        <f t="shared" si="8"/>
        <v>321816</v>
      </c>
      <c r="H40" s="15">
        <v>321803</v>
      </c>
      <c r="I40" s="15">
        <v>13</v>
      </c>
      <c r="J40" s="15">
        <f t="shared" si="12"/>
        <v>191379</v>
      </c>
      <c r="K40" s="15">
        <v>191379</v>
      </c>
      <c r="L40" s="15">
        <v>0</v>
      </c>
      <c r="M40" s="12" t="s">
        <v>22</v>
      </c>
      <c r="N40" s="15">
        <f t="shared" si="13"/>
        <v>284682</v>
      </c>
      <c r="O40" s="15">
        <f t="shared" si="14"/>
        <v>284508</v>
      </c>
      <c r="P40" s="15">
        <v>237897</v>
      </c>
      <c r="Q40" s="15">
        <v>46611</v>
      </c>
      <c r="R40" s="15">
        <v>174</v>
      </c>
      <c r="S40" s="15">
        <f t="shared" si="9"/>
        <v>288738</v>
      </c>
      <c r="T40" s="15">
        <v>288554</v>
      </c>
      <c r="U40" s="15">
        <v>184</v>
      </c>
      <c r="V40" s="15">
        <f t="shared" si="15"/>
        <v>211837</v>
      </c>
      <c r="W40" s="15">
        <v>211837</v>
      </c>
      <c r="X40" s="15">
        <v>0</v>
      </c>
    </row>
    <row r="41" spans="1:24" ht="13.5" customHeight="1">
      <c r="A41" s="12" t="s">
        <v>23</v>
      </c>
      <c r="B41" s="15">
        <f t="shared" si="10"/>
        <v>293565</v>
      </c>
      <c r="C41" s="15">
        <f t="shared" si="11"/>
        <v>293565</v>
      </c>
      <c r="D41" s="15">
        <v>280880</v>
      </c>
      <c r="E41" s="15">
        <v>12685</v>
      </c>
      <c r="F41" s="15">
        <v>0</v>
      </c>
      <c r="G41" s="15">
        <f t="shared" si="8"/>
        <v>322594</v>
      </c>
      <c r="H41" s="15">
        <v>322594</v>
      </c>
      <c r="I41" s="15">
        <v>0</v>
      </c>
      <c r="J41" s="15">
        <f>K41+L41</f>
        <v>196773</v>
      </c>
      <c r="K41" s="15">
        <v>196773</v>
      </c>
      <c r="L41" s="15">
        <v>0</v>
      </c>
      <c r="M41" s="12" t="s">
        <v>23</v>
      </c>
      <c r="N41" s="15">
        <f t="shared" si="13"/>
        <v>283846</v>
      </c>
      <c r="O41" s="15">
        <f t="shared" si="14"/>
        <v>283846</v>
      </c>
      <c r="P41" s="15">
        <v>233113</v>
      </c>
      <c r="Q41" s="15">
        <v>50733</v>
      </c>
      <c r="R41" s="15">
        <v>0</v>
      </c>
      <c r="S41" s="15">
        <f t="shared" si="9"/>
        <v>288384</v>
      </c>
      <c r="T41" s="15">
        <v>288384</v>
      </c>
      <c r="U41" s="15">
        <v>0</v>
      </c>
      <c r="V41" s="15">
        <f>W41+X41</f>
        <v>201182</v>
      </c>
      <c r="W41" s="15">
        <v>201182</v>
      </c>
      <c r="X41" s="15">
        <v>0</v>
      </c>
    </row>
    <row r="42" spans="1:24" ht="13.5" customHeight="1">
      <c r="A42" s="12" t="s">
        <v>24</v>
      </c>
      <c r="B42" s="15">
        <f t="shared" si="10"/>
        <v>288185</v>
      </c>
      <c r="C42" s="15">
        <f t="shared" si="11"/>
        <v>288185</v>
      </c>
      <c r="D42" s="15">
        <v>275105</v>
      </c>
      <c r="E42" s="15">
        <v>13080</v>
      </c>
      <c r="F42" s="15">
        <v>0</v>
      </c>
      <c r="G42" s="15">
        <f t="shared" si="8"/>
        <v>317738</v>
      </c>
      <c r="H42" s="15">
        <v>317738</v>
      </c>
      <c r="I42" s="15">
        <v>0</v>
      </c>
      <c r="J42" s="15">
        <f>K42+L42</f>
        <v>189707</v>
      </c>
      <c r="K42" s="15">
        <v>189707</v>
      </c>
      <c r="L42" s="15">
        <v>0</v>
      </c>
      <c r="M42" s="12" t="s">
        <v>24</v>
      </c>
      <c r="N42" s="15">
        <f t="shared" si="13"/>
        <v>210278</v>
      </c>
      <c r="O42" s="15">
        <f t="shared" si="14"/>
        <v>210278</v>
      </c>
      <c r="P42" s="15">
        <v>163185</v>
      </c>
      <c r="Q42" s="15">
        <v>47093</v>
      </c>
      <c r="R42" s="15">
        <v>0</v>
      </c>
      <c r="S42" s="15">
        <f t="shared" si="9"/>
        <v>211821</v>
      </c>
      <c r="T42" s="15">
        <v>211821</v>
      </c>
      <c r="U42" s="15">
        <v>0</v>
      </c>
      <c r="V42" s="15">
        <f>W42+X42</f>
        <v>183728</v>
      </c>
      <c r="W42" s="15">
        <v>183728</v>
      </c>
      <c r="X42" s="15">
        <v>0</v>
      </c>
    </row>
    <row r="43" spans="1:24" ht="13.5" customHeight="1">
      <c r="A43" s="14" t="s">
        <v>25</v>
      </c>
      <c r="B43" s="19">
        <f t="shared" si="10"/>
        <v>759325</v>
      </c>
      <c r="C43" s="16">
        <f t="shared" si="11"/>
        <v>303756</v>
      </c>
      <c r="D43" s="16">
        <v>281536</v>
      </c>
      <c r="E43" s="16">
        <v>22220</v>
      </c>
      <c r="F43" s="19">
        <v>455569</v>
      </c>
      <c r="G43" s="16">
        <f t="shared" si="8"/>
        <v>849084</v>
      </c>
      <c r="H43" s="19">
        <v>334992</v>
      </c>
      <c r="I43" s="16">
        <v>514092</v>
      </c>
      <c r="J43" s="16">
        <f>K43+L43</f>
        <v>457026</v>
      </c>
      <c r="K43" s="19">
        <v>198556</v>
      </c>
      <c r="L43" s="16">
        <v>258470</v>
      </c>
      <c r="M43" s="14" t="s">
        <v>25</v>
      </c>
      <c r="N43" s="19">
        <f t="shared" si="13"/>
        <v>441769</v>
      </c>
      <c r="O43" s="16">
        <f t="shared" si="14"/>
        <v>284926</v>
      </c>
      <c r="P43" s="16">
        <v>236289</v>
      </c>
      <c r="Q43" s="16">
        <v>48637</v>
      </c>
      <c r="R43" s="19">
        <v>156843</v>
      </c>
      <c r="S43" s="16">
        <f t="shared" si="9"/>
        <v>447054</v>
      </c>
      <c r="T43" s="19">
        <v>290596</v>
      </c>
      <c r="U43" s="16">
        <v>156458</v>
      </c>
      <c r="V43" s="16">
        <f>W43+X43</f>
        <v>355122</v>
      </c>
      <c r="W43" s="19">
        <v>191974</v>
      </c>
      <c r="X43" s="16">
        <v>163148</v>
      </c>
    </row>
    <row r="44" spans="1:24" ht="16.5" customHeight="1">
      <c r="A44" s="28" t="s">
        <v>39</v>
      </c>
      <c r="M44" s="28" t="s">
        <v>39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s="38" customFormat="1" ht="13.5" customHeight="1">
      <c r="A45" s="33" t="s">
        <v>28</v>
      </c>
      <c r="B45" s="34">
        <v>701331</v>
      </c>
      <c r="C45" s="34">
        <v>526052</v>
      </c>
      <c r="D45" s="34">
        <v>487354</v>
      </c>
      <c r="E45" s="34">
        <v>38698</v>
      </c>
      <c r="F45" s="34">
        <v>175279</v>
      </c>
      <c r="G45" s="34">
        <v>725348</v>
      </c>
      <c r="H45" s="34">
        <v>544815</v>
      </c>
      <c r="I45" s="34">
        <v>180533</v>
      </c>
      <c r="J45" s="34">
        <v>536005</v>
      </c>
      <c r="K45" s="34">
        <v>396895</v>
      </c>
      <c r="L45" s="34">
        <v>139110</v>
      </c>
      <c r="M45" s="33" t="s">
        <v>28</v>
      </c>
      <c r="N45" s="34">
        <v>367415</v>
      </c>
      <c r="O45" s="34">
        <v>286642</v>
      </c>
      <c r="P45" s="34">
        <v>249141</v>
      </c>
      <c r="Q45" s="34">
        <v>37501</v>
      </c>
      <c r="R45" s="34">
        <v>80773</v>
      </c>
      <c r="S45" s="34">
        <v>397563</v>
      </c>
      <c r="T45" s="34">
        <v>309810</v>
      </c>
      <c r="U45" s="34">
        <v>87753</v>
      </c>
      <c r="V45" s="34">
        <v>210415</v>
      </c>
      <c r="W45" s="34">
        <v>165994</v>
      </c>
      <c r="X45" s="34">
        <v>44421</v>
      </c>
    </row>
    <row r="46" spans="1:24" s="38" customFormat="1" ht="13.5" customHeight="1">
      <c r="A46" s="12" t="s">
        <v>47</v>
      </c>
      <c r="B46" s="15">
        <v>697191</v>
      </c>
      <c r="C46" s="15">
        <v>524060</v>
      </c>
      <c r="D46" s="15">
        <v>483077</v>
      </c>
      <c r="E46" s="15">
        <v>40983</v>
      </c>
      <c r="F46" s="15">
        <v>173131</v>
      </c>
      <c r="G46" s="15">
        <v>722795</v>
      </c>
      <c r="H46" s="15">
        <v>543847</v>
      </c>
      <c r="I46" s="15">
        <v>178948</v>
      </c>
      <c r="J46" s="15">
        <v>526009</v>
      </c>
      <c r="K46" s="15">
        <v>391768</v>
      </c>
      <c r="L46" s="15">
        <v>134241</v>
      </c>
      <c r="M46" s="12" t="s">
        <v>47</v>
      </c>
      <c r="N46" s="15">
        <v>342910</v>
      </c>
      <c r="O46" s="15">
        <v>285493</v>
      </c>
      <c r="P46" s="15">
        <v>248051</v>
      </c>
      <c r="Q46" s="15">
        <v>37442</v>
      </c>
      <c r="R46" s="15">
        <v>57417</v>
      </c>
      <c r="S46" s="15">
        <v>371468</v>
      </c>
      <c r="T46" s="15">
        <v>308125</v>
      </c>
      <c r="U46" s="15">
        <v>63343</v>
      </c>
      <c r="V46" s="15">
        <v>193142</v>
      </c>
      <c r="W46" s="15">
        <v>166800</v>
      </c>
      <c r="X46" s="15">
        <v>26342</v>
      </c>
    </row>
    <row r="47" spans="1:24" s="38" customFormat="1" ht="13.5" customHeight="1">
      <c r="A47" s="12" t="s">
        <v>48</v>
      </c>
      <c r="B47" s="15">
        <v>608585</v>
      </c>
      <c r="C47" s="15">
        <v>472367</v>
      </c>
      <c r="D47" s="15">
        <v>438396</v>
      </c>
      <c r="E47" s="15">
        <v>33971</v>
      </c>
      <c r="F47" s="15">
        <v>136218</v>
      </c>
      <c r="G47" s="15">
        <v>666010</v>
      </c>
      <c r="H47" s="15">
        <v>514494</v>
      </c>
      <c r="I47" s="15">
        <v>151516</v>
      </c>
      <c r="J47" s="15">
        <v>380403</v>
      </c>
      <c r="K47" s="15">
        <v>304975</v>
      </c>
      <c r="L47" s="15">
        <v>75428</v>
      </c>
      <c r="M47" s="12" t="s">
        <v>48</v>
      </c>
      <c r="N47" s="15">
        <v>256361</v>
      </c>
      <c r="O47" s="15">
        <v>216320</v>
      </c>
      <c r="P47" s="15">
        <v>174532</v>
      </c>
      <c r="Q47" s="15">
        <v>41788</v>
      </c>
      <c r="R47" s="15">
        <v>40041</v>
      </c>
      <c r="S47" s="15">
        <v>307820</v>
      </c>
      <c r="T47" s="15">
        <v>257808</v>
      </c>
      <c r="U47" s="15">
        <v>50012</v>
      </c>
      <c r="V47" s="15">
        <v>116082</v>
      </c>
      <c r="W47" s="15">
        <v>103223</v>
      </c>
      <c r="X47" s="15">
        <v>12859</v>
      </c>
    </row>
    <row r="48" spans="1:24" ht="13.5" customHeight="1">
      <c r="A48" s="12" t="s">
        <v>75</v>
      </c>
      <c r="B48" s="15">
        <v>591023</v>
      </c>
      <c r="C48" s="15">
        <v>452735</v>
      </c>
      <c r="D48" s="15">
        <v>420359</v>
      </c>
      <c r="E48" s="15">
        <v>32376</v>
      </c>
      <c r="F48" s="15">
        <v>138288</v>
      </c>
      <c r="G48" s="15">
        <v>641542</v>
      </c>
      <c r="H48" s="15">
        <v>489735</v>
      </c>
      <c r="I48" s="15">
        <v>151807</v>
      </c>
      <c r="J48" s="15">
        <v>379020</v>
      </c>
      <c r="K48" s="15">
        <v>297463</v>
      </c>
      <c r="L48" s="15">
        <v>81557</v>
      </c>
      <c r="M48" s="12" t="s">
        <v>75</v>
      </c>
      <c r="N48" s="15">
        <v>252566</v>
      </c>
      <c r="O48" s="15">
        <v>216690</v>
      </c>
      <c r="P48" s="15">
        <v>177692</v>
      </c>
      <c r="Q48" s="15">
        <v>38998</v>
      </c>
      <c r="R48" s="15">
        <v>35876</v>
      </c>
      <c r="S48" s="15">
        <v>300818</v>
      </c>
      <c r="T48" s="15">
        <v>256645</v>
      </c>
      <c r="U48" s="15">
        <v>44173</v>
      </c>
      <c r="V48" s="15">
        <v>115156</v>
      </c>
      <c r="W48" s="15">
        <v>102907</v>
      </c>
      <c r="X48" s="15">
        <v>12249</v>
      </c>
    </row>
    <row r="49" spans="1:24" ht="13.5" customHeight="1">
      <c r="A49" s="12" t="s">
        <v>76</v>
      </c>
      <c r="B49" s="15">
        <f>C49+F49</f>
        <v>454349</v>
      </c>
      <c r="C49" s="15">
        <f>D49+E49</f>
        <v>369319</v>
      </c>
      <c r="D49" s="15">
        <v>338088</v>
      </c>
      <c r="E49" s="15">
        <v>31231</v>
      </c>
      <c r="F49" s="15">
        <v>85030</v>
      </c>
      <c r="G49" s="15">
        <f aca="true" t="shared" si="16" ref="G49:G61">H49+I49</f>
        <v>502248</v>
      </c>
      <c r="H49" s="15">
        <v>405911</v>
      </c>
      <c r="I49" s="15">
        <v>96337</v>
      </c>
      <c r="J49" s="15">
        <f>K49+L49</f>
        <v>281842</v>
      </c>
      <c r="K49" s="15">
        <v>237534</v>
      </c>
      <c r="L49" s="15">
        <v>44308</v>
      </c>
      <c r="M49" s="12" t="s">
        <v>76</v>
      </c>
      <c r="N49" s="15">
        <f>O49+R49</f>
        <v>248575</v>
      </c>
      <c r="O49" s="15">
        <f>P49+Q49</f>
        <v>223572</v>
      </c>
      <c r="P49" s="15">
        <v>202990</v>
      </c>
      <c r="Q49" s="15">
        <v>20582</v>
      </c>
      <c r="R49" s="15">
        <v>25003</v>
      </c>
      <c r="S49" s="15">
        <f aca="true" t="shared" si="17" ref="S49:S61">T49+U49</f>
        <v>311635</v>
      </c>
      <c r="T49" s="15">
        <v>279931</v>
      </c>
      <c r="U49" s="15">
        <v>31704</v>
      </c>
      <c r="V49" s="15">
        <f>W49+X49</f>
        <v>97991</v>
      </c>
      <c r="W49" s="15">
        <v>88991</v>
      </c>
      <c r="X49" s="15">
        <v>9000</v>
      </c>
    </row>
    <row r="50" spans="1:24" ht="13.5" customHeight="1">
      <c r="A50" s="46" t="s">
        <v>77</v>
      </c>
      <c r="B50" s="47">
        <f>C50+F50</f>
        <v>396834</v>
      </c>
      <c r="C50" s="47">
        <f>D50+E50</f>
        <v>396347</v>
      </c>
      <c r="D50" s="47">
        <v>358083</v>
      </c>
      <c r="E50" s="47">
        <v>38264</v>
      </c>
      <c r="F50" s="47">
        <v>487</v>
      </c>
      <c r="G50" s="47">
        <f t="shared" si="16"/>
        <v>444939</v>
      </c>
      <c r="H50" s="47">
        <v>444318</v>
      </c>
      <c r="I50" s="47">
        <v>621</v>
      </c>
      <c r="J50" s="47">
        <f>K50+L50</f>
        <v>222448</v>
      </c>
      <c r="K50" s="47">
        <v>222448</v>
      </c>
      <c r="L50" s="47">
        <v>0</v>
      </c>
      <c r="M50" s="46" t="s">
        <v>77</v>
      </c>
      <c r="N50" s="47">
        <f>O50+R50</f>
        <v>248549</v>
      </c>
      <c r="O50" s="47">
        <f>P50+Q50</f>
        <v>248549</v>
      </c>
      <c r="P50" s="47">
        <v>216236</v>
      </c>
      <c r="Q50" s="47">
        <v>32313</v>
      </c>
      <c r="R50" s="47">
        <v>0</v>
      </c>
      <c r="S50" s="47">
        <f t="shared" si="17"/>
        <v>302771</v>
      </c>
      <c r="T50" s="47">
        <v>302771</v>
      </c>
      <c r="U50" s="47">
        <v>0</v>
      </c>
      <c r="V50" s="47">
        <f>W50+X50</f>
        <v>92958</v>
      </c>
      <c r="W50" s="47">
        <v>92958</v>
      </c>
      <c r="X50" s="47">
        <v>0</v>
      </c>
    </row>
    <row r="51" spans="1:24" ht="13.5" customHeight="1">
      <c r="A51" s="12" t="s">
        <v>16</v>
      </c>
      <c r="B51" s="15">
        <f aca="true" t="shared" si="18" ref="B51:B61">C51+F51</f>
        <v>381347</v>
      </c>
      <c r="C51" s="15">
        <f aca="true" t="shared" si="19" ref="C51:C61">D51+E51</f>
        <v>379938</v>
      </c>
      <c r="D51" s="15">
        <v>343398</v>
      </c>
      <c r="E51" s="15">
        <v>36540</v>
      </c>
      <c r="F51" s="15">
        <v>1409</v>
      </c>
      <c r="G51" s="15">
        <f t="shared" si="16"/>
        <v>426859</v>
      </c>
      <c r="H51" s="15">
        <v>425082</v>
      </c>
      <c r="I51" s="15">
        <v>1777</v>
      </c>
      <c r="J51" s="15">
        <f aca="true" t="shared" si="20" ref="J51:J58">K51+L51</f>
        <v>215246</v>
      </c>
      <c r="K51" s="15">
        <v>215179</v>
      </c>
      <c r="L51" s="15">
        <v>67</v>
      </c>
      <c r="M51" s="12" t="s">
        <v>16</v>
      </c>
      <c r="N51" s="15">
        <f aca="true" t="shared" si="21" ref="N51:N61">O51+R51</f>
        <v>236552</v>
      </c>
      <c r="O51" s="15">
        <f aca="true" t="shared" si="22" ref="O51:O61">P51+Q51</f>
        <v>236552</v>
      </c>
      <c r="P51" s="15">
        <v>212400</v>
      </c>
      <c r="Q51" s="15">
        <v>24152</v>
      </c>
      <c r="R51" s="15">
        <v>0</v>
      </c>
      <c r="S51" s="15">
        <f t="shared" si="17"/>
        <v>288109</v>
      </c>
      <c r="T51" s="15">
        <v>288109</v>
      </c>
      <c r="U51" s="15">
        <v>0</v>
      </c>
      <c r="V51" s="15">
        <f aca="true" t="shared" si="23" ref="V51:V58">W51+X51</f>
        <v>89466</v>
      </c>
      <c r="W51" s="15">
        <v>89466</v>
      </c>
      <c r="X51" s="15">
        <v>0</v>
      </c>
    </row>
    <row r="52" spans="1:24" ht="13.5" customHeight="1">
      <c r="A52" s="12" t="s">
        <v>78</v>
      </c>
      <c r="B52" s="15">
        <f t="shared" si="18"/>
        <v>383845</v>
      </c>
      <c r="C52" s="15">
        <f t="shared" si="19"/>
        <v>382545</v>
      </c>
      <c r="D52" s="15">
        <v>351635</v>
      </c>
      <c r="E52" s="15">
        <v>30910</v>
      </c>
      <c r="F52" s="15">
        <v>1300</v>
      </c>
      <c r="G52" s="15">
        <f t="shared" si="16"/>
        <v>425065</v>
      </c>
      <c r="H52" s="15">
        <v>423580</v>
      </c>
      <c r="I52" s="15">
        <v>1485</v>
      </c>
      <c r="J52" s="15">
        <f t="shared" si="20"/>
        <v>232100</v>
      </c>
      <c r="K52" s="15">
        <v>231479</v>
      </c>
      <c r="L52" s="15">
        <v>621</v>
      </c>
      <c r="M52" s="12" t="s">
        <v>78</v>
      </c>
      <c r="N52" s="15">
        <f t="shared" si="21"/>
        <v>248523</v>
      </c>
      <c r="O52" s="15">
        <f t="shared" si="22"/>
        <v>241715</v>
      </c>
      <c r="P52" s="15">
        <v>215065</v>
      </c>
      <c r="Q52" s="15">
        <v>26650</v>
      </c>
      <c r="R52" s="15">
        <v>6808</v>
      </c>
      <c r="S52" s="15">
        <f t="shared" si="17"/>
        <v>304056</v>
      </c>
      <c r="T52" s="15">
        <v>295034</v>
      </c>
      <c r="U52" s="15">
        <v>9022</v>
      </c>
      <c r="V52" s="15">
        <f t="shared" si="23"/>
        <v>86862</v>
      </c>
      <c r="W52" s="15">
        <v>86499</v>
      </c>
      <c r="X52" s="15">
        <v>363</v>
      </c>
    </row>
    <row r="53" spans="1:24" ht="13.5" customHeight="1">
      <c r="A53" s="12" t="s">
        <v>17</v>
      </c>
      <c r="B53" s="15">
        <f t="shared" si="18"/>
        <v>371010</v>
      </c>
      <c r="C53" s="15">
        <f t="shared" si="19"/>
        <v>370425</v>
      </c>
      <c r="D53" s="15">
        <v>341719</v>
      </c>
      <c r="E53" s="15">
        <v>28706</v>
      </c>
      <c r="F53" s="15">
        <v>585</v>
      </c>
      <c r="G53" s="15">
        <f t="shared" si="16"/>
        <v>405339</v>
      </c>
      <c r="H53" s="15">
        <v>404603</v>
      </c>
      <c r="I53" s="15">
        <v>736</v>
      </c>
      <c r="J53" s="15">
        <f t="shared" si="20"/>
        <v>246189</v>
      </c>
      <c r="K53" s="15">
        <v>246153</v>
      </c>
      <c r="L53" s="15">
        <v>36</v>
      </c>
      <c r="M53" s="12" t="s">
        <v>17</v>
      </c>
      <c r="N53" s="15">
        <f t="shared" si="21"/>
        <v>219088</v>
      </c>
      <c r="O53" s="15">
        <f t="shared" si="22"/>
        <v>217879</v>
      </c>
      <c r="P53" s="15">
        <v>203325</v>
      </c>
      <c r="Q53" s="15">
        <v>14554</v>
      </c>
      <c r="R53" s="15">
        <v>1209</v>
      </c>
      <c r="S53" s="15">
        <f t="shared" si="17"/>
        <v>275156</v>
      </c>
      <c r="T53" s="15">
        <v>273633</v>
      </c>
      <c r="U53" s="15">
        <v>1523</v>
      </c>
      <c r="V53" s="15">
        <f t="shared" si="23"/>
        <v>92118</v>
      </c>
      <c r="W53" s="15">
        <v>91618</v>
      </c>
      <c r="X53" s="15">
        <v>500</v>
      </c>
    </row>
    <row r="54" spans="1:24" ht="13.5" customHeight="1">
      <c r="A54" s="12" t="s">
        <v>18</v>
      </c>
      <c r="B54" s="15">
        <f t="shared" si="18"/>
        <v>429235</v>
      </c>
      <c r="C54" s="15">
        <f t="shared" si="19"/>
        <v>365907</v>
      </c>
      <c r="D54" s="15">
        <v>336275</v>
      </c>
      <c r="E54" s="15">
        <v>29632</v>
      </c>
      <c r="F54" s="15">
        <v>63328</v>
      </c>
      <c r="G54" s="15">
        <f t="shared" si="16"/>
        <v>474390</v>
      </c>
      <c r="H54" s="15">
        <v>400581</v>
      </c>
      <c r="I54" s="15">
        <v>73809</v>
      </c>
      <c r="J54" s="15">
        <f t="shared" si="20"/>
        <v>266578</v>
      </c>
      <c r="K54" s="15">
        <v>241003</v>
      </c>
      <c r="L54" s="15">
        <v>25575</v>
      </c>
      <c r="M54" s="12" t="s">
        <v>18</v>
      </c>
      <c r="N54" s="15">
        <f t="shared" si="21"/>
        <v>214579</v>
      </c>
      <c r="O54" s="15">
        <f t="shared" si="22"/>
        <v>214429</v>
      </c>
      <c r="P54" s="15">
        <v>183882</v>
      </c>
      <c r="Q54" s="15">
        <v>30547</v>
      </c>
      <c r="R54" s="15">
        <v>150</v>
      </c>
      <c r="S54" s="15">
        <f t="shared" si="17"/>
        <v>270964</v>
      </c>
      <c r="T54" s="15">
        <v>270778</v>
      </c>
      <c r="U54" s="15">
        <v>186</v>
      </c>
      <c r="V54" s="15">
        <f t="shared" si="23"/>
        <v>87205</v>
      </c>
      <c r="W54" s="15">
        <v>87136</v>
      </c>
      <c r="X54" s="15">
        <v>69</v>
      </c>
    </row>
    <row r="55" spans="1:24" ht="13.5" customHeight="1">
      <c r="A55" s="12" t="s">
        <v>19</v>
      </c>
      <c r="B55" s="15">
        <f t="shared" si="18"/>
        <v>810407</v>
      </c>
      <c r="C55" s="15">
        <f t="shared" si="19"/>
        <v>370133</v>
      </c>
      <c r="D55" s="15">
        <v>341263</v>
      </c>
      <c r="E55" s="15">
        <v>28870</v>
      </c>
      <c r="F55" s="15">
        <v>440274</v>
      </c>
      <c r="G55" s="15">
        <f t="shared" si="16"/>
        <v>911691</v>
      </c>
      <c r="H55" s="15">
        <v>407169</v>
      </c>
      <c r="I55" s="15">
        <v>504522</v>
      </c>
      <c r="J55" s="15">
        <f t="shared" si="20"/>
        <v>442902</v>
      </c>
      <c r="K55" s="15">
        <v>235749</v>
      </c>
      <c r="L55" s="15">
        <v>207153</v>
      </c>
      <c r="M55" s="12" t="s">
        <v>19</v>
      </c>
      <c r="N55" s="15">
        <f t="shared" si="21"/>
        <v>304556</v>
      </c>
      <c r="O55" s="15">
        <f t="shared" si="22"/>
        <v>257399</v>
      </c>
      <c r="P55" s="15">
        <v>228978</v>
      </c>
      <c r="Q55" s="15">
        <v>28421</v>
      </c>
      <c r="R55" s="15">
        <v>47157</v>
      </c>
      <c r="S55" s="15">
        <f t="shared" si="17"/>
        <v>390648</v>
      </c>
      <c r="T55" s="15">
        <v>332867</v>
      </c>
      <c r="U55" s="15">
        <v>57781</v>
      </c>
      <c r="V55" s="15">
        <f t="shared" si="23"/>
        <v>110875</v>
      </c>
      <c r="W55" s="15">
        <v>87619</v>
      </c>
      <c r="X55" s="15">
        <v>23256</v>
      </c>
    </row>
    <row r="56" spans="1:24" ht="13.5" customHeight="1">
      <c r="A56" s="12" t="s">
        <v>20</v>
      </c>
      <c r="B56" s="15">
        <f t="shared" si="18"/>
        <v>354846</v>
      </c>
      <c r="C56" s="15">
        <f t="shared" si="19"/>
        <v>350138</v>
      </c>
      <c r="D56" s="15">
        <v>324376</v>
      </c>
      <c r="E56" s="15">
        <v>25762</v>
      </c>
      <c r="F56" s="15">
        <v>4708</v>
      </c>
      <c r="G56" s="15">
        <f t="shared" si="16"/>
        <v>386546</v>
      </c>
      <c r="H56" s="15">
        <v>380702</v>
      </c>
      <c r="I56" s="15">
        <v>5844</v>
      </c>
      <c r="J56" s="15">
        <f t="shared" si="20"/>
        <v>241265</v>
      </c>
      <c r="K56" s="15">
        <v>240629</v>
      </c>
      <c r="L56" s="15">
        <v>636</v>
      </c>
      <c r="M56" s="12" t="s">
        <v>20</v>
      </c>
      <c r="N56" s="15">
        <f t="shared" si="21"/>
        <v>239753</v>
      </c>
      <c r="O56" s="15">
        <f t="shared" si="22"/>
        <v>213489</v>
      </c>
      <c r="P56" s="15">
        <v>201111</v>
      </c>
      <c r="Q56" s="15">
        <v>12378</v>
      </c>
      <c r="R56" s="15">
        <v>26264</v>
      </c>
      <c r="S56" s="15">
        <f t="shared" si="17"/>
        <v>307121</v>
      </c>
      <c r="T56" s="15">
        <v>270182</v>
      </c>
      <c r="U56" s="15">
        <v>36939</v>
      </c>
      <c r="V56" s="15">
        <f t="shared" si="23"/>
        <v>89465</v>
      </c>
      <c r="W56" s="15">
        <v>87015</v>
      </c>
      <c r="X56" s="15">
        <v>2450</v>
      </c>
    </row>
    <row r="57" spans="1:24" ht="13.5" customHeight="1">
      <c r="A57" s="12" t="s">
        <v>21</v>
      </c>
      <c r="B57" s="15">
        <f t="shared" si="18"/>
        <v>365114</v>
      </c>
      <c r="C57" s="15">
        <f t="shared" si="19"/>
        <v>362388</v>
      </c>
      <c r="D57" s="15">
        <v>333371</v>
      </c>
      <c r="E57" s="15">
        <v>29017</v>
      </c>
      <c r="F57" s="15">
        <v>2726</v>
      </c>
      <c r="G57" s="15">
        <f t="shared" si="16"/>
        <v>398597</v>
      </c>
      <c r="H57" s="15">
        <v>395220</v>
      </c>
      <c r="I57" s="15">
        <v>3377</v>
      </c>
      <c r="J57" s="15">
        <f t="shared" si="20"/>
        <v>246592</v>
      </c>
      <c r="K57" s="15">
        <v>246171</v>
      </c>
      <c r="L57" s="15">
        <v>421</v>
      </c>
      <c r="M57" s="12" t="s">
        <v>21</v>
      </c>
      <c r="N57" s="15">
        <f t="shared" si="21"/>
        <v>250681</v>
      </c>
      <c r="O57" s="15">
        <f t="shared" si="22"/>
        <v>212753</v>
      </c>
      <c r="P57" s="15">
        <v>199060</v>
      </c>
      <c r="Q57" s="15">
        <v>13693</v>
      </c>
      <c r="R57" s="15">
        <v>37928</v>
      </c>
      <c r="S57" s="15">
        <f t="shared" si="17"/>
        <v>318621</v>
      </c>
      <c r="T57" s="15">
        <v>268176</v>
      </c>
      <c r="U57" s="15">
        <v>50445</v>
      </c>
      <c r="V57" s="15">
        <f t="shared" si="23"/>
        <v>99873</v>
      </c>
      <c r="W57" s="15">
        <v>89728</v>
      </c>
      <c r="X57" s="15">
        <v>10145</v>
      </c>
    </row>
    <row r="58" spans="1:24" ht="13.5" customHeight="1">
      <c r="A58" s="12" t="s">
        <v>22</v>
      </c>
      <c r="B58" s="15">
        <f t="shared" si="18"/>
        <v>364802</v>
      </c>
      <c r="C58" s="15">
        <f t="shared" si="19"/>
        <v>358758</v>
      </c>
      <c r="D58" s="15">
        <v>329710</v>
      </c>
      <c r="E58" s="15">
        <v>29048</v>
      </c>
      <c r="F58" s="15">
        <v>6044</v>
      </c>
      <c r="G58" s="15">
        <f t="shared" si="16"/>
        <v>391729</v>
      </c>
      <c r="H58" s="15">
        <v>391460</v>
      </c>
      <c r="I58" s="15">
        <v>269</v>
      </c>
      <c r="J58" s="15">
        <f t="shared" si="20"/>
        <v>268509</v>
      </c>
      <c r="K58" s="15">
        <v>241817</v>
      </c>
      <c r="L58" s="15">
        <v>26692</v>
      </c>
      <c r="M58" s="12" t="s">
        <v>22</v>
      </c>
      <c r="N58" s="15">
        <f t="shared" si="21"/>
        <v>207999</v>
      </c>
      <c r="O58" s="15">
        <f t="shared" si="22"/>
        <v>207999</v>
      </c>
      <c r="P58" s="15">
        <v>197218</v>
      </c>
      <c r="Q58" s="15">
        <v>10781</v>
      </c>
      <c r="R58" s="15">
        <v>0</v>
      </c>
      <c r="S58" s="15">
        <f t="shared" si="17"/>
        <v>261454</v>
      </c>
      <c r="T58" s="15">
        <v>261454</v>
      </c>
      <c r="U58" s="15">
        <v>0</v>
      </c>
      <c r="V58" s="15">
        <f t="shared" si="23"/>
        <v>88841</v>
      </c>
      <c r="W58" s="15">
        <v>88841</v>
      </c>
      <c r="X58" s="15">
        <v>0</v>
      </c>
    </row>
    <row r="59" spans="1:24" ht="13.5" customHeight="1">
      <c r="A59" s="12" t="s">
        <v>23</v>
      </c>
      <c r="B59" s="15">
        <f t="shared" si="18"/>
        <v>363212</v>
      </c>
      <c r="C59" s="15">
        <f t="shared" si="19"/>
        <v>363155</v>
      </c>
      <c r="D59" s="15">
        <v>332077</v>
      </c>
      <c r="E59" s="15">
        <v>31078</v>
      </c>
      <c r="F59" s="15">
        <v>57</v>
      </c>
      <c r="G59" s="15">
        <f t="shared" si="16"/>
        <v>399030</v>
      </c>
      <c r="H59" s="15">
        <v>398982</v>
      </c>
      <c r="I59" s="15">
        <v>48</v>
      </c>
      <c r="J59" s="15">
        <f>K59+L59</f>
        <v>234831</v>
      </c>
      <c r="K59" s="15">
        <v>234745</v>
      </c>
      <c r="L59" s="15">
        <v>86</v>
      </c>
      <c r="M59" s="12" t="s">
        <v>23</v>
      </c>
      <c r="N59" s="15">
        <f t="shared" si="21"/>
        <v>208899</v>
      </c>
      <c r="O59" s="15">
        <f t="shared" si="22"/>
        <v>208899</v>
      </c>
      <c r="P59" s="15">
        <v>197260</v>
      </c>
      <c r="Q59" s="15">
        <v>11639</v>
      </c>
      <c r="R59" s="15">
        <v>0</v>
      </c>
      <c r="S59" s="15">
        <f t="shared" si="17"/>
        <v>262316</v>
      </c>
      <c r="T59" s="15">
        <v>262316</v>
      </c>
      <c r="U59" s="15">
        <v>0</v>
      </c>
      <c r="V59" s="15">
        <f>W59+X59</f>
        <v>88708</v>
      </c>
      <c r="W59" s="15">
        <v>88708</v>
      </c>
      <c r="X59" s="15">
        <v>0</v>
      </c>
    </row>
    <row r="60" spans="1:24" ht="13.5" customHeight="1">
      <c r="A60" s="12" t="s">
        <v>24</v>
      </c>
      <c r="B60" s="15">
        <f t="shared" si="18"/>
        <v>382433</v>
      </c>
      <c r="C60" s="15">
        <f t="shared" si="19"/>
        <v>360699</v>
      </c>
      <c r="D60" s="15">
        <v>332125</v>
      </c>
      <c r="E60" s="15">
        <v>28574</v>
      </c>
      <c r="F60" s="15">
        <v>21734</v>
      </c>
      <c r="G60" s="15">
        <f t="shared" si="16"/>
        <v>418181</v>
      </c>
      <c r="H60" s="15">
        <v>394383</v>
      </c>
      <c r="I60" s="15">
        <v>23798</v>
      </c>
      <c r="J60" s="15">
        <f>K60+L60</f>
        <v>255131</v>
      </c>
      <c r="K60" s="15">
        <v>240750</v>
      </c>
      <c r="L60" s="15">
        <v>14381</v>
      </c>
      <c r="M60" s="12" t="s">
        <v>24</v>
      </c>
      <c r="N60" s="15">
        <f t="shared" si="21"/>
        <v>211644</v>
      </c>
      <c r="O60" s="15">
        <f t="shared" si="22"/>
        <v>211644</v>
      </c>
      <c r="P60" s="15">
        <v>198295</v>
      </c>
      <c r="Q60" s="15">
        <v>13349</v>
      </c>
      <c r="R60" s="15">
        <v>0</v>
      </c>
      <c r="S60" s="15">
        <f t="shared" si="17"/>
        <v>265279</v>
      </c>
      <c r="T60" s="15">
        <v>265279</v>
      </c>
      <c r="U60" s="15">
        <v>0</v>
      </c>
      <c r="V60" s="15">
        <f>W60+X60</f>
        <v>89441</v>
      </c>
      <c r="W60" s="15">
        <v>89441</v>
      </c>
      <c r="X60" s="15">
        <v>0</v>
      </c>
    </row>
    <row r="61" spans="1:24" ht="13.5" customHeight="1">
      <c r="A61" s="14" t="s">
        <v>25</v>
      </c>
      <c r="B61" s="19">
        <f t="shared" si="18"/>
        <v>844867</v>
      </c>
      <c r="C61" s="16">
        <f t="shared" si="19"/>
        <v>370883</v>
      </c>
      <c r="D61" s="16">
        <v>332487</v>
      </c>
      <c r="E61" s="16">
        <v>38396</v>
      </c>
      <c r="F61" s="19">
        <v>473984</v>
      </c>
      <c r="G61" s="16">
        <f t="shared" si="16"/>
        <v>939903</v>
      </c>
      <c r="H61" s="19">
        <v>403765</v>
      </c>
      <c r="I61" s="16">
        <v>536138</v>
      </c>
      <c r="J61" s="16">
        <f>K61+L61</f>
        <v>507374</v>
      </c>
      <c r="K61" s="19">
        <v>254112</v>
      </c>
      <c r="L61" s="16">
        <v>253262</v>
      </c>
      <c r="M61" s="14" t="s">
        <v>25</v>
      </c>
      <c r="N61" s="19">
        <f t="shared" si="21"/>
        <v>392961</v>
      </c>
      <c r="O61" s="16">
        <f t="shared" si="22"/>
        <v>211979</v>
      </c>
      <c r="P61" s="16">
        <v>183186</v>
      </c>
      <c r="Q61" s="16">
        <v>28793</v>
      </c>
      <c r="R61" s="19">
        <v>180982</v>
      </c>
      <c r="S61" s="16">
        <f t="shared" si="17"/>
        <v>495998</v>
      </c>
      <c r="T61" s="19">
        <v>265598</v>
      </c>
      <c r="U61" s="16">
        <v>230400</v>
      </c>
      <c r="V61" s="16">
        <f>W61+X61</f>
        <v>157011</v>
      </c>
      <c r="W61" s="19">
        <v>89195</v>
      </c>
      <c r="X61" s="16">
        <v>67816</v>
      </c>
    </row>
    <row r="63" spans="2:22" ht="13.5">
      <c r="B63" s="41"/>
      <c r="C63" s="41"/>
      <c r="D63" s="41"/>
      <c r="E63" s="41"/>
      <c r="F63" s="41"/>
      <c r="G63" s="41"/>
      <c r="H63" s="41"/>
      <c r="I63" s="41"/>
      <c r="J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2:22" ht="13.5">
      <c r="B64" s="41"/>
      <c r="C64" s="41"/>
      <c r="D64" s="41"/>
      <c r="E64" s="41"/>
      <c r="F64" s="41"/>
      <c r="G64" s="41"/>
      <c r="H64" s="41"/>
      <c r="I64" s="41"/>
      <c r="J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2:22" ht="13.5">
      <c r="B65" s="41"/>
      <c r="C65" s="41"/>
      <c r="D65" s="41"/>
      <c r="E65" s="41"/>
      <c r="F65" s="41"/>
      <c r="G65" s="41"/>
      <c r="H65" s="41"/>
      <c r="I65" s="41"/>
      <c r="J65" s="41"/>
      <c r="N65" s="41"/>
      <c r="O65" s="41"/>
      <c r="P65" s="41"/>
      <c r="Q65" s="41"/>
      <c r="R65" s="41"/>
      <c r="S65" s="41"/>
      <c r="T65" s="41"/>
      <c r="U65" s="41"/>
      <c r="V65" s="41"/>
    </row>
  </sheetData>
  <printOptions/>
  <pageMargins left="0.7086614173228347" right="0.7086614173228347" top="0.7874015748031497" bottom="0.7874015748031497" header="0" footer="0"/>
  <pageSetup horizontalDpi="600" verticalDpi="600" orientation="portrait" paperSize="9" scale="94" r:id="rId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5"/>
  <sheetViews>
    <sheetView view="pageBreakPreview" zoomScaleSheetLayoutView="100" workbookViewId="0" topLeftCell="M1">
      <pane ySplit="7" topLeftCell="BM8" activePane="bottomLeft" state="frozen"/>
      <selection pane="topLeft" activeCell="A1" sqref="A1"/>
      <selection pane="bottomLeft" activeCell="M62" sqref="A62:IV66"/>
    </sheetView>
  </sheetViews>
  <sheetFormatPr defaultColWidth="8.796875" defaultRowHeight="14.25"/>
  <cols>
    <col min="1" max="1" width="7.59765625" style="27" customWidth="1"/>
    <col min="2" max="2" width="8" style="27" customWidth="1"/>
    <col min="3" max="6" width="7.09765625" style="27" customWidth="1"/>
    <col min="7" max="7" width="8" style="27" customWidth="1"/>
    <col min="8" max="9" width="7.09765625" style="27" customWidth="1"/>
    <col min="10" max="10" width="8" style="27" customWidth="1"/>
    <col min="11" max="12" width="7.09765625" style="27" customWidth="1"/>
    <col min="13" max="13" width="7.59765625" style="27" customWidth="1"/>
    <col min="14" max="14" width="8" style="27" customWidth="1"/>
    <col min="15" max="18" width="7.09765625" style="27" customWidth="1"/>
    <col min="19" max="19" width="8" style="27" customWidth="1"/>
    <col min="20" max="21" width="7.09765625" style="27" customWidth="1"/>
    <col min="22" max="22" width="8" style="27" customWidth="1"/>
    <col min="23" max="24" width="7.09765625" style="27" customWidth="1"/>
    <col min="25" max="16384" width="9" style="27" customWidth="1"/>
  </cols>
  <sheetData>
    <row r="1" spans="1:13" ht="16.5" customHeight="1">
      <c r="A1" s="1" t="s">
        <v>66</v>
      </c>
      <c r="M1" s="1" t="s">
        <v>67</v>
      </c>
    </row>
    <row r="2" spans="12:24" ht="13.5">
      <c r="L2" s="40" t="s">
        <v>74</v>
      </c>
      <c r="X2" s="40" t="s">
        <v>74</v>
      </c>
    </row>
    <row r="3" spans="1:24" ht="13.5" customHeight="1">
      <c r="A3" s="2" t="s">
        <v>1</v>
      </c>
      <c r="B3" s="43" t="s">
        <v>31</v>
      </c>
      <c r="C3" s="44"/>
      <c r="D3" s="44"/>
      <c r="E3" s="44"/>
      <c r="F3" s="44"/>
      <c r="G3" s="44"/>
      <c r="H3" s="44"/>
      <c r="I3" s="44"/>
      <c r="J3" s="44"/>
      <c r="K3" s="44"/>
      <c r="L3" s="45"/>
      <c r="M3" s="2" t="s">
        <v>1</v>
      </c>
      <c r="N3" s="3" t="s">
        <v>32</v>
      </c>
      <c r="O3" s="3"/>
      <c r="P3" s="3"/>
      <c r="Q3" s="3"/>
      <c r="R3" s="3"/>
      <c r="S3" s="3"/>
      <c r="T3" s="3"/>
      <c r="U3" s="3"/>
      <c r="V3" s="3"/>
      <c r="W3" s="3"/>
      <c r="X3" s="13"/>
    </row>
    <row r="4" spans="1:24" ht="13.5" customHeight="1">
      <c r="A4" s="4"/>
      <c r="B4" s="5" t="s">
        <v>4</v>
      </c>
      <c r="C4" s="5"/>
      <c r="D4" s="5"/>
      <c r="E4" s="5"/>
      <c r="F4" s="6"/>
      <c r="G4" s="5" t="s">
        <v>5</v>
      </c>
      <c r="H4" s="5"/>
      <c r="I4" s="6"/>
      <c r="J4" s="5" t="s">
        <v>6</v>
      </c>
      <c r="K4" s="5"/>
      <c r="L4" s="6"/>
      <c r="M4" s="4"/>
      <c r="N4" s="5" t="s">
        <v>4</v>
      </c>
      <c r="O4" s="5"/>
      <c r="P4" s="5"/>
      <c r="Q4" s="5"/>
      <c r="R4" s="6"/>
      <c r="S4" s="5" t="s">
        <v>5</v>
      </c>
      <c r="T4" s="5"/>
      <c r="U4" s="6"/>
      <c r="V4" s="5" t="s">
        <v>6</v>
      </c>
      <c r="W4" s="5"/>
      <c r="X4" s="6"/>
    </row>
    <row r="5" spans="1:24" ht="13.5" customHeight="1">
      <c r="A5" s="4"/>
      <c r="B5" s="7" t="s">
        <v>7</v>
      </c>
      <c r="C5" s="8"/>
      <c r="D5" s="9"/>
      <c r="E5" s="10"/>
      <c r="F5" s="7"/>
      <c r="G5" s="7" t="s">
        <v>7</v>
      </c>
      <c r="H5" s="7"/>
      <c r="I5" s="7"/>
      <c r="J5" s="7" t="s">
        <v>7</v>
      </c>
      <c r="K5" s="7"/>
      <c r="L5" s="7"/>
      <c r="M5" s="4"/>
      <c r="N5" s="7" t="s">
        <v>7</v>
      </c>
      <c r="O5" s="8"/>
      <c r="P5" s="9"/>
      <c r="Q5" s="10"/>
      <c r="R5" s="7"/>
      <c r="S5" s="7" t="s">
        <v>7</v>
      </c>
      <c r="T5" s="7"/>
      <c r="U5" s="7"/>
      <c r="V5" s="7" t="s">
        <v>7</v>
      </c>
      <c r="W5" s="7"/>
      <c r="X5" s="7"/>
    </row>
    <row r="6" spans="1:24" ht="13.5" customHeight="1">
      <c r="A6" s="4"/>
      <c r="B6" s="7"/>
      <c r="C6" s="7" t="s">
        <v>8</v>
      </c>
      <c r="D6" s="7" t="s">
        <v>9</v>
      </c>
      <c r="E6" s="7" t="s">
        <v>10</v>
      </c>
      <c r="F6" s="7" t="s">
        <v>11</v>
      </c>
      <c r="G6" s="7"/>
      <c r="H6" s="7" t="s">
        <v>8</v>
      </c>
      <c r="I6" s="7" t="s">
        <v>11</v>
      </c>
      <c r="J6" s="7"/>
      <c r="K6" s="7" t="s">
        <v>8</v>
      </c>
      <c r="L6" s="7" t="s">
        <v>11</v>
      </c>
      <c r="M6" s="4"/>
      <c r="N6" s="7"/>
      <c r="O6" s="7" t="s">
        <v>8</v>
      </c>
      <c r="P6" s="7" t="s">
        <v>9</v>
      </c>
      <c r="Q6" s="7" t="s">
        <v>10</v>
      </c>
      <c r="R6" s="7" t="s">
        <v>11</v>
      </c>
      <c r="S6" s="7"/>
      <c r="T6" s="7" t="s">
        <v>8</v>
      </c>
      <c r="U6" s="7" t="s">
        <v>11</v>
      </c>
      <c r="V6" s="7"/>
      <c r="W6" s="7" t="s">
        <v>8</v>
      </c>
      <c r="X6" s="7" t="s">
        <v>11</v>
      </c>
    </row>
    <row r="7" spans="1:24" ht="13.5" customHeight="1">
      <c r="A7" s="11" t="s">
        <v>12</v>
      </c>
      <c r="B7" s="10" t="s">
        <v>13</v>
      </c>
      <c r="C7" s="10"/>
      <c r="D7" s="10" t="s">
        <v>14</v>
      </c>
      <c r="E7" s="10" t="s">
        <v>15</v>
      </c>
      <c r="F7" s="10"/>
      <c r="G7" s="10" t="s">
        <v>13</v>
      </c>
      <c r="H7" s="10"/>
      <c r="I7" s="10"/>
      <c r="J7" s="10" t="s">
        <v>13</v>
      </c>
      <c r="K7" s="10"/>
      <c r="L7" s="10"/>
      <c r="M7" s="11" t="s">
        <v>12</v>
      </c>
      <c r="N7" s="10" t="s">
        <v>13</v>
      </c>
      <c r="O7" s="10"/>
      <c r="P7" s="10" t="s">
        <v>14</v>
      </c>
      <c r="Q7" s="10" t="s">
        <v>15</v>
      </c>
      <c r="R7" s="10"/>
      <c r="S7" s="10" t="s">
        <v>13</v>
      </c>
      <c r="T7" s="10"/>
      <c r="U7" s="10"/>
      <c r="V7" s="10" t="s">
        <v>13</v>
      </c>
      <c r="W7" s="10"/>
      <c r="X7" s="10"/>
    </row>
    <row r="8" spans="1:13" ht="16.5" customHeight="1">
      <c r="A8" s="28" t="s">
        <v>0</v>
      </c>
      <c r="M8" s="28" t="s">
        <v>0</v>
      </c>
    </row>
    <row r="9" spans="1:24" ht="13.5" customHeight="1">
      <c r="A9" s="33" t="s">
        <v>28</v>
      </c>
      <c r="B9" s="34">
        <v>247230</v>
      </c>
      <c r="C9" s="34">
        <v>211016</v>
      </c>
      <c r="D9" s="34">
        <v>203969</v>
      </c>
      <c r="E9" s="34">
        <v>7047</v>
      </c>
      <c r="F9" s="34">
        <v>36214</v>
      </c>
      <c r="G9" s="34">
        <v>340677</v>
      </c>
      <c r="H9" s="34">
        <v>283780</v>
      </c>
      <c r="I9" s="34">
        <v>56897</v>
      </c>
      <c r="J9" s="34">
        <v>140794</v>
      </c>
      <c r="K9" s="34">
        <v>128138</v>
      </c>
      <c r="L9" s="34">
        <v>12656</v>
      </c>
      <c r="M9" s="33" t="s">
        <v>28</v>
      </c>
      <c r="N9" s="34">
        <v>500953</v>
      </c>
      <c r="O9" s="34">
        <v>366714</v>
      </c>
      <c r="P9" s="34">
        <v>340218</v>
      </c>
      <c r="Q9" s="34">
        <v>26496</v>
      </c>
      <c r="R9" s="34">
        <v>134239</v>
      </c>
      <c r="S9" s="34">
        <v>623735</v>
      </c>
      <c r="T9" s="34">
        <v>453878</v>
      </c>
      <c r="U9" s="34">
        <v>169857</v>
      </c>
      <c r="V9" s="34">
        <v>275627</v>
      </c>
      <c r="W9" s="34">
        <v>206752</v>
      </c>
      <c r="X9" s="34">
        <v>68875</v>
      </c>
    </row>
    <row r="10" spans="1:24" ht="13.5" customHeight="1">
      <c r="A10" s="12" t="s">
        <v>42</v>
      </c>
      <c r="B10" s="15">
        <v>279095</v>
      </c>
      <c r="C10" s="15">
        <v>228980</v>
      </c>
      <c r="D10" s="15">
        <v>219325</v>
      </c>
      <c r="E10" s="15">
        <v>9655</v>
      </c>
      <c r="F10" s="15">
        <v>50115</v>
      </c>
      <c r="G10" s="15">
        <v>342735</v>
      </c>
      <c r="H10" s="15">
        <v>275791</v>
      </c>
      <c r="I10" s="15">
        <v>66944</v>
      </c>
      <c r="J10" s="15">
        <v>161958</v>
      </c>
      <c r="K10" s="15">
        <v>142820</v>
      </c>
      <c r="L10" s="15">
        <v>19138</v>
      </c>
      <c r="M10" s="12" t="s">
        <v>42</v>
      </c>
      <c r="N10" s="15">
        <v>488320</v>
      </c>
      <c r="O10" s="15">
        <v>356142</v>
      </c>
      <c r="P10" s="15">
        <v>325970</v>
      </c>
      <c r="Q10" s="15">
        <v>30172</v>
      </c>
      <c r="R10" s="15">
        <v>132178</v>
      </c>
      <c r="S10" s="15">
        <v>620072</v>
      </c>
      <c r="T10" s="15">
        <v>450265</v>
      </c>
      <c r="U10" s="15">
        <v>169807</v>
      </c>
      <c r="V10" s="15">
        <v>260025</v>
      </c>
      <c r="W10" s="15">
        <v>193048</v>
      </c>
      <c r="X10" s="15">
        <v>66977</v>
      </c>
    </row>
    <row r="11" spans="1:24" ht="13.5" customHeight="1">
      <c r="A11" s="12" t="s">
        <v>44</v>
      </c>
      <c r="B11" s="15">
        <v>245383</v>
      </c>
      <c r="C11" s="15">
        <v>203703</v>
      </c>
      <c r="D11" s="15">
        <v>195547</v>
      </c>
      <c r="E11" s="15">
        <v>8156</v>
      </c>
      <c r="F11" s="15">
        <v>41680</v>
      </c>
      <c r="G11" s="15">
        <v>325793</v>
      </c>
      <c r="H11" s="15">
        <v>262333</v>
      </c>
      <c r="I11" s="15">
        <v>63460</v>
      </c>
      <c r="J11" s="15">
        <v>150766</v>
      </c>
      <c r="K11" s="15">
        <v>134714</v>
      </c>
      <c r="L11" s="15">
        <v>16052</v>
      </c>
      <c r="M11" s="12" t="s">
        <v>44</v>
      </c>
      <c r="N11" s="15">
        <v>309446</v>
      </c>
      <c r="O11" s="15">
        <v>235759</v>
      </c>
      <c r="P11" s="15">
        <v>227112</v>
      </c>
      <c r="Q11" s="15">
        <v>8647</v>
      </c>
      <c r="R11" s="15">
        <v>73687</v>
      </c>
      <c r="S11" s="15">
        <v>444069</v>
      </c>
      <c r="T11" s="15">
        <v>342777</v>
      </c>
      <c r="U11" s="15">
        <v>101292</v>
      </c>
      <c r="V11" s="15">
        <v>168713</v>
      </c>
      <c r="W11" s="15">
        <v>123884</v>
      </c>
      <c r="X11" s="15">
        <v>44829</v>
      </c>
    </row>
    <row r="12" spans="1:24" ht="13.5" customHeight="1">
      <c r="A12" s="12" t="s">
        <v>75</v>
      </c>
      <c r="B12" s="15">
        <v>191646</v>
      </c>
      <c r="C12" s="15">
        <v>167353</v>
      </c>
      <c r="D12" s="15">
        <v>160416</v>
      </c>
      <c r="E12" s="15">
        <v>6937</v>
      </c>
      <c r="F12" s="15">
        <v>24293</v>
      </c>
      <c r="G12" s="15">
        <v>270187</v>
      </c>
      <c r="H12" s="15">
        <v>232330</v>
      </c>
      <c r="I12" s="15">
        <v>37857</v>
      </c>
      <c r="J12" s="15">
        <v>123620</v>
      </c>
      <c r="K12" s="15">
        <v>111075</v>
      </c>
      <c r="L12" s="15">
        <v>12545</v>
      </c>
      <c r="M12" s="12" t="s">
        <v>75</v>
      </c>
      <c r="N12" s="15">
        <v>391672</v>
      </c>
      <c r="O12" s="15">
        <v>293055</v>
      </c>
      <c r="P12" s="15">
        <v>273595</v>
      </c>
      <c r="Q12" s="15">
        <v>19460</v>
      </c>
      <c r="R12" s="15">
        <v>98617</v>
      </c>
      <c r="S12" s="15">
        <v>514901</v>
      </c>
      <c r="T12" s="15">
        <v>382130</v>
      </c>
      <c r="U12" s="15">
        <v>132771</v>
      </c>
      <c r="V12" s="15">
        <v>240665</v>
      </c>
      <c r="W12" s="15">
        <v>183900</v>
      </c>
      <c r="X12" s="15">
        <v>56765</v>
      </c>
    </row>
    <row r="13" spans="1:24" ht="13.5" customHeight="1">
      <c r="A13" s="12" t="s">
        <v>76</v>
      </c>
      <c r="B13" s="15">
        <f>C13+F13</f>
        <v>200511</v>
      </c>
      <c r="C13" s="15">
        <f>D13+E13</f>
        <v>176872</v>
      </c>
      <c r="D13" s="15">
        <v>172787</v>
      </c>
      <c r="E13" s="15">
        <v>4085</v>
      </c>
      <c r="F13" s="15">
        <v>23639</v>
      </c>
      <c r="G13" s="15">
        <f aca="true" t="shared" si="0" ref="G13:G25">H13+I13</f>
        <v>275917</v>
      </c>
      <c r="H13" s="15">
        <v>238230</v>
      </c>
      <c r="I13" s="15">
        <v>37687</v>
      </c>
      <c r="J13" s="15">
        <f>K13+L13</f>
        <v>136092</v>
      </c>
      <c r="K13" s="15">
        <v>124454</v>
      </c>
      <c r="L13" s="15">
        <v>11638</v>
      </c>
      <c r="M13" s="12" t="s">
        <v>76</v>
      </c>
      <c r="N13" s="15">
        <f>O13+R13</f>
        <v>383720</v>
      </c>
      <c r="O13" s="15">
        <f>P13+Q13</f>
        <v>295609</v>
      </c>
      <c r="P13" s="15">
        <v>276043</v>
      </c>
      <c r="Q13" s="15">
        <v>19566</v>
      </c>
      <c r="R13" s="15">
        <v>88111</v>
      </c>
      <c r="S13" s="15">
        <f aca="true" t="shared" si="1" ref="S13:S25">T13+U13</f>
        <v>491522</v>
      </c>
      <c r="T13" s="15">
        <v>376768</v>
      </c>
      <c r="U13" s="15">
        <v>114754</v>
      </c>
      <c r="V13" s="15">
        <f>W13+X13</f>
        <v>230287</v>
      </c>
      <c r="W13" s="15">
        <v>180098</v>
      </c>
      <c r="X13" s="15">
        <v>50189</v>
      </c>
    </row>
    <row r="14" spans="1:24" ht="13.5" customHeight="1">
      <c r="A14" s="46" t="s">
        <v>77</v>
      </c>
      <c r="B14" s="47">
        <f>C14+F14</f>
        <v>162566</v>
      </c>
      <c r="C14" s="47">
        <f>D14+E14</f>
        <v>160746</v>
      </c>
      <c r="D14" s="47">
        <v>156643</v>
      </c>
      <c r="E14" s="47">
        <v>4103</v>
      </c>
      <c r="F14" s="47">
        <v>1820</v>
      </c>
      <c r="G14" s="47">
        <f t="shared" si="0"/>
        <v>228007</v>
      </c>
      <c r="H14" s="47">
        <v>226323</v>
      </c>
      <c r="I14" s="47">
        <v>1684</v>
      </c>
      <c r="J14" s="47">
        <f>K14+L14</f>
        <v>111594</v>
      </c>
      <c r="K14" s="47">
        <v>109668</v>
      </c>
      <c r="L14" s="47">
        <v>1926</v>
      </c>
      <c r="M14" s="46" t="s">
        <v>77</v>
      </c>
      <c r="N14" s="47">
        <f>O14+R14</f>
        <v>326495</v>
      </c>
      <c r="O14" s="47">
        <f>P14+Q14</f>
        <v>295762</v>
      </c>
      <c r="P14" s="47">
        <v>279030</v>
      </c>
      <c r="Q14" s="47">
        <v>16732</v>
      </c>
      <c r="R14" s="47">
        <v>30733</v>
      </c>
      <c r="S14" s="47">
        <f t="shared" si="1"/>
        <v>425597</v>
      </c>
      <c r="T14" s="47">
        <v>382418</v>
      </c>
      <c r="U14" s="47">
        <v>43179</v>
      </c>
      <c r="V14" s="47">
        <f>W14+X14</f>
        <v>194799</v>
      </c>
      <c r="W14" s="47">
        <v>180605</v>
      </c>
      <c r="X14" s="47">
        <v>14194</v>
      </c>
    </row>
    <row r="15" spans="1:24" ht="13.5" customHeight="1">
      <c r="A15" s="12" t="s">
        <v>16</v>
      </c>
      <c r="B15" s="15">
        <f aca="true" t="shared" si="2" ref="B15:B25">C15+F15</f>
        <v>161869</v>
      </c>
      <c r="C15" s="15">
        <f aca="true" t="shared" si="3" ref="C15:C25">D15+E15</f>
        <v>161868</v>
      </c>
      <c r="D15" s="15">
        <v>158002</v>
      </c>
      <c r="E15" s="15">
        <v>3866</v>
      </c>
      <c r="F15" s="15">
        <v>1</v>
      </c>
      <c r="G15" s="15">
        <f t="shared" si="0"/>
        <v>225319</v>
      </c>
      <c r="H15" s="15">
        <v>225319</v>
      </c>
      <c r="I15" s="15">
        <v>0</v>
      </c>
      <c r="J15" s="15">
        <f aca="true" t="shared" si="4" ref="J15:J22">K15+L15</f>
        <v>112413</v>
      </c>
      <c r="K15" s="15">
        <v>112411</v>
      </c>
      <c r="L15" s="15">
        <v>2</v>
      </c>
      <c r="M15" s="12" t="s">
        <v>16</v>
      </c>
      <c r="N15" s="15">
        <f aca="true" t="shared" si="5" ref="N15:N25">O15+R15</f>
        <v>300039</v>
      </c>
      <c r="O15" s="15">
        <f aca="true" t="shared" si="6" ref="O15:O25">P15+Q15</f>
        <v>297705</v>
      </c>
      <c r="P15" s="15">
        <v>276839</v>
      </c>
      <c r="Q15" s="15">
        <v>20866</v>
      </c>
      <c r="R15" s="15">
        <v>2334</v>
      </c>
      <c r="S15" s="15">
        <f t="shared" si="1"/>
        <v>386093</v>
      </c>
      <c r="T15" s="15">
        <v>383162</v>
      </c>
      <c r="U15" s="15">
        <v>2931</v>
      </c>
      <c r="V15" s="15">
        <f aca="true" t="shared" si="7" ref="V15:V22">W15+X15</f>
        <v>189655</v>
      </c>
      <c r="W15" s="15">
        <v>188086</v>
      </c>
      <c r="X15" s="15">
        <v>1569</v>
      </c>
    </row>
    <row r="16" spans="1:24" ht="13.5" customHeight="1">
      <c r="A16" s="12" t="s">
        <v>78</v>
      </c>
      <c r="B16" s="15">
        <f t="shared" si="2"/>
        <v>163912</v>
      </c>
      <c r="C16" s="15">
        <f t="shared" si="3"/>
        <v>163642</v>
      </c>
      <c r="D16" s="15">
        <v>159238</v>
      </c>
      <c r="E16" s="15">
        <v>4404</v>
      </c>
      <c r="F16" s="15">
        <v>270</v>
      </c>
      <c r="G16" s="15">
        <f t="shared" si="0"/>
        <v>228981</v>
      </c>
      <c r="H16" s="15">
        <v>228722</v>
      </c>
      <c r="I16" s="15">
        <v>259</v>
      </c>
      <c r="J16" s="15">
        <f t="shared" si="4"/>
        <v>113563</v>
      </c>
      <c r="K16" s="15">
        <v>113285</v>
      </c>
      <c r="L16" s="15">
        <v>278</v>
      </c>
      <c r="M16" s="12" t="s">
        <v>78</v>
      </c>
      <c r="N16" s="15">
        <f t="shared" si="5"/>
        <v>306718</v>
      </c>
      <c r="O16" s="15">
        <f t="shared" si="6"/>
        <v>304481</v>
      </c>
      <c r="P16" s="15">
        <v>279063</v>
      </c>
      <c r="Q16" s="15">
        <v>25418</v>
      </c>
      <c r="R16" s="15">
        <v>2237</v>
      </c>
      <c r="S16" s="15">
        <f t="shared" si="1"/>
        <v>405509</v>
      </c>
      <c r="T16" s="15">
        <v>402049</v>
      </c>
      <c r="U16" s="15">
        <v>3460</v>
      </c>
      <c r="V16" s="15">
        <f t="shared" si="7"/>
        <v>181772</v>
      </c>
      <c r="W16" s="15">
        <v>181082</v>
      </c>
      <c r="X16" s="15">
        <v>690</v>
      </c>
    </row>
    <row r="17" spans="1:24" ht="13.5" customHeight="1">
      <c r="A17" s="12" t="s">
        <v>17</v>
      </c>
      <c r="B17" s="15">
        <f t="shared" si="2"/>
        <v>167454</v>
      </c>
      <c r="C17" s="15">
        <f t="shared" si="3"/>
        <v>164529</v>
      </c>
      <c r="D17" s="15">
        <v>160584</v>
      </c>
      <c r="E17" s="15">
        <v>3945</v>
      </c>
      <c r="F17" s="15">
        <v>2925</v>
      </c>
      <c r="G17" s="15">
        <f t="shared" si="0"/>
        <v>233806</v>
      </c>
      <c r="H17" s="15">
        <v>227431</v>
      </c>
      <c r="I17" s="15">
        <v>6375</v>
      </c>
      <c r="J17" s="15">
        <f>K17+L17</f>
        <v>115847</v>
      </c>
      <c r="K17" s="15">
        <v>115606</v>
      </c>
      <c r="L17" s="15">
        <v>241</v>
      </c>
      <c r="M17" s="12" t="s">
        <v>17</v>
      </c>
      <c r="N17" s="15">
        <f t="shared" si="5"/>
        <v>305219</v>
      </c>
      <c r="O17" s="15">
        <f t="shared" si="6"/>
        <v>302939</v>
      </c>
      <c r="P17" s="15">
        <v>278926</v>
      </c>
      <c r="Q17" s="15">
        <v>24013</v>
      </c>
      <c r="R17" s="15">
        <v>2280</v>
      </c>
      <c r="S17" s="15">
        <f t="shared" si="1"/>
        <v>397723</v>
      </c>
      <c r="T17" s="15">
        <v>394854</v>
      </c>
      <c r="U17" s="15">
        <v>2869</v>
      </c>
      <c r="V17" s="15">
        <f t="shared" si="7"/>
        <v>187073</v>
      </c>
      <c r="W17" s="15">
        <v>185544</v>
      </c>
      <c r="X17" s="15">
        <v>1529</v>
      </c>
    </row>
    <row r="18" spans="1:24" ht="13.5" customHeight="1">
      <c r="A18" s="12" t="s">
        <v>18</v>
      </c>
      <c r="B18" s="15">
        <f t="shared" si="2"/>
        <v>161204</v>
      </c>
      <c r="C18" s="15">
        <f t="shared" si="3"/>
        <v>160899</v>
      </c>
      <c r="D18" s="15">
        <v>156487</v>
      </c>
      <c r="E18" s="15">
        <v>4412</v>
      </c>
      <c r="F18" s="15">
        <v>305</v>
      </c>
      <c r="G18" s="15">
        <f t="shared" si="0"/>
        <v>222392</v>
      </c>
      <c r="H18" s="15">
        <v>221746</v>
      </c>
      <c r="I18" s="15">
        <v>646</v>
      </c>
      <c r="J18" s="15">
        <f t="shared" si="4"/>
        <v>113792</v>
      </c>
      <c r="K18" s="15">
        <v>113751</v>
      </c>
      <c r="L18" s="15">
        <v>41</v>
      </c>
      <c r="M18" s="12" t="s">
        <v>18</v>
      </c>
      <c r="N18" s="15">
        <f t="shared" si="5"/>
        <v>299387</v>
      </c>
      <c r="O18" s="15">
        <f t="shared" si="6"/>
        <v>297270</v>
      </c>
      <c r="P18" s="15">
        <v>276296</v>
      </c>
      <c r="Q18" s="15">
        <v>20974</v>
      </c>
      <c r="R18" s="15">
        <v>2117</v>
      </c>
      <c r="S18" s="15">
        <f t="shared" si="1"/>
        <v>391691</v>
      </c>
      <c r="T18" s="15">
        <v>389064</v>
      </c>
      <c r="U18" s="15">
        <v>2627</v>
      </c>
      <c r="V18" s="15">
        <f t="shared" si="7"/>
        <v>181587</v>
      </c>
      <c r="W18" s="15">
        <v>180121</v>
      </c>
      <c r="X18" s="15">
        <v>1466</v>
      </c>
    </row>
    <row r="19" spans="1:24" ht="13.5" customHeight="1">
      <c r="A19" s="12" t="s">
        <v>19</v>
      </c>
      <c r="B19" s="15">
        <f t="shared" si="2"/>
        <v>192883</v>
      </c>
      <c r="C19" s="15">
        <f t="shared" si="3"/>
        <v>165878</v>
      </c>
      <c r="D19" s="15">
        <v>161867</v>
      </c>
      <c r="E19" s="15">
        <v>4011</v>
      </c>
      <c r="F19" s="15">
        <v>27005</v>
      </c>
      <c r="G19" s="15">
        <f t="shared" si="0"/>
        <v>272904</v>
      </c>
      <c r="H19" s="15">
        <v>228239</v>
      </c>
      <c r="I19" s="15">
        <v>44665</v>
      </c>
      <c r="J19" s="15">
        <f t="shared" si="4"/>
        <v>129227</v>
      </c>
      <c r="K19" s="15">
        <v>116270</v>
      </c>
      <c r="L19" s="15">
        <v>12957</v>
      </c>
      <c r="M19" s="12" t="s">
        <v>19</v>
      </c>
      <c r="N19" s="15">
        <f t="shared" si="5"/>
        <v>739132</v>
      </c>
      <c r="O19" s="15">
        <f t="shared" si="6"/>
        <v>294882</v>
      </c>
      <c r="P19" s="15">
        <v>275725</v>
      </c>
      <c r="Q19" s="15">
        <v>19157</v>
      </c>
      <c r="R19" s="15">
        <v>444250</v>
      </c>
      <c r="S19" s="15">
        <f t="shared" si="1"/>
        <v>989645</v>
      </c>
      <c r="T19" s="15">
        <v>386650</v>
      </c>
      <c r="U19" s="15">
        <v>602995</v>
      </c>
      <c r="V19" s="15">
        <f t="shared" si="7"/>
        <v>410213</v>
      </c>
      <c r="W19" s="15">
        <v>174391</v>
      </c>
      <c r="X19" s="15">
        <v>235822</v>
      </c>
    </row>
    <row r="20" spans="1:24" ht="13.5" customHeight="1">
      <c r="A20" s="12" t="s">
        <v>20</v>
      </c>
      <c r="B20" s="15">
        <f t="shared" si="2"/>
        <v>282584</v>
      </c>
      <c r="C20" s="15">
        <f t="shared" si="3"/>
        <v>187008</v>
      </c>
      <c r="D20" s="15">
        <v>184312</v>
      </c>
      <c r="E20" s="15">
        <v>2696</v>
      </c>
      <c r="F20" s="15">
        <v>95576</v>
      </c>
      <c r="G20" s="15">
        <f t="shared" si="0"/>
        <v>399783</v>
      </c>
      <c r="H20" s="15">
        <v>242667</v>
      </c>
      <c r="I20" s="15">
        <v>157116</v>
      </c>
      <c r="J20" s="15">
        <f t="shared" si="4"/>
        <v>168447</v>
      </c>
      <c r="K20" s="15">
        <v>132803</v>
      </c>
      <c r="L20" s="15">
        <v>35644</v>
      </c>
      <c r="M20" s="12" t="s">
        <v>20</v>
      </c>
      <c r="N20" s="15">
        <f t="shared" si="5"/>
        <v>365823</v>
      </c>
      <c r="O20" s="15">
        <f t="shared" si="6"/>
        <v>287449</v>
      </c>
      <c r="P20" s="15">
        <v>269204</v>
      </c>
      <c r="Q20" s="15">
        <v>18245</v>
      </c>
      <c r="R20" s="15">
        <v>78374</v>
      </c>
      <c r="S20" s="15">
        <f t="shared" si="1"/>
        <v>452514</v>
      </c>
      <c r="T20" s="15">
        <v>365638</v>
      </c>
      <c r="U20" s="15">
        <v>86876</v>
      </c>
      <c r="V20" s="15">
        <f t="shared" si="7"/>
        <v>233050</v>
      </c>
      <c r="W20" s="15">
        <v>167697</v>
      </c>
      <c r="X20" s="15">
        <v>65353</v>
      </c>
    </row>
    <row r="21" spans="1:24" ht="13.5" customHeight="1">
      <c r="A21" s="12" t="s">
        <v>21</v>
      </c>
      <c r="B21" s="15">
        <f t="shared" si="2"/>
        <v>211909</v>
      </c>
      <c r="C21" s="15">
        <f t="shared" si="3"/>
        <v>191002</v>
      </c>
      <c r="D21" s="15">
        <v>186935</v>
      </c>
      <c r="E21" s="15">
        <v>4067</v>
      </c>
      <c r="F21" s="15">
        <v>20907</v>
      </c>
      <c r="G21" s="15">
        <f t="shared" si="0"/>
        <v>274652</v>
      </c>
      <c r="H21" s="15">
        <v>248813</v>
      </c>
      <c r="I21" s="15">
        <v>25839</v>
      </c>
      <c r="J21" s="15">
        <f t="shared" si="4"/>
        <v>153926</v>
      </c>
      <c r="K21" s="15">
        <v>137494</v>
      </c>
      <c r="L21" s="15">
        <v>16432</v>
      </c>
      <c r="M21" s="12" t="s">
        <v>21</v>
      </c>
      <c r="N21" s="15">
        <f t="shared" si="5"/>
        <v>294591</v>
      </c>
      <c r="O21" s="15">
        <f t="shared" si="6"/>
        <v>294591</v>
      </c>
      <c r="P21" s="15">
        <v>277178</v>
      </c>
      <c r="Q21" s="15">
        <v>17413</v>
      </c>
      <c r="R21" s="15">
        <v>0</v>
      </c>
      <c r="S21" s="15">
        <f t="shared" si="1"/>
        <v>368530</v>
      </c>
      <c r="T21" s="15">
        <v>368530</v>
      </c>
      <c r="U21" s="15">
        <v>0</v>
      </c>
      <c r="V21" s="15">
        <f t="shared" si="7"/>
        <v>179188</v>
      </c>
      <c r="W21" s="15">
        <v>179188</v>
      </c>
      <c r="X21" s="15">
        <v>0</v>
      </c>
    </row>
    <row r="22" spans="1:24" ht="13.5" customHeight="1">
      <c r="A22" s="12" t="s">
        <v>22</v>
      </c>
      <c r="B22" s="15">
        <f t="shared" si="2"/>
        <v>192538</v>
      </c>
      <c r="C22" s="15">
        <f t="shared" si="3"/>
        <v>192538</v>
      </c>
      <c r="D22" s="15">
        <v>188509</v>
      </c>
      <c r="E22" s="15">
        <v>4029</v>
      </c>
      <c r="F22" s="15">
        <v>0</v>
      </c>
      <c r="G22" s="15">
        <f t="shared" si="0"/>
        <v>253322</v>
      </c>
      <c r="H22" s="15">
        <v>253322</v>
      </c>
      <c r="I22" s="15">
        <v>0</v>
      </c>
      <c r="J22" s="15">
        <f t="shared" si="4"/>
        <v>135394</v>
      </c>
      <c r="K22" s="15">
        <v>135394</v>
      </c>
      <c r="L22" s="15">
        <v>0</v>
      </c>
      <c r="M22" s="12" t="s">
        <v>22</v>
      </c>
      <c r="N22" s="15">
        <f t="shared" si="5"/>
        <v>299432</v>
      </c>
      <c r="O22" s="15">
        <f t="shared" si="6"/>
        <v>295752</v>
      </c>
      <c r="P22" s="15">
        <v>279835</v>
      </c>
      <c r="Q22" s="15">
        <v>15917</v>
      </c>
      <c r="R22" s="15">
        <v>3680</v>
      </c>
      <c r="S22" s="15">
        <f t="shared" si="1"/>
        <v>374405</v>
      </c>
      <c r="T22" s="15">
        <v>370114</v>
      </c>
      <c r="U22" s="15">
        <v>4291</v>
      </c>
      <c r="V22" s="15">
        <f t="shared" si="7"/>
        <v>180905</v>
      </c>
      <c r="W22" s="15">
        <v>178192</v>
      </c>
      <c r="X22" s="15">
        <v>2713</v>
      </c>
    </row>
    <row r="23" spans="1:24" ht="13.5" customHeight="1">
      <c r="A23" s="12" t="s">
        <v>23</v>
      </c>
      <c r="B23" s="15">
        <f t="shared" si="2"/>
        <v>190716</v>
      </c>
      <c r="C23" s="15">
        <f t="shared" si="3"/>
        <v>190535</v>
      </c>
      <c r="D23" s="15">
        <v>186927</v>
      </c>
      <c r="E23" s="15">
        <v>3608</v>
      </c>
      <c r="F23" s="15">
        <v>181</v>
      </c>
      <c r="G23" s="15">
        <f t="shared" si="0"/>
        <v>251760</v>
      </c>
      <c r="H23" s="15">
        <v>251453</v>
      </c>
      <c r="I23" s="15">
        <v>307</v>
      </c>
      <c r="J23" s="15">
        <f>K23+L23</f>
        <v>135757</v>
      </c>
      <c r="K23" s="15">
        <v>135689</v>
      </c>
      <c r="L23" s="15">
        <v>68</v>
      </c>
      <c r="M23" s="12" t="s">
        <v>23</v>
      </c>
      <c r="N23" s="15">
        <f t="shared" si="5"/>
        <v>300351</v>
      </c>
      <c r="O23" s="15">
        <f t="shared" si="6"/>
        <v>296303</v>
      </c>
      <c r="P23" s="15">
        <v>278392</v>
      </c>
      <c r="Q23" s="15">
        <v>17911</v>
      </c>
      <c r="R23" s="15">
        <v>4048</v>
      </c>
      <c r="S23" s="15">
        <f t="shared" si="1"/>
        <v>372679</v>
      </c>
      <c r="T23" s="15">
        <v>368045</v>
      </c>
      <c r="U23" s="15">
        <v>4634</v>
      </c>
      <c r="V23" s="15">
        <f>W23+X23</f>
        <v>186005</v>
      </c>
      <c r="W23" s="15">
        <v>182884</v>
      </c>
      <c r="X23" s="15">
        <v>3121</v>
      </c>
    </row>
    <row r="24" spans="1:24" ht="13.5" customHeight="1">
      <c r="A24" s="12" t="s">
        <v>24</v>
      </c>
      <c r="B24" s="15">
        <f t="shared" si="2"/>
        <v>200787</v>
      </c>
      <c r="C24" s="15">
        <f t="shared" si="3"/>
        <v>192214</v>
      </c>
      <c r="D24" s="15">
        <v>187080</v>
      </c>
      <c r="E24" s="15">
        <v>5134</v>
      </c>
      <c r="F24" s="15">
        <v>8573</v>
      </c>
      <c r="G24" s="15">
        <f t="shared" si="0"/>
        <v>256997</v>
      </c>
      <c r="H24" s="15">
        <v>249921</v>
      </c>
      <c r="I24" s="15">
        <v>7076</v>
      </c>
      <c r="J24" s="15">
        <f>K24+L24</f>
        <v>146698</v>
      </c>
      <c r="K24" s="15">
        <v>136686</v>
      </c>
      <c r="L24" s="15">
        <v>10012</v>
      </c>
      <c r="M24" s="12" t="s">
        <v>24</v>
      </c>
      <c r="N24" s="15">
        <f t="shared" si="5"/>
        <v>352895</v>
      </c>
      <c r="O24" s="15">
        <f t="shared" si="6"/>
        <v>290629</v>
      </c>
      <c r="P24" s="15">
        <v>271797</v>
      </c>
      <c r="Q24" s="15">
        <v>18832</v>
      </c>
      <c r="R24" s="15">
        <v>62266</v>
      </c>
      <c r="S24" s="15">
        <f t="shared" si="1"/>
        <v>437330</v>
      </c>
      <c r="T24" s="15">
        <v>361326</v>
      </c>
      <c r="U24" s="15">
        <v>76004</v>
      </c>
      <c r="V24" s="15">
        <f>W24+X24</f>
        <v>219752</v>
      </c>
      <c r="W24" s="15">
        <v>179150</v>
      </c>
      <c r="X24" s="15">
        <v>40602</v>
      </c>
    </row>
    <row r="25" spans="1:24" ht="13.5" customHeight="1">
      <c r="A25" s="14" t="s">
        <v>25</v>
      </c>
      <c r="B25" s="19">
        <f t="shared" si="2"/>
        <v>318259</v>
      </c>
      <c r="C25" s="16">
        <f t="shared" si="3"/>
        <v>191545</v>
      </c>
      <c r="D25" s="16">
        <v>186755</v>
      </c>
      <c r="E25" s="16">
        <v>4790</v>
      </c>
      <c r="F25" s="19">
        <v>126714</v>
      </c>
      <c r="G25" s="16">
        <f t="shared" si="0"/>
        <v>440207</v>
      </c>
      <c r="H25" s="19">
        <v>248198</v>
      </c>
      <c r="I25" s="16">
        <v>192009</v>
      </c>
      <c r="J25" s="16">
        <f>K25+L25</f>
        <v>207400</v>
      </c>
      <c r="K25" s="19">
        <v>140043</v>
      </c>
      <c r="L25" s="16">
        <v>67357</v>
      </c>
      <c r="M25" s="14" t="s">
        <v>25</v>
      </c>
      <c r="N25" s="19">
        <f t="shared" si="5"/>
        <v>711851</v>
      </c>
      <c r="O25" s="16">
        <f t="shared" si="6"/>
        <v>289483</v>
      </c>
      <c r="P25" s="16">
        <v>270278</v>
      </c>
      <c r="Q25" s="16">
        <v>19205</v>
      </c>
      <c r="R25" s="19">
        <v>422368</v>
      </c>
      <c r="S25" s="16">
        <f t="shared" si="1"/>
        <v>887856</v>
      </c>
      <c r="T25" s="19">
        <v>355194</v>
      </c>
      <c r="U25" s="16">
        <v>532662</v>
      </c>
      <c r="V25" s="16">
        <f>W25+X25</f>
        <v>428085</v>
      </c>
      <c r="W25" s="19">
        <v>183540</v>
      </c>
      <c r="X25" s="16">
        <v>244545</v>
      </c>
    </row>
    <row r="26" spans="1:24" ht="16.5" customHeight="1">
      <c r="A26" s="28" t="s">
        <v>38</v>
      </c>
      <c r="M26" s="28" t="s">
        <v>38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3.5" customHeight="1">
      <c r="A27" s="33" t="s">
        <v>28</v>
      </c>
      <c r="B27" s="34">
        <v>160188</v>
      </c>
      <c r="C27" s="34">
        <v>139795</v>
      </c>
      <c r="D27" s="34">
        <v>130213</v>
      </c>
      <c r="E27" s="34">
        <v>9582</v>
      </c>
      <c r="F27" s="34">
        <v>20393</v>
      </c>
      <c r="G27" s="34">
        <v>214136</v>
      </c>
      <c r="H27" s="34">
        <v>181268</v>
      </c>
      <c r="I27" s="34">
        <v>32868</v>
      </c>
      <c r="J27" s="34">
        <v>102649</v>
      </c>
      <c r="K27" s="34">
        <v>95561</v>
      </c>
      <c r="L27" s="34">
        <v>7088</v>
      </c>
      <c r="M27" s="33" t="s">
        <v>28</v>
      </c>
      <c r="N27" s="39">
        <v>409144</v>
      </c>
      <c r="O27" s="34">
        <v>299482</v>
      </c>
      <c r="P27" s="34">
        <v>290450</v>
      </c>
      <c r="Q27" s="34">
        <v>9032</v>
      </c>
      <c r="R27" s="34">
        <v>109662</v>
      </c>
      <c r="S27" s="34">
        <v>642512</v>
      </c>
      <c r="T27" s="34">
        <v>450951</v>
      </c>
      <c r="U27" s="34">
        <v>191561</v>
      </c>
      <c r="V27" s="34">
        <v>246888</v>
      </c>
      <c r="W27" s="34">
        <v>194169</v>
      </c>
      <c r="X27" s="34">
        <v>52719</v>
      </c>
    </row>
    <row r="28" spans="1:24" ht="13.5" customHeight="1">
      <c r="A28" s="12" t="s">
        <v>42</v>
      </c>
      <c r="B28" s="15">
        <v>159414</v>
      </c>
      <c r="C28" s="15">
        <v>136781</v>
      </c>
      <c r="D28" s="15">
        <v>126081</v>
      </c>
      <c r="E28" s="15">
        <v>10700</v>
      </c>
      <c r="F28" s="15">
        <v>22633</v>
      </c>
      <c r="G28" s="15">
        <v>217614</v>
      </c>
      <c r="H28" s="15">
        <v>179974</v>
      </c>
      <c r="I28" s="15">
        <v>37640</v>
      </c>
      <c r="J28" s="15">
        <v>101265</v>
      </c>
      <c r="K28" s="15">
        <v>93626</v>
      </c>
      <c r="L28" s="15">
        <v>7639</v>
      </c>
      <c r="M28" s="12" t="s">
        <v>42</v>
      </c>
      <c r="N28" s="24">
        <v>426185</v>
      </c>
      <c r="O28" s="15">
        <v>307837</v>
      </c>
      <c r="P28" s="15">
        <v>296169</v>
      </c>
      <c r="Q28" s="15">
        <v>11668</v>
      </c>
      <c r="R28" s="15">
        <v>118348</v>
      </c>
      <c r="S28" s="15">
        <v>710666</v>
      </c>
      <c r="T28" s="15">
        <v>482160</v>
      </c>
      <c r="U28" s="15">
        <v>228506</v>
      </c>
      <c r="V28" s="15">
        <v>254225</v>
      </c>
      <c r="W28" s="15">
        <v>202464</v>
      </c>
      <c r="X28" s="15">
        <v>51761</v>
      </c>
    </row>
    <row r="29" spans="1:24" ht="13.5" customHeight="1">
      <c r="A29" s="12" t="s">
        <v>44</v>
      </c>
      <c r="B29" s="15">
        <v>166517</v>
      </c>
      <c r="C29" s="15">
        <v>141578</v>
      </c>
      <c r="D29" s="15">
        <v>135315</v>
      </c>
      <c r="E29" s="15">
        <v>6263</v>
      </c>
      <c r="F29" s="15">
        <v>24939</v>
      </c>
      <c r="G29" s="15">
        <v>249066</v>
      </c>
      <c r="H29" s="15">
        <v>202620</v>
      </c>
      <c r="I29" s="15">
        <v>46446</v>
      </c>
      <c r="J29" s="15">
        <v>110174</v>
      </c>
      <c r="K29" s="15">
        <v>99914</v>
      </c>
      <c r="L29" s="15">
        <v>10260</v>
      </c>
      <c r="M29" s="12" t="s">
        <v>44</v>
      </c>
      <c r="N29" s="21" t="s">
        <v>37</v>
      </c>
      <c r="O29" s="17" t="s">
        <v>37</v>
      </c>
      <c r="P29" s="17" t="s">
        <v>37</v>
      </c>
      <c r="Q29" s="17" t="s">
        <v>37</v>
      </c>
      <c r="R29" s="17" t="s">
        <v>37</v>
      </c>
      <c r="S29" s="17" t="s">
        <v>37</v>
      </c>
      <c r="T29" s="17" t="s">
        <v>37</v>
      </c>
      <c r="U29" s="17" t="s">
        <v>37</v>
      </c>
      <c r="V29" s="17" t="s">
        <v>37</v>
      </c>
      <c r="W29" s="17" t="s">
        <v>37</v>
      </c>
      <c r="X29" s="17" t="s">
        <v>37</v>
      </c>
    </row>
    <row r="30" spans="1:24" ht="13.5" customHeight="1">
      <c r="A30" s="12" t="s">
        <v>75</v>
      </c>
      <c r="B30" s="15">
        <v>170969</v>
      </c>
      <c r="C30" s="15">
        <v>145896</v>
      </c>
      <c r="D30" s="15">
        <v>139320</v>
      </c>
      <c r="E30" s="15">
        <v>6576</v>
      </c>
      <c r="F30" s="15">
        <v>25073</v>
      </c>
      <c r="G30" s="15">
        <v>256791</v>
      </c>
      <c r="H30" s="15">
        <v>209239</v>
      </c>
      <c r="I30" s="15">
        <v>47552</v>
      </c>
      <c r="J30" s="15">
        <v>113426</v>
      </c>
      <c r="K30" s="15">
        <v>103425</v>
      </c>
      <c r="L30" s="15">
        <v>10001</v>
      </c>
      <c r="M30" s="12" t="s">
        <v>75</v>
      </c>
      <c r="N30" s="21" t="s">
        <v>37</v>
      </c>
      <c r="O30" s="17" t="s">
        <v>37</v>
      </c>
      <c r="P30" s="17" t="s">
        <v>37</v>
      </c>
      <c r="Q30" s="17" t="s">
        <v>37</v>
      </c>
      <c r="R30" s="17" t="s">
        <v>37</v>
      </c>
      <c r="S30" s="17" t="s">
        <v>37</v>
      </c>
      <c r="T30" s="17" t="s">
        <v>37</v>
      </c>
      <c r="U30" s="17" t="s">
        <v>37</v>
      </c>
      <c r="V30" s="17" t="s">
        <v>37</v>
      </c>
      <c r="W30" s="17" t="s">
        <v>37</v>
      </c>
      <c r="X30" s="17" t="s">
        <v>37</v>
      </c>
    </row>
    <row r="31" spans="1:24" ht="13.5" customHeight="1">
      <c r="A31" s="12" t="s">
        <v>76</v>
      </c>
      <c r="B31" s="15">
        <f>C31+F31</f>
        <v>184479</v>
      </c>
      <c r="C31" s="15">
        <f>D31+E31</f>
        <v>164296</v>
      </c>
      <c r="D31" s="15">
        <v>156330</v>
      </c>
      <c r="E31" s="15">
        <v>7966</v>
      </c>
      <c r="F31" s="15">
        <v>20183</v>
      </c>
      <c r="G31" s="15">
        <f aca="true" t="shared" si="8" ref="G31:G43">H31+I31</f>
        <v>315353</v>
      </c>
      <c r="H31" s="15">
        <v>274803</v>
      </c>
      <c r="I31" s="15">
        <v>40550</v>
      </c>
      <c r="J31" s="15">
        <f>K31+L31</f>
        <v>98524</v>
      </c>
      <c r="K31" s="15">
        <v>91717</v>
      </c>
      <c r="L31" s="15">
        <v>6807</v>
      </c>
      <c r="M31" s="12" t="s">
        <v>76</v>
      </c>
      <c r="N31" s="15">
        <f>O31+R31</f>
        <v>441990</v>
      </c>
      <c r="O31" s="15">
        <f>P31+Q31</f>
        <v>352585</v>
      </c>
      <c r="P31" s="15">
        <v>327033</v>
      </c>
      <c r="Q31" s="15">
        <v>25552</v>
      </c>
      <c r="R31" s="15">
        <v>89405</v>
      </c>
      <c r="S31" s="15">
        <f aca="true" t="shared" si="9" ref="S31:S43">T31+U31</f>
        <v>678912</v>
      </c>
      <c r="T31" s="15">
        <v>519916</v>
      </c>
      <c r="U31" s="15">
        <v>158996</v>
      </c>
      <c r="V31" s="15">
        <f>W31+X31</f>
        <v>323649</v>
      </c>
      <c r="W31" s="15">
        <v>269004</v>
      </c>
      <c r="X31" s="15">
        <v>54645</v>
      </c>
    </row>
    <row r="32" spans="1:24" ht="13.5" customHeight="1">
      <c r="A32" s="46" t="s">
        <v>77</v>
      </c>
      <c r="B32" s="47">
        <f>C32+F32</f>
        <v>171186</v>
      </c>
      <c r="C32" s="47">
        <f>D32+E32</f>
        <v>170549</v>
      </c>
      <c r="D32" s="47">
        <v>160331</v>
      </c>
      <c r="E32" s="47">
        <v>10218</v>
      </c>
      <c r="F32" s="47">
        <v>637</v>
      </c>
      <c r="G32" s="47">
        <f t="shared" si="8"/>
        <v>283295</v>
      </c>
      <c r="H32" s="47">
        <v>282992</v>
      </c>
      <c r="I32" s="47">
        <v>303</v>
      </c>
      <c r="J32" s="47">
        <f>K32+L32</f>
        <v>86728</v>
      </c>
      <c r="K32" s="47">
        <v>85839</v>
      </c>
      <c r="L32" s="47">
        <v>889</v>
      </c>
      <c r="M32" s="46" t="s">
        <v>77</v>
      </c>
      <c r="N32" s="47">
        <f>O32+R32</f>
        <v>571466</v>
      </c>
      <c r="O32" s="47">
        <f>P32+Q32</f>
        <v>352681</v>
      </c>
      <c r="P32" s="47">
        <v>325379</v>
      </c>
      <c r="Q32" s="47">
        <v>27302</v>
      </c>
      <c r="R32" s="47">
        <v>218785</v>
      </c>
      <c r="S32" s="47">
        <f t="shared" si="9"/>
        <v>850290</v>
      </c>
      <c r="T32" s="47">
        <v>513965</v>
      </c>
      <c r="U32" s="47">
        <v>336325</v>
      </c>
      <c r="V32" s="47">
        <f>W32+X32</f>
        <v>425136</v>
      </c>
      <c r="W32" s="47">
        <v>268037</v>
      </c>
      <c r="X32" s="47">
        <v>157099</v>
      </c>
    </row>
    <row r="33" spans="1:24" ht="13.5" customHeight="1">
      <c r="A33" s="12" t="s">
        <v>16</v>
      </c>
      <c r="B33" s="15">
        <f aca="true" t="shared" si="10" ref="B33:B43">C33+F33</f>
        <v>159041</v>
      </c>
      <c r="C33" s="15">
        <f aca="true" t="shared" si="11" ref="C33:C43">D33+E33</f>
        <v>159041</v>
      </c>
      <c r="D33" s="15">
        <v>142388</v>
      </c>
      <c r="E33" s="15">
        <v>16653</v>
      </c>
      <c r="F33" s="15">
        <v>0</v>
      </c>
      <c r="G33" s="15">
        <f t="shared" si="8"/>
        <v>264571</v>
      </c>
      <c r="H33" s="15">
        <v>264571</v>
      </c>
      <c r="I33" s="15">
        <v>0</v>
      </c>
      <c r="J33" s="15">
        <f aca="true" t="shared" si="12" ref="J33:J40">K33+L33</f>
        <v>80537</v>
      </c>
      <c r="K33" s="15">
        <v>80537</v>
      </c>
      <c r="L33" s="15">
        <v>0</v>
      </c>
      <c r="M33" s="12" t="s">
        <v>16</v>
      </c>
      <c r="N33" s="15">
        <f aca="true" t="shared" si="13" ref="N33:N43">O33+R33</f>
        <v>352351</v>
      </c>
      <c r="O33" s="15">
        <f aca="true" t="shared" si="14" ref="O33:O43">P33+Q33</f>
        <v>351820</v>
      </c>
      <c r="P33" s="15">
        <v>322748</v>
      </c>
      <c r="Q33" s="15">
        <v>29072</v>
      </c>
      <c r="R33" s="15">
        <v>531</v>
      </c>
      <c r="S33" s="15">
        <f t="shared" si="9"/>
        <v>513005</v>
      </c>
      <c r="T33" s="15">
        <v>512627</v>
      </c>
      <c r="U33" s="15">
        <v>378</v>
      </c>
      <c r="V33" s="15">
        <f aca="true" t="shared" si="15" ref="V33:V40">W33+X33</f>
        <v>267836</v>
      </c>
      <c r="W33" s="15">
        <v>267225</v>
      </c>
      <c r="X33" s="15">
        <v>611</v>
      </c>
    </row>
    <row r="34" spans="1:24" ht="13.5" customHeight="1">
      <c r="A34" s="12" t="s">
        <v>78</v>
      </c>
      <c r="B34" s="15">
        <f t="shared" si="10"/>
        <v>162797</v>
      </c>
      <c r="C34" s="15">
        <f t="shared" si="11"/>
        <v>161182</v>
      </c>
      <c r="D34" s="15">
        <v>153352</v>
      </c>
      <c r="E34" s="15">
        <v>7830</v>
      </c>
      <c r="F34" s="15">
        <v>1615</v>
      </c>
      <c r="G34" s="15">
        <f t="shared" si="8"/>
        <v>278750</v>
      </c>
      <c r="H34" s="15">
        <v>275413</v>
      </c>
      <c r="I34" s="15">
        <v>3337</v>
      </c>
      <c r="J34" s="15">
        <f t="shared" si="12"/>
        <v>85383</v>
      </c>
      <c r="K34" s="15">
        <v>84917</v>
      </c>
      <c r="L34" s="15">
        <v>466</v>
      </c>
      <c r="M34" s="12" t="s">
        <v>78</v>
      </c>
      <c r="N34" s="15">
        <f t="shared" si="13"/>
        <v>364813</v>
      </c>
      <c r="O34" s="15">
        <f t="shared" si="14"/>
        <v>363231</v>
      </c>
      <c r="P34" s="15">
        <v>336115</v>
      </c>
      <c r="Q34" s="15">
        <v>27116</v>
      </c>
      <c r="R34" s="15">
        <v>1582</v>
      </c>
      <c r="S34" s="15">
        <f t="shared" si="9"/>
        <v>526428</v>
      </c>
      <c r="T34" s="15">
        <v>525000</v>
      </c>
      <c r="U34" s="15">
        <v>1428</v>
      </c>
      <c r="V34" s="15">
        <f t="shared" si="15"/>
        <v>281289</v>
      </c>
      <c r="W34" s="15">
        <v>279627</v>
      </c>
      <c r="X34" s="15">
        <v>1662</v>
      </c>
    </row>
    <row r="35" spans="1:24" ht="13.5" customHeight="1">
      <c r="A35" s="12" t="s">
        <v>17</v>
      </c>
      <c r="B35" s="15">
        <f t="shared" si="10"/>
        <v>164762</v>
      </c>
      <c r="C35" s="15">
        <f t="shared" si="11"/>
        <v>163940</v>
      </c>
      <c r="D35" s="15">
        <v>157681</v>
      </c>
      <c r="E35" s="15">
        <v>6259</v>
      </c>
      <c r="F35" s="15">
        <v>822</v>
      </c>
      <c r="G35" s="15">
        <f t="shared" si="8"/>
        <v>276790</v>
      </c>
      <c r="H35" s="15">
        <v>275772</v>
      </c>
      <c r="I35" s="15">
        <v>1018</v>
      </c>
      <c r="J35" s="15">
        <f t="shared" si="12"/>
        <v>92902</v>
      </c>
      <c r="K35" s="15">
        <v>92205</v>
      </c>
      <c r="L35" s="15">
        <v>697</v>
      </c>
      <c r="M35" s="12" t="s">
        <v>17</v>
      </c>
      <c r="N35" s="15">
        <f t="shared" si="13"/>
        <v>365530</v>
      </c>
      <c r="O35" s="15">
        <f t="shared" si="14"/>
        <v>363991</v>
      </c>
      <c r="P35" s="15">
        <v>333838</v>
      </c>
      <c r="Q35" s="15">
        <v>30153</v>
      </c>
      <c r="R35" s="15">
        <v>1539</v>
      </c>
      <c r="S35" s="15">
        <f t="shared" si="9"/>
        <v>530101</v>
      </c>
      <c r="T35" s="15">
        <v>528055</v>
      </c>
      <c r="U35" s="15">
        <v>2046</v>
      </c>
      <c r="V35" s="15">
        <f t="shared" si="15"/>
        <v>280486</v>
      </c>
      <c r="W35" s="15">
        <v>279208</v>
      </c>
      <c r="X35" s="15">
        <v>1278</v>
      </c>
    </row>
    <row r="36" spans="1:24" ht="13.5" customHeight="1">
      <c r="A36" s="12" t="s">
        <v>18</v>
      </c>
      <c r="B36" s="15">
        <f t="shared" si="10"/>
        <v>166712</v>
      </c>
      <c r="C36" s="15">
        <f t="shared" si="11"/>
        <v>165836</v>
      </c>
      <c r="D36" s="15">
        <v>158918</v>
      </c>
      <c r="E36" s="15">
        <v>6918</v>
      </c>
      <c r="F36" s="15">
        <v>876</v>
      </c>
      <c r="G36" s="15">
        <f t="shared" si="8"/>
        <v>280896</v>
      </c>
      <c r="H36" s="15">
        <v>279791</v>
      </c>
      <c r="I36" s="15">
        <v>1105</v>
      </c>
      <c r="J36" s="15">
        <f t="shared" si="12"/>
        <v>95216</v>
      </c>
      <c r="K36" s="15">
        <v>94483</v>
      </c>
      <c r="L36" s="15">
        <v>733</v>
      </c>
      <c r="M36" s="12" t="s">
        <v>18</v>
      </c>
      <c r="N36" s="15">
        <f t="shared" si="13"/>
        <v>472943</v>
      </c>
      <c r="O36" s="15">
        <f t="shared" si="14"/>
        <v>356103</v>
      </c>
      <c r="P36" s="15">
        <v>329122</v>
      </c>
      <c r="Q36" s="15">
        <v>26981</v>
      </c>
      <c r="R36" s="15">
        <v>116840</v>
      </c>
      <c r="S36" s="15">
        <f t="shared" si="9"/>
        <v>749060</v>
      </c>
      <c r="T36" s="15">
        <v>518597</v>
      </c>
      <c r="U36" s="15">
        <v>230463</v>
      </c>
      <c r="V36" s="15">
        <f t="shared" si="15"/>
        <v>333492</v>
      </c>
      <c r="W36" s="15">
        <v>274037</v>
      </c>
      <c r="X36" s="15">
        <v>59455</v>
      </c>
    </row>
    <row r="37" spans="1:24" ht="13.5" customHeight="1">
      <c r="A37" s="12" t="s">
        <v>19</v>
      </c>
      <c r="B37" s="15">
        <f t="shared" si="10"/>
        <v>202068</v>
      </c>
      <c r="C37" s="15">
        <f t="shared" si="11"/>
        <v>174320</v>
      </c>
      <c r="D37" s="15">
        <v>168455</v>
      </c>
      <c r="E37" s="15">
        <v>5865</v>
      </c>
      <c r="F37" s="15">
        <v>27748</v>
      </c>
      <c r="G37" s="15">
        <f>H37+I37</f>
        <v>328962</v>
      </c>
      <c r="H37" s="15">
        <v>274504</v>
      </c>
      <c r="I37" s="15">
        <v>54458</v>
      </c>
      <c r="J37" s="15">
        <f t="shared" si="12"/>
        <v>123277</v>
      </c>
      <c r="K37" s="15">
        <v>112114</v>
      </c>
      <c r="L37" s="15">
        <v>11163</v>
      </c>
      <c r="M37" s="12" t="s">
        <v>19</v>
      </c>
      <c r="N37" s="15">
        <f t="shared" si="13"/>
        <v>653474</v>
      </c>
      <c r="O37" s="15">
        <f t="shared" si="14"/>
        <v>351940</v>
      </c>
      <c r="P37" s="15">
        <v>325007</v>
      </c>
      <c r="Q37" s="15">
        <v>26933</v>
      </c>
      <c r="R37" s="15">
        <v>301534</v>
      </c>
      <c r="S37" s="15">
        <f t="shared" si="9"/>
        <v>1131955</v>
      </c>
      <c r="T37" s="15">
        <v>522846</v>
      </c>
      <c r="U37" s="15">
        <v>609109</v>
      </c>
      <c r="V37" s="15">
        <f t="shared" si="15"/>
        <v>418139</v>
      </c>
      <c r="W37" s="15">
        <v>267882</v>
      </c>
      <c r="X37" s="15">
        <v>150257</v>
      </c>
    </row>
    <row r="38" spans="1:25" ht="13.5" customHeight="1">
      <c r="A38" s="12" t="s">
        <v>20</v>
      </c>
      <c r="B38" s="15">
        <f t="shared" si="10"/>
        <v>244443</v>
      </c>
      <c r="C38" s="15">
        <f t="shared" si="11"/>
        <v>161780</v>
      </c>
      <c r="D38" s="15">
        <v>155583</v>
      </c>
      <c r="E38" s="15">
        <v>6197</v>
      </c>
      <c r="F38" s="15">
        <v>82663</v>
      </c>
      <c r="G38" s="15">
        <f t="shared" si="8"/>
        <v>446967</v>
      </c>
      <c r="H38" s="15">
        <v>274654</v>
      </c>
      <c r="I38" s="15">
        <v>172313</v>
      </c>
      <c r="J38" s="15">
        <f t="shared" si="12"/>
        <v>118243</v>
      </c>
      <c r="K38" s="15">
        <v>91444</v>
      </c>
      <c r="L38" s="15">
        <v>26799</v>
      </c>
      <c r="M38" s="12" t="s">
        <v>20</v>
      </c>
      <c r="N38" s="15">
        <f t="shared" si="13"/>
        <v>355948</v>
      </c>
      <c r="O38" s="15">
        <f t="shared" si="14"/>
        <v>355178</v>
      </c>
      <c r="P38" s="15">
        <v>329876</v>
      </c>
      <c r="Q38" s="15">
        <v>25302</v>
      </c>
      <c r="R38" s="15">
        <v>770</v>
      </c>
      <c r="S38" s="15">
        <f t="shared" si="9"/>
        <v>526395</v>
      </c>
      <c r="T38" s="15">
        <v>524431</v>
      </c>
      <c r="U38" s="15">
        <v>1964</v>
      </c>
      <c r="V38" s="15">
        <f t="shared" si="15"/>
        <v>270950</v>
      </c>
      <c r="W38" s="15">
        <v>270775</v>
      </c>
      <c r="X38" s="15">
        <v>175</v>
      </c>
      <c r="Y38" s="42"/>
    </row>
    <row r="39" spans="1:24" ht="13.5" customHeight="1">
      <c r="A39" s="12" t="s">
        <v>21</v>
      </c>
      <c r="B39" s="15">
        <f t="shared" si="10"/>
        <v>162524</v>
      </c>
      <c r="C39" s="15">
        <f t="shared" si="11"/>
        <v>159759</v>
      </c>
      <c r="D39" s="15">
        <v>153527</v>
      </c>
      <c r="E39" s="15">
        <v>6232</v>
      </c>
      <c r="F39" s="15">
        <v>2765</v>
      </c>
      <c r="G39" s="15">
        <f t="shared" si="8"/>
        <v>274142</v>
      </c>
      <c r="H39" s="15">
        <v>268725</v>
      </c>
      <c r="I39" s="15">
        <v>5417</v>
      </c>
      <c r="J39" s="15">
        <f t="shared" si="12"/>
        <v>92269</v>
      </c>
      <c r="K39" s="15">
        <v>91174</v>
      </c>
      <c r="L39" s="15">
        <v>1095</v>
      </c>
      <c r="M39" s="12" t="s">
        <v>21</v>
      </c>
      <c r="N39" s="15">
        <f t="shared" si="13"/>
        <v>559835</v>
      </c>
      <c r="O39" s="15">
        <f t="shared" si="14"/>
        <v>365863</v>
      </c>
      <c r="P39" s="15">
        <v>341331</v>
      </c>
      <c r="Q39" s="15">
        <v>24532</v>
      </c>
      <c r="R39" s="15">
        <v>193972</v>
      </c>
      <c r="S39" s="15">
        <f t="shared" si="9"/>
        <v>794763</v>
      </c>
      <c r="T39" s="15">
        <v>524107</v>
      </c>
      <c r="U39" s="15">
        <v>270656</v>
      </c>
      <c r="V39" s="15">
        <f t="shared" si="15"/>
        <v>440203</v>
      </c>
      <c r="W39" s="15">
        <v>285281</v>
      </c>
      <c r="X39" s="15">
        <v>154922</v>
      </c>
    </row>
    <row r="40" spans="1:24" ht="13.5" customHeight="1">
      <c r="A40" s="12" t="s">
        <v>22</v>
      </c>
      <c r="B40" s="15">
        <f t="shared" si="10"/>
        <v>165394</v>
      </c>
      <c r="C40" s="15">
        <f t="shared" si="11"/>
        <v>161859</v>
      </c>
      <c r="D40" s="15">
        <v>155513</v>
      </c>
      <c r="E40" s="15">
        <v>6346</v>
      </c>
      <c r="F40" s="15">
        <v>3535</v>
      </c>
      <c r="G40" s="15">
        <f t="shared" si="8"/>
        <v>281507</v>
      </c>
      <c r="H40" s="15">
        <v>273426</v>
      </c>
      <c r="I40" s="15">
        <v>8081</v>
      </c>
      <c r="J40" s="15">
        <f t="shared" si="12"/>
        <v>90919</v>
      </c>
      <c r="K40" s="15">
        <v>90300</v>
      </c>
      <c r="L40" s="15">
        <v>619</v>
      </c>
      <c r="M40" s="12" t="s">
        <v>22</v>
      </c>
      <c r="N40" s="15">
        <f t="shared" si="13"/>
        <v>351833</v>
      </c>
      <c r="O40" s="15">
        <f t="shared" si="14"/>
        <v>349746</v>
      </c>
      <c r="P40" s="15">
        <v>328995</v>
      </c>
      <c r="Q40" s="15">
        <v>20751</v>
      </c>
      <c r="R40" s="15">
        <v>2087</v>
      </c>
      <c r="S40" s="15">
        <f t="shared" si="9"/>
        <v>516146</v>
      </c>
      <c r="T40" s="15">
        <v>515141</v>
      </c>
      <c r="U40" s="15">
        <v>1005</v>
      </c>
      <c r="V40" s="15">
        <f t="shared" si="15"/>
        <v>268171</v>
      </c>
      <c r="W40" s="15">
        <v>265533</v>
      </c>
      <c r="X40" s="15">
        <v>2638</v>
      </c>
    </row>
    <row r="41" spans="1:24" ht="13.5" customHeight="1">
      <c r="A41" s="12" t="s">
        <v>23</v>
      </c>
      <c r="B41" s="15">
        <f t="shared" si="10"/>
        <v>165640</v>
      </c>
      <c r="C41" s="15">
        <f t="shared" si="11"/>
        <v>165640</v>
      </c>
      <c r="D41" s="15">
        <v>158634</v>
      </c>
      <c r="E41" s="15">
        <v>7006</v>
      </c>
      <c r="F41" s="15">
        <v>0</v>
      </c>
      <c r="G41" s="15">
        <f t="shared" si="8"/>
        <v>279010</v>
      </c>
      <c r="H41" s="15">
        <v>279010</v>
      </c>
      <c r="I41" s="15">
        <v>0</v>
      </c>
      <c r="J41" s="15">
        <f>K41+L41</f>
        <v>92867</v>
      </c>
      <c r="K41" s="15">
        <v>92867</v>
      </c>
      <c r="L41" s="15">
        <v>0</v>
      </c>
      <c r="M41" s="12" t="s">
        <v>23</v>
      </c>
      <c r="N41" s="15">
        <f t="shared" si="13"/>
        <v>359264</v>
      </c>
      <c r="O41" s="15">
        <f t="shared" si="14"/>
        <v>353874</v>
      </c>
      <c r="P41" s="15">
        <v>329215</v>
      </c>
      <c r="Q41" s="15">
        <v>24659</v>
      </c>
      <c r="R41" s="15">
        <v>5390</v>
      </c>
      <c r="S41" s="15">
        <f t="shared" si="9"/>
        <v>537700</v>
      </c>
      <c r="T41" s="15">
        <v>526816</v>
      </c>
      <c r="U41" s="15">
        <v>10884</v>
      </c>
      <c r="V41" s="15">
        <f>W41+X41</f>
        <v>268304</v>
      </c>
      <c r="W41" s="15">
        <v>265714</v>
      </c>
      <c r="X41" s="15">
        <v>2590</v>
      </c>
    </row>
    <row r="42" spans="1:24" ht="13.5" customHeight="1">
      <c r="A42" s="12" t="s">
        <v>24</v>
      </c>
      <c r="B42" s="15">
        <f t="shared" si="10"/>
        <v>162734</v>
      </c>
      <c r="C42" s="15">
        <f t="shared" si="11"/>
        <v>162734</v>
      </c>
      <c r="D42" s="15">
        <v>156424</v>
      </c>
      <c r="E42" s="15">
        <v>6310</v>
      </c>
      <c r="F42" s="15">
        <v>0</v>
      </c>
      <c r="G42" s="15">
        <f t="shared" si="8"/>
        <v>274136</v>
      </c>
      <c r="H42" s="15">
        <v>274136</v>
      </c>
      <c r="I42" s="15">
        <v>0</v>
      </c>
      <c r="J42" s="15">
        <f>K42+L42</f>
        <v>90733</v>
      </c>
      <c r="K42" s="15">
        <v>90733</v>
      </c>
      <c r="L42" s="15">
        <v>0</v>
      </c>
      <c r="M42" s="12" t="s">
        <v>24</v>
      </c>
      <c r="N42" s="15">
        <f t="shared" si="13"/>
        <v>321226</v>
      </c>
      <c r="O42" s="15">
        <f t="shared" si="14"/>
        <v>321226</v>
      </c>
      <c r="P42" s="15">
        <v>297472</v>
      </c>
      <c r="Q42" s="15">
        <v>23754</v>
      </c>
      <c r="R42" s="15">
        <v>0</v>
      </c>
      <c r="S42" s="15">
        <f t="shared" si="9"/>
        <v>522137</v>
      </c>
      <c r="T42" s="15">
        <v>522137</v>
      </c>
      <c r="U42" s="15">
        <v>0</v>
      </c>
      <c r="V42" s="15">
        <f>W42+X42</f>
        <v>244155</v>
      </c>
      <c r="W42" s="15">
        <v>244155</v>
      </c>
      <c r="X42" s="15">
        <v>0</v>
      </c>
    </row>
    <row r="43" spans="1:24" ht="13.5" customHeight="1">
      <c r="A43" s="14" t="s">
        <v>25</v>
      </c>
      <c r="B43" s="19">
        <f t="shared" si="10"/>
        <v>288194</v>
      </c>
      <c r="C43" s="16">
        <f t="shared" si="11"/>
        <v>164824</v>
      </c>
      <c r="D43" s="16">
        <v>155512</v>
      </c>
      <c r="E43" s="16">
        <v>9312</v>
      </c>
      <c r="F43" s="19">
        <v>123370</v>
      </c>
      <c r="G43" s="16">
        <f t="shared" si="8"/>
        <v>527851</v>
      </c>
      <c r="H43" s="19">
        <v>274697</v>
      </c>
      <c r="I43" s="16">
        <v>253154</v>
      </c>
      <c r="J43" s="16">
        <f>K43+L43</f>
        <v>132132</v>
      </c>
      <c r="K43" s="19">
        <v>93276</v>
      </c>
      <c r="L43" s="16">
        <v>38856</v>
      </c>
      <c r="M43" s="14" t="s">
        <v>25</v>
      </c>
      <c r="N43" s="19">
        <f t="shared" si="13"/>
        <v>573555</v>
      </c>
      <c r="O43" s="16">
        <f t="shared" si="14"/>
        <v>344725</v>
      </c>
      <c r="P43" s="16">
        <v>325057</v>
      </c>
      <c r="Q43" s="16">
        <v>19668</v>
      </c>
      <c r="R43" s="19">
        <v>228830</v>
      </c>
      <c r="S43" s="16">
        <f t="shared" si="9"/>
        <v>932250</v>
      </c>
      <c r="T43" s="19">
        <v>506133</v>
      </c>
      <c r="U43" s="16">
        <v>426117</v>
      </c>
      <c r="V43" s="16">
        <f>W43+X43</f>
        <v>390389</v>
      </c>
      <c r="W43" s="19">
        <v>262303</v>
      </c>
      <c r="X43" s="16">
        <v>128086</v>
      </c>
    </row>
    <row r="44" spans="1:13" ht="16.5" customHeight="1">
      <c r="A44" s="28" t="s">
        <v>39</v>
      </c>
      <c r="M44" s="28" t="s">
        <v>39</v>
      </c>
    </row>
    <row r="45" spans="1:24" ht="13.5" customHeight="1">
      <c r="A45" s="33" t="s">
        <v>28</v>
      </c>
      <c r="B45" s="34">
        <v>215603</v>
      </c>
      <c r="C45" s="34">
        <v>178071</v>
      </c>
      <c r="D45" s="34">
        <v>172056</v>
      </c>
      <c r="E45" s="34">
        <v>6015</v>
      </c>
      <c r="F45" s="34">
        <v>37532</v>
      </c>
      <c r="G45" s="34">
        <v>337530</v>
      </c>
      <c r="H45" s="34">
        <v>270762</v>
      </c>
      <c r="I45" s="34">
        <v>66768</v>
      </c>
      <c r="J45" s="34">
        <v>127287</v>
      </c>
      <c r="K45" s="34">
        <v>110932</v>
      </c>
      <c r="L45" s="34">
        <v>16355</v>
      </c>
      <c r="M45" s="33" t="s">
        <v>28</v>
      </c>
      <c r="N45" s="35" t="s">
        <v>46</v>
      </c>
      <c r="O45" s="35" t="s">
        <v>46</v>
      </c>
      <c r="P45" s="35" t="s">
        <v>46</v>
      </c>
      <c r="Q45" s="35" t="s">
        <v>46</v>
      </c>
      <c r="R45" s="35" t="s">
        <v>46</v>
      </c>
      <c r="S45" s="35" t="s">
        <v>46</v>
      </c>
      <c r="T45" s="35" t="s">
        <v>46</v>
      </c>
      <c r="U45" s="35" t="s">
        <v>46</v>
      </c>
      <c r="V45" s="35" t="s">
        <v>46</v>
      </c>
      <c r="W45" s="35" t="s">
        <v>46</v>
      </c>
      <c r="X45" s="35" t="s">
        <v>46</v>
      </c>
    </row>
    <row r="46" spans="1:24" ht="13.5" customHeight="1">
      <c r="A46" s="12" t="s">
        <v>47</v>
      </c>
      <c r="B46" s="15">
        <v>214742</v>
      </c>
      <c r="C46" s="15">
        <v>179041</v>
      </c>
      <c r="D46" s="15">
        <v>173091</v>
      </c>
      <c r="E46" s="15">
        <v>5950</v>
      </c>
      <c r="F46" s="15">
        <v>35701</v>
      </c>
      <c r="G46" s="15">
        <v>336752</v>
      </c>
      <c r="H46" s="15">
        <v>274046</v>
      </c>
      <c r="I46" s="15">
        <v>62706</v>
      </c>
      <c r="J46" s="15">
        <v>128841</v>
      </c>
      <c r="K46" s="15">
        <v>112153</v>
      </c>
      <c r="L46" s="15">
        <v>16688</v>
      </c>
      <c r="M46" s="12" t="s">
        <v>47</v>
      </c>
      <c r="N46" s="17" t="s">
        <v>46</v>
      </c>
      <c r="O46" s="17" t="s">
        <v>46</v>
      </c>
      <c r="P46" s="17" t="s">
        <v>46</v>
      </c>
      <c r="Q46" s="17" t="s">
        <v>46</v>
      </c>
      <c r="R46" s="17" t="s">
        <v>46</v>
      </c>
      <c r="S46" s="17" t="s">
        <v>46</v>
      </c>
      <c r="T46" s="17" t="s">
        <v>46</v>
      </c>
      <c r="U46" s="17" t="s">
        <v>46</v>
      </c>
      <c r="V46" s="17" t="s">
        <v>46</v>
      </c>
      <c r="W46" s="17" t="s">
        <v>46</v>
      </c>
      <c r="X46" s="17" t="s">
        <v>46</v>
      </c>
    </row>
    <row r="47" spans="1:24" ht="13.5" customHeight="1">
      <c r="A47" s="12" t="s">
        <v>48</v>
      </c>
      <c r="B47" s="15">
        <v>308902</v>
      </c>
      <c r="C47" s="15">
        <v>245201</v>
      </c>
      <c r="D47" s="15">
        <v>237599</v>
      </c>
      <c r="E47" s="15">
        <v>7602</v>
      </c>
      <c r="F47" s="15">
        <v>63701</v>
      </c>
      <c r="G47" s="15">
        <v>414863</v>
      </c>
      <c r="H47" s="15">
        <v>323660</v>
      </c>
      <c r="I47" s="15">
        <v>91203</v>
      </c>
      <c r="J47" s="15">
        <v>184247</v>
      </c>
      <c r="K47" s="15">
        <v>152901</v>
      </c>
      <c r="L47" s="15">
        <v>31346</v>
      </c>
      <c r="M47" s="12" t="s">
        <v>48</v>
      </c>
      <c r="N47" s="17">
        <v>496310</v>
      </c>
      <c r="O47" s="17">
        <v>378106</v>
      </c>
      <c r="P47" s="17">
        <v>356332</v>
      </c>
      <c r="Q47" s="17">
        <v>21774</v>
      </c>
      <c r="R47" s="17">
        <v>118204</v>
      </c>
      <c r="S47" s="17">
        <v>604407</v>
      </c>
      <c r="T47" s="17">
        <v>455043</v>
      </c>
      <c r="U47" s="17">
        <v>149364</v>
      </c>
      <c r="V47" s="17">
        <v>269531</v>
      </c>
      <c r="W47" s="17">
        <v>216699</v>
      </c>
      <c r="X47" s="17">
        <v>52832</v>
      </c>
    </row>
    <row r="48" spans="1:24" ht="13.5" customHeight="1">
      <c r="A48" s="12" t="s">
        <v>75</v>
      </c>
      <c r="B48" s="15">
        <v>302780</v>
      </c>
      <c r="C48" s="15">
        <v>242923</v>
      </c>
      <c r="D48" s="15">
        <v>235100</v>
      </c>
      <c r="E48" s="15">
        <v>7823</v>
      </c>
      <c r="F48" s="15">
        <v>59857</v>
      </c>
      <c r="G48" s="15">
        <v>401583</v>
      </c>
      <c r="H48" s="15">
        <v>315163</v>
      </c>
      <c r="I48" s="15">
        <v>86420</v>
      </c>
      <c r="J48" s="15">
        <v>181706</v>
      </c>
      <c r="K48" s="15">
        <v>154399</v>
      </c>
      <c r="L48" s="15">
        <v>27307</v>
      </c>
      <c r="M48" s="12" t="s">
        <v>75</v>
      </c>
      <c r="N48" s="15">
        <v>489762</v>
      </c>
      <c r="O48" s="15">
        <v>377403</v>
      </c>
      <c r="P48" s="15">
        <v>357479</v>
      </c>
      <c r="Q48" s="15">
        <v>19924</v>
      </c>
      <c r="R48" s="15">
        <v>112359</v>
      </c>
      <c r="S48" s="15">
        <v>583460</v>
      </c>
      <c r="T48" s="15">
        <v>445001</v>
      </c>
      <c r="U48" s="15">
        <v>138459</v>
      </c>
      <c r="V48" s="15">
        <v>281298</v>
      </c>
      <c r="W48" s="15">
        <v>227007</v>
      </c>
      <c r="X48" s="15">
        <v>54291</v>
      </c>
    </row>
    <row r="49" spans="1:24" ht="13.5" customHeight="1">
      <c r="A49" s="12" t="s">
        <v>76</v>
      </c>
      <c r="B49" s="15">
        <f>C49+F49</f>
        <v>175322</v>
      </c>
      <c r="C49" s="15">
        <f>D49+E49</f>
        <v>152987</v>
      </c>
      <c r="D49" s="15">
        <v>147508</v>
      </c>
      <c r="E49" s="15">
        <v>5479</v>
      </c>
      <c r="F49" s="15">
        <v>22335</v>
      </c>
      <c r="G49" s="15">
        <f aca="true" t="shared" si="16" ref="G49:G61">H49+I49</f>
        <v>275418</v>
      </c>
      <c r="H49" s="15">
        <v>232816</v>
      </c>
      <c r="I49" s="15">
        <v>42602</v>
      </c>
      <c r="J49" s="15">
        <f>K49+L49</f>
        <v>125808</v>
      </c>
      <c r="K49" s="15">
        <v>113498</v>
      </c>
      <c r="L49" s="15">
        <v>12310</v>
      </c>
      <c r="M49" s="12" t="s">
        <v>76</v>
      </c>
      <c r="N49" s="17" t="s">
        <v>46</v>
      </c>
      <c r="O49" s="17" t="s">
        <v>46</v>
      </c>
      <c r="P49" s="17" t="s">
        <v>46</v>
      </c>
      <c r="Q49" s="17" t="s">
        <v>46</v>
      </c>
      <c r="R49" s="17" t="s">
        <v>46</v>
      </c>
      <c r="S49" s="17" t="s">
        <v>46</v>
      </c>
      <c r="T49" s="17" t="s">
        <v>46</v>
      </c>
      <c r="U49" s="17" t="s">
        <v>46</v>
      </c>
      <c r="V49" s="17" t="s">
        <v>46</v>
      </c>
      <c r="W49" s="17" t="s">
        <v>46</v>
      </c>
      <c r="X49" s="17" t="s">
        <v>46</v>
      </c>
    </row>
    <row r="50" spans="1:24" ht="13.5" customHeight="1">
      <c r="A50" s="46" t="s">
        <v>77</v>
      </c>
      <c r="B50" s="47">
        <f>C50+F50</f>
        <v>149985</v>
      </c>
      <c r="C50" s="47">
        <f>D50+E50</f>
        <v>149923</v>
      </c>
      <c r="D50" s="47">
        <v>143224</v>
      </c>
      <c r="E50" s="47">
        <v>6699</v>
      </c>
      <c r="F50" s="47">
        <v>62</v>
      </c>
      <c r="G50" s="47">
        <f t="shared" si="16"/>
        <v>230881</v>
      </c>
      <c r="H50" s="47">
        <v>230881</v>
      </c>
      <c r="I50" s="47">
        <v>0</v>
      </c>
      <c r="J50" s="47">
        <f>K50+L50</f>
        <v>111648</v>
      </c>
      <c r="K50" s="47">
        <v>111556</v>
      </c>
      <c r="L50" s="47">
        <v>92</v>
      </c>
      <c r="M50" s="46" t="s">
        <v>77</v>
      </c>
      <c r="N50" s="49" t="s">
        <v>46</v>
      </c>
      <c r="O50" s="49" t="s">
        <v>46</v>
      </c>
      <c r="P50" s="49" t="s">
        <v>46</v>
      </c>
      <c r="Q50" s="49" t="s">
        <v>46</v>
      </c>
      <c r="R50" s="49" t="s">
        <v>46</v>
      </c>
      <c r="S50" s="49" t="s">
        <v>46</v>
      </c>
      <c r="T50" s="49" t="s">
        <v>46</v>
      </c>
      <c r="U50" s="49" t="s">
        <v>46</v>
      </c>
      <c r="V50" s="49" t="s">
        <v>46</v>
      </c>
      <c r="W50" s="49" t="s">
        <v>46</v>
      </c>
      <c r="X50" s="49" t="s">
        <v>46</v>
      </c>
    </row>
    <row r="51" spans="1:24" ht="13.5" customHeight="1">
      <c r="A51" s="12" t="s">
        <v>16</v>
      </c>
      <c r="B51" s="15">
        <f aca="true" t="shared" si="17" ref="B51:B60">C51+F51</f>
        <v>155065</v>
      </c>
      <c r="C51" s="15">
        <f aca="true" t="shared" si="18" ref="C51:C61">D51+E51</f>
        <v>149961</v>
      </c>
      <c r="D51" s="15">
        <v>144281</v>
      </c>
      <c r="E51" s="15">
        <v>5680</v>
      </c>
      <c r="F51" s="15">
        <v>5104</v>
      </c>
      <c r="G51" s="15">
        <f t="shared" si="16"/>
        <v>238367</v>
      </c>
      <c r="H51" s="15">
        <v>230052</v>
      </c>
      <c r="I51" s="15">
        <v>8315</v>
      </c>
      <c r="J51" s="15">
        <f aca="true" t="shared" si="19" ref="J51:J58">K51+L51</f>
        <v>112886</v>
      </c>
      <c r="K51" s="15">
        <v>109408</v>
      </c>
      <c r="L51" s="15">
        <v>3478</v>
      </c>
      <c r="M51" s="12" t="s">
        <v>16</v>
      </c>
      <c r="N51" s="17" t="s">
        <v>46</v>
      </c>
      <c r="O51" s="17" t="s">
        <v>46</v>
      </c>
      <c r="P51" s="17" t="s">
        <v>46</v>
      </c>
      <c r="Q51" s="17" t="s">
        <v>46</v>
      </c>
      <c r="R51" s="17" t="s">
        <v>46</v>
      </c>
      <c r="S51" s="17" t="s">
        <v>46</v>
      </c>
      <c r="T51" s="17" t="s">
        <v>46</v>
      </c>
      <c r="U51" s="17" t="s">
        <v>46</v>
      </c>
      <c r="V51" s="17" t="s">
        <v>46</v>
      </c>
      <c r="W51" s="17" t="s">
        <v>46</v>
      </c>
      <c r="X51" s="17" t="s">
        <v>46</v>
      </c>
    </row>
    <row r="52" spans="1:24" ht="13.5" customHeight="1">
      <c r="A52" s="12" t="s">
        <v>78</v>
      </c>
      <c r="B52" s="15">
        <f t="shared" si="17"/>
        <v>152924</v>
      </c>
      <c r="C52" s="15">
        <f t="shared" si="18"/>
        <v>152924</v>
      </c>
      <c r="D52" s="15">
        <v>147438</v>
      </c>
      <c r="E52" s="15">
        <v>5486</v>
      </c>
      <c r="F52" s="15">
        <v>0</v>
      </c>
      <c r="G52" s="15">
        <f t="shared" si="16"/>
        <v>233404</v>
      </c>
      <c r="H52" s="15">
        <v>233404</v>
      </c>
      <c r="I52" s="15">
        <v>0</v>
      </c>
      <c r="J52" s="15">
        <f t="shared" si="19"/>
        <v>113863</v>
      </c>
      <c r="K52" s="15">
        <v>113863</v>
      </c>
      <c r="L52" s="15">
        <v>0</v>
      </c>
      <c r="M52" s="12" t="s">
        <v>78</v>
      </c>
      <c r="N52" s="17" t="s">
        <v>46</v>
      </c>
      <c r="O52" s="17" t="s">
        <v>46</v>
      </c>
      <c r="P52" s="17" t="s">
        <v>46</v>
      </c>
      <c r="Q52" s="17" t="s">
        <v>46</v>
      </c>
      <c r="R52" s="17" t="s">
        <v>46</v>
      </c>
      <c r="S52" s="17" t="s">
        <v>46</v>
      </c>
      <c r="T52" s="17" t="s">
        <v>46</v>
      </c>
      <c r="U52" s="17" t="s">
        <v>46</v>
      </c>
      <c r="V52" s="17" t="s">
        <v>46</v>
      </c>
      <c r="W52" s="17" t="s">
        <v>46</v>
      </c>
      <c r="X52" s="17" t="s">
        <v>46</v>
      </c>
    </row>
    <row r="53" spans="1:24" ht="13.5" customHeight="1">
      <c r="A53" s="12" t="s">
        <v>17</v>
      </c>
      <c r="B53" s="15">
        <f t="shared" si="17"/>
        <v>152580</v>
      </c>
      <c r="C53" s="15">
        <f t="shared" si="18"/>
        <v>152539</v>
      </c>
      <c r="D53" s="15">
        <v>146828</v>
      </c>
      <c r="E53" s="15">
        <v>5711</v>
      </c>
      <c r="F53" s="15">
        <v>41</v>
      </c>
      <c r="G53" s="15">
        <f t="shared" si="16"/>
        <v>235297</v>
      </c>
      <c r="H53" s="15">
        <v>235171</v>
      </c>
      <c r="I53" s="15">
        <v>126</v>
      </c>
      <c r="J53" s="15">
        <f t="shared" si="19"/>
        <v>112550</v>
      </c>
      <c r="K53" s="15">
        <v>112550</v>
      </c>
      <c r="L53" s="15">
        <v>0</v>
      </c>
      <c r="M53" s="12" t="s">
        <v>17</v>
      </c>
      <c r="N53" s="17" t="s">
        <v>46</v>
      </c>
      <c r="O53" s="17" t="s">
        <v>46</v>
      </c>
      <c r="P53" s="17" t="s">
        <v>46</v>
      </c>
      <c r="Q53" s="17" t="s">
        <v>46</v>
      </c>
      <c r="R53" s="17" t="s">
        <v>46</v>
      </c>
      <c r="S53" s="17" t="s">
        <v>46</v>
      </c>
      <c r="T53" s="17" t="s">
        <v>46</v>
      </c>
      <c r="U53" s="17" t="s">
        <v>46</v>
      </c>
      <c r="V53" s="17" t="s">
        <v>46</v>
      </c>
      <c r="W53" s="17" t="s">
        <v>46</v>
      </c>
      <c r="X53" s="17" t="s">
        <v>46</v>
      </c>
    </row>
    <row r="54" spans="1:24" ht="13.5" customHeight="1">
      <c r="A54" s="12" t="s">
        <v>18</v>
      </c>
      <c r="B54" s="15">
        <f t="shared" si="17"/>
        <v>154943</v>
      </c>
      <c r="C54" s="15">
        <f t="shared" si="18"/>
        <v>154889</v>
      </c>
      <c r="D54" s="15">
        <v>149301</v>
      </c>
      <c r="E54" s="15">
        <v>5588</v>
      </c>
      <c r="F54" s="15">
        <v>54</v>
      </c>
      <c r="G54" s="15">
        <f t="shared" si="16"/>
        <v>237810</v>
      </c>
      <c r="H54" s="15">
        <v>237731</v>
      </c>
      <c r="I54" s="15">
        <v>79</v>
      </c>
      <c r="J54" s="15">
        <f t="shared" si="19"/>
        <v>114840</v>
      </c>
      <c r="K54" s="15">
        <v>114797</v>
      </c>
      <c r="L54" s="15">
        <v>43</v>
      </c>
      <c r="M54" s="12" t="s">
        <v>18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46</v>
      </c>
      <c r="T54" s="17" t="s">
        <v>46</v>
      </c>
      <c r="U54" s="17" t="s">
        <v>46</v>
      </c>
      <c r="V54" s="17" t="s">
        <v>46</v>
      </c>
      <c r="W54" s="17" t="s">
        <v>46</v>
      </c>
      <c r="X54" s="17" t="s">
        <v>46</v>
      </c>
    </row>
    <row r="55" spans="1:24" ht="13.5" customHeight="1">
      <c r="A55" s="12" t="s">
        <v>19</v>
      </c>
      <c r="B55" s="15">
        <f t="shared" si="17"/>
        <v>178288</v>
      </c>
      <c r="C55" s="15">
        <f t="shared" si="18"/>
        <v>152589</v>
      </c>
      <c r="D55" s="15">
        <v>147846</v>
      </c>
      <c r="E55" s="15">
        <v>4743</v>
      </c>
      <c r="F55" s="15">
        <v>25699</v>
      </c>
      <c r="G55" s="15">
        <f t="shared" si="16"/>
        <v>259571</v>
      </c>
      <c r="H55" s="15">
        <v>234821</v>
      </c>
      <c r="I55" s="15">
        <v>24750</v>
      </c>
      <c r="J55" s="15">
        <f t="shared" si="19"/>
        <v>138669</v>
      </c>
      <c r="K55" s="15">
        <v>112508</v>
      </c>
      <c r="L55" s="15">
        <v>26161</v>
      </c>
      <c r="M55" s="12" t="s">
        <v>19</v>
      </c>
      <c r="N55" s="17" t="s">
        <v>46</v>
      </c>
      <c r="O55" s="17" t="s">
        <v>46</v>
      </c>
      <c r="P55" s="17" t="s">
        <v>46</v>
      </c>
      <c r="Q55" s="17" t="s">
        <v>46</v>
      </c>
      <c r="R55" s="17" t="s">
        <v>46</v>
      </c>
      <c r="S55" s="17" t="s">
        <v>46</v>
      </c>
      <c r="T55" s="17" t="s">
        <v>46</v>
      </c>
      <c r="U55" s="17" t="s">
        <v>46</v>
      </c>
      <c r="V55" s="17" t="s">
        <v>46</v>
      </c>
      <c r="W55" s="17" t="s">
        <v>46</v>
      </c>
      <c r="X55" s="17" t="s">
        <v>46</v>
      </c>
    </row>
    <row r="56" spans="1:24" ht="13.5" customHeight="1">
      <c r="A56" s="12" t="s">
        <v>20</v>
      </c>
      <c r="B56" s="15">
        <f t="shared" si="17"/>
        <v>215223</v>
      </c>
      <c r="C56" s="15">
        <f t="shared" si="18"/>
        <v>155597</v>
      </c>
      <c r="D56" s="15">
        <v>150494</v>
      </c>
      <c r="E56" s="15">
        <v>5103</v>
      </c>
      <c r="F56" s="15">
        <v>59626</v>
      </c>
      <c r="G56" s="15">
        <f t="shared" si="16"/>
        <v>339099</v>
      </c>
      <c r="H56" s="15">
        <v>235213</v>
      </c>
      <c r="I56" s="15">
        <v>103886</v>
      </c>
      <c r="J56" s="15">
        <f t="shared" si="19"/>
        <v>153415</v>
      </c>
      <c r="K56" s="15">
        <v>115873</v>
      </c>
      <c r="L56" s="15">
        <v>37542</v>
      </c>
      <c r="M56" s="12" t="s">
        <v>20</v>
      </c>
      <c r="N56" s="17" t="s">
        <v>46</v>
      </c>
      <c r="O56" s="17" t="s">
        <v>46</v>
      </c>
      <c r="P56" s="17" t="s">
        <v>46</v>
      </c>
      <c r="Q56" s="17" t="s">
        <v>46</v>
      </c>
      <c r="R56" s="17" t="s">
        <v>46</v>
      </c>
      <c r="S56" s="17" t="s">
        <v>46</v>
      </c>
      <c r="T56" s="17" t="s">
        <v>46</v>
      </c>
      <c r="U56" s="17" t="s">
        <v>46</v>
      </c>
      <c r="V56" s="17" t="s">
        <v>46</v>
      </c>
      <c r="W56" s="17" t="s">
        <v>46</v>
      </c>
      <c r="X56" s="17" t="s">
        <v>46</v>
      </c>
    </row>
    <row r="57" spans="1:24" ht="13.5" customHeight="1">
      <c r="A57" s="12" t="s">
        <v>21</v>
      </c>
      <c r="B57" s="15">
        <f t="shared" si="17"/>
        <v>195631</v>
      </c>
      <c r="C57" s="15">
        <f t="shared" si="18"/>
        <v>156516</v>
      </c>
      <c r="D57" s="15">
        <v>150066</v>
      </c>
      <c r="E57" s="15">
        <v>6450</v>
      </c>
      <c r="F57" s="15">
        <v>39115</v>
      </c>
      <c r="G57" s="15">
        <f t="shared" si="16"/>
        <v>337658</v>
      </c>
      <c r="H57" s="15">
        <v>235210</v>
      </c>
      <c r="I57" s="15">
        <v>102448</v>
      </c>
      <c r="J57" s="15">
        <f t="shared" si="19"/>
        <v>123435</v>
      </c>
      <c r="K57" s="15">
        <v>116514</v>
      </c>
      <c r="L57" s="15">
        <v>6921</v>
      </c>
      <c r="M57" s="12" t="s">
        <v>21</v>
      </c>
      <c r="N57" s="17" t="s">
        <v>46</v>
      </c>
      <c r="O57" s="17" t="s">
        <v>46</v>
      </c>
      <c r="P57" s="17" t="s">
        <v>46</v>
      </c>
      <c r="Q57" s="17" t="s">
        <v>46</v>
      </c>
      <c r="R57" s="17" t="s">
        <v>46</v>
      </c>
      <c r="S57" s="17" t="s">
        <v>46</v>
      </c>
      <c r="T57" s="17" t="s">
        <v>46</v>
      </c>
      <c r="U57" s="17" t="s">
        <v>46</v>
      </c>
      <c r="V57" s="17" t="s">
        <v>46</v>
      </c>
      <c r="W57" s="17" t="s">
        <v>46</v>
      </c>
      <c r="X57" s="17" t="s">
        <v>46</v>
      </c>
    </row>
    <row r="58" spans="1:24" ht="13.5" customHeight="1">
      <c r="A58" s="12" t="s">
        <v>22</v>
      </c>
      <c r="B58" s="15">
        <f t="shared" si="17"/>
        <v>152002</v>
      </c>
      <c r="C58" s="15">
        <f t="shared" si="18"/>
        <v>152002</v>
      </c>
      <c r="D58" s="15">
        <v>147034</v>
      </c>
      <c r="E58" s="15">
        <v>4968</v>
      </c>
      <c r="F58" s="15">
        <v>0</v>
      </c>
      <c r="G58" s="15">
        <f>H58+I58</f>
        <v>229755</v>
      </c>
      <c r="H58" s="15">
        <v>229755</v>
      </c>
      <c r="I58" s="15">
        <v>0</v>
      </c>
      <c r="J58" s="15">
        <f t="shared" si="19"/>
        <v>112251</v>
      </c>
      <c r="K58" s="15">
        <v>112251</v>
      </c>
      <c r="L58" s="15">
        <v>0</v>
      </c>
      <c r="M58" s="12" t="s">
        <v>22</v>
      </c>
      <c r="N58" s="17" t="s">
        <v>46</v>
      </c>
      <c r="O58" s="17" t="s">
        <v>46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46</v>
      </c>
      <c r="U58" s="17" t="s">
        <v>46</v>
      </c>
      <c r="V58" s="17" t="s">
        <v>46</v>
      </c>
      <c r="W58" s="17" t="s">
        <v>46</v>
      </c>
      <c r="X58" s="17" t="s">
        <v>46</v>
      </c>
    </row>
    <row r="59" spans="1:24" ht="13.5" customHeight="1">
      <c r="A59" s="12" t="s">
        <v>23</v>
      </c>
      <c r="B59" s="15">
        <f t="shared" si="17"/>
        <v>150863</v>
      </c>
      <c r="C59" s="15">
        <f t="shared" si="18"/>
        <v>150848</v>
      </c>
      <c r="D59" s="15">
        <v>146715</v>
      </c>
      <c r="E59" s="15">
        <v>4133</v>
      </c>
      <c r="F59" s="15">
        <v>15</v>
      </c>
      <c r="G59" s="15">
        <f t="shared" si="16"/>
        <v>225285</v>
      </c>
      <c r="H59" s="15">
        <v>225241</v>
      </c>
      <c r="I59" s="15">
        <v>44</v>
      </c>
      <c r="J59" s="15">
        <f>K59+L59</f>
        <v>113221</v>
      </c>
      <c r="K59" s="15">
        <v>113221</v>
      </c>
      <c r="L59" s="15">
        <v>0</v>
      </c>
      <c r="M59" s="12" t="s">
        <v>23</v>
      </c>
      <c r="N59" s="17" t="s">
        <v>46</v>
      </c>
      <c r="O59" s="17" t="s">
        <v>46</v>
      </c>
      <c r="P59" s="17" t="s">
        <v>46</v>
      </c>
      <c r="Q59" s="17" t="s">
        <v>46</v>
      </c>
      <c r="R59" s="17" t="s">
        <v>46</v>
      </c>
      <c r="S59" s="17" t="s">
        <v>46</v>
      </c>
      <c r="T59" s="17" t="s">
        <v>46</v>
      </c>
      <c r="U59" s="17" t="s">
        <v>46</v>
      </c>
      <c r="V59" s="17" t="s">
        <v>46</v>
      </c>
      <c r="W59" s="17" t="s">
        <v>46</v>
      </c>
      <c r="X59" s="17" t="s">
        <v>46</v>
      </c>
    </row>
    <row r="60" spans="1:24" ht="13.5" customHeight="1">
      <c r="A60" s="12" t="s">
        <v>24</v>
      </c>
      <c r="B60" s="15">
        <f t="shared" si="17"/>
        <v>151075</v>
      </c>
      <c r="C60" s="15">
        <f t="shared" si="18"/>
        <v>151075</v>
      </c>
      <c r="D60" s="15">
        <v>146633</v>
      </c>
      <c r="E60" s="15">
        <v>4442</v>
      </c>
      <c r="F60" s="15">
        <v>0</v>
      </c>
      <c r="G60" s="15">
        <f t="shared" si="16"/>
        <v>229185</v>
      </c>
      <c r="H60" s="15">
        <v>229185</v>
      </c>
      <c r="I60" s="15">
        <v>0</v>
      </c>
      <c r="J60" s="15">
        <f>K60+L60</f>
        <v>112347</v>
      </c>
      <c r="K60" s="15">
        <v>112347</v>
      </c>
      <c r="L60" s="15">
        <v>0</v>
      </c>
      <c r="M60" s="12" t="s">
        <v>24</v>
      </c>
      <c r="N60" s="17" t="s">
        <v>46</v>
      </c>
      <c r="O60" s="17" t="s">
        <v>46</v>
      </c>
      <c r="P60" s="17" t="s">
        <v>46</v>
      </c>
      <c r="Q60" s="17" t="s">
        <v>46</v>
      </c>
      <c r="R60" s="17" t="s">
        <v>46</v>
      </c>
      <c r="S60" s="17" t="s">
        <v>46</v>
      </c>
      <c r="T60" s="17" t="s">
        <v>46</v>
      </c>
      <c r="U60" s="17" t="s">
        <v>46</v>
      </c>
      <c r="V60" s="17" t="s">
        <v>46</v>
      </c>
      <c r="W60" s="17" t="s">
        <v>46</v>
      </c>
      <c r="X60" s="17" t="s">
        <v>46</v>
      </c>
    </row>
    <row r="61" spans="1:24" ht="13.5" customHeight="1">
      <c r="A61" s="14" t="s">
        <v>25</v>
      </c>
      <c r="B61" s="19">
        <f>C61+F61</f>
        <v>296647</v>
      </c>
      <c r="C61" s="16">
        <f t="shared" si="18"/>
        <v>157009</v>
      </c>
      <c r="D61" s="16">
        <v>150298</v>
      </c>
      <c r="E61" s="16">
        <v>6711</v>
      </c>
      <c r="F61" s="19">
        <v>139638</v>
      </c>
      <c r="G61" s="16">
        <f t="shared" si="16"/>
        <v>508318</v>
      </c>
      <c r="H61" s="19">
        <v>237414</v>
      </c>
      <c r="I61" s="16">
        <v>270904</v>
      </c>
      <c r="J61" s="16">
        <f>K61+L61</f>
        <v>191721</v>
      </c>
      <c r="K61" s="19">
        <v>117152</v>
      </c>
      <c r="L61" s="16">
        <v>74569</v>
      </c>
      <c r="M61" s="14" t="s">
        <v>25</v>
      </c>
      <c r="N61" s="20" t="s">
        <v>46</v>
      </c>
      <c r="O61" s="22" t="s">
        <v>46</v>
      </c>
      <c r="P61" s="22" t="s">
        <v>46</v>
      </c>
      <c r="Q61" s="22" t="s">
        <v>46</v>
      </c>
      <c r="R61" s="22" t="s">
        <v>46</v>
      </c>
      <c r="S61" s="22" t="s">
        <v>46</v>
      </c>
      <c r="T61" s="22" t="s">
        <v>46</v>
      </c>
      <c r="U61" s="22" t="s">
        <v>46</v>
      </c>
      <c r="V61" s="22" t="s">
        <v>46</v>
      </c>
      <c r="W61" s="22" t="s">
        <v>46</v>
      </c>
      <c r="X61" s="22" t="s">
        <v>46</v>
      </c>
    </row>
    <row r="63" spans="2:22" ht="13.5">
      <c r="B63" s="41"/>
      <c r="C63" s="41"/>
      <c r="D63" s="41"/>
      <c r="E63" s="41"/>
      <c r="F63" s="41"/>
      <c r="G63" s="41"/>
      <c r="H63" s="41"/>
      <c r="I63" s="41"/>
      <c r="J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2:22" ht="13.5">
      <c r="B64" s="41"/>
      <c r="C64" s="41"/>
      <c r="D64" s="41"/>
      <c r="E64" s="41"/>
      <c r="F64" s="41"/>
      <c r="G64" s="41"/>
      <c r="H64" s="41"/>
      <c r="I64" s="41"/>
      <c r="J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2:22" ht="13.5">
      <c r="B65" s="41"/>
      <c r="C65" s="41"/>
      <c r="D65" s="41"/>
      <c r="E65" s="41"/>
      <c r="F65" s="41"/>
      <c r="G65" s="41"/>
      <c r="H65" s="41"/>
      <c r="I65" s="41"/>
      <c r="J65" s="41"/>
      <c r="N65" s="41"/>
      <c r="O65" s="41"/>
      <c r="P65" s="41"/>
      <c r="Q65" s="41"/>
      <c r="R65" s="41"/>
      <c r="S65" s="41"/>
      <c r="T65" s="41"/>
      <c r="U65" s="41"/>
      <c r="V65" s="41"/>
    </row>
  </sheetData>
  <printOptions/>
  <pageMargins left="0.7086614173228347" right="0.7086614173228347" top="0.7874015748031497" bottom="0.7874015748031497" header="0" footer="0"/>
  <pageSetup horizontalDpi="600" verticalDpi="600" orientation="portrait" paperSize="9" scale="95" r:id="rId2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5"/>
  <sheetViews>
    <sheetView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A63" sqref="A63:IV66"/>
    </sheetView>
  </sheetViews>
  <sheetFormatPr defaultColWidth="8.796875" defaultRowHeight="14.25"/>
  <cols>
    <col min="1" max="1" width="7.59765625" style="27" customWidth="1"/>
    <col min="2" max="2" width="8" style="27" customWidth="1"/>
    <col min="3" max="6" width="7.09765625" style="27" customWidth="1"/>
    <col min="7" max="7" width="8" style="27" customWidth="1"/>
    <col min="8" max="9" width="7.09765625" style="27" customWidth="1"/>
    <col min="10" max="10" width="8" style="27" customWidth="1"/>
    <col min="11" max="12" width="7.09765625" style="27" customWidth="1"/>
    <col min="13" max="13" width="7.59765625" style="27" customWidth="1"/>
    <col min="14" max="14" width="8" style="27" customWidth="1"/>
    <col min="15" max="18" width="7.09765625" style="27" customWidth="1"/>
    <col min="19" max="19" width="8" style="27" customWidth="1"/>
    <col min="20" max="21" width="7.09765625" style="27" customWidth="1"/>
    <col min="22" max="22" width="8" style="27" customWidth="1"/>
    <col min="23" max="24" width="7.09765625" style="27" customWidth="1"/>
    <col min="25" max="16384" width="9" style="27" customWidth="1"/>
  </cols>
  <sheetData>
    <row r="1" spans="1:13" ht="16.5" customHeight="1">
      <c r="A1" s="1" t="s">
        <v>68</v>
      </c>
      <c r="M1" s="1" t="s">
        <v>69</v>
      </c>
    </row>
    <row r="2" spans="12:24" ht="13.5">
      <c r="L2" s="40" t="s">
        <v>74</v>
      </c>
      <c r="X2" s="40" t="s">
        <v>74</v>
      </c>
    </row>
    <row r="3" spans="1:24" ht="13.5" customHeight="1">
      <c r="A3" s="2" t="s">
        <v>1</v>
      </c>
      <c r="B3" s="3" t="s">
        <v>33</v>
      </c>
      <c r="C3" s="29"/>
      <c r="D3" s="29"/>
      <c r="E3" s="29"/>
      <c r="F3" s="29"/>
      <c r="G3" s="29"/>
      <c r="H3" s="29"/>
      <c r="I3" s="29"/>
      <c r="J3" s="29"/>
      <c r="K3" s="29"/>
      <c r="L3" s="30"/>
      <c r="M3" s="2" t="s">
        <v>1</v>
      </c>
      <c r="N3" s="3" t="s">
        <v>40</v>
      </c>
      <c r="O3" s="29"/>
      <c r="P3" s="29"/>
      <c r="Q3" s="29"/>
      <c r="R3" s="29"/>
      <c r="S3" s="29"/>
      <c r="T3" s="29"/>
      <c r="U3" s="29"/>
      <c r="V3" s="29"/>
      <c r="W3" s="29"/>
      <c r="X3" s="30"/>
    </row>
    <row r="4" spans="1:24" ht="13.5" customHeight="1">
      <c r="A4" s="4"/>
      <c r="B4" s="5" t="s">
        <v>4</v>
      </c>
      <c r="C4" s="5"/>
      <c r="D4" s="5"/>
      <c r="E4" s="5"/>
      <c r="F4" s="6"/>
      <c r="G4" s="5" t="s">
        <v>5</v>
      </c>
      <c r="H4" s="5"/>
      <c r="I4" s="6"/>
      <c r="J4" s="5" t="s">
        <v>6</v>
      </c>
      <c r="K4" s="5"/>
      <c r="L4" s="6"/>
      <c r="M4" s="4"/>
      <c r="N4" s="5" t="s">
        <v>4</v>
      </c>
      <c r="O4" s="5"/>
      <c r="P4" s="5"/>
      <c r="Q4" s="5"/>
      <c r="R4" s="6"/>
      <c r="S4" s="5" t="s">
        <v>5</v>
      </c>
      <c r="T4" s="5"/>
      <c r="U4" s="6"/>
      <c r="V4" s="5" t="s">
        <v>6</v>
      </c>
      <c r="W4" s="5"/>
      <c r="X4" s="6"/>
    </row>
    <row r="5" spans="1:24" ht="13.5" customHeight="1">
      <c r="A5" s="4"/>
      <c r="B5" s="7" t="s">
        <v>7</v>
      </c>
      <c r="C5" s="8"/>
      <c r="D5" s="9"/>
      <c r="E5" s="10"/>
      <c r="F5" s="7"/>
      <c r="G5" s="7" t="s">
        <v>7</v>
      </c>
      <c r="H5" s="7"/>
      <c r="I5" s="7"/>
      <c r="J5" s="7" t="s">
        <v>7</v>
      </c>
      <c r="K5" s="7"/>
      <c r="L5" s="7"/>
      <c r="M5" s="4"/>
      <c r="N5" s="7" t="s">
        <v>7</v>
      </c>
      <c r="O5" s="8"/>
      <c r="P5" s="9"/>
      <c r="Q5" s="10"/>
      <c r="R5" s="7"/>
      <c r="S5" s="7" t="s">
        <v>7</v>
      </c>
      <c r="T5" s="7"/>
      <c r="U5" s="7"/>
      <c r="V5" s="7" t="s">
        <v>7</v>
      </c>
      <c r="W5" s="7"/>
      <c r="X5" s="7"/>
    </row>
    <row r="6" spans="1:24" ht="13.5" customHeight="1">
      <c r="A6" s="4"/>
      <c r="B6" s="7"/>
      <c r="C6" s="7" t="s">
        <v>8</v>
      </c>
      <c r="D6" s="7" t="s">
        <v>9</v>
      </c>
      <c r="E6" s="7" t="s">
        <v>10</v>
      </c>
      <c r="F6" s="7" t="s">
        <v>11</v>
      </c>
      <c r="G6" s="7"/>
      <c r="H6" s="7" t="s">
        <v>8</v>
      </c>
      <c r="I6" s="7" t="s">
        <v>11</v>
      </c>
      <c r="J6" s="7"/>
      <c r="K6" s="7" t="s">
        <v>8</v>
      </c>
      <c r="L6" s="7" t="s">
        <v>11</v>
      </c>
      <c r="M6" s="4"/>
      <c r="N6" s="7"/>
      <c r="O6" s="7" t="s">
        <v>8</v>
      </c>
      <c r="P6" s="7" t="s">
        <v>9</v>
      </c>
      <c r="Q6" s="7" t="s">
        <v>10</v>
      </c>
      <c r="R6" s="7" t="s">
        <v>11</v>
      </c>
      <c r="S6" s="7"/>
      <c r="T6" s="7" t="s">
        <v>8</v>
      </c>
      <c r="U6" s="7" t="s">
        <v>11</v>
      </c>
      <c r="V6" s="7"/>
      <c r="W6" s="7" t="s">
        <v>8</v>
      </c>
      <c r="X6" s="7" t="s">
        <v>11</v>
      </c>
    </row>
    <row r="7" spans="1:24" ht="13.5" customHeight="1">
      <c r="A7" s="11" t="s">
        <v>12</v>
      </c>
      <c r="B7" s="10" t="s">
        <v>13</v>
      </c>
      <c r="C7" s="10"/>
      <c r="D7" s="10" t="s">
        <v>14</v>
      </c>
      <c r="E7" s="10" t="s">
        <v>15</v>
      </c>
      <c r="F7" s="10"/>
      <c r="G7" s="10" t="s">
        <v>13</v>
      </c>
      <c r="H7" s="10"/>
      <c r="I7" s="10"/>
      <c r="J7" s="10" t="s">
        <v>13</v>
      </c>
      <c r="K7" s="10"/>
      <c r="L7" s="10"/>
      <c r="M7" s="11" t="s">
        <v>12</v>
      </c>
      <c r="N7" s="10" t="s">
        <v>13</v>
      </c>
      <c r="O7" s="10"/>
      <c r="P7" s="10" t="s">
        <v>14</v>
      </c>
      <c r="Q7" s="10" t="s">
        <v>15</v>
      </c>
      <c r="R7" s="10"/>
      <c r="S7" s="10" t="s">
        <v>13</v>
      </c>
      <c r="T7" s="10"/>
      <c r="U7" s="10"/>
      <c r="V7" s="10" t="s">
        <v>13</v>
      </c>
      <c r="W7" s="10"/>
      <c r="X7" s="10"/>
    </row>
    <row r="8" spans="1:13" ht="16.5" customHeight="1">
      <c r="A8" s="28" t="s">
        <v>0</v>
      </c>
      <c r="M8" s="28" t="s">
        <v>0</v>
      </c>
    </row>
    <row r="9" spans="1:24" ht="13.5" customHeight="1">
      <c r="A9" s="33" t="s">
        <v>28</v>
      </c>
      <c r="B9" s="34">
        <v>152018</v>
      </c>
      <c r="C9" s="34">
        <v>149355</v>
      </c>
      <c r="D9" s="34">
        <v>141481</v>
      </c>
      <c r="E9" s="34">
        <v>7874</v>
      </c>
      <c r="F9" s="34">
        <v>2663</v>
      </c>
      <c r="G9" s="34">
        <v>164280</v>
      </c>
      <c r="H9" s="34">
        <v>163966</v>
      </c>
      <c r="I9" s="34">
        <v>314</v>
      </c>
      <c r="J9" s="34">
        <v>124636</v>
      </c>
      <c r="K9" s="34">
        <v>116727</v>
      </c>
      <c r="L9" s="34">
        <v>7909</v>
      </c>
      <c r="M9" s="33" t="s">
        <v>28</v>
      </c>
      <c r="N9" s="34">
        <v>91686</v>
      </c>
      <c r="O9" s="34">
        <v>89018</v>
      </c>
      <c r="P9" s="34">
        <v>88599</v>
      </c>
      <c r="Q9" s="34">
        <v>419</v>
      </c>
      <c r="R9" s="34">
        <v>2668</v>
      </c>
      <c r="S9" s="34">
        <v>133482</v>
      </c>
      <c r="T9" s="34">
        <v>130309</v>
      </c>
      <c r="U9" s="34">
        <v>3173</v>
      </c>
      <c r="V9" s="34">
        <v>77789</v>
      </c>
      <c r="W9" s="34">
        <v>75289</v>
      </c>
      <c r="X9" s="34">
        <v>2500</v>
      </c>
    </row>
    <row r="10" spans="1:24" ht="13.5" customHeight="1">
      <c r="A10" s="12" t="s">
        <v>47</v>
      </c>
      <c r="B10" s="15">
        <v>103773</v>
      </c>
      <c r="C10" s="15">
        <v>101075</v>
      </c>
      <c r="D10" s="15">
        <v>100976</v>
      </c>
      <c r="E10" s="15">
        <v>99</v>
      </c>
      <c r="F10" s="15">
        <v>2698</v>
      </c>
      <c r="G10" s="15">
        <v>90489</v>
      </c>
      <c r="H10" s="15">
        <v>87339</v>
      </c>
      <c r="I10" s="15">
        <v>3150</v>
      </c>
      <c r="J10" s="15">
        <v>123811</v>
      </c>
      <c r="K10" s="15">
        <v>121793</v>
      </c>
      <c r="L10" s="15">
        <v>2018</v>
      </c>
      <c r="M10" s="12" t="s">
        <v>47</v>
      </c>
      <c r="N10" s="15">
        <v>108179</v>
      </c>
      <c r="O10" s="15">
        <v>103192</v>
      </c>
      <c r="P10" s="15">
        <v>101850</v>
      </c>
      <c r="Q10" s="15">
        <v>1342</v>
      </c>
      <c r="R10" s="15">
        <v>4987</v>
      </c>
      <c r="S10" s="15">
        <v>173134</v>
      </c>
      <c r="T10" s="15">
        <v>159981</v>
      </c>
      <c r="U10" s="15">
        <v>13153</v>
      </c>
      <c r="V10" s="15">
        <v>85750</v>
      </c>
      <c r="W10" s="15">
        <v>83583</v>
      </c>
      <c r="X10" s="15">
        <v>2167</v>
      </c>
    </row>
    <row r="11" spans="1:24" ht="13.5" customHeight="1">
      <c r="A11" s="12" t="s">
        <v>48</v>
      </c>
      <c r="B11" s="17" t="s">
        <v>46</v>
      </c>
      <c r="C11" s="17" t="s">
        <v>46</v>
      </c>
      <c r="D11" s="17" t="s">
        <v>46</v>
      </c>
      <c r="E11" s="17" t="s">
        <v>46</v>
      </c>
      <c r="F11" s="17" t="s">
        <v>46</v>
      </c>
      <c r="G11" s="17" t="s">
        <v>46</v>
      </c>
      <c r="H11" s="17" t="s">
        <v>46</v>
      </c>
      <c r="I11" s="17" t="s">
        <v>46</v>
      </c>
      <c r="J11" s="17" t="s">
        <v>46</v>
      </c>
      <c r="K11" s="17" t="s">
        <v>46</v>
      </c>
      <c r="L11" s="17" t="s">
        <v>46</v>
      </c>
      <c r="M11" s="12" t="s">
        <v>48</v>
      </c>
      <c r="N11" s="15">
        <v>110788</v>
      </c>
      <c r="O11" s="15">
        <v>107118</v>
      </c>
      <c r="P11" s="15">
        <v>105768</v>
      </c>
      <c r="Q11" s="15">
        <v>1350</v>
      </c>
      <c r="R11" s="15">
        <v>3670</v>
      </c>
      <c r="S11" s="15">
        <v>157268</v>
      </c>
      <c r="T11" s="15">
        <v>151625</v>
      </c>
      <c r="U11" s="15">
        <v>5643</v>
      </c>
      <c r="V11" s="15">
        <v>83278</v>
      </c>
      <c r="W11" s="15">
        <v>80776</v>
      </c>
      <c r="X11" s="15">
        <v>2502</v>
      </c>
    </row>
    <row r="12" spans="1:24" ht="13.5" customHeight="1">
      <c r="A12" s="12" t="s">
        <v>75</v>
      </c>
      <c r="B12" s="17" t="s">
        <v>46</v>
      </c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46</v>
      </c>
      <c r="I12" s="17" t="s">
        <v>46</v>
      </c>
      <c r="J12" s="17" t="s">
        <v>46</v>
      </c>
      <c r="K12" s="17" t="s">
        <v>46</v>
      </c>
      <c r="L12" s="17" t="s">
        <v>46</v>
      </c>
      <c r="M12" s="12" t="s">
        <v>75</v>
      </c>
      <c r="N12" s="15">
        <v>105221</v>
      </c>
      <c r="O12" s="15">
        <v>99213</v>
      </c>
      <c r="P12" s="15">
        <v>96372</v>
      </c>
      <c r="Q12" s="15">
        <v>2841</v>
      </c>
      <c r="R12" s="15">
        <v>6008</v>
      </c>
      <c r="S12" s="15">
        <v>132967</v>
      </c>
      <c r="T12" s="15">
        <v>123806</v>
      </c>
      <c r="U12" s="15">
        <v>9161</v>
      </c>
      <c r="V12" s="15">
        <v>88609</v>
      </c>
      <c r="W12" s="15">
        <v>84488</v>
      </c>
      <c r="X12" s="15">
        <v>4121</v>
      </c>
    </row>
    <row r="13" spans="1:24" ht="13.5" customHeight="1">
      <c r="A13" s="12" t="s">
        <v>76</v>
      </c>
      <c r="B13" s="17" t="s">
        <v>46</v>
      </c>
      <c r="C13" s="17" t="s">
        <v>46</v>
      </c>
      <c r="D13" s="17" t="s">
        <v>46</v>
      </c>
      <c r="E13" s="17" t="s">
        <v>46</v>
      </c>
      <c r="F13" s="17" t="s">
        <v>46</v>
      </c>
      <c r="G13" s="17" t="s">
        <v>46</v>
      </c>
      <c r="H13" s="17" t="s">
        <v>46</v>
      </c>
      <c r="I13" s="17" t="s">
        <v>46</v>
      </c>
      <c r="J13" s="17" t="s">
        <v>46</v>
      </c>
      <c r="K13" s="17" t="s">
        <v>46</v>
      </c>
      <c r="L13" s="17" t="s">
        <v>46</v>
      </c>
      <c r="M13" s="12" t="s">
        <v>76</v>
      </c>
      <c r="N13" s="15">
        <f>O13+R13</f>
        <v>100169</v>
      </c>
      <c r="O13" s="15">
        <f>P13+Q13</f>
        <v>94215</v>
      </c>
      <c r="P13" s="15">
        <v>92561</v>
      </c>
      <c r="Q13" s="15">
        <v>1654</v>
      </c>
      <c r="R13" s="15">
        <v>5954</v>
      </c>
      <c r="S13" s="15">
        <f aca="true" t="shared" si="0" ref="S13:S25">T13+U13</f>
        <v>122597</v>
      </c>
      <c r="T13" s="15">
        <v>113478</v>
      </c>
      <c r="U13" s="15">
        <v>9119</v>
      </c>
      <c r="V13" s="15">
        <f>W13+X13</f>
        <v>84204</v>
      </c>
      <c r="W13" s="15">
        <v>80503</v>
      </c>
      <c r="X13" s="15">
        <v>3701</v>
      </c>
    </row>
    <row r="14" spans="1:24" ht="13.5" customHeight="1">
      <c r="A14" s="46" t="s">
        <v>77</v>
      </c>
      <c r="B14" s="49" t="s">
        <v>46</v>
      </c>
      <c r="C14" s="49" t="s">
        <v>46</v>
      </c>
      <c r="D14" s="49" t="s">
        <v>46</v>
      </c>
      <c r="E14" s="49" t="s">
        <v>46</v>
      </c>
      <c r="F14" s="49" t="s">
        <v>46</v>
      </c>
      <c r="G14" s="49" t="s">
        <v>46</v>
      </c>
      <c r="H14" s="49" t="s">
        <v>46</v>
      </c>
      <c r="I14" s="49" t="s">
        <v>46</v>
      </c>
      <c r="J14" s="49" t="s">
        <v>46</v>
      </c>
      <c r="K14" s="49" t="s">
        <v>46</v>
      </c>
      <c r="L14" s="49" t="s">
        <v>46</v>
      </c>
      <c r="M14" s="46" t="s">
        <v>77</v>
      </c>
      <c r="N14" s="47">
        <f>O14+R14</f>
        <v>98845</v>
      </c>
      <c r="O14" s="47">
        <f>P14+Q14</f>
        <v>98833</v>
      </c>
      <c r="P14" s="47">
        <v>97541</v>
      </c>
      <c r="Q14" s="47">
        <v>1292</v>
      </c>
      <c r="R14" s="47">
        <v>12</v>
      </c>
      <c r="S14" s="47">
        <f t="shared" si="0"/>
        <v>117293</v>
      </c>
      <c r="T14" s="47">
        <v>117264</v>
      </c>
      <c r="U14" s="47">
        <v>29</v>
      </c>
      <c r="V14" s="47">
        <f>W14+X14</f>
        <v>86507</v>
      </c>
      <c r="W14" s="47">
        <v>86507</v>
      </c>
      <c r="X14" s="47">
        <v>0</v>
      </c>
    </row>
    <row r="15" spans="1:24" ht="13.5" customHeight="1">
      <c r="A15" s="12" t="s">
        <v>16</v>
      </c>
      <c r="B15" s="17" t="s">
        <v>46</v>
      </c>
      <c r="C15" s="17" t="s">
        <v>46</v>
      </c>
      <c r="D15" s="17" t="s">
        <v>46</v>
      </c>
      <c r="E15" s="17" t="s">
        <v>46</v>
      </c>
      <c r="F15" s="17" t="s">
        <v>46</v>
      </c>
      <c r="G15" s="17" t="s">
        <v>46</v>
      </c>
      <c r="H15" s="17" t="s">
        <v>46</v>
      </c>
      <c r="I15" s="17" t="s">
        <v>46</v>
      </c>
      <c r="J15" s="17" t="s">
        <v>46</v>
      </c>
      <c r="K15" s="17" t="s">
        <v>46</v>
      </c>
      <c r="L15" s="17" t="s">
        <v>46</v>
      </c>
      <c r="M15" s="12" t="s">
        <v>16</v>
      </c>
      <c r="N15" s="15">
        <f aca="true" t="shared" si="1" ref="N15:N25">O15+R15</f>
        <v>90635</v>
      </c>
      <c r="O15" s="15">
        <f aca="true" t="shared" si="2" ref="O15:O25">P15+Q15</f>
        <v>90623</v>
      </c>
      <c r="P15" s="15">
        <v>89767</v>
      </c>
      <c r="Q15" s="15">
        <v>856</v>
      </c>
      <c r="R15" s="15">
        <v>12</v>
      </c>
      <c r="S15" s="15">
        <f t="shared" si="0"/>
        <v>107906</v>
      </c>
      <c r="T15" s="15">
        <v>107877</v>
      </c>
      <c r="U15" s="15">
        <v>29</v>
      </c>
      <c r="V15" s="15">
        <f aca="true" t="shared" si="3" ref="V15:V22">W15+X15</f>
        <v>78996</v>
      </c>
      <c r="W15" s="15">
        <v>78996</v>
      </c>
      <c r="X15" s="15">
        <v>0</v>
      </c>
    </row>
    <row r="16" spans="1:24" ht="13.5" customHeight="1">
      <c r="A16" s="12" t="s">
        <v>78</v>
      </c>
      <c r="B16" s="17" t="s">
        <v>46</v>
      </c>
      <c r="C16" s="17" t="s">
        <v>46</v>
      </c>
      <c r="D16" s="17" t="s">
        <v>46</v>
      </c>
      <c r="E16" s="17" t="s">
        <v>46</v>
      </c>
      <c r="F16" s="17" t="s">
        <v>46</v>
      </c>
      <c r="G16" s="17" t="s">
        <v>46</v>
      </c>
      <c r="H16" s="17" t="s">
        <v>46</v>
      </c>
      <c r="I16" s="17" t="s">
        <v>46</v>
      </c>
      <c r="J16" s="17" t="s">
        <v>46</v>
      </c>
      <c r="K16" s="17" t="s">
        <v>46</v>
      </c>
      <c r="L16" s="17" t="s">
        <v>46</v>
      </c>
      <c r="M16" s="12" t="s">
        <v>78</v>
      </c>
      <c r="N16" s="15">
        <f t="shared" si="1"/>
        <v>98539</v>
      </c>
      <c r="O16" s="15">
        <f t="shared" si="2"/>
        <v>98502</v>
      </c>
      <c r="P16" s="15">
        <v>97002</v>
      </c>
      <c r="Q16" s="15">
        <v>1500</v>
      </c>
      <c r="R16" s="15">
        <v>37</v>
      </c>
      <c r="S16" s="15">
        <f t="shared" si="0"/>
        <v>109536</v>
      </c>
      <c r="T16" s="15">
        <v>109453</v>
      </c>
      <c r="U16" s="15">
        <v>83</v>
      </c>
      <c r="V16" s="15">
        <f t="shared" si="3"/>
        <v>90879</v>
      </c>
      <c r="W16" s="15">
        <v>90874</v>
      </c>
      <c r="X16" s="15">
        <v>5</v>
      </c>
    </row>
    <row r="17" spans="1:24" ht="13.5" customHeight="1">
      <c r="A17" s="12" t="s">
        <v>17</v>
      </c>
      <c r="B17" s="17" t="s">
        <v>46</v>
      </c>
      <c r="C17" s="17" t="s">
        <v>46</v>
      </c>
      <c r="D17" s="17" t="s">
        <v>46</v>
      </c>
      <c r="E17" s="17" t="s">
        <v>46</v>
      </c>
      <c r="F17" s="17" t="s">
        <v>46</v>
      </c>
      <c r="G17" s="17" t="s">
        <v>46</v>
      </c>
      <c r="H17" s="17" t="s">
        <v>46</v>
      </c>
      <c r="I17" s="17" t="s">
        <v>46</v>
      </c>
      <c r="J17" s="17" t="s">
        <v>46</v>
      </c>
      <c r="K17" s="17" t="s">
        <v>46</v>
      </c>
      <c r="L17" s="17" t="s">
        <v>46</v>
      </c>
      <c r="M17" s="12" t="s">
        <v>17</v>
      </c>
      <c r="N17" s="15">
        <f t="shared" si="1"/>
        <v>97521</v>
      </c>
      <c r="O17" s="15">
        <f t="shared" si="2"/>
        <v>97509</v>
      </c>
      <c r="P17" s="15">
        <v>96490</v>
      </c>
      <c r="Q17" s="15">
        <v>1019</v>
      </c>
      <c r="R17" s="15">
        <v>12</v>
      </c>
      <c r="S17" s="15">
        <f t="shared" si="0"/>
        <v>114406</v>
      </c>
      <c r="T17" s="15">
        <v>114377</v>
      </c>
      <c r="U17" s="15">
        <v>29</v>
      </c>
      <c r="V17" s="15">
        <f t="shared" si="3"/>
        <v>85609</v>
      </c>
      <c r="W17" s="15">
        <v>85609</v>
      </c>
      <c r="X17" s="15">
        <v>0</v>
      </c>
    </row>
    <row r="18" spans="1:24" ht="13.5" customHeight="1">
      <c r="A18" s="12" t="s">
        <v>18</v>
      </c>
      <c r="B18" s="17" t="s">
        <v>46</v>
      </c>
      <c r="C18" s="17" t="s">
        <v>46</v>
      </c>
      <c r="D18" s="17" t="s">
        <v>37</v>
      </c>
      <c r="E18" s="17" t="s">
        <v>46</v>
      </c>
      <c r="F18" s="17" t="s">
        <v>46</v>
      </c>
      <c r="G18" s="17" t="s">
        <v>46</v>
      </c>
      <c r="H18" s="17" t="s">
        <v>46</v>
      </c>
      <c r="I18" s="17" t="s">
        <v>46</v>
      </c>
      <c r="J18" s="17" t="s">
        <v>46</v>
      </c>
      <c r="K18" s="17" t="s">
        <v>46</v>
      </c>
      <c r="L18" s="17" t="s">
        <v>46</v>
      </c>
      <c r="M18" s="12" t="s">
        <v>18</v>
      </c>
      <c r="N18" s="15">
        <f t="shared" si="1"/>
        <v>98317</v>
      </c>
      <c r="O18" s="15">
        <f t="shared" si="2"/>
        <v>98304</v>
      </c>
      <c r="P18" s="15">
        <v>97037</v>
      </c>
      <c r="Q18" s="15">
        <v>1267</v>
      </c>
      <c r="R18" s="15">
        <v>13</v>
      </c>
      <c r="S18" s="15">
        <f t="shared" si="0"/>
        <v>115853</v>
      </c>
      <c r="T18" s="15">
        <v>115825</v>
      </c>
      <c r="U18" s="15">
        <v>28</v>
      </c>
      <c r="V18" s="15">
        <f t="shared" si="3"/>
        <v>85756</v>
      </c>
      <c r="W18" s="15">
        <v>85753</v>
      </c>
      <c r="X18" s="15">
        <v>3</v>
      </c>
    </row>
    <row r="19" spans="1:24" ht="13.5" customHeight="1">
      <c r="A19" s="12" t="s">
        <v>19</v>
      </c>
      <c r="B19" s="17" t="s">
        <v>46</v>
      </c>
      <c r="C19" s="17" t="s">
        <v>46</v>
      </c>
      <c r="D19" s="17" t="s">
        <v>46</v>
      </c>
      <c r="E19" s="17" t="s">
        <v>46</v>
      </c>
      <c r="F19" s="17" t="s">
        <v>46</v>
      </c>
      <c r="G19" s="17" t="s">
        <v>46</v>
      </c>
      <c r="H19" s="17" t="s">
        <v>46</v>
      </c>
      <c r="I19" s="17" t="s">
        <v>46</v>
      </c>
      <c r="J19" s="17" t="s">
        <v>46</v>
      </c>
      <c r="K19" s="17" t="s">
        <v>46</v>
      </c>
      <c r="L19" s="17" t="s">
        <v>46</v>
      </c>
      <c r="M19" s="12" t="s">
        <v>19</v>
      </c>
      <c r="N19" s="15">
        <f t="shared" si="1"/>
        <v>91748</v>
      </c>
      <c r="O19" s="15">
        <f t="shared" si="2"/>
        <v>85525</v>
      </c>
      <c r="P19" s="15">
        <v>84384</v>
      </c>
      <c r="Q19" s="15">
        <v>1141</v>
      </c>
      <c r="R19" s="15">
        <v>6223</v>
      </c>
      <c r="S19" s="15">
        <f t="shared" si="0"/>
        <v>101923</v>
      </c>
      <c r="T19" s="15">
        <v>93550</v>
      </c>
      <c r="U19" s="15">
        <v>8373</v>
      </c>
      <c r="V19" s="15">
        <f t="shared" si="3"/>
        <v>82962</v>
      </c>
      <c r="W19" s="15">
        <v>78595</v>
      </c>
      <c r="X19" s="15">
        <v>4367</v>
      </c>
    </row>
    <row r="20" spans="1:24" ht="13.5" customHeight="1">
      <c r="A20" s="12" t="s">
        <v>20</v>
      </c>
      <c r="B20" s="17" t="s">
        <v>46</v>
      </c>
      <c r="C20" s="17" t="s">
        <v>46</v>
      </c>
      <c r="D20" s="17" t="s">
        <v>46</v>
      </c>
      <c r="E20" s="17" t="s">
        <v>46</v>
      </c>
      <c r="F20" s="17" t="s">
        <v>46</v>
      </c>
      <c r="G20" s="17" t="s">
        <v>46</v>
      </c>
      <c r="H20" s="17" t="s">
        <v>46</v>
      </c>
      <c r="I20" s="17" t="s">
        <v>46</v>
      </c>
      <c r="J20" s="17" t="s">
        <v>46</v>
      </c>
      <c r="K20" s="17" t="s">
        <v>46</v>
      </c>
      <c r="L20" s="17" t="s">
        <v>46</v>
      </c>
      <c r="M20" s="12" t="s">
        <v>20</v>
      </c>
      <c r="N20" s="15">
        <f t="shared" si="1"/>
        <v>97974</v>
      </c>
      <c r="O20" s="15">
        <f t="shared" si="2"/>
        <v>93793</v>
      </c>
      <c r="P20" s="15">
        <v>91883</v>
      </c>
      <c r="Q20" s="15">
        <v>1910</v>
      </c>
      <c r="R20" s="15">
        <v>4181</v>
      </c>
      <c r="S20" s="15">
        <f t="shared" si="0"/>
        <v>120205</v>
      </c>
      <c r="T20" s="15">
        <v>112654</v>
      </c>
      <c r="U20" s="15">
        <v>7551</v>
      </c>
      <c r="V20" s="15">
        <f t="shared" si="3"/>
        <v>81012</v>
      </c>
      <c r="W20" s="15">
        <v>79402</v>
      </c>
      <c r="X20" s="15">
        <v>1610</v>
      </c>
    </row>
    <row r="21" spans="1:24" ht="13.5" customHeight="1">
      <c r="A21" s="12" t="s">
        <v>21</v>
      </c>
      <c r="B21" s="17" t="s">
        <v>43</v>
      </c>
      <c r="C21" s="17" t="s">
        <v>43</v>
      </c>
      <c r="D21" s="17" t="s">
        <v>43</v>
      </c>
      <c r="E21" s="17" t="s">
        <v>43</v>
      </c>
      <c r="F21" s="17" t="s">
        <v>43</v>
      </c>
      <c r="G21" s="17" t="s">
        <v>43</v>
      </c>
      <c r="H21" s="17" t="s">
        <v>43</v>
      </c>
      <c r="I21" s="17" t="s">
        <v>43</v>
      </c>
      <c r="J21" s="17" t="s">
        <v>43</v>
      </c>
      <c r="K21" s="17" t="s">
        <v>43</v>
      </c>
      <c r="L21" s="17" t="s">
        <v>43</v>
      </c>
      <c r="M21" s="12" t="s">
        <v>21</v>
      </c>
      <c r="N21" s="15">
        <f t="shared" si="1"/>
        <v>107095</v>
      </c>
      <c r="O21" s="15">
        <f t="shared" si="2"/>
        <v>96246</v>
      </c>
      <c r="P21" s="15">
        <v>93357</v>
      </c>
      <c r="Q21" s="15">
        <v>2889</v>
      </c>
      <c r="R21" s="15">
        <v>10849</v>
      </c>
      <c r="S21" s="15">
        <f t="shared" si="0"/>
        <v>133500</v>
      </c>
      <c r="T21" s="15">
        <v>118455</v>
      </c>
      <c r="U21" s="15">
        <v>15045</v>
      </c>
      <c r="V21" s="15">
        <f t="shared" si="3"/>
        <v>86329</v>
      </c>
      <c r="W21" s="15">
        <v>78780</v>
      </c>
      <c r="X21" s="15">
        <v>7549</v>
      </c>
    </row>
    <row r="22" spans="1:24" ht="13.5" customHeight="1">
      <c r="A22" s="12" t="s">
        <v>22</v>
      </c>
      <c r="B22" s="17" t="s">
        <v>46</v>
      </c>
      <c r="C22" s="17" t="s">
        <v>46</v>
      </c>
      <c r="D22" s="17" t="s">
        <v>46</v>
      </c>
      <c r="E22" s="17" t="s">
        <v>46</v>
      </c>
      <c r="F22" s="17" t="s">
        <v>46</v>
      </c>
      <c r="G22" s="17" t="s">
        <v>46</v>
      </c>
      <c r="H22" s="17" t="s">
        <v>46</v>
      </c>
      <c r="I22" s="17" t="s">
        <v>46</v>
      </c>
      <c r="J22" s="17" t="s">
        <v>46</v>
      </c>
      <c r="K22" s="17" t="s">
        <v>46</v>
      </c>
      <c r="L22" s="17" t="s">
        <v>46</v>
      </c>
      <c r="M22" s="12" t="s">
        <v>22</v>
      </c>
      <c r="N22" s="15">
        <f t="shared" si="1"/>
        <v>89535</v>
      </c>
      <c r="O22" s="15">
        <f t="shared" si="2"/>
        <v>89535</v>
      </c>
      <c r="P22" s="15">
        <v>87624</v>
      </c>
      <c r="Q22" s="15">
        <v>1911</v>
      </c>
      <c r="R22" s="15">
        <v>0</v>
      </c>
      <c r="S22" s="15">
        <f t="shared" si="0"/>
        <v>118244</v>
      </c>
      <c r="T22" s="15">
        <v>118244</v>
      </c>
      <c r="U22" s="15">
        <v>0</v>
      </c>
      <c r="V22" s="15">
        <f t="shared" si="3"/>
        <v>67822</v>
      </c>
      <c r="W22" s="15">
        <v>67822</v>
      </c>
      <c r="X22" s="15">
        <v>0</v>
      </c>
    </row>
    <row r="23" spans="1:24" ht="13.5" customHeight="1">
      <c r="A23" s="12" t="s">
        <v>23</v>
      </c>
      <c r="B23" s="17" t="s">
        <v>46</v>
      </c>
      <c r="C23" s="17" t="s">
        <v>46</v>
      </c>
      <c r="D23" s="17" t="s">
        <v>46</v>
      </c>
      <c r="E23" s="17" t="s">
        <v>46</v>
      </c>
      <c r="F23" s="17" t="s">
        <v>46</v>
      </c>
      <c r="G23" s="17" t="s">
        <v>46</v>
      </c>
      <c r="H23" s="17" t="s">
        <v>46</v>
      </c>
      <c r="I23" s="17" t="s">
        <v>46</v>
      </c>
      <c r="J23" s="17" t="s">
        <v>46</v>
      </c>
      <c r="K23" s="17" t="s">
        <v>46</v>
      </c>
      <c r="L23" s="17" t="s">
        <v>46</v>
      </c>
      <c r="M23" s="12" t="s">
        <v>23</v>
      </c>
      <c r="N23" s="15">
        <f t="shared" si="1"/>
        <v>95840</v>
      </c>
      <c r="O23" s="15">
        <f t="shared" si="2"/>
        <v>95840</v>
      </c>
      <c r="P23" s="15">
        <v>93969</v>
      </c>
      <c r="Q23" s="15">
        <v>1871</v>
      </c>
      <c r="R23" s="15">
        <v>0</v>
      </c>
      <c r="S23" s="15">
        <f t="shared" si="0"/>
        <v>120765</v>
      </c>
      <c r="T23" s="15">
        <v>120765</v>
      </c>
      <c r="U23" s="15">
        <v>0</v>
      </c>
      <c r="V23" s="15">
        <f>W23+X23</f>
        <v>79313</v>
      </c>
      <c r="W23" s="15">
        <v>79313</v>
      </c>
      <c r="X23" s="15">
        <v>0</v>
      </c>
    </row>
    <row r="24" spans="1:24" ht="13.5" customHeight="1">
      <c r="A24" s="12" t="s">
        <v>24</v>
      </c>
      <c r="B24" s="17" t="s">
        <v>46</v>
      </c>
      <c r="C24" s="17" t="s">
        <v>46</v>
      </c>
      <c r="D24" s="17" t="s">
        <v>46</v>
      </c>
      <c r="E24" s="17" t="s">
        <v>46</v>
      </c>
      <c r="F24" s="17" t="s">
        <v>46</v>
      </c>
      <c r="G24" s="17" t="s">
        <v>46</v>
      </c>
      <c r="H24" s="17" t="s">
        <v>46</v>
      </c>
      <c r="I24" s="17" t="s">
        <v>46</v>
      </c>
      <c r="J24" s="17" t="s">
        <v>46</v>
      </c>
      <c r="K24" s="17" t="s">
        <v>46</v>
      </c>
      <c r="L24" s="17" t="s">
        <v>46</v>
      </c>
      <c r="M24" s="12" t="s">
        <v>24</v>
      </c>
      <c r="N24" s="15">
        <f t="shared" si="1"/>
        <v>100675</v>
      </c>
      <c r="O24" s="15">
        <f t="shared" si="2"/>
        <v>91798</v>
      </c>
      <c r="P24" s="15">
        <v>89854</v>
      </c>
      <c r="Q24" s="15">
        <v>1944</v>
      </c>
      <c r="R24" s="15">
        <v>8877</v>
      </c>
      <c r="S24" s="15">
        <f t="shared" si="0"/>
        <v>130027</v>
      </c>
      <c r="T24" s="15">
        <v>115621</v>
      </c>
      <c r="U24" s="15">
        <v>14406</v>
      </c>
      <c r="V24" s="15">
        <f>W24+X24</f>
        <v>81439</v>
      </c>
      <c r="W24" s="15">
        <v>76186</v>
      </c>
      <c r="X24" s="15">
        <v>5253</v>
      </c>
    </row>
    <row r="25" spans="1:24" ht="13.5" customHeight="1">
      <c r="A25" s="14" t="s">
        <v>25</v>
      </c>
      <c r="B25" s="20" t="s">
        <v>43</v>
      </c>
      <c r="C25" s="22" t="s">
        <v>43</v>
      </c>
      <c r="D25" s="22" t="s">
        <v>43</v>
      </c>
      <c r="E25" s="22" t="s">
        <v>43</v>
      </c>
      <c r="F25" s="22" t="s">
        <v>43</v>
      </c>
      <c r="G25" s="22" t="s">
        <v>43</v>
      </c>
      <c r="H25" s="22" t="s">
        <v>43</v>
      </c>
      <c r="I25" s="22" t="s">
        <v>43</v>
      </c>
      <c r="J25" s="22" t="s">
        <v>43</v>
      </c>
      <c r="K25" s="22" t="s">
        <v>43</v>
      </c>
      <c r="L25" s="22" t="s">
        <v>43</v>
      </c>
      <c r="M25" s="14" t="s">
        <v>25</v>
      </c>
      <c r="N25" s="19">
        <f t="shared" si="1"/>
        <v>132985</v>
      </c>
      <c r="O25" s="16">
        <f t="shared" si="2"/>
        <v>94481</v>
      </c>
      <c r="P25" s="16">
        <v>92257</v>
      </c>
      <c r="Q25" s="16">
        <v>2224</v>
      </c>
      <c r="R25" s="19">
        <v>38504</v>
      </c>
      <c r="S25" s="16">
        <f t="shared" si="0"/>
        <v>185123</v>
      </c>
      <c r="T25" s="19">
        <v>121626</v>
      </c>
      <c r="U25" s="16">
        <v>63497</v>
      </c>
      <c r="V25" s="16">
        <f>W25+X25</f>
        <v>100867</v>
      </c>
      <c r="W25" s="19">
        <v>77759</v>
      </c>
      <c r="X25" s="16">
        <v>23108</v>
      </c>
    </row>
    <row r="26" spans="1:24" ht="16.5" customHeight="1">
      <c r="A26" s="28" t="s">
        <v>53</v>
      </c>
      <c r="M26" s="28" t="s">
        <v>53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13.5" customHeight="1">
      <c r="A27" s="33" t="s">
        <v>28</v>
      </c>
      <c r="B27" s="34">
        <v>220908</v>
      </c>
      <c r="C27" s="34">
        <v>186988</v>
      </c>
      <c r="D27" s="34">
        <v>184409</v>
      </c>
      <c r="E27" s="34">
        <v>2579</v>
      </c>
      <c r="F27" s="34">
        <v>33920</v>
      </c>
      <c r="G27" s="34">
        <v>232516</v>
      </c>
      <c r="H27" s="34">
        <v>196767</v>
      </c>
      <c r="I27" s="34">
        <v>35749</v>
      </c>
      <c r="J27" s="34">
        <v>185572</v>
      </c>
      <c r="K27" s="34">
        <v>157220</v>
      </c>
      <c r="L27" s="34">
        <v>28352</v>
      </c>
      <c r="M27" s="33" t="s">
        <v>28</v>
      </c>
      <c r="N27" s="35" t="s">
        <v>46</v>
      </c>
      <c r="O27" s="35" t="s">
        <v>46</v>
      </c>
      <c r="P27" s="35" t="s">
        <v>46</v>
      </c>
      <c r="Q27" s="35" t="s">
        <v>46</v>
      </c>
      <c r="R27" s="35" t="s">
        <v>46</v>
      </c>
      <c r="S27" s="35" t="s">
        <v>46</v>
      </c>
      <c r="T27" s="35" t="s">
        <v>46</v>
      </c>
      <c r="U27" s="35" t="s">
        <v>46</v>
      </c>
      <c r="V27" s="35" t="s">
        <v>46</v>
      </c>
      <c r="W27" s="35" t="s">
        <v>46</v>
      </c>
      <c r="X27" s="35" t="s">
        <v>46</v>
      </c>
    </row>
    <row r="28" spans="1:24" ht="13.5" customHeight="1">
      <c r="A28" s="12" t="s">
        <v>47</v>
      </c>
      <c r="B28" s="15">
        <v>206051</v>
      </c>
      <c r="C28" s="15">
        <v>176814</v>
      </c>
      <c r="D28" s="15">
        <v>173589</v>
      </c>
      <c r="E28" s="15">
        <v>3225</v>
      </c>
      <c r="F28" s="15">
        <v>29237</v>
      </c>
      <c r="G28" s="15">
        <v>211559</v>
      </c>
      <c r="H28" s="15">
        <v>182789</v>
      </c>
      <c r="I28" s="15">
        <v>28770</v>
      </c>
      <c r="J28" s="15">
        <v>188929</v>
      </c>
      <c r="K28" s="15">
        <v>158241</v>
      </c>
      <c r="L28" s="15">
        <v>30688</v>
      </c>
      <c r="M28" s="12" t="s">
        <v>47</v>
      </c>
      <c r="N28" s="17" t="s">
        <v>46</v>
      </c>
      <c r="O28" s="17" t="s">
        <v>46</v>
      </c>
      <c r="P28" s="17" t="s">
        <v>46</v>
      </c>
      <c r="Q28" s="17" t="s">
        <v>46</v>
      </c>
      <c r="R28" s="17" t="s">
        <v>46</v>
      </c>
      <c r="S28" s="17" t="s">
        <v>46</v>
      </c>
      <c r="T28" s="17" t="s">
        <v>46</v>
      </c>
      <c r="U28" s="17" t="s">
        <v>46</v>
      </c>
      <c r="V28" s="17" t="s">
        <v>46</v>
      </c>
      <c r="W28" s="17" t="s">
        <v>46</v>
      </c>
      <c r="X28" s="17" t="s">
        <v>46</v>
      </c>
    </row>
    <row r="29" spans="1:24" ht="13.5" customHeight="1">
      <c r="A29" s="12" t="s">
        <v>48</v>
      </c>
      <c r="B29" s="15">
        <v>364845</v>
      </c>
      <c r="C29" s="15">
        <v>267290</v>
      </c>
      <c r="D29" s="15">
        <v>254955</v>
      </c>
      <c r="E29" s="15">
        <v>12335</v>
      </c>
      <c r="F29" s="15">
        <v>97555</v>
      </c>
      <c r="G29" s="15">
        <v>462258</v>
      </c>
      <c r="H29" s="15">
        <v>337688</v>
      </c>
      <c r="I29" s="15">
        <v>124570</v>
      </c>
      <c r="J29" s="15">
        <v>258012</v>
      </c>
      <c r="K29" s="15">
        <v>190085</v>
      </c>
      <c r="L29" s="15">
        <v>67927</v>
      </c>
      <c r="M29" s="12" t="s">
        <v>48</v>
      </c>
      <c r="N29" s="15">
        <v>121352</v>
      </c>
      <c r="O29" s="15">
        <v>113097</v>
      </c>
      <c r="P29" s="15">
        <v>108735</v>
      </c>
      <c r="Q29" s="15">
        <v>4362</v>
      </c>
      <c r="R29" s="15">
        <v>8255</v>
      </c>
      <c r="S29" s="15">
        <v>164637</v>
      </c>
      <c r="T29" s="15">
        <v>150602</v>
      </c>
      <c r="U29" s="15">
        <v>14035</v>
      </c>
      <c r="V29" s="15">
        <v>94420</v>
      </c>
      <c r="W29" s="15">
        <v>89762</v>
      </c>
      <c r="X29" s="15">
        <v>4658</v>
      </c>
    </row>
    <row r="30" spans="1:24" ht="13.5" customHeight="1">
      <c r="A30" s="12" t="s">
        <v>75</v>
      </c>
      <c r="B30" s="21" t="s">
        <v>46</v>
      </c>
      <c r="C30" s="17" t="s">
        <v>46</v>
      </c>
      <c r="D30" s="17" t="s">
        <v>46</v>
      </c>
      <c r="E30" s="17" t="s">
        <v>46</v>
      </c>
      <c r="F30" s="17" t="s">
        <v>46</v>
      </c>
      <c r="G30" s="17" t="s">
        <v>46</v>
      </c>
      <c r="H30" s="17" t="s">
        <v>46</v>
      </c>
      <c r="I30" s="17" t="s">
        <v>46</v>
      </c>
      <c r="J30" s="17" t="s">
        <v>46</v>
      </c>
      <c r="K30" s="17" t="s">
        <v>46</v>
      </c>
      <c r="L30" s="17" t="s">
        <v>46</v>
      </c>
      <c r="M30" s="12" t="s">
        <v>75</v>
      </c>
      <c r="N30" s="15">
        <v>109549</v>
      </c>
      <c r="O30" s="15">
        <v>103134</v>
      </c>
      <c r="P30" s="15">
        <v>98061</v>
      </c>
      <c r="Q30" s="15">
        <v>5073</v>
      </c>
      <c r="R30" s="15">
        <v>6415</v>
      </c>
      <c r="S30" s="15">
        <v>151457</v>
      </c>
      <c r="T30" s="15">
        <v>139849</v>
      </c>
      <c r="U30" s="15">
        <v>11608</v>
      </c>
      <c r="V30" s="15">
        <v>87030</v>
      </c>
      <c r="W30" s="15">
        <v>83406</v>
      </c>
      <c r="X30" s="15">
        <v>3624</v>
      </c>
    </row>
    <row r="31" spans="1:24" ht="13.5" customHeight="1">
      <c r="A31" s="12" t="s">
        <v>76</v>
      </c>
      <c r="B31" s="15">
        <f>C31+F31</f>
        <v>267633</v>
      </c>
      <c r="C31" s="15">
        <f>D31+E31</f>
        <v>235180</v>
      </c>
      <c r="D31" s="15">
        <v>219963</v>
      </c>
      <c r="E31" s="15">
        <v>15217</v>
      </c>
      <c r="F31" s="15">
        <v>32453</v>
      </c>
      <c r="G31" s="15">
        <f>H31+I31</f>
        <v>291841</v>
      </c>
      <c r="H31" s="15">
        <v>259900</v>
      </c>
      <c r="I31" s="15">
        <v>31941</v>
      </c>
      <c r="J31" s="15">
        <f>K31+L31</f>
        <v>211660</v>
      </c>
      <c r="K31" s="15">
        <v>178025</v>
      </c>
      <c r="L31" s="15">
        <v>33635</v>
      </c>
      <c r="M31" s="12" t="s">
        <v>76</v>
      </c>
      <c r="N31" s="15">
        <f>O31+R31</f>
        <v>93482</v>
      </c>
      <c r="O31" s="15">
        <f>P31+Q31</f>
        <v>89337</v>
      </c>
      <c r="P31" s="15">
        <v>84783</v>
      </c>
      <c r="Q31" s="15">
        <v>4554</v>
      </c>
      <c r="R31" s="15">
        <v>4145</v>
      </c>
      <c r="S31" s="15">
        <f aca="true" t="shared" si="4" ref="S31:S43">T31+U31</f>
        <v>138813</v>
      </c>
      <c r="T31" s="15">
        <v>129126</v>
      </c>
      <c r="U31" s="15">
        <v>9687</v>
      </c>
      <c r="V31" s="15">
        <f>W31+X31</f>
        <v>71217</v>
      </c>
      <c r="W31" s="15">
        <v>69795</v>
      </c>
      <c r="X31" s="15">
        <v>1422</v>
      </c>
    </row>
    <row r="32" spans="1:24" ht="13.5" customHeight="1">
      <c r="A32" s="46" t="s">
        <v>77</v>
      </c>
      <c r="B32" s="47">
        <f>C32+F32</f>
        <v>221843</v>
      </c>
      <c r="C32" s="47">
        <f>D32+E32</f>
        <v>221843</v>
      </c>
      <c r="D32" s="49">
        <v>204830</v>
      </c>
      <c r="E32" s="49">
        <v>17013</v>
      </c>
      <c r="F32" s="49">
        <v>0</v>
      </c>
      <c r="G32" s="47">
        <f>H32+I32</f>
        <v>241082</v>
      </c>
      <c r="H32" s="49">
        <v>241082</v>
      </c>
      <c r="I32" s="49">
        <v>0</v>
      </c>
      <c r="J32" s="47">
        <f>K32+L32</f>
        <v>174588</v>
      </c>
      <c r="K32" s="49">
        <v>174588</v>
      </c>
      <c r="L32" s="49">
        <v>0</v>
      </c>
      <c r="M32" s="46" t="s">
        <v>77</v>
      </c>
      <c r="N32" s="47">
        <f>O32+R32</f>
        <v>97746</v>
      </c>
      <c r="O32" s="47">
        <f>P32+Q32</f>
        <v>96846</v>
      </c>
      <c r="P32" s="47">
        <v>92306</v>
      </c>
      <c r="Q32" s="47">
        <v>4540</v>
      </c>
      <c r="R32" s="47">
        <v>900</v>
      </c>
      <c r="S32" s="47">
        <f t="shared" si="4"/>
        <v>160401</v>
      </c>
      <c r="T32" s="47">
        <v>158159</v>
      </c>
      <c r="U32" s="47">
        <v>2242</v>
      </c>
      <c r="V32" s="47">
        <f>W32+X32</f>
        <v>69070</v>
      </c>
      <c r="W32" s="47">
        <v>68784</v>
      </c>
      <c r="X32" s="47">
        <v>286</v>
      </c>
    </row>
    <row r="33" spans="1:24" ht="13.5" customHeight="1">
      <c r="A33" s="12" t="s">
        <v>16</v>
      </c>
      <c r="B33" s="15">
        <f aca="true" t="shared" si="5" ref="B33:B43">C33+F33</f>
        <v>230452</v>
      </c>
      <c r="C33" s="15">
        <f aca="true" t="shared" si="6" ref="C33:C43">D33+E33</f>
        <v>221617</v>
      </c>
      <c r="D33" s="17">
        <v>213256</v>
      </c>
      <c r="E33" s="17">
        <v>8361</v>
      </c>
      <c r="F33" s="17">
        <v>8835</v>
      </c>
      <c r="G33" s="15">
        <f aca="true" t="shared" si="7" ref="G33:G43">H33+I33</f>
        <v>251773</v>
      </c>
      <c r="H33" s="17">
        <v>240407</v>
      </c>
      <c r="I33" s="17">
        <v>11366</v>
      </c>
      <c r="J33" s="15">
        <f aca="true" t="shared" si="8" ref="J33:J43">K33+L33</f>
        <v>177614</v>
      </c>
      <c r="K33" s="17">
        <v>175053</v>
      </c>
      <c r="L33" s="17">
        <v>2561</v>
      </c>
      <c r="M33" s="12" t="s">
        <v>16</v>
      </c>
      <c r="N33" s="15">
        <f aca="true" t="shared" si="9" ref="N33:N43">O33+R33</f>
        <v>93241</v>
      </c>
      <c r="O33" s="15">
        <f aca="true" t="shared" si="10" ref="O33:O43">P33+Q33</f>
        <v>93241</v>
      </c>
      <c r="P33" s="15">
        <v>88866</v>
      </c>
      <c r="Q33" s="15">
        <v>4375</v>
      </c>
      <c r="R33" s="15">
        <v>0</v>
      </c>
      <c r="S33" s="15">
        <f t="shared" si="4"/>
        <v>142969</v>
      </c>
      <c r="T33" s="15">
        <v>142969</v>
      </c>
      <c r="U33" s="15">
        <v>0</v>
      </c>
      <c r="V33" s="15">
        <f aca="true" t="shared" si="11" ref="V33:V40">W33+X33</f>
        <v>70952</v>
      </c>
      <c r="W33" s="15">
        <v>70952</v>
      </c>
      <c r="X33" s="15">
        <v>0</v>
      </c>
    </row>
    <row r="34" spans="1:24" ht="13.5" customHeight="1">
      <c r="A34" s="12" t="s">
        <v>78</v>
      </c>
      <c r="B34" s="15">
        <f t="shared" si="5"/>
        <v>234171</v>
      </c>
      <c r="C34" s="15">
        <f t="shared" si="6"/>
        <v>234171</v>
      </c>
      <c r="D34" s="17">
        <v>215917</v>
      </c>
      <c r="E34" s="17">
        <v>18254</v>
      </c>
      <c r="F34" s="17">
        <v>0</v>
      </c>
      <c r="G34" s="15">
        <f t="shared" si="7"/>
        <v>259575</v>
      </c>
      <c r="H34" s="17">
        <v>259575</v>
      </c>
      <c r="I34" s="17">
        <v>0</v>
      </c>
      <c r="J34" s="15">
        <f t="shared" si="8"/>
        <v>177374</v>
      </c>
      <c r="K34" s="17">
        <v>177374</v>
      </c>
      <c r="L34" s="17">
        <v>0</v>
      </c>
      <c r="M34" s="12" t="s">
        <v>78</v>
      </c>
      <c r="N34" s="15">
        <f t="shared" si="9"/>
        <v>88882</v>
      </c>
      <c r="O34" s="15">
        <f t="shared" si="10"/>
        <v>88882</v>
      </c>
      <c r="P34" s="15">
        <v>84558</v>
      </c>
      <c r="Q34" s="15">
        <v>4324</v>
      </c>
      <c r="R34" s="15">
        <v>0</v>
      </c>
      <c r="S34" s="15">
        <f t="shared" si="4"/>
        <v>123697</v>
      </c>
      <c r="T34" s="15">
        <v>123697</v>
      </c>
      <c r="U34" s="15">
        <v>0</v>
      </c>
      <c r="V34" s="15">
        <f t="shared" si="11"/>
        <v>70849</v>
      </c>
      <c r="W34" s="15">
        <v>70849</v>
      </c>
      <c r="X34" s="15">
        <v>0</v>
      </c>
    </row>
    <row r="35" spans="1:25" ht="13.5" customHeight="1">
      <c r="A35" s="12" t="s">
        <v>17</v>
      </c>
      <c r="B35" s="15">
        <f t="shared" si="5"/>
        <v>256685</v>
      </c>
      <c r="C35" s="15">
        <f t="shared" si="6"/>
        <v>256685</v>
      </c>
      <c r="D35" s="17">
        <v>234284</v>
      </c>
      <c r="E35" s="17">
        <v>22401</v>
      </c>
      <c r="F35" s="17">
        <v>0</v>
      </c>
      <c r="G35" s="15">
        <f t="shared" si="7"/>
        <v>286054</v>
      </c>
      <c r="H35" s="17">
        <v>286054</v>
      </c>
      <c r="I35" s="17">
        <v>0</v>
      </c>
      <c r="J35" s="15">
        <f t="shared" si="8"/>
        <v>192468</v>
      </c>
      <c r="K35" s="17">
        <v>192468</v>
      </c>
      <c r="L35" s="17">
        <v>0</v>
      </c>
      <c r="M35" s="12" t="s">
        <v>17</v>
      </c>
      <c r="N35" s="15">
        <f t="shared" si="9"/>
        <v>89056</v>
      </c>
      <c r="O35" s="15">
        <f t="shared" si="10"/>
        <v>89056</v>
      </c>
      <c r="P35" s="15">
        <v>85559</v>
      </c>
      <c r="Q35" s="15">
        <v>3497</v>
      </c>
      <c r="R35" s="15">
        <v>0</v>
      </c>
      <c r="S35" s="15">
        <f t="shared" si="4"/>
        <v>123578</v>
      </c>
      <c r="T35" s="15">
        <v>123578</v>
      </c>
      <c r="U35" s="15">
        <v>0</v>
      </c>
      <c r="V35" s="15">
        <f t="shared" si="11"/>
        <v>71130</v>
      </c>
      <c r="W35" s="15">
        <v>71130</v>
      </c>
      <c r="X35" s="15">
        <v>0</v>
      </c>
      <c r="Y35" s="42"/>
    </row>
    <row r="36" spans="1:24" ht="13.5" customHeight="1">
      <c r="A36" s="12" t="s">
        <v>18</v>
      </c>
      <c r="B36" s="15">
        <f t="shared" si="5"/>
        <v>234985</v>
      </c>
      <c r="C36" s="15">
        <f t="shared" si="6"/>
        <v>234985</v>
      </c>
      <c r="D36" s="17">
        <v>224175</v>
      </c>
      <c r="E36" s="17">
        <v>10810</v>
      </c>
      <c r="F36" s="17">
        <v>0</v>
      </c>
      <c r="G36" s="15">
        <f t="shared" si="7"/>
        <v>260036</v>
      </c>
      <c r="H36" s="17">
        <v>260036</v>
      </c>
      <c r="I36" s="17">
        <v>0</v>
      </c>
      <c r="J36" s="15">
        <f t="shared" si="8"/>
        <v>181194</v>
      </c>
      <c r="K36" s="17">
        <v>181194</v>
      </c>
      <c r="L36" s="17">
        <v>0</v>
      </c>
      <c r="M36" s="12" t="s">
        <v>18</v>
      </c>
      <c r="N36" s="15">
        <f t="shared" si="9"/>
        <v>94963</v>
      </c>
      <c r="O36" s="15">
        <f t="shared" si="10"/>
        <v>94963</v>
      </c>
      <c r="P36" s="15">
        <v>89130</v>
      </c>
      <c r="Q36" s="15">
        <v>5833</v>
      </c>
      <c r="R36" s="15">
        <v>0</v>
      </c>
      <c r="S36" s="15">
        <f t="shared" si="4"/>
        <v>135650</v>
      </c>
      <c r="T36" s="15">
        <v>135650</v>
      </c>
      <c r="U36" s="15">
        <v>0</v>
      </c>
      <c r="V36" s="15">
        <f t="shared" si="11"/>
        <v>74180</v>
      </c>
      <c r="W36" s="15">
        <v>74180</v>
      </c>
      <c r="X36" s="15">
        <v>0</v>
      </c>
    </row>
    <row r="37" spans="1:24" ht="13.5" customHeight="1">
      <c r="A37" s="12" t="s">
        <v>19</v>
      </c>
      <c r="B37" s="15">
        <f t="shared" si="5"/>
        <v>299794</v>
      </c>
      <c r="C37" s="15">
        <f t="shared" si="6"/>
        <v>222640</v>
      </c>
      <c r="D37" s="17">
        <v>208367</v>
      </c>
      <c r="E37" s="17">
        <v>14273</v>
      </c>
      <c r="F37" s="17">
        <v>77154</v>
      </c>
      <c r="G37" s="15">
        <f t="shared" si="7"/>
        <v>322513</v>
      </c>
      <c r="H37" s="17">
        <v>244535</v>
      </c>
      <c r="I37" s="17">
        <v>77978</v>
      </c>
      <c r="J37" s="15">
        <f t="shared" si="8"/>
        <v>250985</v>
      </c>
      <c r="K37" s="17">
        <v>175602</v>
      </c>
      <c r="L37" s="17">
        <v>75383</v>
      </c>
      <c r="M37" s="12" t="s">
        <v>19</v>
      </c>
      <c r="N37" s="15">
        <f t="shared" si="9"/>
        <v>89879</v>
      </c>
      <c r="O37" s="15">
        <f t="shared" si="10"/>
        <v>89879</v>
      </c>
      <c r="P37" s="15">
        <v>84838</v>
      </c>
      <c r="Q37" s="15">
        <v>5041</v>
      </c>
      <c r="R37" s="15">
        <v>0</v>
      </c>
      <c r="S37" s="15">
        <f t="shared" si="4"/>
        <v>130089</v>
      </c>
      <c r="T37" s="15">
        <v>130089</v>
      </c>
      <c r="U37" s="15">
        <v>0</v>
      </c>
      <c r="V37" s="15">
        <f t="shared" si="11"/>
        <v>70016</v>
      </c>
      <c r="W37" s="15">
        <v>70016</v>
      </c>
      <c r="X37" s="15">
        <v>0</v>
      </c>
    </row>
    <row r="38" spans="1:24" ht="13.5" customHeight="1">
      <c r="A38" s="12" t="s">
        <v>20</v>
      </c>
      <c r="B38" s="15">
        <f t="shared" si="5"/>
        <v>282762</v>
      </c>
      <c r="C38" s="15">
        <f t="shared" si="6"/>
        <v>224719</v>
      </c>
      <c r="D38" s="17">
        <v>214405</v>
      </c>
      <c r="E38" s="17">
        <v>10314</v>
      </c>
      <c r="F38" s="17">
        <v>58043</v>
      </c>
      <c r="G38" s="15">
        <f t="shared" si="7"/>
        <v>299319</v>
      </c>
      <c r="H38" s="17">
        <v>251509</v>
      </c>
      <c r="I38" s="17">
        <v>47810</v>
      </c>
      <c r="J38" s="15">
        <f t="shared" si="8"/>
        <v>246600</v>
      </c>
      <c r="K38" s="17">
        <v>166208</v>
      </c>
      <c r="L38" s="17">
        <v>80392</v>
      </c>
      <c r="M38" s="12" t="s">
        <v>20</v>
      </c>
      <c r="N38" s="15">
        <f t="shared" si="9"/>
        <v>108952</v>
      </c>
      <c r="O38" s="15">
        <f t="shared" si="10"/>
        <v>89276</v>
      </c>
      <c r="P38" s="15">
        <v>84531</v>
      </c>
      <c r="Q38" s="15">
        <v>4745</v>
      </c>
      <c r="R38" s="15">
        <v>19676</v>
      </c>
      <c r="S38" s="15">
        <f t="shared" si="4"/>
        <v>176027</v>
      </c>
      <c r="T38" s="15">
        <v>125379</v>
      </c>
      <c r="U38" s="15">
        <v>50648</v>
      </c>
      <c r="V38" s="15">
        <f t="shared" si="11"/>
        <v>76687</v>
      </c>
      <c r="W38" s="15">
        <v>71909</v>
      </c>
      <c r="X38" s="15">
        <v>4778</v>
      </c>
    </row>
    <row r="39" spans="1:24" ht="13.5" customHeight="1">
      <c r="A39" s="12" t="s">
        <v>21</v>
      </c>
      <c r="B39" s="15">
        <f t="shared" si="5"/>
        <v>222224</v>
      </c>
      <c r="C39" s="15">
        <f t="shared" si="6"/>
        <v>222224</v>
      </c>
      <c r="D39" s="17">
        <v>203995</v>
      </c>
      <c r="E39" s="17">
        <v>18229</v>
      </c>
      <c r="F39" s="17">
        <v>0</v>
      </c>
      <c r="G39" s="15">
        <f t="shared" si="7"/>
        <v>237821</v>
      </c>
      <c r="H39" s="17">
        <v>237821</v>
      </c>
      <c r="I39" s="17">
        <v>0</v>
      </c>
      <c r="J39" s="15">
        <f t="shared" si="8"/>
        <v>183744</v>
      </c>
      <c r="K39" s="17">
        <v>183744</v>
      </c>
      <c r="L39" s="17">
        <v>0</v>
      </c>
      <c r="M39" s="12" t="s">
        <v>21</v>
      </c>
      <c r="N39" s="15">
        <f t="shared" si="9"/>
        <v>99844</v>
      </c>
      <c r="O39" s="15">
        <f t="shared" si="10"/>
        <v>88974</v>
      </c>
      <c r="P39" s="15">
        <v>83401</v>
      </c>
      <c r="Q39" s="15">
        <v>5573</v>
      </c>
      <c r="R39" s="15">
        <v>10870</v>
      </c>
      <c r="S39" s="15">
        <f t="shared" si="4"/>
        <v>149218</v>
      </c>
      <c r="T39" s="15">
        <v>129106</v>
      </c>
      <c r="U39" s="15">
        <v>20112</v>
      </c>
      <c r="V39" s="15">
        <f t="shared" si="11"/>
        <v>75899</v>
      </c>
      <c r="W39" s="15">
        <v>69511</v>
      </c>
      <c r="X39" s="15">
        <v>6388</v>
      </c>
    </row>
    <row r="40" spans="1:24" ht="13.5" customHeight="1">
      <c r="A40" s="12" t="s">
        <v>22</v>
      </c>
      <c r="B40" s="15">
        <f t="shared" si="5"/>
        <v>226895</v>
      </c>
      <c r="C40" s="15">
        <f t="shared" si="6"/>
        <v>226895</v>
      </c>
      <c r="D40" s="17">
        <v>211171</v>
      </c>
      <c r="E40" s="17">
        <v>15724</v>
      </c>
      <c r="F40" s="17">
        <v>0</v>
      </c>
      <c r="G40" s="15">
        <f t="shared" si="7"/>
        <v>250494</v>
      </c>
      <c r="H40" s="17">
        <v>250494</v>
      </c>
      <c r="I40" s="17">
        <v>0</v>
      </c>
      <c r="J40" s="15">
        <f t="shared" si="8"/>
        <v>174861</v>
      </c>
      <c r="K40" s="17">
        <v>174861</v>
      </c>
      <c r="L40" s="17">
        <v>0</v>
      </c>
      <c r="M40" s="12" t="s">
        <v>22</v>
      </c>
      <c r="N40" s="15">
        <f t="shared" si="9"/>
        <v>83141</v>
      </c>
      <c r="O40" s="15">
        <f t="shared" si="10"/>
        <v>83141</v>
      </c>
      <c r="P40" s="15">
        <v>79125</v>
      </c>
      <c r="Q40" s="15">
        <v>4016</v>
      </c>
      <c r="R40" s="15">
        <v>0</v>
      </c>
      <c r="S40" s="15">
        <f t="shared" si="4"/>
        <v>116486</v>
      </c>
      <c r="T40" s="15">
        <v>116486</v>
      </c>
      <c r="U40" s="15">
        <v>0</v>
      </c>
      <c r="V40" s="15">
        <f t="shared" si="11"/>
        <v>66464</v>
      </c>
      <c r="W40" s="15">
        <v>66464</v>
      </c>
      <c r="X40" s="15">
        <v>0</v>
      </c>
    </row>
    <row r="41" spans="1:24" ht="13.5" customHeight="1">
      <c r="A41" s="12" t="s">
        <v>23</v>
      </c>
      <c r="B41" s="15">
        <f t="shared" si="5"/>
        <v>254714</v>
      </c>
      <c r="C41" s="15">
        <f t="shared" si="6"/>
        <v>254714</v>
      </c>
      <c r="D41" s="17">
        <v>236938</v>
      </c>
      <c r="E41" s="17">
        <v>17776</v>
      </c>
      <c r="F41" s="17">
        <v>0</v>
      </c>
      <c r="G41" s="15">
        <f t="shared" si="7"/>
        <v>285615</v>
      </c>
      <c r="H41" s="17">
        <v>285615</v>
      </c>
      <c r="I41" s="17">
        <v>0</v>
      </c>
      <c r="J41" s="15">
        <f t="shared" si="8"/>
        <v>176978</v>
      </c>
      <c r="K41" s="17">
        <v>176978</v>
      </c>
      <c r="L41" s="17">
        <v>0</v>
      </c>
      <c r="M41" s="12" t="s">
        <v>23</v>
      </c>
      <c r="N41" s="15">
        <f t="shared" si="9"/>
        <v>84753</v>
      </c>
      <c r="O41" s="15">
        <f t="shared" si="10"/>
        <v>84753</v>
      </c>
      <c r="P41" s="15">
        <v>80526</v>
      </c>
      <c r="Q41" s="15">
        <v>4227</v>
      </c>
      <c r="R41" s="15">
        <v>0</v>
      </c>
      <c r="S41" s="15">
        <f t="shared" si="4"/>
        <v>118690</v>
      </c>
      <c r="T41" s="15">
        <v>118690</v>
      </c>
      <c r="U41" s="15">
        <v>0</v>
      </c>
      <c r="V41" s="15">
        <f>W41+X41</f>
        <v>67669</v>
      </c>
      <c r="W41" s="15">
        <v>67669</v>
      </c>
      <c r="X41" s="15">
        <v>0</v>
      </c>
    </row>
    <row r="42" spans="1:24" ht="13.5" customHeight="1">
      <c r="A42" s="12" t="s">
        <v>24</v>
      </c>
      <c r="B42" s="15">
        <f t="shared" si="5"/>
        <v>252478</v>
      </c>
      <c r="C42" s="15">
        <f t="shared" si="6"/>
        <v>252478</v>
      </c>
      <c r="D42" s="17">
        <v>237458</v>
      </c>
      <c r="E42" s="17">
        <v>15020</v>
      </c>
      <c r="F42" s="17">
        <v>0</v>
      </c>
      <c r="G42" s="15">
        <f t="shared" si="7"/>
        <v>281640</v>
      </c>
      <c r="H42" s="17">
        <v>281640</v>
      </c>
      <c r="I42" s="17">
        <v>0</v>
      </c>
      <c r="J42" s="15">
        <f t="shared" si="8"/>
        <v>177455</v>
      </c>
      <c r="K42" s="17">
        <v>177455</v>
      </c>
      <c r="L42" s="17">
        <v>0</v>
      </c>
      <c r="M42" s="12" t="s">
        <v>24</v>
      </c>
      <c r="N42" s="15">
        <f t="shared" si="9"/>
        <v>85618</v>
      </c>
      <c r="O42" s="15">
        <f t="shared" si="10"/>
        <v>85618</v>
      </c>
      <c r="P42" s="15">
        <v>80964</v>
      </c>
      <c r="Q42" s="15">
        <v>4654</v>
      </c>
      <c r="R42" s="15">
        <v>0</v>
      </c>
      <c r="S42" s="15">
        <f t="shared" si="4"/>
        <v>121720</v>
      </c>
      <c r="T42" s="15">
        <v>121720</v>
      </c>
      <c r="U42" s="15">
        <v>0</v>
      </c>
      <c r="V42" s="15">
        <f>W42+X42</f>
        <v>68084</v>
      </c>
      <c r="W42" s="15">
        <v>68084</v>
      </c>
      <c r="X42" s="15">
        <v>0</v>
      </c>
    </row>
    <row r="43" spans="1:24" ht="13.5" customHeight="1">
      <c r="A43" s="14" t="s">
        <v>25</v>
      </c>
      <c r="B43" s="19">
        <f t="shared" si="5"/>
        <v>495585</v>
      </c>
      <c r="C43" s="16">
        <f t="shared" si="6"/>
        <v>249374</v>
      </c>
      <c r="D43" s="22">
        <v>234845</v>
      </c>
      <c r="E43" s="22">
        <v>14529</v>
      </c>
      <c r="F43" s="22">
        <v>246211</v>
      </c>
      <c r="G43" s="16">
        <f t="shared" si="7"/>
        <v>531600</v>
      </c>
      <c r="H43" s="22">
        <v>280063</v>
      </c>
      <c r="I43" s="22">
        <v>251537</v>
      </c>
      <c r="J43" s="16">
        <f t="shared" si="8"/>
        <v>414628</v>
      </c>
      <c r="K43" s="22">
        <v>180388</v>
      </c>
      <c r="L43" s="22">
        <v>234240</v>
      </c>
      <c r="M43" s="14" t="s">
        <v>25</v>
      </c>
      <c r="N43" s="19">
        <f t="shared" si="9"/>
        <v>105574</v>
      </c>
      <c r="O43" s="16">
        <f t="shared" si="10"/>
        <v>87182</v>
      </c>
      <c r="P43" s="16">
        <v>83394</v>
      </c>
      <c r="Q43" s="16">
        <v>3788</v>
      </c>
      <c r="R43" s="19">
        <v>18392</v>
      </c>
      <c r="S43" s="16">
        <f t="shared" si="4"/>
        <v>170539</v>
      </c>
      <c r="T43" s="19">
        <v>126152</v>
      </c>
      <c r="U43" s="16">
        <v>44387</v>
      </c>
      <c r="V43" s="16">
        <f>W43+X43</f>
        <v>73479</v>
      </c>
      <c r="W43" s="19">
        <v>67930</v>
      </c>
      <c r="X43" s="16">
        <v>5549</v>
      </c>
    </row>
    <row r="44" spans="1:24" ht="16.5" customHeight="1">
      <c r="A44" s="28" t="s">
        <v>39</v>
      </c>
      <c r="M44" s="28" t="s">
        <v>39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ht="13.5" customHeight="1">
      <c r="A45" s="33" t="s">
        <v>28</v>
      </c>
      <c r="B45" s="35" t="s">
        <v>46</v>
      </c>
      <c r="C45" s="35" t="s">
        <v>46</v>
      </c>
      <c r="D45" s="35" t="s">
        <v>46</v>
      </c>
      <c r="E45" s="35" t="s">
        <v>46</v>
      </c>
      <c r="F45" s="35" t="s">
        <v>46</v>
      </c>
      <c r="G45" s="35" t="s">
        <v>46</v>
      </c>
      <c r="H45" s="35" t="s">
        <v>46</v>
      </c>
      <c r="I45" s="35" t="s">
        <v>46</v>
      </c>
      <c r="J45" s="35" t="s">
        <v>46</v>
      </c>
      <c r="K45" s="35" t="s">
        <v>46</v>
      </c>
      <c r="L45" s="35" t="s">
        <v>46</v>
      </c>
      <c r="M45" s="33" t="s">
        <v>28</v>
      </c>
      <c r="N45" s="34">
        <v>172211</v>
      </c>
      <c r="O45" s="34">
        <v>151808</v>
      </c>
      <c r="P45" s="34">
        <v>146966</v>
      </c>
      <c r="Q45" s="34">
        <v>4842</v>
      </c>
      <c r="R45" s="34">
        <v>20403</v>
      </c>
      <c r="S45" s="34">
        <v>268493</v>
      </c>
      <c r="T45" s="34">
        <v>230134</v>
      </c>
      <c r="U45" s="34">
        <v>38359</v>
      </c>
      <c r="V45" s="34">
        <v>111547</v>
      </c>
      <c r="W45" s="34">
        <v>102457</v>
      </c>
      <c r="X45" s="34">
        <v>9090</v>
      </c>
    </row>
    <row r="46" spans="1:24" ht="13.5" customHeight="1">
      <c r="A46" s="12" t="s">
        <v>47</v>
      </c>
      <c r="B46" s="17" t="s">
        <v>46</v>
      </c>
      <c r="C46" s="17" t="s">
        <v>46</v>
      </c>
      <c r="D46" s="17" t="s">
        <v>46</v>
      </c>
      <c r="E46" s="17" t="s">
        <v>46</v>
      </c>
      <c r="F46" s="17" t="s">
        <v>46</v>
      </c>
      <c r="G46" s="17" t="s">
        <v>46</v>
      </c>
      <c r="H46" s="17" t="s">
        <v>46</v>
      </c>
      <c r="I46" s="17" t="s">
        <v>46</v>
      </c>
      <c r="J46" s="17" t="s">
        <v>46</v>
      </c>
      <c r="K46" s="17" t="s">
        <v>46</v>
      </c>
      <c r="L46" s="17" t="s">
        <v>46</v>
      </c>
      <c r="M46" s="12" t="s">
        <v>47</v>
      </c>
      <c r="N46" s="15">
        <v>172867</v>
      </c>
      <c r="O46" s="15">
        <v>157349</v>
      </c>
      <c r="P46" s="15">
        <v>151575</v>
      </c>
      <c r="Q46" s="15">
        <v>5774</v>
      </c>
      <c r="R46" s="15">
        <v>15518</v>
      </c>
      <c r="S46" s="15">
        <v>262529</v>
      </c>
      <c r="T46" s="15">
        <v>234072</v>
      </c>
      <c r="U46" s="15">
        <v>28457</v>
      </c>
      <c r="V46" s="15">
        <v>114049</v>
      </c>
      <c r="W46" s="15">
        <v>107019</v>
      </c>
      <c r="X46" s="15">
        <v>7030</v>
      </c>
    </row>
    <row r="47" spans="1:24" ht="13.5" customHeight="1">
      <c r="A47" s="12" t="s">
        <v>48</v>
      </c>
      <c r="B47" s="17" t="s">
        <v>46</v>
      </c>
      <c r="C47" s="17" t="s">
        <v>46</v>
      </c>
      <c r="D47" s="17" t="s">
        <v>46</v>
      </c>
      <c r="E47" s="17" t="s">
        <v>46</v>
      </c>
      <c r="F47" s="17" t="s">
        <v>46</v>
      </c>
      <c r="G47" s="17" t="s">
        <v>46</v>
      </c>
      <c r="H47" s="17" t="s">
        <v>46</v>
      </c>
      <c r="I47" s="17" t="s">
        <v>46</v>
      </c>
      <c r="J47" s="17" t="s">
        <v>46</v>
      </c>
      <c r="K47" s="17" t="s">
        <v>46</v>
      </c>
      <c r="L47" s="17" t="s">
        <v>46</v>
      </c>
      <c r="M47" s="12" t="s">
        <v>48</v>
      </c>
      <c r="N47" s="15">
        <v>187265</v>
      </c>
      <c r="O47" s="15">
        <v>167592</v>
      </c>
      <c r="P47" s="15">
        <v>162513</v>
      </c>
      <c r="Q47" s="15">
        <v>5079</v>
      </c>
      <c r="R47" s="15">
        <v>19673</v>
      </c>
      <c r="S47" s="15">
        <v>254571</v>
      </c>
      <c r="T47" s="15">
        <v>224226</v>
      </c>
      <c r="U47" s="15">
        <v>30345</v>
      </c>
      <c r="V47" s="15">
        <v>137487</v>
      </c>
      <c r="W47" s="15">
        <v>125707</v>
      </c>
      <c r="X47" s="15">
        <v>11780</v>
      </c>
    </row>
    <row r="48" spans="1:24" ht="13.5" customHeight="1">
      <c r="A48" s="12" t="s">
        <v>75</v>
      </c>
      <c r="B48" s="17" t="s">
        <v>46</v>
      </c>
      <c r="C48" s="17" t="s">
        <v>46</v>
      </c>
      <c r="D48" s="17" t="s">
        <v>46</v>
      </c>
      <c r="E48" s="17" t="s">
        <v>46</v>
      </c>
      <c r="F48" s="17" t="s">
        <v>46</v>
      </c>
      <c r="G48" s="17" t="s">
        <v>46</v>
      </c>
      <c r="H48" s="17" t="s">
        <v>46</v>
      </c>
      <c r="I48" s="17" t="s">
        <v>46</v>
      </c>
      <c r="J48" s="17" t="s">
        <v>46</v>
      </c>
      <c r="K48" s="17" t="s">
        <v>46</v>
      </c>
      <c r="L48" s="17" t="s">
        <v>46</v>
      </c>
      <c r="M48" s="12" t="s">
        <v>75</v>
      </c>
      <c r="N48" s="15">
        <v>183782</v>
      </c>
      <c r="O48" s="15">
        <v>165551</v>
      </c>
      <c r="P48" s="15">
        <v>159100</v>
      </c>
      <c r="Q48" s="15">
        <v>6451</v>
      </c>
      <c r="R48" s="15">
        <v>18231</v>
      </c>
      <c r="S48" s="15">
        <v>247544</v>
      </c>
      <c r="T48" s="15">
        <v>220990</v>
      </c>
      <c r="U48" s="15">
        <v>26554</v>
      </c>
      <c r="V48" s="15">
        <v>136628</v>
      </c>
      <c r="W48" s="15">
        <v>124552</v>
      </c>
      <c r="X48" s="15">
        <v>12076</v>
      </c>
    </row>
    <row r="49" spans="1:24" ht="13.5" customHeight="1">
      <c r="A49" s="12" t="s">
        <v>76</v>
      </c>
      <c r="B49" s="17" t="s">
        <v>43</v>
      </c>
      <c r="C49" s="17" t="s">
        <v>43</v>
      </c>
      <c r="D49" s="17" t="s">
        <v>43</v>
      </c>
      <c r="E49" s="17" t="s">
        <v>43</v>
      </c>
      <c r="F49" s="17" t="s">
        <v>43</v>
      </c>
      <c r="G49" s="17" t="s">
        <v>43</v>
      </c>
      <c r="H49" s="17" t="s">
        <v>43</v>
      </c>
      <c r="I49" s="17" t="s">
        <v>43</v>
      </c>
      <c r="J49" s="17" t="s">
        <v>43</v>
      </c>
      <c r="K49" s="17" t="s">
        <v>43</v>
      </c>
      <c r="L49" s="17" t="s">
        <v>43</v>
      </c>
      <c r="M49" s="12" t="s">
        <v>76</v>
      </c>
      <c r="N49" s="15">
        <f>O49+R49</f>
        <v>181976</v>
      </c>
      <c r="O49" s="15">
        <f>P49+Q49</f>
        <v>167634</v>
      </c>
      <c r="P49" s="15">
        <v>157399</v>
      </c>
      <c r="Q49" s="15">
        <v>10235</v>
      </c>
      <c r="R49" s="15">
        <v>14342</v>
      </c>
      <c r="S49" s="15">
        <f aca="true" t="shared" si="12" ref="S49:S61">T49+U49</f>
        <v>241584</v>
      </c>
      <c r="T49" s="15">
        <v>219696</v>
      </c>
      <c r="U49" s="15">
        <v>21888</v>
      </c>
      <c r="V49" s="15">
        <f>W49+X49</f>
        <v>124530</v>
      </c>
      <c r="W49" s="15">
        <v>117461</v>
      </c>
      <c r="X49" s="15">
        <v>7069</v>
      </c>
    </row>
    <row r="50" spans="1:24" ht="13.5" customHeight="1">
      <c r="A50" s="46" t="s">
        <v>77</v>
      </c>
      <c r="B50" s="49" t="s">
        <v>43</v>
      </c>
      <c r="C50" s="49" t="s">
        <v>43</v>
      </c>
      <c r="D50" s="49" t="s">
        <v>43</v>
      </c>
      <c r="E50" s="49" t="s">
        <v>43</v>
      </c>
      <c r="F50" s="49" t="s">
        <v>43</v>
      </c>
      <c r="G50" s="49" t="s">
        <v>43</v>
      </c>
      <c r="H50" s="49" t="s">
        <v>43</v>
      </c>
      <c r="I50" s="49" t="s">
        <v>43</v>
      </c>
      <c r="J50" s="49" t="s">
        <v>43</v>
      </c>
      <c r="K50" s="49" t="s">
        <v>43</v>
      </c>
      <c r="L50" s="49" t="s">
        <v>43</v>
      </c>
      <c r="M50" s="46" t="s">
        <v>77</v>
      </c>
      <c r="N50" s="47">
        <f>O50+R50</f>
        <v>164774</v>
      </c>
      <c r="O50" s="47">
        <f>P50+Q50</f>
        <v>164385</v>
      </c>
      <c r="P50" s="47">
        <v>152537</v>
      </c>
      <c r="Q50" s="47">
        <v>11848</v>
      </c>
      <c r="R50" s="47">
        <v>389</v>
      </c>
      <c r="S50" s="47">
        <f t="shared" si="12"/>
        <v>217814</v>
      </c>
      <c r="T50" s="47">
        <v>217427</v>
      </c>
      <c r="U50" s="47">
        <v>387</v>
      </c>
      <c r="V50" s="47">
        <f>W50+X50</f>
        <v>114115</v>
      </c>
      <c r="W50" s="47">
        <v>113724</v>
      </c>
      <c r="X50" s="47">
        <v>391</v>
      </c>
    </row>
    <row r="51" spans="1:24" ht="13.5" customHeight="1">
      <c r="A51" s="12" t="s">
        <v>16</v>
      </c>
      <c r="B51" s="17" t="s">
        <v>43</v>
      </c>
      <c r="C51" s="17" t="s">
        <v>43</v>
      </c>
      <c r="D51" s="17" t="s">
        <v>43</v>
      </c>
      <c r="E51" s="17" t="s">
        <v>43</v>
      </c>
      <c r="F51" s="17" t="s">
        <v>43</v>
      </c>
      <c r="G51" s="17" t="s">
        <v>43</v>
      </c>
      <c r="H51" s="17" t="s">
        <v>43</v>
      </c>
      <c r="I51" s="17" t="s">
        <v>43</v>
      </c>
      <c r="J51" s="17" t="s">
        <v>43</v>
      </c>
      <c r="K51" s="17" t="s">
        <v>43</v>
      </c>
      <c r="L51" s="17" t="s">
        <v>43</v>
      </c>
      <c r="M51" s="12" t="s">
        <v>16</v>
      </c>
      <c r="N51" s="15">
        <f aca="true" t="shared" si="13" ref="N51:N61">O51+R51</f>
        <v>160218</v>
      </c>
      <c r="O51" s="15">
        <f aca="true" t="shared" si="14" ref="O51:O61">P51+Q51</f>
        <v>159899</v>
      </c>
      <c r="P51" s="15">
        <v>150026</v>
      </c>
      <c r="Q51" s="15">
        <v>9873</v>
      </c>
      <c r="R51" s="15">
        <v>319</v>
      </c>
      <c r="S51" s="15">
        <f t="shared" si="12"/>
        <v>216316</v>
      </c>
      <c r="T51" s="15">
        <v>215975</v>
      </c>
      <c r="U51" s="15">
        <v>341</v>
      </c>
      <c r="V51" s="15">
        <f aca="true" t="shared" si="15" ref="V51:V58">W51+X51</f>
        <v>106718</v>
      </c>
      <c r="W51" s="15">
        <v>106420</v>
      </c>
      <c r="X51" s="15">
        <v>298</v>
      </c>
    </row>
    <row r="52" spans="1:24" ht="13.5" customHeight="1">
      <c r="A52" s="12" t="s">
        <v>78</v>
      </c>
      <c r="B52" s="17" t="s">
        <v>43</v>
      </c>
      <c r="C52" s="17" t="s">
        <v>43</v>
      </c>
      <c r="D52" s="17" t="s">
        <v>43</v>
      </c>
      <c r="E52" s="17" t="s">
        <v>43</v>
      </c>
      <c r="F52" s="17" t="s">
        <v>43</v>
      </c>
      <c r="G52" s="17" t="s">
        <v>43</v>
      </c>
      <c r="H52" s="17" t="s">
        <v>43</v>
      </c>
      <c r="I52" s="17" t="s">
        <v>43</v>
      </c>
      <c r="J52" s="17" t="s">
        <v>43</v>
      </c>
      <c r="K52" s="17" t="s">
        <v>43</v>
      </c>
      <c r="L52" s="17" t="s">
        <v>43</v>
      </c>
      <c r="M52" s="12" t="s">
        <v>78</v>
      </c>
      <c r="N52" s="15">
        <f t="shared" si="13"/>
        <v>160294</v>
      </c>
      <c r="O52" s="15">
        <f t="shared" si="14"/>
        <v>160209</v>
      </c>
      <c r="P52" s="15">
        <v>150569</v>
      </c>
      <c r="Q52" s="15">
        <v>9640</v>
      </c>
      <c r="R52" s="15">
        <v>85</v>
      </c>
      <c r="S52" s="15">
        <f t="shared" si="12"/>
        <v>214651</v>
      </c>
      <c r="T52" s="15">
        <v>214483</v>
      </c>
      <c r="U52" s="15">
        <v>168</v>
      </c>
      <c r="V52" s="15">
        <f t="shared" si="15"/>
        <v>108625</v>
      </c>
      <c r="W52" s="15">
        <v>108620</v>
      </c>
      <c r="X52" s="15">
        <v>5</v>
      </c>
    </row>
    <row r="53" spans="1:24" ht="13.5" customHeight="1">
      <c r="A53" s="12" t="s">
        <v>17</v>
      </c>
      <c r="B53" s="17" t="s">
        <v>43</v>
      </c>
      <c r="C53" s="17" t="s">
        <v>43</v>
      </c>
      <c r="D53" s="17" t="s">
        <v>43</v>
      </c>
      <c r="E53" s="17" t="s">
        <v>43</v>
      </c>
      <c r="F53" s="17" t="s">
        <v>43</v>
      </c>
      <c r="G53" s="17" t="s">
        <v>43</v>
      </c>
      <c r="H53" s="17" t="s">
        <v>43</v>
      </c>
      <c r="I53" s="17" t="s">
        <v>43</v>
      </c>
      <c r="J53" s="17" t="s">
        <v>43</v>
      </c>
      <c r="K53" s="17" t="s">
        <v>43</v>
      </c>
      <c r="L53" s="17" t="s">
        <v>43</v>
      </c>
      <c r="M53" s="12" t="s">
        <v>17</v>
      </c>
      <c r="N53" s="15">
        <f t="shared" si="13"/>
        <v>166613</v>
      </c>
      <c r="O53" s="15">
        <f t="shared" si="14"/>
        <v>166613</v>
      </c>
      <c r="P53" s="15">
        <v>156450</v>
      </c>
      <c r="Q53" s="15">
        <v>10163</v>
      </c>
      <c r="R53" s="15">
        <v>0</v>
      </c>
      <c r="S53" s="15">
        <f t="shared" si="12"/>
        <v>221660</v>
      </c>
      <c r="T53" s="15">
        <v>221660</v>
      </c>
      <c r="U53" s="15">
        <v>0</v>
      </c>
      <c r="V53" s="15">
        <f t="shared" si="15"/>
        <v>115106</v>
      </c>
      <c r="W53" s="15">
        <v>115106</v>
      </c>
      <c r="X53" s="15">
        <v>0</v>
      </c>
    </row>
    <row r="54" spans="1:24" ht="13.5" customHeight="1">
      <c r="A54" s="12" t="s">
        <v>18</v>
      </c>
      <c r="B54" s="17" t="s">
        <v>43</v>
      </c>
      <c r="C54" s="17" t="s">
        <v>43</v>
      </c>
      <c r="D54" s="17" t="s">
        <v>43</v>
      </c>
      <c r="E54" s="17" t="s">
        <v>43</v>
      </c>
      <c r="F54" s="17" t="s">
        <v>43</v>
      </c>
      <c r="G54" s="17" t="s">
        <v>43</v>
      </c>
      <c r="H54" s="17" t="s">
        <v>43</v>
      </c>
      <c r="I54" s="17" t="s">
        <v>43</v>
      </c>
      <c r="J54" s="17" t="s">
        <v>43</v>
      </c>
      <c r="K54" s="17" t="s">
        <v>43</v>
      </c>
      <c r="L54" s="17" t="s">
        <v>43</v>
      </c>
      <c r="M54" s="12" t="s">
        <v>18</v>
      </c>
      <c r="N54" s="15">
        <f t="shared" si="13"/>
        <v>168149</v>
      </c>
      <c r="O54" s="15">
        <f t="shared" si="14"/>
        <v>168149</v>
      </c>
      <c r="P54" s="15">
        <v>158625</v>
      </c>
      <c r="Q54" s="15">
        <v>9524</v>
      </c>
      <c r="R54" s="15">
        <v>0</v>
      </c>
      <c r="S54" s="15">
        <f t="shared" si="12"/>
        <v>216964</v>
      </c>
      <c r="T54" s="15">
        <v>216964</v>
      </c>
      <c r="U54" s="15">
        <v>0</v>
      </c>
      <c r="V54" s="15">
        <f t="shared" si="15"/>
        <v>120905</v>
      </c>
      <c r="W54" s="15">
        <v>120905</v>
      </c>
      <c r="X54" s="15">
        <v>0</v>
      </c>
    </row>
    <row r="55" spans="1:24" ht="13.5" customHeight="1">
      <c r="A55" s="12" t="s">
        <v>19</v>
      </c>
      <c r="B55" s="17" t="s">
        <v>43</v>
      </c>
      <c r="C55" s="17" t="s">
        <v>43</v>
      </c>
      <c r="D55" s="17" t="s">
        <v>43</v>
      </c>
      <c r="E55" s="17" t="s">
        <v>43</v>
      </c>
      <c r="F55" s="17" t="s">
        <v>43</v>
      </c>
      <c r="G55" s="17" t="s">
        <v>43</v>
      </c>
      <c r="H55" s="17" t="s">
        <v>43</v>
      </c>
      <c r="I55" s="17" t="s">
        <v>43</v>
      </c>
      <c r="J55" s="17" t="s">
        <v>43</v>
      </c>
      <c r="K55" s="17" t="s">
        <v>43</v>
      </c>
      <c r="L55" s="17" t="s">
        <v>43</v>
      </c>
      <c r="M55" s="12" t="s">
        <v>19</v>
      </c>
      <c r="N55" s="15">
        <f t="shared" si="13"/>
        <v>175617</v>
      </c>
      <c r="O55" s="15">
        <f t="shared" si="14"/>
        <v>169830</v>
      </c>
      <c r="P55" s="15">
        <v>160673</v>
      </c>
      <c r="Q55" s="15">
        <v>9157</v>
      </c>
      <c r="R55" s="15">
        <v>5787</v>
      </c>
      <c r="S55" s="15">
        <f t="shared" si="12"/>
        <v>232752</v>
      </c>
      <c r="T55" s="15">
        <v>222615</v>
      </c>
      <c r="U55" s="15">
        <v>10137</v>
      </c>
      <c r="V55" s="15">
        <f t="shared" si="15"/>
        <v>120609</v>
      </c>
      <c r="W55" s="15">
        <v>119010</v>
      </c>
      <c r="X55" s="15">
        <v>1599</v>
      </c>
    </row>
    <row r="56" spans="1:24" ht="13.5" customHeight="1">
      <c r="A56" s="12" t="s">
        <v>20</v>
      </c>
      <c r="B56" s="17" t="s">
        <v>43</v>
      </c>
      <c r="C56" s="17" t="s">
        <v>43</v>
      </c>
      <c r="D56" s="17" t="s">
        <v>43</v>
      </c>
      <c r="E56" s="17" t="s">
        <v>43</v>
      </c>
      <c r="F56" s="17" t="s">
        <v>43</v>
      </c>
      <c r="G56" s="17" t="s">
        <v>43</v>
      </c>
      <c r="H56" s="17" t="s">
        <v>43</v>
      </c>
      <c r="I56" s="17" t="s">
        <v>43</v>
      </c>
      <c r="J56" s="17" t="s">
        <v>43</v>
      </c>
      <c r="K56" s="17" t="s">
        <v>43</v>
      </c>
      <c r="L56" s="17" t="s">
        <v>43</v>
      </c>
      <c r="M56" s="12" t="s">
        <v>20</v>
      </c>
      <c r="N56" s="15">
        <f t="shared" si="13"/>
        <v>232438</v>
      </c>
      <c r="O56" s="15">
        <f t="shared" si="14"/>
        <v>165716</v>
      </c>
      <c r="P56" s="15">
        <v>157166</v>
      </c>
      <c r="Q56" s="15">
        <v>8550</v>
      </c>
      <c r="R56" s="15">
        <v>66722</v>
      </c>
      <c r="S56" s="15">
        <f t="shared" si="12"/>
        <v>319734</v>
      </c>
      <c r="T56" s="15">
        <v>216573</v>
      </c>
      <c r="U56" s="15">
        <v>103161</v>
      </c>
      <c r="V56" s="15">
        <f t="shared" si="15"/>
        <v>147429</v>
      </c>
      <c r="W56" s="15">
        <v>116192</v>
      </c>
      <c r="X56" s="15">
        <v>31237</v>
      </c>
    </row>
    <row r="57" spans="1:24" ht="13.5" customHeight="1">
      <c r="A57" s="12" t="s">
        <v>21</v>
      </c>
      <c r="B57" s="17" t="s">
        <v>43</v>
      </c>
      <c r="C57" s="17" t="s">
        <v>43</v>
      </c>
      <c r="D57" s="17" t="s">
        <v>43</v>
      </c>
      <c r="E57" s="17" t="s">
        <v>43</v>
      </c>
      <c r="F57" s="17" t="s">
        <v>43</v>
      </c>
      <c r="G57" s="17" t="s">
        <v>43</v>
      </c>
      <c r="H57" s="17" t="s">
        <v>43</v>
      </c>
      <c r="I57" s="17" t="s">
        <v>43</v>
      </c>
      <c r="J57" s="17" t="s">
        <v>43</v>
      </c>
      <c r="K57" s="17" t="s">
        <v>43</v>
      </c>
      <c r="L57" s="17" t="s">
        <v>43</v>
      </c>
      <c r="M57" s="12" t="s">
        <v>21</v>
      </c>
      <c r="N57" s="15">
        <f t="shared" si="13"/>
        <v>186334</v>
      </c>
      <c r="O57" s="15">
        <f t="shared" si="14"/>
        <v>171074</v>
      </c>
      <c r="P57" s="15">
        <v>161364</v>
      </c>
      <c r="Q57" s="15">
        <v>9710</v>
      </c>
      <c r="R57" s="15">
        <v>15260</v>
      </c>
      <c r="S57" s="15">
        <f t="shared" si="12"/>
        <v>243232</v>
      </c>
      <c r="T57" s="15">
        <v>221486</v>
      </c>
      <c r="U57" s="15">
        <v>21746</v>
      </c>
      <c r="V57" s="15">
        <f t="shared" si="15"/>
        <v>130757</v>
      </c>
      <c r="W57" s="15">
        <v>121833</v>
      </c>
      <c r="X57" s="15">
        <v>8924</v>
      </c>
    </row>
    <row r="58" spans="1:24" ht="13.5" customHeight="1">
      <c r="A58" s="12" t="s">
        <v>22</v>
      </c>
      <c r="B58" s="17" t="s">
        <v>43</v>
      </c>
      <c r="C58" s="17" t="s">
        <v>43</v>
      </c>
      <c r="D58" s="17" t="s">
        <v>43</v>
      </c>
      <c r="E58" s="17" t="s">
        <v>43</v>
      </c>
      <c r="F58" s="17" t="s">
        <v>43</v>
      </c>
      <c r="G58" s="17" t="s">
        <v>43</v>
      </c>
      <c r="H58" s="17" t="s">
        <v>43</v>
      </c>
      <c r="I58" s="17" t="s">
        <v>43</v>
      </c>
      <c r="J58" s="17" t="s">
        <v>43</v>
      </c>
      <c r="K58" s="17" t="s">
        <v>43</v>
      </c>
      <c r="L58" s="17" t="s">
        <v>43</v>
      </c>
      <c r="M58" s="12" t="s">
        <v>22</v>
      </c>
      <c r="N58" s="15">
        <f t="shared" si="13"/>
        <v>170009</v>
      </c>
      <c r="O58" s="15">
        <f t="shared" si="14"/>
        <v>170009</v>
      </c>
      <c r="P58" s="15">
        <v>155156</v>
      </c>
      <c r="Q58" s="15">
        <v>14853</v>
      </c>
      <c r="R58" s="15">
        <v>0</v>
      </c>
      <c r="S58" s="15">
        <f t="shared" si="12"/>
        <v>220336</v>
      </c>
      <c r="T58" s="15">
        <v>220336</v>
      </c>
      <c r="U58" s="15">
        <v>0</v>
      </c>
      <c r="V58" s="15">
        <f t="shared" si="15"/>
        <v>120531</v>
      </c>
      <c r="W58" s="15">
        <v>120531</v>
      </c>
      <c r="X58" s="15">
        <v>0</v>
      </c>
    </row>
    <row r="59" spans="1:24" ht="13.5" customHeight="1">
      <c r="A59" s="12" t="s">
        <v>23</v>
      </c>
      <c r="B59" s="17" t="s">
        <v>43</v>
      </c>
      <c r="C59" s="17" t="s">
        <v>43</v>
      </c>
      <c r="D59" s="17" t="s">
        <v>43</v>
      </c>
      <c r="E59" s="17" t="s">
        <v>43</v>
      </c>
      <c r="F59" s="17" t="s">
        <v>43</v>
      </c>
      <c r="G59" s="17" t="s">
        <v>43</v>
      </c>
      <c r="H59" s="17" t="s">
        <v>43</v>
      </c>
      <c r="I59" s="17" t="s">
        <v>43</v>
      </c>
      <c r="J59" s="17" t="s">
        <v>43</v>
      </c>
      <c r="K59" s="17" t="s">
        <v>43</v>
      </c>
      <c r="L59" s="17" t="s">
        <v>43</v>
      </c>
      <c r="M59" s="12" t="s">
        <v>23</v>
      </c>
      <c r="N59" s="15">
        <f t="shared" si="13"/>
        <v>169718</v>
      </c>
      <c r="O59" s="15">
        <f t="shared" si="14"/>
        <v>169718</v>
      </c>
      <c r="P59" s="15">
        <v>160093</v>
      </c>
      <c r="Q59" s="15">
        <v>9625</v>
      </c>
      <c r="R59" s="15">
        <v>0</v>
      </c>
      <c r="S59" s="15">
        <f t="shared" si="12"/>
        <v>220845</v>
      </c>
      <c r="T59" s="15">
        <v>220845</v>
      </c>
      <c r="U59" s="15">
        <v>0</v>
      </c>
      <c r="V59" s="15">
        <f>W59+X59</f>
        <v>119988</v>
      </c>
      <c r="W59" s="15">
        <v>119988</v>
      </c>
      <c r="X59" s="15">
        <v>0</v>
      </c>
    </row>
    <row r="60" spans="1:24" ht="13.5" customHeight="1">
      <c r="A60" s="12" t="s">
        <v>24</v>
      </c>
      <c r="B60" s="17" t="s">
        <v>43</v>
      </c>
      <c r="C60" s="17" t="s">
        <v>43</v>
      </c>
      <c r="D60" s="17" t="s">
        <v>43</v>
      </c>
      <c r="E60" s="17" t="s">
        <v>43</v>
      </c>
      <c r="F60" s="17" t="s">
        <v>43</v>
      </c>
      <c r="G60" s="17" t="s">
        <v>43</v>
      </c>
      <c r="H60" s="17" t="s">
        <v>43</v>
      </c>
      <c r="I60" s="17" t="s">
        <v>43</v>
      </c>
      <c r="J60" s="17" t="s">
        <v>43</v>
      </c>
      <c r="K60" s="17" t="s">
        <v>43</v>
      </c>
      <c r="L60" s="17" t="s">
        <v>43</v>
      </c>
      <c r="M60" s="12" t="s">
        <v>24</v>
      </c>
      <c r="N60" s="15">
        <f t="shared" si="13"/>
        <v>171520</v>
      </c>
      <c r="O60" s="15">
        <f t="shared" si="14"/>
        <v>171520</v>
      </c>
      <c r="P60" s="15">
        <v>161767</v>
      </c>
      <c r="Q60" s="15">
        <v>9753</v>
      </c>
      <c r="R60" s="15">
        <v>0</v>
      </c>
      <c r="S60" s="15">
        <f t="shared" si="12"/>
        <v>221827</v>
      </c>
      <c r="T60" s="15">
        <v>221827</v>
      </c>
      <c r="U60" s="15">
        <v>0</v>
      </c>
      <c r="V60" s="15">
        <f>W60+X60</f>
        <v>123063</v>
      </c>
      <c r="W60" s="15">
        <v>123063</v>
      </c>
      <c r="X60" s="15">
        <v>0</v>
      </c>
    </row>
    <row r="61" spans="1:24" ht="13.5" customHeight="1">
      <c r="A61" s="14" t="s">
        <v>25</v>
      </c>
      <c r="B61" s="20" t="s">
        <v>43</v>
      </c>
      <c r="C61" s="22" t="s">
        <v>43</v>
      </c>
      <c r="D61" s="22" t="s">
        <v>43</v>
      </c>
      <c r="E61" s="22" t="s">
        <v>43</v>
      </c>
      <c r="F61" s="22" t="s">
        <v>43</v>
      </c>
      <c r="G61" s="22" t="s">
        <v>43</v>
      </c>
      <c r="H61" s="22" t="s">
        <v>43</v>
      </c>
      <c r="I61" s="22" t="s">
        <v>43</v>
      </c>
      <c r="J61" s="22" t="s">
        <v>43</v>
      </c>
      <c r="K61" s="22" t="s">
        <v>43</v>
      </c>
      <c r="L61" s="22" t="s">
        <v>43</v>
      </c>
      <c r="M61" s="14" t="s">
        <v>25</v>
      </c>
      <c r="N61" s="19">
        <f t="shared" si="13"/>
        <v>255386</v>
      </c>
      <c r="O61" s="16">
        <f t="shared" si="14"/>
        <v>173936</v>
      </c>
      <c r="P61" s="16">
        <v>163752</v>
      </c>
      <c r="Q61" s="16">
        <v>10184</v>
      </c>
      <c r="R61" s="19">
        <v>81450</v>
      </c>
      <c r="S61" s="16">
        <f t="shared" si="12"/>
        <v>348307</v>
      </c>
      <c r="T61" s="19">
        <v>225823</v>
      </c>
      <c r="U61" s="16">
        <v>122484</v>
      </c>
      <c r="V61" s="16">
        <f>W61+X61</f>
        <v>165357</v>
      </c>
      <c r="W61" s="19">
        <v>123664</v>
      </c>
      <c r="X61" s="16">
        <v>41693</v>
      </c>
    </row>
    <row r="63" spans="2:22" ht="13.5">
      <c r="B63" s="41"/>
      <c r="C63" s="41"/>
      <c r="D63" s="41"/>
      <c r="E63" s="41"/>
      <c r="F63" s="41"/>
      <c r="G63" s="41"/>
      <c r="H63" s="41"/>
      <c r="I63" s="41"/>
      <c r="J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2:22" ht="13.5">
      <c r="B64" s="41"/>
      <c r="C64" s="41"/>
      <c r="D64" s="41"/>
      <c r="E64" s="41"/>
      <c r="F64" s="41"/>
      <c r="G64" s="41"/>
      <c r="H64" s="41"/>
      <c r="I64" s="41"/>
      <c r="J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2:22" ht="13.5">
      <c r="B65" s="41"/>
      <c r="C65" s="41"/>
      <c r="D65" s="41"/>
      <c r="E65" s="41"/>
      <c r="F65" s="41"/>
      <c r="G65" s="41"/>
      <c r="H65" s="41"/>
      <c r="I65" s="41"/>
      <c r="J65" s="41"/>
      <c r="N65" s="41"/>
      <c r="O65" s="41"/>
      <c r="P65" s="41"/>
      <c r="Q65" s="41"/>
      <c r="R65" s="41"/>
      <c r="S65" s="41"/>
      <c r="T65" s="41"/>
      <c r="U65" s="41"/>
      <c r="V65" s="41"/>
    </row>
  </sheetData>
  <printOptions/>
  <pageMargins left="0.7874015748031497" right="0.37" top="0.7874015748031497" bottom="0.7874015748031497" header="0" footer="0"/>
  <pageSetup horizontalDpi="400" verticalDpi="400" orientation="portrait" paperSize="9" scale="95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5"/>
  <sheetViews>
    <sheetView view="pageBreakPreview" zoomScaleSheetLayoutView="100" workbookViewId="0" topLeftCell="J1">
      <pane ySplit="7" topLeftCell="BM8" activePane="bottomLeft" state="frozen"/>
      <selection pane="topLeft" activeCell="A1" sqref="A1"/>
      <selection pane="bottomLeft" activeCell="J63" sqref="A63:IV65"/>
    </sheetView>
  </sheetViews>
  <sheetFormatPr defaultColWidth="8.796875" defaultRowHeight="14.25"/>
  <cols>
    <col min="1" max="1" width="7.59765625" style="27" customWidth="1"/>
    <col min="2" max="2" width="8" style="27" customWidth="1"/>
    <col min="3" max="6" width="7.09765625" style="27" customWidth="1"/>
    <col min="7" max="7" width="8" style="27" customWidth="1"/>
    <col min="8" max="9" width="7.09765625" style="27" customWidth="1"/>
    <col min="10" max="10" width="8" style="27" customWidth="1"/>
    <col min="11" max="12" width="7.09765625" style="27" customWidth="1"/>
    <col min="13" max="13" width="7.59765625" style="27" customWidth="1"/>
    <col min="14" max="14" width="8" style="27" customWidth="1"/>
    <col min="15" max="18" width="7.09765625" style="27" customWidth="1"/>
    <col min="19" max="19" width="8" style="27" customWidth="1"/>
    <col min="20" max="21" width="7.09765625" style="27" customWidth="1"/>
    <col min="22" max="22" width="8" style="27" customWidth="1"/>
    <col min="23" max="24" width="7.09765625" style="27" customWidth="1"/>
  </cols>
  <sheetData>
    <row r="1" spans="1:13" ht="16.5" customHeight="1">
      <c r="A1" s="1" t="s">
        <v>70</v>
      </c>
      <c r="M1" s="1" t="s">
        <v>71</v>
      </c>
    </row>
    <row r="2" spans="12:24" ht="13.5">
      <c r="L2" s="40" t="s">
        <v>74</v>
      </c>
      <c r="X2" s="40" t="s">
        <v>74</v>
      </c>
    </row>
    <row r="3" spans="1:24" ht="13.5" customHeight="1">
      <c r="A3" s="2" t="s">
        <v>1</v>
      </c>
      <c r="B3" s="3" t="s">
        <v>41</v>
      </c>
      <c r="C3" s="3"/>
      <c r="D3" s="3"/>
      <c r="E3" s="3"/>
      <c r="F3" s="3"/>
      <c r="G3" s="3"/>
      <c r="H3" s="3"/>
      <c r="I3" s="3"/>
      <c r="J3" s="3"/>
      <c r="K3" s="3"/>
      <c r="L3" s="13"/>
      <c r="M3" s="2" t="s">
        <v>1</v>
      </c>
      <c r="N3" s="3" t="s">
        <v>34</v>
      </c>
      <c r="O3" s="29"/>
      <c r="P3" s="29"/>
      <c r="Q3" s="29"/>
      <c r="R3" s="29"/>
      <c r="S3" s="29"/>
      <c r="T3" s="29"/>
      <c r="U3" s="29"/>
      <c r="V3" s="29"/>
      <c r="W3" s="29"/>
      <c r="X3" s="30"/>
    </row>
    <row r="4" spans="1:24" ht="13.5" customHeight="1">
      <c r="A4" s="4"/>
      <c r="B4" s="5" t="s">
        <v>4</v>
      </c>
      <c r="C4" s="5"/>
      <c r="D4" s="5"/>
      <c r="E4" s="5"/>
      <c r="F4" s="6"/>
      <c r="G4" s="5" t="s">
        <v>5</v>
      </c>
      <c r="H4" s="5"/>
      <c r="I4" s="6"/>
      <c r="J4" s="5" t="s">
        <v>6</v>
      </c>
      <c r="K4" s="5"/>
      <c r="L4" s="6"/>
      <c r="M4" s="4"/>
      <c r="N4" s="5" t="s">
        <v>4</v>
      </c>
      <c r="O4" s="5"/>
      <c r="P4" s="5"/>
      <c r="Q4" s="5"/>
      <c r="R4" s="6"/>
      <c r="S4" s="5" t="s">
        <v>5</v>
      </c>
      <c r="T4" s="5"/>
      <c r="U4" s="6"/>
      <c r="V4" s="5" t="s">
        <v>6</v>
      </c>
      <c r="W4" s="5"/>
      <c r="X4" s="6"/>
    </row>
    <row r="5" spans="1:24" ht="13.5" customHeight="1">
      <c r="A5" s="4"/>
      <c r="B5" s="7" t="s">
        <v>7</v>
      </c>
      <c r="C5" s="8"/>
      <c r="D5" s="9"/>
      <c r="E5" s="10"/>
      <c r="F5" s="7"/>
      <c r="G5" s="7" t="s">
        <v>7</v>
      </c>
      <c r="H5" s="7"/>
      <c r="I5" s="7"/>
      <c r="J5" s="7" t="s">
        <v>7</v>
      </c>
      <c r="K5" s="7"/>
      <c r="L5" s="7"/>
      <c r="M5" s="4"/>
      <c r="N5" s="7" t="s">
        <v>7</v>
      </c>
      <c r="O5" s="8"/>
      <c r="P5" s="9"/>
      <c r="Q5" s="10"/>
      <c r="R5" s="7"/>
      <c r="S5" s="7" t="s">
        <v>7</v>
      </c>
      <c r="T5" s="7"/>
      <c r="U5" s="7"/>
      <c r="V5" s="7" t="s">
        <v>7</v>
      </c>
      <c r="W5" s="7"/>
      <c r="X5" s="7"/>
    </row>
    <row r="6" spans="1:24" ht="13.5" customHeight="1">
      <c r="A6" s="4"/>
      <c r="B6" s="7"/>
      <c r="C6" s="7" t="s">
        <v>8</v>
      </c>
      <c r="D6" s="7" t="s">
        <v>9</v>
      </c>
      <c r="E6" s="7" t="s">
        <v>10</v>
      </c>
      <c r="F6" s="7" t="s">
        <v>11</v>
      </c>
      <c r="G6" s="7"/>
      <c r="H6" s="7" t="s">
        <v>8</v>
      </c>
      <c r="I6" s="7" t="s">
        <v>11</v>
      </c>
      <c r="J6" s="7"/>
      <c r="K6" s="7" t="s">
        <v>8</v>
      </c>
      <c r="L6" s="7" t="s">
        <v>11</v>
      </c>
      <c r="M6" s="4"/>
      <c r="N6" s="7"/>
      <c r="O6" s="7" t="s">
        <v>8</v>
      </c>
      <c r="P6" s="7" t="s">
        <v>9</v>
      </c>
      <c r="Q6" s="7" t="s">
        <v>10</v>
      </c>
      <c r="R6" s="7" t="s">
        <v>11</v>
      </c>
      <c r="S6" s="7"/>
      <c r="T6" s="7" t="s">
        <v>8</v>
      </c>
      <c r="U6" s="7" t="s">
        <v>11</v>
      </c>
      <c r="V6" s="7"/>
      <c r="W6" s="7" t="s">
        <v>8</v>
      </c>
      <c r="X6" s="7" t="s">
        <v>11</v>
      </c>
    </row>
    <row r="7" spans="1:24" ht="13.5" customHeight="1">
      <c r="A7" s="11" t="s">
        <v>12</v>
      </c>
      <c r="B7" s="10" t="s">
        <v>13</v>
      </c>
      <c r="C7" s="10"/>
      <c r="D7" s="10" t="s">
        <v>14</v>
      </c>
      <c r="E7" s="10" t="s">
        <v>15</v>
      </c>
      <c r="F7" s="10"/>
      <c r="G7" s="10" t="s">
        <v>13</v>
      </c>
      <c r="H7" s="10"/>
      <c r="I7" s="10"/>
      <c r="J7" s="10" t="s">
        <v>13</v>
      </c>
      <c r="K7" s="10"/>
      <c r="L7" s="10"/>
      <c r="M7" s="11" t="s">
        <v>12</v>
      </c>
      <c r="N7" s="10" t="s">
        <v>13</v>
      </c>
      <c r="O7" s="10"/>
      <c r="P7" s="10" t="s">
        <v>14</v>
      </c>
      <c r="Q7" s="10" t="s">
        <v>15</v>
      </c>
      <c r="R7" s="10"/>
      <c r="S7" s="10" t="s">
        <v>13</v>
      </c>
      <c r="T7" s="10"/>
      <c r="U7" s="10"/>
      <c r="V7" s="10" t="s">
        <v>13</v>
      </c>
      <c r="W7" s="10"/>
      <c r="X7" s="10"/>
    </row>
    <row r="8" spans="1:13" ht="16.5" customHeight="1">
      <c r="A8" s="28" t="s">
        <v>0</v>
      </c>
      <c r="M8" s="28" t="s">
        <v>0</v>
      </c>
    </row>
    <row r="9" spans="1:24" ht="13.5" customHeight="1">
      <c r="A9" s="33" t="s">
        <v>28</v>
      </c>
      <c r="B9" s="34">
        <v>227390</v>
      </c>
      <c r="C9" s="34">
        <v>184892</v>
      </c>
      <c r="D9" s="34">
        <v>182356</v>
      </c>
      <c r="E9" s="34">
        <v>2536</v>
      </c>
      <c r="F9" s="34">
        <v>42498</v>
      </c>
      <c r="G9" s="34">
        <v>324996</v>
      </c>
      <c r="H9" s="34">
        <v>258165</v>
      </c>
      <c r="I9" s="34">
        <v>66831</v>
      </c>
      <c r="J9" s="34">
        <v>213589</v>
      </c>
      <c r="K9" s="34">
        <v>174532</v>
      </c>
      <c r="L9" s="34">
        <v>39057</v>
      </c>
      <c r="M9" s="33" t="s">
        <v>28</v>
      </c>
      <c r="N9" s="34">
        <v>224981</v>
      </c>
      <c r="O9" s="34">
        <v>187497</v>
      </c>
      <c r="P9" s="34">
        <v>181347</v>
      </c>
      <c r="Q9" s="34">
        <v>6150</v>
      </c>
      <c r="R9" s="34">
        <v>37484</v>
      </c>
      <c r="S9" s="34">
        <v>240577</v>
      </c>
      <c r="T9" s="34">
        <v>207180</v>
      </c>
      <c r="U9" s="34">
        <v>33397</v>
      </c>
      <c r="V9" s="34">
        <v>206361</v>
      </c>
      <c r="W9" s="34">
        <v>163998</v>
      </c>
      <c r="X9" s="34">
        <v>42363</v>
      </c>
    </row>
    <row r="10" spans="1:24" ht="13.5" customHeight="1">
      <c r="A10" s="12" t="s">
        <v>54</v>
      </c>
      <c r="B10" s="15">
        <v>200318</v>
      </c>
      <c r="C10" s="15">
        <v>164820</v>
      </c>
      <c r="D10" s="15">
        <v>162082</v>
      </c>
      <c r="E10" s="15">
        <v>2738</v>
      </c>
      <c r="F10" s="15">
        <v>35498</v>
      </c>
      <c r="G10" s="15">
        <v>308274</v>
      </c>
      <c r="H10" s="15">
        <v>243104</v>
      </c>
      <c r="I10" s="15">
        <v>65170</v>
      </c>
      <c r="J10" s="15">
        <v>180289</v>
      </c>
      <c r="K10" s="15">
        <v>150296</v>
      </c>
      <c r="L10" s="15">
        <v>29993</v>
      </c>
      <c r="M10" s="12" t="s">
        <v>54</v>
      </c>
      <c r="N10" s="15">
        <v>421563</v>
      </c>
      <c r="O10" s="15">
        <v>324865</v>
      </c>
      <c r="P10" s="15">
        <v>322132</v>
      </c>
      <c r="Q10" s="15">
        <v>2733</v>
      </c>
      <c r="R10" s="15">
        <v>96698</v>
      </c>
      <c r="S10" s="15">
        <v>490107</v>
      </c>
      <c r="T10" s="15">
        <v>374610</v>
      </c>
      <c r="U10" s="15">
        <v>115497</v>
      </c>
      <c r="V10" s="15">
        <v>353181</v>
      </c>
      <c r="W10" s="15">
        <v>275237</v>
      </c>
      <c r="X10" s="15">
        <v>77944</v>
      </c>
    </row>
    <row r="11" spans="1:24" ht="13.5" customHeight="1">
      <c r="A11" s="12" t="s">
        <v>55</v>
      </c>
      <c r="B11" s="15">
        <v>200103</v>
      </c>
      <c r="C11" s="15">
        <v>169844</v>
      </c>
      <c r="D11" s="15">
        <v>165455</v>
      </c>
      <c r="E11" s="15">
        <v>4389</v>
      </c>
      <c r="F11" s="15">
        <v>30259</v>
      </c>
      <c r="G11" s="15">
        <v>304753</v>
      </c>
      <c r="H11" s="15">
        <v>259794</v>
      </c>
      <c r="I11" s="15">
        <v>44959</v>
      </c>
      <c r="J11" s="15">
        <v>176511</v>
      </c>
      <c r="K11" s="15">
        <v>149566</v>
      </c>
      <c r="L11" s="15">
        <v>26945</v>
      </c>
      <c r="M11" s="12" t="s">
        <v>55</v>
      </c>
      <c r="N11" s="15">
        <v>405655</v>
      </c>
      <c r="O11" s="15">
        <v>311359</v>
      </c>
      <c r="P11" s="15">
        <v>309851</v>
      </c>
      <c r="Q11" s="15">
        <v>1508</v>
      </c>
      <c r="R11" s="15">
        <v>94296</v>
      </c>
      <c r="S11" s="15">
        <v>491436</v>
      </c>
      <c r="T11" s="15">
        <v>371282</v>
      </c>
      <c r="U11" s="15">
        <v>120154</v>
      </c>
      <c r="V11" s="15">
        <v>320558</v>
      </c>
      <c r="W11" s="15">
        <v>251914</v>
      </c>
      <c r="X11" s="15">
        <v>68644</v>
      </c>
    </row>
    <row r="12" spans="1:24" s="27" customFormat="1" ht="13.5" customHeight="1">
      <c r="A12" s="12" t="s">
        <v>75</v>
      </c>
      <c r="B12" s="15">
        <v>222577</v>
      </c>
      <c r="C12" s="15">
        <v>189455</v>
      </c>
      <c r="D12" s="15">
        <v>185018</v>
      </c>
      <c r="E12" s="15">
        <v>4437</v>
      </c>
      <c r="F12" s="15">
        <v>33122</v>
      </c>
      <c r="G12" s="15">
        <v>443573</v>
      </c>
      <c r="H12" s="15">
        <v>364893</v>
      </c>
      <c r="I12" s="15">
        <v>78680</v>
      </c>
      <c r="J12" s="15">
        <v>180802</v>
      </c>
      <c r="K12" s="15">
        <v>156292</v>
      </c>
      <c r="L12" s="15">
        <v>24510</v>
      </c>
      <c r="M12" s="12" t="s">
        <v>75</v>
      </c>
      <c r="N12" s="15">
        <v>273999</v>
      </c>
      <c r="O12" s="15">
        <v>218131</v>
      </c>
      <c r="P12" s="15">
        <v>215659</v>
      </c>
      <c r="Q12" s="15">
        <v>2472</v>
      </c>
      <c r="R12" s="15">
        <v>55868</v>
      </c>
      <c r="S12" s="15">
        <v>326889</v>
      </c>
      <c r="T12" s="15">
        <v>261666</v>
      </c>
      <c r="U12" s="15">
        <v>65223</v>
      </c>
      <c r="V12" s="15">
        <v>231000</v>
      </c>
      <c r="W12" s="15">
        <v>182737</v>
      </c>
      <c r="X12" s="15">
        <v>48263</v>
      </c>
    </row>
    <row r="13" spans="1:24" ht="13.5" customHeight="1">
      <c r="A13" s="12" t="s">
        <v>76</v>
      </c>
      <c r="B13" s="15">
        <f>C13+F13</f>
        <v>204406</v>
      </c>
      <c r="C13" s="15">
        <f>D13+E13</f>
        <v>179209</v>
      </c>
      <c r="D13" s="15">
        <v>174898</v>
      </c>
      <c r="E13" s="15">
        <v>4311</v>
      </c>
      <c r="F13" s="15">
        <v>25197</v>
      </c>
      <c r="G13" s="15">
        <f aca="true" t="shared" si="0" ref="G13:G25">H13+I13</f>
        <v>399888</v>
      </c>
      <c r="H13" s="15">
        <v>349816</v>
      </c>
      <c r="I13" s="15">
        <v>50072</v>
      </c>
      <c r="J13" s="15">
        <f>K13+L13</f>
        <v>174293</v>
      </c>
      <c r="K13" s="15">
        <v>152928</v>
      </c>
      <c r="L13" s="15">
        <v>21365</v>
      </c>
      <c r="M13" s="12" t="s">
        <v>76</v>
      </c>
      <c r="N13" s="15">
        <f>O13+R13</f>
        <v>344877</v>
      </c>
      <c r="O13" s="15">
        <f>P13+Q13</f>
        <v>289968</v>
      </c>
      <c r="P13" s="15">
        <v>288781</v>
      </c>
      <c r="Q13" s="15">
        <v>1187</v>
      </c>
      <c r="R13" s="15">
        <v>54909</v>
      </c>
      <c r="S13" s="15">
        <f aca="true" t="shared" si="1" ref="S13:S25">T13+U13</f>
        <v>425453</v>
      </c>
      <c r="T13" s="15">
        <v>356469</v>
      </c>
      <c r="U13" s="15">
        <v>68984</v>
      </c>
      <c r="V13" s="15">
        <f>W13+X13</f>
        <v>251968</v>
      </c>
      <c r="W13" s="15">
        <v>213289</v>
      </c>
      <c r="X13" s="15">
        <v>38679</v>
      </c>
    </row>
    <row r="14" spans="1:24" ht="13.5" customHeight="1">
      <c r="A14" s="46" t="s">
        <v>77</v>
      </c>
      <c r="B14" s="47">
        <f>C14+F14</f>
        <v>199716</v>
      </c>
      <c r="C14" s="47">
        <f>D14+E14</f>
        <v>192377</v>
      </c>
      <c r="D14" s="47">
        <v>187209</v>
      </c>
      <c r="E14" s="47">
        <v>5168</v>
      </c>
      <c r="F14" s="47">
        <v>7339</v>
      </c>
      <c r="G14" s="47">
        <f t="shared" si="0"/>
        <v>362366</v>
      </c>
      <c r="H14" s="47">
        <v>362366</v>
      </c>
      <c r="I14" s="47">
        <v>0</v>
      </c>
      <c r="J14" s="47">
        <f>K14+L14</f>
        <v>169539</v>
      </c>
      <c r="K14" s="47">
        <v>160839</v>
      </c>
      <c r="L14" s="47">
        <v>8700</v>
      </c>
      <c r="M14" s="46" t="s">
        <v>77</v>
      </c>
      <c r="N14" s="47">
        <f>O14+R14</f>
        <v>271355</v>
      </c>
      <c r="O14" s="47">
        <f>P14+Q14</f>
        <v>271189</v>
      </c>
      <c r="P14" s="47">
        <v>270675</v>
      </c>
      <c r="Q14" s="47">
        <v>514</v>
      </c>
      <c r="R14" s="47">
        <v>166</v>
      </c>
      <c r="S14" s="47">
        <f t="shared" si="1"/>
        <v>335123</v>
      </c>
      <c r="T14" s="47">
        <v>334966</v>
      </c>
      <c r="U14" s="47">
        <v>157</v>
      </c>
      <c r="V14" s="47">
        <f>W14+X14</f>
        <v>200463</v>
      </c>
      <c r="W14" s="47">
        <v>200288</v>
      </c>
      <c r="X14" s="47">
        <v>175</v>
      </c>
    </row>
    <row r="15" spans="1:24" ht="13.5" customHeight="1">
      <c r="A15" s="12" t="s">
        <v>16</v>
      </c>
      <c r="B15" s="15">
        <f aca="true" t="shared" si="2" ref="B15:B25">C15+F15</f>
        <v>192980</v>
      </c>
      <c r="C15" s="15">
        <f aca="true" t="shared" si="3" ref="C15:C25">D15+E15</f>
        <v>192946</v>
      </c>
      <c r="D15" s="15">
        <v>187791</v>
      </c>
      <c r="E15" s="15">
        <v>5155</v>
      </c>
      <c r="F15" s="15">
        <v>34</v>
      </c>
      <c r="G15" s="15">
        <f t="shared" si="0"/>
        <v>364168</v>
      </c>
      <c r="H15" s="15">
        <v>364168</v>
      </c>
      <c r="I15" s="15">
        <v>0</v>
      </c>
      <c r="J15" s="15">
        <f aca="true" t="shared" si="4" ref="J15:J22">K15+L15</f>
        <v>161069</v>
      </c>
      <c r="K15" s="15">
        <v>161029</v>
      </c>
      <c r="L15" s="15">
        <v>40</v>
      </c>
      <c r="M15" s="12" t="s">
        <v>16</v>
      </c>
      <c r="N15" s="15">
        <f aca="true" t="shared" si="5" ref="N15:N25">O15+R15</f>
        <v>277044</v>
      </c>
      <c r="O15" s="15">
        <f aca="true" t="shared" si="6" ref="O15:O25">P15+Q15</f>
        <v>277044</v>
      </c>
      <c r="P15" s="15">
        <v>276555</v>
      </c>
      <c r="Q15" s="15">
        <v>489</v>
      </c>
      <c r="R15" s="15">
        <v>0</v>
      </c>
      <c r="S15" s="15">
        <f t="shared" si="1"/>
        <v>350400</v>
      </c>
      <c r="T15" s="15">
        <v>350400</v>
      </c>
      <c r="U15" s="15">
        <v>0</v>
      </c>
      <c r="V15" s="15">
        <f aca="true" t="shared" si="7" ref="V15:V22">W15+X15</f>
        <v>198967</v>
      </c>
      <c r="W15" s="15">
        <v>198967</v>
      </c>
      <c r="X15" s="15">
        <v>0</v>
      </c>
    </row>
    <row r="16" spans="1:24" ht="13.5" customHeight="1">
      <c r="A16" s="12" t="s">
        <v>78</v>
      </c>
      <c r="B16" s="15">
        <f t="shared" si="2"/>
        <v>195490</v>
      </c>
      <c r="C16" s="15">
        <f t="shared" si="3"/>
        <v>190917</v>
      </c>
      <c r="D16" s="15">
        <v>185529</v>
      </c>
      <c r="E16" s="15">
        <v>5388</v>
      </c>
      <c r="F16" s="15">
        <v>4573</v>
      </c>
      <c r="G16" s="15">
        <f t="shared" si="0"/>
        <v>376277</v>
      </c>
      <c r="H16" s="15">
        <v>368396</v>
      </c>
      <c r="I16" s="15">
        <v>7881</v>
      </c>
      <c r="J16" s="15">
        <f t="shared" si="4"/>
        <v>164625</v>
      </c>
      <c r="K16" s="15">
        <v>160616</v>
      </c>
      <c r="L16" s="15">
        <v>4009</v>
      </c>
      <c r="M16" s="12" t="s">
        <v>78</v>
      </c>
      <c r="N16" s="15">
        <f t="shared" si="5"/>
        <v>273273</v>
      </c>
      <c r="O16" s="15">
        <f t="shared" si="6"/>
        <v>270556</v>
      </c>
      <c r="P16" s="15">
        <v>267946</v>
      </c>
      <c r="Q16" s="15">
        <v>2610</v>
      </c>
      <c r="R16" s="15">
        <v>2717</v>
      </c>
      <c r="S16" s="15">
        <f t="shared" si="1"/>
        <v>345021</v>
      </c>
      <c r="T16" s="15">
        <v>343697</v>
      </c>
      <c r="U16" s="15">
        <v>1324</v>
      </c>
      <c r="V16" s="15">
        <f t="shared" si="7"/>
        <v>199567</v>
      </c>
      <c r="W16" s="15">
        <v>195420</v>
      </c>
      <c r="X16" s="15">
        <v>4147</v>
      </c>
    </row>
    <row r="17" spans="1:24" ht="13.5" customHeight="1">
      <c r="A17" s="12" t="s">
        <v>17</v>
      </c>
      <c r="B17" s="15">
        <f t="shared" si="2"/>
        <v>193228</v>
      </c>
      <c r="C17" s="15">
        <f t="shared" si="3"/>
        <v>193118</v>
      </c>
      <c r="D17" s="15">
        <v>188732</v>
      </c>
      <c r="E17" s="15">
        <v>4386</v>
      </c>
      <c r="F17" s="15">
        <v>110</v>
      </c>
      <c r="G17" s="15">
        <f t="shared" si="0"/>
        <v>368620</v>
      </c>
      <c r="H17" s="15">
        <v>368620</v>
      </c>
      <c r="I17" s="15">
        <v>0</v>
      </c>
      <c r="J17" s="15">
        <f t="shared" si="4"/>
        <v>163859</v>
      </c>
      <c r="K17" s="15">
        <v>163731</v>
      </c>
      <c r="L17" s="15">
        <v>128</v>
      </c>
      <c r="M17" s="12" t="s">
        <v>17</v>
      </c>
      <c r="N17" s="15">
        <f t="shared" si="5"/>
        <v>267792</v>
      </c>
      <c r="O17" s="15">
        <f t="shared" si="6"/>
        <v>265631</v>
      </c>
      <c r="P17" s="15">
        <v>264981</v>
      </c>
      <c r="Q17" s="15">
        <v>650</v>
      </c>
      <c r="R17" s="15">
        <v>2161</v>
      </c>
      <c r="S17" s="15">
        <f t="shared" si="1"/>
        <v>334461</v>
      </c>
      <c r="T17" s="15">
        <v>332175</v>
      </c>
      <c r="U17" s="15">
        <v>2286</v>
      </c>
      <c r="V17" s="15">
        <f t="shared" si="7"/>
        <v>198381</v>
      </c>
      <c r="W17" s="15">
        <v>196350</v>
      </c>
      <c r="X17" s="15">
        <v>2031</v>
      </c>
    </row>
    <row r="18" spans="1:24" ht="13.5" customHeight="1">
      <c r="A18" s="12" t="s">
        <v>18</v>
      </c>
      <c r="B18" s="15">
        <f t="shared" si="2"/>
        <v>187214</v>
      </c>
      <c r="C18" s="15">
        <f t="shared" si="3"/>
        <v>187166</v>
      </c>
      <c r="D18" s="15">
        <v>183495</v>
      </c>
      <c r="E18" s="15">
        <v>3671</v>
      </c>
      <c r="F18" s="15">
        <v>48</v>
      </c>
      <c r="G18" s="15">
        <f t="shared" si="0"/>
        <v>376908</v>
      </c>
      <c r="H18" s="15">
        <v>376908</v>
      </c>
      <c r="I18" s="15">
        <v>0</v>
      </c>
      <c r="J18" s="15">
        <f t="shared" si="4"/>
        <v>155600</v>
      </c>
      <c r="K18" s="15">
        <v>155544</v>
      </c>
      <c r="L18" s="15">
        <v>56</v>
      </c>
      <c r="M18" s="12" t="s">
        <v>18</v>
      </c>
      <c r="N18" s="15">
        <f t="shared" si="5"/>
        <v>270796</v>
      </c>
      <c r="O18" s="15">
        <f t="shared" si="6"/>
        <v>270785</v>
      </c>
      <c r="P18" s="15">
        <v>269973</v>
      </c>
      <c r="Q18" s="15">
        <v>812</v>
      </c>
      <c r="R18" s="15">
        <v>11</v>
      </c>
      <c r="S18" s="15">
        <f t="shared" si="1"/>
        <v>343454</v>
      </c>
      <c r="T18" s="15">
        <v>343433</v>
      </c>
      <c r="U18" s="15">
        <v>21</v>
      </c>
      <c r="V18" s="15">
        <f t="shared" si="7"/>
        <v>196688</v>
      </c>
      <c r="W18" s="15">
        <v>196688</v>
      </c>
      <c r="X18" s="15">
        <v>0</v>
      </c>
    </row>
    <row r="19" spans="1:24" ht="13.5" customHeight="1">
      <c r="A19" s="12" t="s">
        <v>19</v>
      </c>
      <c r="B19" s="15">
        <f t="shared" si="2"/>
        <v>290062</v>
      </c>
      <c r="C19" s="15">
        <f t="shared" si="3"/>
        <v>180965</v>
      </c>
      <c r="D19" s="15">
        <v>177656</v>
      </c>
      <c r="E19" s="15">
        <v>3309</v>
      </c>
      <c r="F19" s="15">
        <v>109097</v>
      </c>
      <c r="G19" s="15">
        <f t="shared" si="0"/>
        <v>591458</v>
      </c>
      <c r="H19" s="15">
        <v>313515</v>
      </c>
      <c r="I19" s="15">
        <v>277943</v>
      </c>
      <c r="J19" s="15">
        <f t="shared" si="4"/>
        <v>248204</v>
      </c>
      <c r="K19" s="15">
        <v>162556</v>
      </c>
      <c r="L19" s="15">
        <v>85648</v>
      </c>
      <c r="M19" s="12" t="s">
        <v>19</v>
      </c>
      <c r="N19" s="15">
        <f t="shared" si="5"/>
        <v>455225</v>
      </c>
      <c r="O19" s="15">
        <f t="shared" si="6"/>
        <v>281208</v>
      </c>
      <c r="P19" s="15">
        <v>280460</v>
      </c>
      <c r="Q19" s="15">
        <v>748</v>
      </c>
      <c r="R19" s="15">
        <v>174017</v>
      </c>
      <c r="S19" s="15">
        <f t="shared" si="1"/>
        <v>625087</v>
      </c>
      <c r="T19" s="15">
        <v>364552</v>
      </c>
      <c r="U19" s="15">
        <v>260535</v>
      </c>
      <c r="V19" s="15">
        <f t="shared" si="7"/>
        <v>284156</v>
      </c>
      <c r="W19" s="15">
        <v>197271</v>
      </c>
      <c r="X19" s="15">
        <v>86885</v>
      </c>
    </row>
    <row r="20" spans="1:24" ht="13.5" customHeight="1">
      <c r="A20" s="12" t="s">
        <v>20</v>
      </c>
      <c r="B20" s="15">
        <f t="shared" si="2"/>
        <v>206573</v>
      </c>
      <c r="C20" s="15">
        <f t="shared" si="3"/>
        <v>171170</v>
      </c>
      <c r="D20" s="15">
        <v>167597</v>
      </c>
      <c r="E20" s="15">
        <v>3573</v>
      </c>
      <c r="F20" s="15">
        <v>35403</v>
      </c>
      <c r="G20" s="15">
        <f t="shared" si="0"/>
        <v>357575</v>
      </c>
      <c r="H20" s="15">
        <v>343208</v>
      </c>
      <c r="I20" s="15">
        <v>14367</v>
      </c>
      <c r="J20" s="15">
        <f>K20+L20</f>
        <v>185278</v>
      </c>
      <c r="K20" s="15">
        <v>146908</v>
      </c>
      <c r="L20" s="15">
        <v>38370</v>
      </c>
      <c r="M20" s="12" t="s">
        <v>20</v>
      </c>
      <c r="N20" s="15">
        <f t="shared" si="5"/>
        <v>341595</v>
      </c>
      <c r="O20" s="15">
        <f t="shared" si="6"/>
        <v>302665</v>
      </c>
      <c r="P20" s="15">
        <v>301279</v>
      </c>
      <c r="Q20" s="15">
        <v>1386</v>
      </c>
      <c r="R20" s="15">
        <v>38930</v>
      </c>
      <c r="S20" s="15">
        <f t="shared" si="1"/>
        <v>396069</v>
      </c>
      <c r="T20" s="15">
        <v>356300</v>
      </c>
      <c r="U20" s="15">
        <v>39769</v>
      </c>
      <c r="V20" s="15">
        <f>W20+X20</f>
        <v>268733</v>
      </c>
      <c r="W20" s="15">
        <v>230925</v>
      </c>
      <c r="X20" s="15">
        <v>37808</v>
      </c>
    </row>
    <row r="21" spans="1:24" ht="13.5" customHeight="1">
      <c r="A21" s="12" t="s">
        <v>21</v>
      </c>
      <c r="B21" s="15">
        <f t="shared" si="2"/>
        <v>174438</v>
      </c>
      <c r="C21" s="15">
        <f t="shared" si="3"/>
        <v>169811</v>
      </c>
      <c r="D21" s="15">
        <v>165539</v>
      </c>
      <c r="E21" s="15">
        <v>4272</v>
      </c>
      <c r="F21" s="15">
        <v>4627</v>
      </c>
      <c r="G21" s="15">
        <f t="shared" si="0"/>
        <v>344760</v>
      </c>
      <c r="H21" s="15">
        <v>337743</v>
      </c>
      <c r="I21" s="15">
        <v>7017</v>
      </c>
      <c r="J21" s="15">
        <f t="shared" si="4"/>
        <v>150193</v>
      </c>
      <c r="K21" s="15">
        <v>145906</v>
      </c>
      <c r="L21" s="15">
        <v>4287</v>
      </c>
      <c r="M21" s="12" t="s">
        <v>21</v>
      </c>
      <c r="N21" s="15">
        <f t="shared" si="5"/>
        <v>311772</v>
      </c>
      <c r="O21" s="15">
        <f t="shared" si="6"/>
        <v>309725</v>
      </c>
      <c r="P21" s="15">
        <v>309006</v>
      </c>
      <c r="Q21" s="15">
        <v>719</v>
      </c>
      <c r="R21" s="15">
        <v>2047</v>
      </c>
      <c r="S21" s="15">
        <f t="shared" si="1"/>
        <v>367524</v>
      </c>
      <c r="T21" s="15">
        <v>365398</v>
      </c>
      <c r="U21" s="15">
        <v>2126</v>
      </c>
      <c r="V21" s="15">
        <f t="shared" si="7"/>
        <v>235723</v>
      </c>
      <c r="W21" s="15">
        <v>233783</v>
      </c>
      <c r="X21" s="15">
        <v>1940</v>
      </c>
    </row>
    <row r="22" spans="1:24" ht="13.5" customHeight="1">
      <c r="A22" s="12" t="s">
        <v>22</v>
      </c>
      <c r="B22" s="15">
        <f t="shared" si="2"/>
        <v>171473</v>
      </c>
      <c r="C22" s="15">
        <f t="shared" si="3"/>
        <v>171391</v>
      </c>
      <c r="D22" s="15">
        <v>166322</v>
      </c>
      <c r="E22" s="15">
        <v>5069</v>
      </c>
      <c r="F22" s="15">
        <v>82</v>
      </c>
      <c r="G22" s="15">
        <f t="shared" si="0"/>
        <v>339683</v>
      </c>
      <c r="H22" s="15">
        <v>339683</v>
      </c>
      <c r="I22" s="15">
        <v>0</v>
      </c>
      <c r="J22" s="15">
        <f t="shared" si="4"/>
        <v>147474</v>
      </c>
      <c r="K22" s="15">
        <v>147380</v>
      </c>
      <c r="L22" s="15">
        <v>94</v>
      </c>
      <c r="M22" s="12" t="s">
        <v>22</v>
      </c>
      <c r="N22" s="15">
        <f t="shared" si="5"/>
        <v>322564</v>
      </c>
      <c r="O22" s="15">
        <f t="shared" si="6"/>
        <v>322564</v>
      </c>
      <c r="P22" s="15">
        <v>321919</v>
      </c>
      <c r="Q22" s="15">
        <v>645</v>
      </c>
      <c r="R22" s="15">
        <v>0</v>
      </c>
      <c r="S22" s="15">
        <f t="shared" si="1"/>
        <v>378957</v>
      </c>
      <c r="T22" s="15">
        <v>378957</v>
      </c>
      <c r="U22" s="15">
        <v>0</v>
      </c>
      <c r="V22" s="15">
        <f t="shared" si="7"/>
        <v>247950</v>
      </c>
      <c r="W22" s="15">
        <v>247950</v>
      </c>
      <c r="X22" s="15">
        <v>0</v>
      </c>
    </row>
    <row r="23" spans="1:24" ht="13.5" customHeight="1">
      <c r="A23" s="12" t="s">
        <v>23</v>
      </c>
      <c r="B23" s="15">
        <f t="shared" si="2"/>
        <v>171381</v>
      </c>
      <c r="C23" s="15">
        <f t="shared" si="3"/>
        <v>171324</v>
      </c>
      <c r="D23" s="15">
        <v>166396</v>
      </c>
      <c r="E23" s="15">
        <v>4928</v>
      </c>
      <c r="F23" s="15">
        <v>57</v>
      </c>
      <c r="G23" s="15">
        <f t="shared" si="0"/>
        <v>335281</v>
      </c>
      <c r="H23" s="15">
        <v>335281</v>
      </c>
      <c r="I23" s="15">
        <v>0</v>
      </c>
      <c r="J23" s="15">
        <f>K23+L23</f>
        <v>147707</v>
      </c>
      <c r="K23" s="15">
        <v>147641</v>
      </c>
      <c r="L23" s="15">
        <v>66</v>
      </c>
      <c r="M23" s="12" t="s">
        <v>23</v>
      </c>
      <c r="N23" s="15">
        <f t="shared" si="5"/>
        <v>322924</v>
      </c>
      <c r="O23" s="15">
        <f t="shared" si="6"/>
        <v>322910</v>
      </c>
      <c r="P23" s="15">
        <v>321653</v>
      </c>
      <c r="Q23" s="15">
        <v>1257</v>
      </c>
      <c r="R23" s="15">
        <v>14</v>
      </c>
      <c r="S23" s="15">
        <f t="shared" si="1"/>
        <v>390125</v>
      </c>
      <c r="T23" s="15">
        <v>390100</v>
      </c>
      <c r="U23" s="15">
        <v>25</v>
      </c>
      <c r="V23" s="15">
        <f>W23+X23</f>
        <v>236117</v>
      </c>
      <c r="W23" s="15">
        <v>236117</v>
      </c>
      <c r="X23" s="15">
        <v>0</v>
      </c>
    </row>
    <row r="24" spans="1:24" ht="13.5" customHeight="1">
      <c r="A24" s="12" t="s">
        <v>24</v>
      </c>
      <c r="B24" s="15">
        <f t="shared" si="2"/>
        <v>164089</v>
      </c>
      <c r="C24" s="15">
        <f t="shared" si="3"/>
        <v>163987</v>
      </c>
      <c r="D24" s="15">
        <v>160816</v>
      </c>
      <c r="E24" s="15">
        <v>3171</v>
      </c>
      <c r="F24" s="15">
        <v>102</v>
      </c>
      <c r="G24" s="15">
        <f t="shared" si="0"/>
        <v>365265</v>
      </c>
      <c r="H24" s="15">
        <v>365265</v>
      </c>
      <c r="I24" s="15">
        <v>0</v>
      </c>
      <c r="J24" s="15">
        <f>K24+L24</f>
        <v>144868</v>
      </c>
      <c r="K24" s="15">
        <v>144757</v>
      </c>
      <c r="L24" s="15">
        <v>111</v>
      </c>
      <c r="M24" s="12" t="s">
        <v>24</v>
      </c>
      <c r="N24" s="15">
        <f t="shared" si="5"/>
        <v>311014</v>
      </c>
      <c r="O24" s="15">
        <f t="shared" si="6"/>
        <v>311006</v>
      </c>
      <c r="P24" s="15">
        <v>309510</v>
      </c>
      <c r="Q24" s="15">
        <v>1496</v>
      </c>
      <c r="R24" s="15">
        <v>8</v>
      </c>
      <c r="S24" s="15">
        <f t="shared" si="1"/>
        <v>373927</v>
      </c>
      <c r="T24" s="15">
        <v>373913</v>
      </c>
      <c r="U24" s="15">
        <v>14</v>
      </c>
      <c r="V24" s="15">
        <f>W24+X24</f>
        <v>232525</v>
      </c>
      <c r="W24" s="15">
        <v>232525</v>
      </c>
      <c r="X24" s="15">
        <v>0</v>
      </c>
    </row>
    <row r="25" spans="1:24" ht="13.5" customHeight="1">
      <c r="A25" s="14" t="s">
        <v>25</v>
      </c>
      <c r="B25" s="19">
        <f t="shared" si="2"/>
        <v>303773</v>
      </c>
      <c r="C25" s="16">
        <f t="shared" si="3"/>
        <v>165389</v>
      </c>
      <c r="D25" s="16">
        <v>161736</v>
      </c>
      <c r="E25" s="16">
        <v>3653</v>
      </c>
      <c r="F25" s="19">
        <v>138384</v>
      </c>
      <c r="G25" s="16">
        <f t="shared" si="0"/>
        <v>599367</v>
      </c>
      <c r="H25" s="19">
        <v>316250</v>
      </c>
      <c r="I25" s="16">
        <v>283117</v>
      </c>
      <c r="J25" s="16">
        <f>K25+L25</f>
        <v>252763</v>
      </c>
      <c r="K25" s="19">
        <v>139355</v>
      </c>
      <c r="L25" s="16">
        <v>113408</v>
      </c>
      <c r="M25" s="14" t="s">
        <v>25</v>
      </c>
      <c r="N25" s="19">
        <f t="shared" si="5"/>
        <v>710716</v>
      </c>
      <c r="O25" s="16">
        <f t="shared" si="6"/>
        <v>276624</v>
      </c>
      <c r="P25" s="16">
        <v>273720</v>
      </c>
      <c r="Q25" s="16">
        <v>2904</v>
      </c>
      <c r="R25" s="19">
        <v>434092</v>
      </c>
      <c r="S25" s="16">
        <f t="shared" si="1"/>
        <v>875039</v>
      </c>
      <c r="T25" s="19">
        <v>337651</v>
      </c>
      <c r="U25" s="16">
        <v>537388</v>
      </c>
      <c r="V25" s="16">
        <f>W25+X25</f>
        <v>527652</v>
      </c>
      <c r="W25" s="19">
        <v>208637</v>
      </c>
      <c r="X25" s="16">
        <v>319015</v>
      </c>
    </row>
    <row r="26" spans="1:24" ht="16.5" customHeight="1">
      <c r="A26" s="28" t="s">
        <v>56</v>
      </c>
      <c r="M26" s="28" t="s">
        <v>56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3.5" customHeight="1">
      <c r="A27" s="33" t="s">
        <v>28</v>
      </c>
      <c r="B27" s="34">
        <v>266017</v>
      </c>
      <c r="C27" s="34">
        <v>216006</v>
      </c>
      <c r="D27" s="34">
        <v>206137</v>
      </c>
      <c r="E27" s="34">
        <v>9869</v>
      </c>
      <c r="F27" s="34">
        <v>50011</v>
      </c>
      <c r="G27" s="34">
        <v>356053</v>
      </c>
      <c r="H27" s="34">
        <v>290295</v>
      </c>
      <c r="I27" s="34">
        <v>65758</v>
      </c>
      <c r="J27" s="34">
        <v>241692</v>
      </c>
      <c r="K27" s="34">
        <v>195936</v>
      </c>
      <c r="L27" s="34">
        <v>45756</v>
      </c>
      <c r="M27" s="33" t="s">
        <v>28</v>
      </c>
      <c r="N27" s="34">
        <v>442042</v>
      </c>
      <c r="O27" s="34">
        <v>340603</v>
      </c>
      <c r="P27" s="34">
        <v>339633</v>
      </c>
      <c r="Q27" s="34">
        <v>970</v>
      </c>
      <c r="R27" s="34">
        <v>101439</v>
      </c>
      <c r="S27" s="34">
        <v>507054</v>
      </c>
      <c r="T27" s="34">
        <v>390387</v>
      </c>
      <c r="U27" s="34">
        <v>116667</v>
      </c>
      <c r="V27" s="34">
        <v>343302</v>
      </c>
      <c r="W27" s="34">
        <v>264991</v>
      </c>
      <c r="X27" s="34">
        <v>78311</v>
      </c>
    </row>
    <row r="28" spans="1:24" ht="13.5" customHeight="1">
      <c r="A28" s="12" t="s">
        <v>54</v>
      </c>
      <c r="B28" s="15">
        <v>264815</v>
      </c>
      <c r="C28" s="15">
        <v>212841</v>
      </c>
      <c r="D28" s="15">
        <v>203231</v>
      </c>
      <c r="E28" s="15">
        <v>9610</v>
      </c>
      <c r="F28" s="15">
        <v>51974</v>
      </c>
      <c r="G28" s="15">
        <v>364543</v>
      </c>
      <c r="H28" s="15">
        <v>294315</v>
      </c>
      <c r="I28" s="15">
        <v>70228</v>
      </c>
      <c r="J28" s="15">
        <v>239091</v>
      </c>
      <c r="K28" s="15">
        <v>191825</v>
      </c>
      <c r="L28" s="15">
        <v>47266</v>
      </c>
      <c r="M28" s="12" t="s">
        <v>54</v>
      </c>
      <c r="N28" s="15">
        <v>446457</v>
      </c>
      <c r="O28" s="15">
        <v>340773</v>
      </c>
      <c r="P28" s="15">
        <v>339816</v>
      </c>
      <c r="Q28" s="15">
        <v>957</v>
      </c>
      <c r="R28" s="15">
        <v>105684</v>
      </c>
      <c r="S28" s="15">
        <v>513866</v>
      </c>
      <c r="T28" s="15">
        <v>391146</v>
      </c>
      <c r="U28" s="15">
        <v>122720</v>
      </c>
      <c r="V28" s="15">
        <v>342026</v>
      </c>
      <c r="W28" s="15">
        <v>262735</v>
      </c>
      <c r="X28" s="15">
        <v>79291</v>
      </c>
    </row>
    <row r="29" spans="1:24" ht="13.5" customHeight="1">
      <c r="A29" s="12" t="s">
        <v>55</v>
      </c>
      <c r="B29" s="15">
        <v>250797</v>
      </c>
      <c r="C29" s="15">
        <v>209244</v>
      </c>
      <c r="D29" s="15">
        <v>202847</v>
      </c>
      <c r="E29" s="15">
        <v>6397</v>
      </c>
      <c r="F29" s="15">
        <v>41553</v>
      </c>
      <c r="G29" s="15">
        <v>351929</v>
      </c>
      <c r="H29" s="15">
        <v>298287</v>
      </c>
      <c r="I29" s="15">
        <v>53642</v>
      </c>
      <c r="J29" s="15">
        <v>221813</v>
      </c>
      <c r="K29" s="15">
        <v>183725</v>
      </c>
      <c r="L29" s="15">
        <v>38088</v>
      </c>
      <c r="M29" s="12" t="s">
        <v>55</v>
      </c>
      <c r="N29" s="15">
        <v>409196</v>
      </c>
      <c r="O29" s="15">
        <v>316246</v>
      </c>
      <c r="P29" s="15">
        <v>313300</v>
      </c>
      <c r="Q29" s="15">
        <v>2946</v>
      </c>
      <c r="R29" s="15">
        <v>92950</v>
      </c>
      <c r="S29" s="15">
        <v>445955</v>
      </c>
      <c r="T29" s="15">
        <v>347244</v>
      </c>
      <c r="U29" s="15">
        <v>98711</v>
      </c>
      <c r="V29" s="15">
        <v>366346</v>
      </c>
      <c r="W29" s="15">
        <v>280112</v>
      </c>
      <c r="X29" s="15">
        <v>86234</v>
      </c>
    </row>
    <row r="30" spans="1:24" s="27" customFormat="1" ht="13.5" customHeight="1">
      <c r="A30" s="12" t="s">
        <v>75</v>
      </c>
      <c r="B30" s="15">
        <v>233881</v>
      </c>
      <c r="C30" s="15">
        <v>196072</v>
      </c>
      <c r="D30" s="15">
        <v>189569</v>
      </c>
      <c r="E30" s="15">
        <v>6503</v>
      </c>
      <c r="F30" s="15">
        <v>37809</v>
      </c>
      <c r="G30" s="15">
        <v>326566</v>
      </c>
      <c r="H30" s="15">
        <v>280348</v>
      </c>
      <c r="I30" s="15">
        <v>46218</v>
      </c>
      <c r="J30" s="15">
        <v>207532</v>
      </c>
      <c r="K30" s="15">
        <v>172114</v>
      </c>
      <c r="L30" s="15">
        <v>35418</v>
      </c>
      <c r="M30" s="12" t="s">
        <v>75</v>
      </c>
      <c r="N30" s="15">
        <v>388905</v>
      </c>
      <c r="O30" s="15">
        <v>296895</v>
      </c>
      <c r="P30" s="15">
        <v>294192</v>
      </c>
      <c r="Q30" s="15">
        <v>2703</v>
      </c>
      <c r="R30" s="15">
        <v>92010</v>
      </c>
      <c r="S30" s="15">
        <v>420770</v>
      </c>
      <c r="T30" s="15">
        <v>324211</v>
      </c>
      <c r="U30" s="15">
        <v>96559</v>
      </c>
      <c r="V30" s="15">
        <v>352273</v>
      </c>
      <c r="W30" s="15">
        <v>265492</v>
      </c>
      <c r="X30" s="15">
        <v>86781</v>
      </c>
    </row>
    <row r="31" spans="1:24" ht="13.5" customHeight="1">
      <c r="A31" s="12" t="s">
        <v>76</v>
      </c>
      <c r="B31" s="15">
        <f>C31+F31</f>
        <v>273871</v>
      </c>
      <c r="C31" s="15">
        <f>D31+E31</f>
        <v>227849</v>
      </c>
      <c r="D31" s="15">
        <v>223647</v>
      </c>
      <c r="E31" s="15">
        <v>4202</v>
      </c>
      <c r="F31" s="15">
        <v>46022</v>
      </c>
      <c r="G31" s="15">
        <f aca="true" t="shared" si="8" ref="G31:G43">H31+I31</f>
        <v>388652</v>
      </c>
      <c r="H31" s="15">
        <v>338338</v>
      </c>
      <c r="I31" s="15">
        <v>50314</v>
      </c>
      <c r="J31" s="15">
        <f>K31+L31</f>
        <v>238896</v>
      </c>
      <c r="K31" s="15">
        <v>194182</v>
      </c>
      <c r="L31" s="15">
        <v>44714</v>
      </c>
      <c r="M31" s="12" t="s">
        <v>76</v>
      </c>
      <c r="N31" s="15">
        <f>O31+R31</f>
        <v>496494</v>
      </c>
      <c r="O31" s="15">
        <f>P31+Q31</f>
        <v>376788</v>
      </c>
      <c r="P31" s="15">
        <v>370783</v>
      </c>
      <c r="Q31" s="15">
        <v>6005</v>
      </c>
      <c r="R31" s="15">
        <v>119706</v>
      </c>
      <c r="S31" s="15">
        <f aca="true" t="shared" si="9" ref="S31:S43">T31+U31</f>
        <v>554154</v>
      </c>
      <c r="T31" s="15">
        <v>418101</v>
      </c>
      <c r="U31" s="15">
        <v>136053</v>
      </c>
      <c r="V31" s="15">
        <f>W31+X31</f>
        <v>409338</v>
      </c>
      <c r="W31" s="15">
        <v>314342</v>
      </c>
      <c r="X31" s="15">
        <v>94996</v>
      </c>
    </row>
    <row r="32" spans="1:24" ht="13.5" customHeight="1">
      <c r="A32" s="46" t="s">
        <v>77</v>
      </c>
      <c r="B32" s="47">
        <f>C32+F32</f>
        <v>247716</v>
      </c>
      <c r="C32" s="47">
        <f>D32+E32</f>
        <v>247716</v>
      </c>
      <c r="D32" s="47">
        <v>237563</v>
      </c>
      <c r="E32" s="47">
        <v>10153</v>
      </c>
      <c r="F32" s="47">
        <v>0</v>
      </c>
      <c r="G32" s="47">
        <f t="shared" si="8"/>
        <v>369452</v>
      </c>
      <c r="H32" s="47">
        <v>369452</v>
      </c>
      <c r="I32" s="47">
        <v>0</v>
      </c>
      <c r="J32" s="47">
        <f>K32+L32</f>
        <v>211076</v>
      </c>
      <c r="K32" s="47">
        <v>211076</v>
      </c>
      <c r="L32" s="47">
        <v>0</v>
      </c>
      <c r="M32" s="46" t="s">
        <v>77</v>
      </c>
      <c r="N32" s="47">
        <f>O32+R32</f>
        <v>381214</v>
      </c>
      <c r="O32" s="47">
        <f>P32+Q32</f>
        <v>381214</v>
      </c>
      <c r="P32" s="47">
        <v>376106</v>
      </c>
      <c r="Q32" s="47">
        <v>5108</v>
      </c>
      <c r="R32" s="47">
        <v>0</v>
      </c>
      <c r="S32" s="47">
        <f t="shared" si="9"/>
        <v>414761</v>
      </c>
      <c r="T32" s="47">
        <v>414761</v>
      </c>
      <c r="U32" s="47">
        <v>0</v>
      </c>
      <c r="V32" s="47">
        <f>W32+X32</f>
        <v>327792</v>
      </c>
      <c r="W32" s="47">
        <v>327792</v>
      </c>
      <c r="X32" s="47">
        <v>0</v>
      </c>
    </row>
    <row r="33" spans="1:24" ht="13.5" customHeight="1">
      <c r="A33" s="12" t="s">
        <v>16</v>
      </c>
      <c r="B33" s="15">
        <f aca="true" t="shared" si="10" ref="B33:B43">C33+F33</f>
        <v>211915</v>
      </c>
      <c r="C33" s="15">
        <f aca="true" t="shared" si="11" ref="C33:C43">D33+E33</f>
        <v>210912</v>
      </c>
      <c r="D33" s="15">
        <v>209015</v>
      </c>
      <c r="E33" s="15">
        <v>1897</v>
      </c>
      <c r="F33" s="15">
        <v>1003</v>
      </c>
      <c r="G33" s="15">
        <f t="shared" si="8"/>
        <v>362197</v>
      </c>
      <c r="H33" s="15">
        <v>361147</v>
      </c>
      <c r="I33" s="15">
        <v>1050</v>
      </c>
      <c r="J33" s="15">
        <f aca="true" t="shared" si="12" ref="J33:J40">K33+L33</f>
        <v>173008</v>
      </c>
      <c r="K33" s="15">
        <v>172018</v>
      </c>
      <c r="L33" s="15">
        <v>990</v>
      </c>
      <c r="M33" s="12" t="s">
        <v>16</v>
      </c>
      <c r="N33" s="15">
        <f aca="true" t="shared" si="13" ref="N33:N43">O33+R33</f>
        <v>394398</v>
      </c>
      <c r="O33" s="15">
        <f aca="true" t="shared" si="14" ref="O33:O43">P33+Q33</f>
        <v>393191</v>
      </c>
      <c r="P33" s="15">
        <v>387341</v>
      </c>
      <c r="Q33" s="15">
        <v>5850</v>
      </c>
      <c r="R33" s="15">
        <v>1207</v>
      </c>
      <c r="S33" s="15">
        <f t="shared" si="9"/>
        <v>431164</v>
      </c>
      <c r="T33" s="15">
        <v>431164</v>
      </c>
      <c r="U33" s="15">
        <v>0</v>
      </c>
      <c r="V33" s="15">
        <f aca="true" t="shared" si="15" ref="V33:V40">W33+X33</f>
        <v>335848</v>
      </c>
      <c r="W33" s="15">
        <v>332720</v>
      </c>
      <c r="X33" s="15">
        <v>3128</v>
      </c>
    </row>
    <row r="34" spans="1:24" ht="13.5" customHeight="1">
      <c r="A34" s="12" t="s">
        <v>78</v>
      </c>
      <c r="B34" s="15">
        <f t="shared" si="10"/>
        <v>250464</v>
      </c>
      <c r="C34" s="15">
        <f t="shared" si="11"/>
        <v>243665</v>
      </c>
      <c r="D34" s="15">
        <v>238015</v>
      </c>
      <c r="E34" s="15">
        <v>5650</v>
      </c>
      <c r="F34" s="15">
        <v>6799</v>
      </c>
      <c r="G34" s="15">
        <f t="shared" si="8"/>
        <v>360544</v>
      </c>
      <c r="H34" s="15">
        <v>359513</v>
      </c>
      <c r="I34" s="15">
        <v>1031</v>
      </c>
      <c r="J34" s="15">
        <f t="shared" si="12"/>
        <v>216231</v>
      </c>
      <c r="K34" s="15">
        <v>207638</v>
      </c>
      <c r="L34" s="15">
        <v>8593</v>
      </c>
      <c r="M34" s="12" t="s">
        <v>78</v>
      </c>
      <c r="N34" s="15">
        <f t="shared" si="13"/>
        <v>396989</v>
      </c>
      <c r="O34" s="15">
        <f t="shared" si="14"/>
        <v>396989</v>
      </c>
      <c r="P34" s="15">
        <v>390288</v>
      </c>
      <c r="Q34" s="15">
        <v>6701</v>
      </c>
      <c r="R34" s="15">
        <v>0</v>
      </c>
      <c r="S34" s="15">
        <f t="shared" si="9"/>
        <v>430976</v>
      </c>
      <c r="T34" s="15">
        <v>430976</v>
      </c>
      <c r="U34" s="15">
        <v>0</v>
      </c>
      <c r="V34" s="15">
        <f t="shared" si="15"/>
        <v>342070</v>
      </c>
      <c r="W34" s="15">
        <v>342070</v>
      </c>
      <c r="X34" s="15">
        <v>0</v>
      </c>
    </row>
    <row r="35" spans="1:24" ht="13.5" customHeight="1">
      <c r="A35" s="12" t="s">
        <v>17</v>
      </c>
      <c r="B35" s="15">
        <f t="shared" si="10"/>
        <v>243590</v>
      </c>
      <c r="C35" s="15">
        <f t="shared" si="11"/>
        <v>243590</v>
      </c>
      <c r="D35" s="15">
        <v>237426</v>
      </c>
      <c r="E35" s="15">
        <v>6164</v>
      </c>
      <c r="F35" s="15">
        <v>0</v>
      </c>
      <c r="G35" s="15">
        <f t="shared" si="8"/>
        <v>366082</v>
      </c>
      <c r="H35" s="15">
        <v>366082</v>
      </c>
      <c r="I35" s="15">
        <v>0</v>
      </c>
      <c r="J35" s="15">
        <f t="shared" si="12"/>
        <v>205811</v>
      </c>
      <c r="K35" s="15">
        <v>205811</v>
      </c>
      <c r="L35" s="15">
        <v>0</v>
      </c>
      <c r="M35" s="12" t="s">
        <v>17</v>
      </c>
      <c r="N35" s="15">
        <f t="shared" si="13"/>
        <v>378178</v>
      </c>
      <c r="O35" s="15">
        <f t="shared" si="14"/>
        <v>377021</v>
      </c>
      <c r="P35" s="15">
        <v>372828</v>
      </c>
      <c r="Q35" s="15">
        <v>4193</v>
      </c>
      <c r="R35" s="15">
        <v>1157</v>
      </c>
      <c r="S35" s="15">
        <f t="shared" si="9"/>
        <v>415914</v>
      </c>
      <c r="T35" s="15">
        <v>415914</v>
      </c>
      <c r="U35" s="15">
        <v>0</v>
      </c>
      <c r="V35" s="15">
        <f t="shared" si="15"/>
        <v>320305</v>
      </c>
      <c r="W35" s="15">
        <v>317372</v>
      </c>
      <c r="X35" s="15">
        <v>2933</v>
      </c>
    </row>
    <row r="36" spans="1:24" ht="13.5" customHeight="1">
      <c r="A36" s="12" t="s">
        <v>18</v>
      </c>
      <c r="B36" s="15">
        <f t="shared" si="10"/>
        <v>238572</v>
      </c>
      <c r="C36" s="15">
        <f t="shared" si="11"/>
        <v>237402</v>
      </c>
      <c r="D36" s="15">
        <v>232926</v>
      </c>
      <c r="E36" s="15">
        <v>4476</v>
      </c>
      <c r="F36" s="15">
        <v>1170</v>
      </c>
      <c r="G36" s="15">
        <f t="shared" si="8"/>
        <v>355901</v>
      </c>
      <c r="H36" s="15">
        <v>354457</v>
      </c>
      <c r="I36" s="15">
        <v>1444</v>
      </c>
      <c r="J36" s="15">
        <f t="shared" si="12"/>
        <v>199463</v>
      </c>
      <c r="K36" s="15">
        <v>198384</v>
      </c>
      <c r="L36" s="15">
        <v>1079</v>
      </c>
      <c r="M36" s="12" t="s">
        <v>18</v>
      </c>
      <c r="N36" s="15">
        <f t="shared" si="13"/>
        <v>374462</v>
      </c>
      <c r="O36" s="15">
        <f t="shared" si="14"/>
        <v>374462</v>
      </c>
      <c r="P36" s="15">
        <v>367534</v>
      </c>
      <c r="Q36" s="15">
        <v>6928</v>
      </c>
      <c r="R36" s="15">
        <v>0</v>
      </c>
      <c r="S36" s="15">
        <f t="shared" si="9"/>
        <v>420080</v>
      </c>
      <c r="T36" s="15">
        <v>420080</v>
      </c>
      <c r="U36" s="15">
        <v>0</v>
      </c>
      <c r="V36" s="15">
        <f t="shared" si="15"/>
        <v>308912</v>
      </c>
      <c r="W36" s="15">
        <v>308912</v>
      </c>
      <c r="X36" s="15">
        <v>0</v>
      </c>
    </row>
    <row r="37" spans="1:24" ht="13.5" customHeight="1">
      <c r="A37" s="12" t="s">
        <v>19</v>
      </c>
      <c r="B37" s="15">
        <f t="shared" si="10"/>
        <v>407513</v>
      </c>
      <c r="C37" s="15">
        <f t="shared" si="11"/>
        <v>208450</v>
      </c>
      <c r="D37" s="15">
        <v>206819</v>
      </c>
      <c r="E37" s="15">
        <v>1631</v>
      </c>
      <c r="F37" s="15">
        <v>199063</v>
      </c>
      <c r="G37" s="15">
        <f t="shared" si="8"/>
        <v>607367</v>
      </c>
      <c r="H37" s="15">
        <v>363858</v>
      </c>
      <c r="I37" s="15">
        <v>243509</v>
      </c>
      <c r="J37" s="15">
        <f t="shared" si="12"/>
        <v>358478</v>
      </c>
      <c r="K37" s="15">
        <v>170320</v>
      </c>
      <c r="L37" s="15">
        <v>188158</v>
      </c>
      <c r="M37" s="12" t="s">
        <v>19</v>
      </c>
      <c r="N37" s="15">
        <f t="shared" si="13"/>
        <v>1071831</v>
      </c>
      <c r="O37" s="15">
        <f t="shared" si="14"/>
        <v>375732</v>
      </c>
      <c r="P37" s="15">
        <v>368851</v>
      </c>
      <c r="Q37" s="15">
        <v>6881</v>
      </c>
      <c r="R37" s="15">
        <v>696099</v>
      </c>
      <c r="S37" s="15">
        <f t="shared" si="9"/>
        <v>1223767</v>
      </c>
      <c r="T37" s="15">
        <v>426526</v>
      </c>
      <c r="U37" s="15">
        <v>797241</v>
      </c>
      <c r="V37" s="15">
        <f t="shared" si="15"/>
        <v>854565</v>
      </c>
      <c r="W37" s="15">
        <v>303098</v>
      </c>
      <c r="X37" s="15">
        <v>551467</v>
      </c>
    </row>
    <row r="38" spans="1:24" ht="13.5" customHeight="1">
      <c r="A38" s="12" t="s">
        <v>20</v>
      </c>
      <c r="B38" s="15">
        <f t="shared" si="10"/>
        <v>275081</v>
      </c>
      <c r="C38" s="15">
        <f t="shared" si="11"/>
        <v>204182</v>
      </c>
      <c r="D38" s="15">
        <v>201210</v>
      </c>
      <c r="E38" s="15">
        <v>2972</v>
      </c>
      <c r="F38" s="15">
        <v>70899</v>
      </c>
      <c r="G38" s="15">
        <f t="shared" si="8"/>
        <v>340830</v>
      </c>
      <c r="H38" s="15">
        <v>219316</v>
      </c>
      <c r="I38" s="15">
        <v>121514</v>
      </c>
      <c r="J38" s="15">
        <f t="shared" si="12"/>
        <v>254072</v>
      </c>
      <c r="K38" s="15">
        <v>199346</v>
      </c>
      <c r="L38" s="15">
        <v>54726</v>
      </c>
      <c r="M38" s="12" t="s">
        <v>20</v>
      </c>
      <c r="N38" s="15">
        <f t="shared" si="13"/>
        <v>367724</v>
      </c>
      <c r="O38" s="15">
        <f t="shared" si="14"/>
        <v>367724</v>
      </c>
      <c r="P38" s="15">
        <v>360126</v>
      </c>
      <c r="Q38" s="15">
        <v>7598</v>
      </c>
      <c r="R38" s="15">
        <v>0</v>
      </c>
      <c r="S38" s="15">
        <f t="shared" si="9"/>
        <v>412461</v>
      </c>
      <c r="T38" s="15">
        <v>412461</v>
      </c>
      <c r="U38" s="15">
        <v>0</v>
      </c>
      <c r="V38" s="15">
        <f t="shared" si="15"/>
        <v>303528</v>
      </c>
      <c r="W38" s="15">
        <v>303528</v>
      </c>
      <c r="X38" s="15">
        <v>0</v>
      </c>
    </row>
    <row r="39" spans="1:24" ht="13.5" customHeight="1">
      <c r="A39" s="12" t="s">
        <v>21</v>
      </c>
      <c r="B39" s="15">
        <f t="shared" si="10"/>
        <v>247670</v>
      </c>
      <c r="C39" s="15">
        <f t="shared" si="11"/>
        <v>233497</v>
      </c>
      <c r="D39" s="15">
        <v>230652</v>
      </c>
      <c r="E39" s="15">
        <v>2845</v>
      </c>
      <c r="F39" s="15">
        <v>14173</v>
      </c>
      <c r="G39" s="15">
        <f t="shared" si="8"/>
        <v>368262</v>
      </c>
      <c r="H39" s="15">
        <v>353975</v>
      </c>
      <c r="I39" s="15">
        <v>14287</v>
      </c>
      <c r="J39" s="15">
        <f t="shared" si="12"/>
        <v>208594</v>
      </c>
      <c r="K39" s="15">
        <v>194459</v>
      </c>
      <c r="L39" s="15">
        <v>14135</v>
      </c>
      <c r="M39" s="12" t="s">
        <v>21</v>
      </c>
      <c r="N39" s="15">
        <f t="shared" si="13"/>
        <v>367161</v>
      </c>
      <c r="O39" s="15">
        <f t="shared" si="14"/>
        <v>367161</v>
      </c>
      <c r="P39" s="15">
        <v>361650</v>
      </c>
      <c r="Q39" s="15">
        <v>5511</v>
      </c>
      <c r="R39" s="15">
        <v>0</v>
      </c>
      <c r="S39" s="15">
        <f t="shared" si="9"/>
        <v>413105</v>
      </c>
      <c r="T39" s="15">
        <v>413105</v>
      </c>
      <c r="U39" s="15">
        <v>0</v>
      </c>
      <c r="V39" s="15">
        <f t="shared" si="15"/>
        <v>300109</v>
      </c>
      <c r="W39" s="15">
        <v>300109</v>
      </c>
      <c r="X39" s="15">
        <v>0</v>
      </c>
    </row>
    <row r="40" spans="1:24" ht="13.5" customHeight="1">
      <c r="A40" s="12" t="s">
        <v>22</v>
      </c>
      <c r="B40" s="15">
        <f t="shared" si="10"/>
        <v>237744</v>
      </c>
      <c r="C40" s="15">
        <f t="shared" si="11"/>
        <v>237744</v>
      </c>
      <c r="D40" s="15">
        <v>233368</v>
      </c>
      <c r="E40" s="15">
        <v>4376</v>
      </c>
      <c r="F40" s="15">
        <v>0</v>
      </c>
      <c r="G40" s="15">
        <f t="shared" si="8"/>
        <v>358531</v>
      </c>
      <c r="H40" s="15">
        <v>358531</v>
      </c>
      <c r="I40" s="15">
        <v>0</v>
      </c>
      <c r="J40" s="15">
        <f t="shared" si="12"/>
        <v>197952</v>
      </c>
      <c r="K40" s="15">
        <v>197952</v>
      </c>
      <c r="L40" s="15">
        <v>0</v>
      </c>
      <c r="M40" s="12" t="s">
        <v>22</v>
      </c>
      <c r="N40" s="15">
        <f t="shared" si="13"/>
        <v>366288</v>
      </c>
      <c r="O40" s="15">
        <f t="shared" si="14"/>
        <v>366288</v>
      </c>
      <c r="P40" s="15">
        <v>362916</v>
      </c>
      <c r="Q40" s="15">
        <v>3372</v>
      </c>
      <c r="R40" s="15">
        <v>0</v>
      </c>
      <c r="S40" s="15">
        <f t="shared" si="9"/>
        <v>408677</v>
      </c>
      <c r="T40" s="15">
        <v>408677</v>
      </c>
      <c r="U40" s="15">
        <v>0</v>
      </c>
      <c r="V40" s="15">
        <f t="shared" si="15"/>
        <v>303901</v>
      </c>
      <c r="W40" s="15">
        <v>303901</v>
      </c>
      <c r="X40" s="15">
        <v>0</v>
      </c>
    </row>
    <row r="41" spans="1:24" ht="13.5" customHeight="1">
      <c r="A41" s="12" t="s">
        <v>23</v>
      </c>
      <c r="B41" s="15">
        <f t="shared" si="10"/>
        <v>227607</v>
      </c>
      <c r="C41" s="15">
        <f t="shared" si="11"/>
        <v>227607</v>
      </c>
      <c r="D41" s="15">
        <v>223649</v>
      </c>
      <c r="E41" s="15">
        <v>3958</v>
      </c>
      <c r="F41" s="15">
        <v>0</v>
      </c>
      <c r="G41" s="15">
        <f t="shared" si="8"/>
        <v>323842</v>
      </c>
      <c r="H41" s="15">
        <v>323842</v>
      </c>
      <c r="I41" s="15">
        <v>0</v>
      </c>
      <c r="J41" s="15">
        <f>K41+L41</f>
        <v>195530</v>
      </c>
      <c r="K41" s="15">
        <v>195530</v>
      </c>
      <c r="L41" s="15">
        <v>0</v>
      </c>
      <c r="M41" s="12" t="s">
        <v>23</v>
      </c>
      <c r="N41" s="15">
        <f t="shared" si="13"/>
        <v>378449</v>
      </c>
      <c r="O41" s="15">
        <f t="shared" si="14"/>
        <v>377191</v>
      </c>
      <c r="P41" s="15">
        <v>371748</v>
      </c>
      <c r="Q41" s="15">
        <v>5443</v>
      </c>
      <c r="R41" s="15">
        <v>1258</v>
      </c>
      <c r="S41" s="15">
        <f t="shared" si="9"/>
        <v>423001</v>
      </c>
      <c r="T41" s="15">
        <v>423001</v>
      </c>
      <c r="U41" s="15">
        <v>0</v>
      </c>
      <c r="V41" s="15">
        <f>W41+X41</f>
        <v>311617</v>
      </c>
      <c r="W41" s="15">
        <v>308472</v>
      </c>
      <c r="X41" s="15">
        <v>3145</v>
      </c>
    </row>
    <row r="42" spans="1:24" ht="13.5" customHeight="1">
      <c r="A42" s="12" t="s">
        <v>24</v>
      </c>
      <c r="B42" s="15">
        <f t="shared" si="10"/>
        <v>232213</v>
      </c>
      <c r="C42" s="15">
        <f t="shared" si="11"/>
        <v>232213</v>
      </c>
      <c r="D42" s="15">
        <v>228175</v>
      </c>
      <c r="E42" s="15">
        <v>4038</v>
      </c>
      <c r="F42" s="15">
        <v>0</v>
      </c>
      <c r="G42" s="15">
        <f t="shared" si="8"/>
        <v>318630</v>
      </c>
      <c r="H42" s="15">
        <v>318630</v>
      </c>
      <c r="I42" s="15">
        <v>0</v>
      </c>
      <c r="J42" s="15">
        <f>K42+L42</f>
        <v>202872</v>
      </c>
      <c r="K42" s="15">
        <v>202872</v>
      </c>
      <c r="L42" s="15">
        <v>0</v>
      </c>
      <c r="M42" s="12" t="s">
        <v>24</v>
      </c>
      <c r="N42" s="15">
        <f t="shared" si="13"/>
        <v>372042</v>
      </c>
      <c r="O42" s="15">
        <f t="shared" si="14"/>
        <v>372042</v>
      </c>
      <c r="P42" s="15">
        <v>364312</v>
      </c>
      <c r="Q42" s="15">
        <v>7730</v>
      </c>
      <c r="R42" s="15">
        <v>0</v>
      </c>
      <c r="S42" s="15">
        <f t="shared" si="9"/>
        <v>409809</v>
      </c>
      <c r="T42" s="15">
        <v>409809</v>
      </c>
      <c r="U42" s="15">
        <v>0</v>
      </c>
      <c r="V42" s="15">
        <f>W42+X42</f>
        <v>313997</v>
      </c>
      <c r="W42" s="15">
        <v>313997</v>
      </c>
      <c r="X42" s="15">
        <v>0</v>
      </c>
    </row>
    <row r="43" spans="1:24" ht="13.5" customHeight="1">
      <c r="A43" s="14" t="s">
        <v>25</v>
      </c>
      <c r="B43" s="19">
        <f t="shared" si="10"/>
        <v>463923</v>
      </c>
      <c r="C43" s="16">
        <f t="shared" si="11"/>
        <v>207617</v>
      </c>
      <c r="D43" s="16">
        <v>205293</v>
      </c>
      <c r="E43" s="16">
        <v>2324</v>
      </c>
      <c r="F43" s="19">
        <v>256306</v>
      </c>
      <c r="G43" s="16">
        <f t="shared" si="8"/>
        <v>602538</v>
      </c>
      <c r="H43" s="19">
        <v>320282</v>
      </c>
      <c r="I43" s="16">
        <v>282256</v>
      </c>
      <c r="J43" s="16">
        <f>K43+L43</f>
        <v>427610</v>
      </c>
      <c r="K43" s="19">
        <v>178102</v>
      </c>
      <c r="L43" s="16">
        <v>249508</v>
      </c>
      <c r="M43" s="14" t="s">
        <v>25</v>
      </c>
      <c r="N43" s="19">
        <f t="shared" si="13"/>
        <v>1108992</v>
      </c>
      <c r="O43" s="16">
        <f t="shared" si="14"/>
        <v>372659</v>
      </c>
      <c r="P43" s="16">
        <v>365918</v>
      </c>
      <c r="Q43" s="16">
        <v>6741</v>
      </c>
      <c r="R43" s="19">
        <v>736333</v>
      </c>
      <c r="S43" s="16">
        <f t="shared" si="9"/>
        <v>1253461</v>
      </c>
      <c r="T43" s="19">
        <v>410360</v>
      </c>
      <c r="U43" s="16">
        <v>843101</v>
      </c>
      <c r="V43" s="16">
        <f>W43+X43</f>
        <v>884265</v>
      </c>
      <c r="W43" s="19">
        <v>314014</v>
      </c>
      <c r="X43" s="16">
        <v>570251</v>
      </c>
    </row>
    <row r="44" spans="1:13" ht="16.5" customHeight="1">
      <c r="A44" s="28" t="s">
        <v>39</v>
      </c>
      <c r="M44" s="28" t="s">
        <v>39</v>
      </c>
    </row>
    <row r="45" spans="1:24" ht="13.5" customHeight="1">
      <c r="A45" s="33" t="s">
        <v>28</v>
      </c>
      <c r="B45" s="34">
        <v>352473</v>
      </c>
      <c r="C45" s="34">
        <v>297506</v>
      </c>
      <c r="D45" s="34">
        <v>279289</v>
      </c>
      <c r="E45" s="34">
        <v>18217</v>
      </c>
      <c r="F45" s="34">
        <v>54967</v>
      </c>
      <c r="G45" s="34">
        <v>525190</v>
      </c>
      <c r="H45" s="34">
        <v>458575</v>
      </c>
      <c r="I45" s="34">
        <v>66615</v>
      </c>
      <c r="J45" s="34">
        <v>291886</v>
      </c>
      <c r="K45" s="34">
        <v>241006</v>
      </c>
      <c r="L45" s="34">
        <v>50880</v>
      </c>
      <c r="M45" s="33" t="s">
        <v>28</v>
      </c>
      <c r="N45" s="34">
        <v>436908</v>
      </c>
      <c r="O45" s="34">
        <v>325318</v>
      </c>
      <c r="P45" s="34">
        <v>322336</v>
      </c>
      <c r="Q45" s="34">
        <v>2982</v>
      </c>
      <c r="R45" s="34">
        <v>111590</v>
      </c>
      <c r="S45" s="34">
        <v>484556</v>
      </c>
      <c r="T45" s="34">
        <v>359049</v>
      </c>
      <c r="U45" s="34">
        <v>125507</v>
      </c>
      <c r="V45" s="34">
        <v>296930</v>
      </c>
      <c r="W45" s="34">
        <v>226224</v>
      </c>
      <c r="X45" s="34">
        <v>70706</v>
      </c>
    </row>
    <row r="46" spans="1:24" ht="13.5" customHeight="1">
      <c r="A46" s="12" t="s">
        <v>47</v>
      </c>
      <c r="B46" s="15">
        <v>352937</v>
      </c>
      <c r="C46" s="15">
        <v>299188</v>
      </c>
      <c r="D46" s="15">
        <v>280494</v>
      </c>
      <c r="E46" s="15">
        <v>18694</v>
      </c>
      <c r="F46" s="15">
        <v>53749</v>
      </c>
      <c r="G46" s="15">
        <v>528613</v>
      </c>
      <c r="H46" s="15">
        <v>463024</v>
      </c>
      <c r="I46" s="15">
        <v>65589</v>
      </c>
      <c r="J46" s="15">
        <v>289827</v>
      </c>
      <c r="K46" s="15">
        <v>240331</v>
      </c>
      <c r="L46" s="15">
        <v>49496</v>
      </c>
      <c r="M46" s="12" t="s">
        <v>47</v>
      </c>
      <c r="N46" s="15">
        <v>424158</v>
      </c>
      <c r="O46" s="15">
        <v>316406</v>
      </c>
      <c r="P46" s="15">
        <v>313414</v>
      </c>
      <c r="Q46" s="15">
        <v>2992</v>
      </c>
      <c r="R46" s="15">
        <v>107752</v>
      </c>
      <c r="S46" s="15">
        <v>473384</v>
      </c>
      <c r="T46" s="15">
        <v>351324</v>
      </c>
      <c r="U46" s="15">
        <v>122060</v>
      </c>
      <c r="V46" s="15">
        <v>289301</v>
      </c>
      <c r="W46" s="15">
        <v>220748</v>
      </c>
      <c r="X46" s="15">
        <v>68553</v>
      </c>
    </row>
    <row r="47" spans="1:24" ht="13.5" customHeight="1">
      <c r="A47" s="12" t="s">
        <v>48</v>
      </c>
      <c r="B47" s="15">
        <v>386730</v>
      </c>
      <c r="C47" s="15">
        <v>305492</v>
      </c>
      <c r="D47" s="15">
        <v>289773</v>
      </c>
      <c r="E47" s="15">
        <v>15719</v>
      </c>
      <c r="F47" s="15">
        <v>81238</v>
      </c>
      <c r="G47" s="15">
        <v>582511</v>
      </c>
      <c r="H47" s="15">
        <v>461134</v>
      </c>
      <c r="I47" s="15">
        <v>121377</v>
      </c>
      <c r="J47" s="15">
        <v>310872</v>
      </c>
      <c r="K47" s="15">
        <v>245186</v>
      </c>
      <c r="L47" s="15">
        <v>65686</v>
      </c>
      <c r="M47" s="12" t="s">
        <v>48</v>
      </c>
      <c r="N47" s="15">
        <v>503942</v>
      </c>
      <c r="O47" s="15">
        <v>362294</v>
      </c>
      <c r="P47" s="15">
        <v>355742</v>
      </c>
      <c r="Q47" s="15">
        <v>6552</v>
      </c>
      <c r="R47" s="15">
        <v>141648</v>
      </c>
      <c r="S47" s="15">
        <v>550047</v>
      </c>
      <c r="T47" s="15">
        <v>393545</v>
      </c>
      <c r="U47" s="15">
        <v>156502</v>
      </c>
      <c r="V47" s="15">
        <v>441964</v>
      </c>
      <c r="W47" s="15">
        <v>320284</v>
      </c>
      <c r="X47" s="15">
        <v>121680</v>
      </c>
    </row>
    <row r="48" spans="1:24" s="27" customFormat="1" ht="13.5" customHeight="1">
      <c r="A48" s="12" t="s">
        <v>75</v>
      </c>
      <c r="B48" s="15">
        <v>388639</v>
      </c>
      <c r="C48" s="15">
        <v>306957</v>
      </c>
      <c r="D48" s="15">
        <v>287622</v>
      </c>
      <c r="E48" s="15">
        <v>19335</v>
      </c>
      <c r="F48" s="15">
        <v>81682</v>
      </c>
      <c r="G48" s="15">
        <v>580421</v>
      </c>
      <c r="H48" s="15">
        <v>456906</v>
      </c>
      <c r="I48" s="15">
        <v>123515</v>
      </c>
      <c r="J48" s="15">
        <v>314473</v>
      </c>
      <c r="K48" s="15">
        <v>248969</v>
      </c>
      <c r="L48" s="15">
        <v>65504</v>
      </c>
      <c r="M48" s="12" t="s">
        <v>75</v>
      </c>
      <c r="N48" s="15">
        <v>479923</v>
      </c>
      <c r="O48" s="15">
        <v>357029</v>
      </c>
      <c r="P48" s="15">
        <v>349960</v>
      </c>
      <c r="Q48" s="15">
        <v>7069</v>
      </c>
      <c r="R48" s="15">
        <v>122894</v>
      </c>
      <c r="S48" s="15">
        <v>526816</v>
      </c>
      <c r="T48" s="15">
        <v>389668</v>
      </c>
      <c r="U48" s="15">
        <v>137148</v>
      </c>
      <c r="V48" s="15">
        <v>411313</v>
      </c>
      <c r="W48" s="15">
        <v>309273</v>
      </c>
      <c r="X48" s="15">
        <v>102040</v>
      </c>
    </row>
    <row r="49" spans="1:24" ht="13.5" customHeight="1">
      <c r="A49" s="12" t="s">
        <v>76</v>
      </c>
      <c r="B49" s="15">
        <f>C49+F49</f>
        <v>321317</v>
      </c>
      <c r="C49" s="15">
        <f>D49+E49</f>
        <v>263777</v>
      </c>
      <c r="D49" s="15">
        <v>245334</v>
      </c>
      <c r="E49" s="15">
        <v>18443</v>
      </c>
      <c r="F49" s="15">
        <v>57540</v>
      </c>
      <c r="G49" s="15">
        <f aca="true" t="shared" si="16" ref="G49:G61">H49+I49</f>
        <v>372279</v>
      </c>
      <c r="H49" s="15">
        <v>309811</v>
      </c>
      <c r="I49" s="15">
        <v>62468</v>
      </c>
      <c r="J49" s="15">
        <f>K49+L49</f>
        <v>299666</v>
      </c>
      <c r="K49" s="15">
        <v>244219</v>
      </c>
      <c r="L49" s="15">
        <v>55447</v>
      </c>
      <c r="M49" s="12" t="s">
        <v>76</v>
      </c>
      <c r="N49" s="15">
        <f>O49+R49</f>
        <v>398642</v>
      </c>
      <c r="O49" s="15">
        <f>P49+Q49</f>
        <v>305586</v>
      </c>
      <c r="P49" s="15">
        <v>294363</v>
      </c>
      <c r="Q49" s="15">
        <v>11223</v>
      </c>
      <c r="R49" s="15">
        <v>93056</v>
      </c>
      <c r="S49" s="15">
        <f aca="true" t="shared" si="17" ref="S49:S61">T49+U49</f>
        <v>481787</v>
      </c>
      <c r="T49" s="15">
        <v>364284</v>
      </c>
      <c r="U49" s="15">
        <v>117503</v>
      </c>
      <c r="V49" s="15">
        <f>W49+X49</f>
        <v>263530</v>
      </c>
      <c r="W49" s="15">
        <v>210200</v>
      </c>
      <c r="X49" s="15">
        <v>53330</v>
      </c>
    </row>
    <row r="50" spans="1:24" ht="13.5" customHeight="1">
      <c r="A50" s="46" t="s">
        <v>77</v>
      </c>
      <c r="B50" s="47">
        <f>C50+F50</f>
        <v>264550</v>
      </c>
      <c r="C50" s="47">
        <f>D50+E50</f>
        <v>264550</v>
      </c>
      <c r="D50" s="47">
        <v>243148</v>
      </c>
      <c r="E50" s="47">
        <v>21402</v>
      </c>
      <c r="F50" s="47">
        <v>0</v>
      </c>
      <c r="G50" s="47">
        <f t="shared" si="16"/>
        <v>316867</v>
      </c>
      <c r="H50" s="47">
        <v>316867</v>
      </c>
      <c r="I50" s="47">
        <v>0</v>
      </c>
      <c r="J50" s="47">
        <f>K50+L50</f>
        <v>242840</v>
      </c>
      <c r="K50" s="47">
        <v>242840</v>
      </c>
      <c r="L50" s="47">
        <v>0</v>
      </c>
      <c r="M50" s="46" t="s">
        <v>77</v>
      </c>
      <c r="N50" s="47">
        <f>O50+R50</f>
        <v>311443</v>
      </c>
      <c r="O50" s="47">
        <f>P50+Q50</f>
        <v>311198</v>
      </c>
      <c r="P50" s="47">
        <v>300913</v>
      </c>
      <c r="Q50" s="47">
        <v>10285</v>
      </c>
      <c r="R50" s="47">
        <v>245</v>
      </c>
      <c r="S50" s="47">
        <f t="shared" si="17"/>
        <v>372443</v>
      </c>
      <c r="T50" s="47">
        <v>372049</v>
      </c>
      <c r="U50" s="47">
        <v>394</v>
      </c>
      <c r="V50" s="47">
        <f>W50+X50</f>
        <v>211866</v>
      </c>
      <c r="W50" s="47">
        <v>211866</v>
      </c>
      <c r="X50" s="47">
        <v>0</v>
      </c>
    </row>
    <row r="51" spans="1:24" ht="13.5" customHeight="1">
      <c r="A51" s="12" t="s">
        <v>16</v>
      </c>
      <c r="B51" s="15">
        <f aca="true" t="shared" si="18" ref="B51:B61">C51+F51</f>
        <v>259574</v>
      </c>
      <c r="C51" s="15">
        <f aca="true" t="shared" si="19" ref="C51:C61">D51+E51</f>
        <v>259574</v>
      </c>
      <c r="D51" s="15">
        <v>240001</v>
      </c>
      <c r="E51" s="15">
        <v>19573</v>
      </c>
      <c r="F51" s="15">
        <v>0</v>
      </c>
      <c r="G51" s="15">
        <f t="shared" si="16"/>
        <v>308197</v>
      </c>
      <c r="H51" s="15">
        <v>308197</v>
      </c>
      <c r="I51" s="15">
        <v>0</v>
      </c>
      <c r="J51" s="15">
        <f aca="true" t="shared" si="20" ref="J51:J58">K51+L51</f>
        <v>240225</v>
      </c>
      <c r="K51" s="15">
        <v>240225</v>
      </c>
      <c r="L51" s="15">
        <v>0</v>
      </c>
      <c r="M51" s="12" t="s">
        <v>16</v>
      </c>
      <c r="N51" s="15">
        <f aca="true" t="shared" si="21" ref="N51:N61">O51+R51</f>
        <v>318182</v>
      </c>
      <c r="O51" s="15">
        <f aca="true" t="shared" si="22" ref="O51:O61">P51+Q51</f>
        <v>317938</v>
      </c>
      <c r="P51" s="15">
        <v>306694</v>
      </c>
      <c r="Q51" s="15">
        <v>11244</v>
      </c>
      <c r="R51" s="15">
        <v>244</v>
      </c>
      <c r="S51" s="15">
        <f t="shared" si="17"/>
        <v>378289</v>
      </c>
      <c r="T51" s="15">
        <v>378289</v>
      </c>
      <c r="U51" s="15">
        <v>0</v>
      </c>
      <c r="V51" s="15">
        <f aca="true" t="shared" si="23" ref="V51:V58">W51+X51</f>
        <v>219231</v>
      </c>
      <c r="W51" s="15">
        <v>218585</v>
      </c>
      <c r="X51" s="15">
        <v>646</v>
      </c>
    </row>
    <row r="52" spans="1:24" ht="13.5" customHeight="1">
      <c r="A52" s="12" t="s">
        <v>78</v>
      </c>
      <c r="B52" s="15">
        <f t="shared" si="18"/>
        <v>291215</v>
      </c>
      <c r="C52" s="15">
        <f t="shared" si="19"/>
        <v>260382</v>
      </c>
      <c r="D52" s="15">
        <v>244233</v>
      </c>
      <c r="E52" s="15">
        <v>16149</v>
      </c>
      <c r="F52" s="15">
        <v>30833</v>
      </c>
      <c r="G52" s="15">
        <f t="shared" si="16"/>
        <v>331441</v>
      </c>
      <c r="H52" s="15">
        <v>301041</v>
      </c>
      <c r="I52" s="15">
        <v>30400</v>
      </c>
      <c r="J52" s="15">
        <f t="shared" si="20"/>
        <v>275121</v>
      </c>
      <c r="K52" s="15">
        <v>244115</v>
      </c>
      <c r="L52" s="15">
        <v>31006</v>
      </c>
      <c r="M52" s="12" t="s">
        <v>78</v>
      </c>
      <c r="N52" s="15">
        <f t="shared" si="21"/>
        <v>321404</v>
      </c>
      <c r="O52" s="15">
        <f t="shared" si="22"/>
        <v>316484</v>
      </c>
      <c r="P52" s="15">
        <v>305272</v>
      </c>
      <c r="Q52" s="15">
        <v>11212</v>
      </c>
      <c r="R52" s="15">
        <v>4920</v>
      </c>
      <c r="S52" s="15">
        <f>T52+U52</f>
        <v>383427</v>
      </c>
      <c r="T52" s="15">
        <v>376986</v>
      </c>
      <c r="U52" s="15">
        <v>6441</v>
      </c>
      <c r="V52" s="15">
        <f t="shared" si="23"/>
        <v>219454</v>
      </c>
      <c r="W52" s="15">
        <v>217035</v>
      </c>
      <c r="X52" s="15">
        <v>2419</v>
      </c>
    </row>
    <row r="53" spans="1:25" ht="13.5" customHeight="1">
      <c r="A53" s="12" t="s">
        <v>17</v>
      </c>
      <c r="B53" s="15">
        <f t="shared" si="18"/>
        <v>255418</v>
      </c>
      <c r="C53" s="15">
        <f t="shared" si="19"/>
        <v>255418</v>
      </c>
      <c r="D53" s="15">
        <v>238101</v>
      </c>
      <c r="E53" s="15">
        <v>17317</v>
      </c>
      <c r="F53" s="15">
        <v>0</v>
      </c>
      <c r="G53" s="15">
        <f t="shared" si="16"/>
        <v>290939</v>
      </c>
      <c r="H53" s="15">
        <v>290939</v>
      </c>
      <c r="I53" s="15">
        <v>0</v>
      </c>
      <c r="J53" s="15">
        <f t="shared" si="20"/>
        <v>240546</v>
      </c>
      <c r="K53" s="15">
        <v>240546</v>
      </c>
      <c r="L53" s="15">
        <v>0</v>
      </c>
      <c r="M53" s="12" t="s">
        <v>17</v>
      </c>
      <c r="N53" s="15">
        <f t="shared" si="21"/>
        <v>310628</v>
      </c>
      <c r="O53" s="15">
        <f t="shared" si="22"/>
        <v>307143</v>
      </c>
      <c r="P53" s="15">
        <v>294776</v>
      </c>
      <c r="Q53" s="15">
        <v>12367</v>
      </c>
      <c r="R53" s="15">
        <v>3485</v>
      </c>
      <c r="S53" s="15">
        <f t="shared" si="17"/>
        <v>362623</v>
      </c>
      <c r="T53" s="15">
        <v>360030</v>
      </c>
      <c r="U53" s="15">
        <v>2593</v>
      </c>
      <c r="V53" s="15">
        <f t="shared" si="23"/>
        <v>224642</v>
      </c>
      <c r="W53" s="15">
        <v>219682</v>
      </c>
      <c r="X53" s="15">
        <v>4960</v>
      </c>
      <c r="Y53" s="42"/>
    </row>
    <row r="54" spans="1:24" ht="13.5" customHeight="1">
      <c r="A54" s="12" t="s">
        <v>18</v>
      </c>
      <c r="B54" s="15">
        <f t="shared" si="18"/>
        <v>261738</v>
      </c>
      <c r="C54" s="15">
        <f t="shared" si="19"/>
        <v>261738</v>
      </c>
      <c r="D54" s="15">
        <v>241992</v>
      </c>
      <c r="E54" s="15">
        <v>19746</v>
      </c>
      <c r="F54" s="15">
        <v>0</v>
      </c>
      <c r="G54" s="15">
        <f t="shared" si="16"/>
        <v>319877</v>
      </c>
      <c r="H54" s="15">
        <v>319877</v>
      </c>
      <c r="I54" s="15">
        <v>0</v>
      </c>
      <c r="J54" s="15">
        <f t="shared" si="20"/>
        <v>236797</v>
      </c>
      <c r="K54" s="15">
        <v>236797</v>
      </c>
      <c r="L54" s="15">
        <v>0</v>
      </c>
      <c r="M54" s="12" t="s">
        <v>18</v>
      </c>
      <c r="N54" s="15">
        <f t="shared" si="21"/>
        <v>285135</v>
      </c>
      <c r="O54" s="15">
        <f t="shared" si="22"/>
        <v>285129</v>
      </c>
      <c r="P54" s="15">
        <v>274702</v>
      </c>
      <c r="Q54" s="15">
        <v>10427</v>
      </c>
      <c r="R54" s="15">
        <v>6</v>
      </c>
      <c r="S54" s="15">
        <f t="shared" si="17"/>
        <v>355784</v>
      </c>
      <c r="T54" s="15">
        <v>355779</v>
      </c>
      <c r="U54" s="15">
        <v>5</v>
      </c>
      <c r="V54" s="15">
        <f t="shared" si="23"/>
        <v>167252</v>
      </c>
      <c r="W54" s="15">
        <v>167246</v>
      </c>
      <c r="X54" s="15">
        <v>6</v>
      </c>
    </row>
    <row r="55" spans="1:24" ht="13.5" customHeight="1">
      <c r="A55" s="12" t="s">
        <v>19</v>
      </c>
      <c r="B55" s="15">
        <f t="shared" si="18"/>
        <v>451938</v>
      </c>
      <c r="C55" s="15">
        <f t="shared" si="19"/>
        <v>265786</v>
      </c>
      <c r="D55" s="15">
        <v>246764</v>
      </c>
      <c r="E55" s="15">
        <v>19022</v>
      </c>
      <c r="F55" s="15">
        <v>186152</v>
      </c>
      <c r="G55" s="15">
        <f t="shared" si="16"/>
        <v>507103</v>
      </c>
      <c r="H55" s="15">
        <v>316750</v>
      </c>
      <c r="I55" s="15">
        <v>190353</v>
      </c>
      <c r="J55" s="15">
        <f t="shared" si="20"/>
        <v>427823</v>
      </c>
      <c r="K55" s="15">
        <v>243508</v>
      </c>
      <c r="L55" s="15">
        <v>184315</v>
      </c>
      <c r="M55" s="12" t="s">
        <v>19</v>
      </c>
      <c r="N55" s="15">
        <f t="shared" si="21"/>
        <v>758737</v>
      </c>
      <c r="O55" s="15">
        <f t="shared" si="22"/>
        <v>295958</v>
      </c>
      <c r="P55" s="15">
        <v>284685</v>
      </c>
      <c r="Q55" s="15">
        <v>11273</v>
      </c>
      <c r="R55" s="15">
        <v>462779</v>
      </c>
      <c r="S55" s="15">
        <f t="shared" si="17"/>
        <v>925857</v>
      </c>
      <c r="T55" s="15">
        <v>347864</v>
      </c>
      <c r="U55" s="15">
        <v>577993</v>
      </c>
      <c r="V55" s="15">
        <f t="shared" si="23"/>
        <v>476748</v>
      </c>
      <c r="W55" s="15">
        <v>208375</v>
      </c>
      <c r="X55" s="15">
        <v>268373</v>
      </c>
    </row>
    <row r="56" spans="1:24" ht="13.5" customHeight="1">
      <c r="A56" s="12" t="s">
        <v>20</v>
      </c>
      <c r="B56" s="15">
        <f t="shared" si="18"/>
        <v>379508</v>
      </c>
      <c r="C56" s="15">
        <f t="shared" si="19"/>
        <v>265735</v>
      </c>
      <c r="D56" s="15">
        <v>247155</v>
      </c>
      <c r="E56" s="15">
        <v>18580</v>
      </c>
      <c r="F56" s="15">
        <v>113773</v>
      </c>
      <c r="G56" s="15">
        <f t="shared" si="16"/>
        <v>439790</v>
      </c>
      <c r="H56" s="15">
        <v>308181</v>
      </c>
      <c r="I56" s="15">
        <v>131609</v>
      </c>
      <c r="J56" s="15">
        <f t="shared" si="20"/>
        <v>352797</v>
      </c>
      <c r="K56" s="15">
        <v>246927</v>
      </c>
      <c r="L56" s="15">
        <v>105870</v>
      </c>
      <c r="M56" s="12" t="s">
        <v>20</v>
      </c>
      <c r="N56" s="15">
        <f t="shared" si="21"/>
        <v>342050</v>
      </c>
      <c r="O56" s="15">
        <f t="shared" si="22"/>
        <v>311253</v>
      </c>
      <c r="P56" s="15">
        <v>300250</v>
      </c>
      <c r="Q56" s="15">
        <v>11003</v>
      </c>
      <c r="R56" s="15">
        <v>30797</v>
      </c>
      <c r="S56" s="15">
        <f t="shared" si="17"/>
        <v>406688</v>
      </c>
      <c r="T56" s="15">
        <v>367256</v>
      </c>
      <c r="U56" s="15">
        <v>39432</v>
      </c>
      <c r="V56" s="15">
        <f t="shared" si="23"/>
        <v>232163</v>
      </c>
      <c r="W56" s="15">
        <v>216045</v>
      </c>
      <c r="X56" s="15">
        <v>16118</v>
      </c>
    </row>
    <row r="57" spans="1:24" ht="13.5" customHeight="1">
      <c r="A57" s="12" t="s">
        <v>21</v>
      </c>
      <c r="B57" s="15">
        <f t="shared" si="18"/>
        <v>263883</v>
      </c>
      <c r="C57" s="15">
        <f t="shared" si="19"/>
        <v>263883</v>
      </c>
      <c r="D57" s="15">
        <v>248129</v>
      </c>
      <c r="E57" s="15">
        <v>15754</v>
      </c>
      <c r="F57" s="15">
        <v>0</v>
      </c>
      <c r="G57" s="15">
        <f t="shared" si="16"/>
        <v>306349</v>
      </c>
      <c r="H57" s="15">
        <v>306349</v>
      </c>
      <c r="I57" s="15">
        <v>0</v>
      </c>
      <c r="J57" s="15">
        <f t="shared" si="20"/>
        <v>245175</v>
      </c>
      <c r="K57" s="15">
        <v>245175</v>
      </c>
      <c r="L57" s="15">
        <v>0</v>
      </c>
      <c r="M57" s="12" t="s">
        <v>21</v>
      </c>
      <c r="N57" s="15">
        <f t="shared" si="21"/>
        <v>292566</v>
      </c>
      <c r="O57" s="15">
        <f t="shared" si="22"/>
        <v>292300</v>
      </c>
      <c r="P57" s="15">
        <v>281572</v>
      </c>
      <c r="Q57" s="15">
        <v>10728</v>
      </c>
      <c r="R57" s="15">
        <v>266</v>
      </c>
      <c r="S57" s="15">
        <f t="shared" si="17"/>
        <v>341176</v>
      </c>
      <c r="T57" s="15">
        <v>341130</v>
      </c>
      <c r="U57" s="15">
        <v>46</v>
      </c>
      <c r="V57" s="15">
        <f t="shared" si="23"/>
        <v>210511</v>
      </c>
      <c r="W57" s="15">
        <v>209873</v>
      </c>
      <c r="X57" s="15">
        <v>638</v>
      </c>
    </row>
    <row r="58" spans="1:24" ht="13.5" customHeight="1">
      <c r="A58" s="12" t="s">
        <v>22</v>
      </c>
      <c r="B58" s="15">
        <f t="shared" si="18"/>
        <v>264938</v>
      </c>
      <c r="C58" s="15">
        <f t="shared" si="19"/>
        <v>264938</v>
      </c>
      <c r="D58" s="15">
        <v>248741</v>
      </c>
      <c r="E58" s="15">
        <v>16197</v>
      </c>
      <c r="F58" s="15">
        <v>0</v>
      </c>
      <c r="G58" s="15">
        <f t="shared" si="16"/>
        <v>313259</v>
      </c>
      <c r="H58" s="15">
        <v>313259</v>
      </c>
      <c r="I58" s="15">
        <v>0</v>
      </c>
      <c r="J58" s="15">
        <f t="shared" si="20"/>
        <v>244089</v>
      </c>
      <c r="K58" s="15">
        <v>244089</v>
      </c>
      <c r="L58" s="15">
        <v>0</v>
      </c>
      <c r="M58" s="12" t="s">
        <v>22</v>
      </c>
      <c r="N58" s="15">
        <f t="shared" si="21"/>
        <v>294913</v>
      </c>
      <c r="O58" s="15">
        <f t="shared" si="22"/>
        <v>293641</v>
      </c>
      <c r="P58" s="15">
        <v>283564</v>
      </c>
      <c r="Q58" s="15">
        <v>10077</v>
      </c>
      <c r="R58" s="15">
        <v>1272</v>
      </c>
      <c r="S58" s="15">
        <f t="shared" si="17"/>
        <v>345765</v>
      </c>
      <c r="T58" s="15">
        <v>344620</v>
      </c>
      <c r="U58" s="15">
        <v>1145</v>
      </c>
      <c r="V58" s="15">
        <f t="shared" si="23"/>
        <v>209494</v>
      </c>
      <c r="W58" s="15">
        <v>208008</v>
      </c>
      <c r="X58" s="15">
        <v>1486</v>
      </c>
    </row>
    <row r="59" spans="1:24" ht="13.5" customHeight="1">
      <c r="A59" s="12" t="s">
        <v>23</v>
      </c>
      <c r="B59" s="15">
        <f t="shared" si="18"/>
        <v>268260</v>
      </c>
      <c r="C59" s="15">
        <f t="shared" si="19"/>
        <v>268260</v>
      </c>
      <c r="D59" s="15">
        <v>249688</v>
      </c>
      <c r="E59" s="15">
        <v>18572</v>
      </c>
      <c r="F59" s="15">
        <v>0</v>
      </c>
      <c r="G59" s="15">
        <f t="shared" si="16"/>
        <v>310545</v>
      </c>
      <c r="H59" s="15">
        <v>310545</v>
      </c>
      <c r="I59" s="15">
        <v>0</v>
      </c>
      <c r="J59" s="15">
        <f>K59+L59</f>
        <v>250187</v>
      </c>
      <c r="K59" s="15">
        <v>250187</v>
      </c>
      <c r="L59" s="15">
        <v>0</v>
      </c>
      <c r="M59" s="12" t="s">
        <v>23</v>
      </c>
      <c r="N59" s="15">
        <f t="shared" si="21"/>
        <v>307636</v>
      </c>
      <c r="O59" s="15">
        <f t="shared" si="22"/>
        <v>305159</v>
      </c>
      <c r="P59" s="15">
        <v>294441</v>
      </c>
      <c r="Q59" s="15">
        <v>10718</v>
      </c>
      <c r="R59" s="15">
        <v>2477</v>
      </c>
      <c r="S59" s="15">
        <f t="shared" si="17"/>
        <v>363839</v>
      </c>
      <c r="T59" s="15">
        <v>362663</v>
      </c>
      <c r="U59" s="15">
        <v>1176</v>
      </c>
      <c r="V59" s="15">
        <f>W59+X59</f>
        <v>216616</v>
      </c>
      <c r="W59" s="15">
        <v>212031</v>
      </c>
      <c r="X59" s="15">
        <v>4585</v>
      </c>
    </row>
    <row r="60" spans="1:24" ht="13.5" customHeight="1">
      <c r="A60" s="12" t="s">
        <v>24</v>
      </c>
      <c r="B60" s="15">
        <f t="shared" si="18"/>
        <v>266967</v>
      </c>
      <c r="C60" s="15">
        <f t="shared" si="19"/>
        <v>266967</v>
      </c>
      <c r="D60" s="15">
        <v>247487</v>
      </c>
      <c r="E60" s="15">
        <v>19480</v>
      </c>
      <c r="F60" s="15">
        <v>0</v>
      </c>
      <c r="G60" s="15">
        <f t="shared" si="16"/>
        <v>312661</v>
      </c>
      <c r="H60" s="15">
        <v>312661</v>
      </c>
      <c r="I60" s="15">
        <v>0</v>
      </c>
      <c r="J60" s="15">
        <f>K60+L60</f>
        <v>247434</v>
      </c>
      <c r="K60" s="15">
        <v>247434</v>
      </c>
      <c r="L60" s="15">
        <v>0</v>
      </c>
      <c r="M60" s="12" t="s">
        <v>24</v>
      </c>
      <c r="N60" s="15">
        <f t="shared" si="21"/>
        <v>308612</v>
      </c>
      <c r="O60" s="15">
        <f t="shared" si="22"/>
        <v>308612</v>
      </c>
      <c r="P60" s="15">
        <v>297459</v>
      </c>
      <c r="Q60" s="15">
        <v>11153</v>
      </c>
      <c r="R60" s="15">
        <v>0</v>
      </c>
      <c r="S60" s="15">
        <f t="shared" si="17"/>
        <v>369044</v>
      </c>
      <c r="T60" s="15">
        <v>369044</v>
      </c>
      <c r="U60" s="15">
        <v>0</v>
      </c>
      <c r="V60" s="15">
        <f>W60+X60</f>
        <v>213971</v>
      </c>
      <c r="W60" s="15">
        <v>213971</v>
      </c>
      <c r="X60" s="15">
        <v>0</v>
      </c>
    </row>
    <row r="61" spans="1:24" ht="13.5" customHeight="1">
      <c r="A61" s="14" t="s">
        <v>25</v>
      </c>
      <c r="B61" s="19">
        <f t="shared" si="18"/>
        <v>619555</v>
      </c>
      <c r="C61" s="16">
        <f t="shared" si="19"/>
        <v>267417</v>
      </c>
      <c r="D61" s="16">
        <v>247855</v>
      </c>
      <c r="E61" s="16">
        <v>19562</v>
      </c>
      <c r="F61" s="19">
        <v>352138</v>
      </c>
      <c r="G61" s="16">
        <f t="shared" si="16"/>
        <v>691304</v>
      </c>
      <c r="H61" s="19">
        <v>311722</v>
      </c>
      <c r="I61" s="16">
        <v>379582</v>
      </c>
      <c r="J61" s="16">
        <f>K61+L61</f>
        <v>588756</v>
      </c>
      <c r="K61" s="19">
        <v>248399</v>
      </c>
      <c r="L61" s="16">
        <v>340357</v>
      </c>
      <c r="M61" s="14" t="s">
        <v>25</v>
      </c>
      <c r="N61" s="19">
        <f t="shared" si="21"/>
        <v>928246</v>
      </c>
      <c r="O61" s="16">
        <f t="shared" si="22"/>
        <v>323388</v>
      </c>
      <c r="P61" s="16">
        <v>309156</v>
      </c>
      <c r="Q61" s="16">
        <v>14232</v>
      </c>
      <c r="R61" s="19">
        <v>604858</v>
      </c>
      <c r="S61" s="16">
        <f t="shared" si="17"/>
        <v>1224801</v>
      </c>
      <c r="T61" s="19">
        <v>401062</v>
      </c>
      <c r="U61" s="16">
        <v>823739</v>
      </c>
      <c r="V61" s="16">
        <f>W61+X61</f>
        <v>527088</v>
      </c>
      <c r="W61" s="19">
        <v>218316</v>
      </c>
      <c r="X61" s="16">
        <v>308772</v>
      </c>
    </row>
    <row r="63" spans="2:22" ht="13.5">
      <c r="B63" s="41"/>
      <c r="C63" s="41"/>
      <c r="D63" s="41"/>
      <c r="E63" s="41"/>
      <c r="F63" s="41"/>
      <c r="G63" s="41"/>
      <c r="H63" s="41"/>
      <c r="I63" s="41"/>
      <c r="J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2:22" ht="13.5">
      <c r="B64" s="41"/>
      <c r="C64" s="41"/>
      <c r="D64" s="41"/>
      <c r="E64" s="41"/>
      <c r="F64" s="41"/>
      <c r="G64" s="41"/>
      <c r="H64" s="41"/>
      <c r="I64" s="41"/>
      <c r="J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2:22" ht="13.5">
      <c r="B65" s="41"/>
      <c r="C65" s="41"/>
      <c r="D65" s="41"/>
      <c r="E65" s="41"/>
      <c r="F65" s="41"/>
      <c r="G65" s="41"/>
      <c r="H65" s="41"/>
      <c r="I65" s="41"/>
      <c r="J65" s="41"/>
      <c r="N65" s="41"/>
      <c r="O65" s="41"/>
      <c r="P65" s="41"/>
      <c r="Q65" s="41"/>
      <c r="R65" s="41"/>
      <c r="S65" s="41"/>
      <c r="T65" s="41"/>
      <c r="U65" s="41"/>
      <c r="V65" s="41"/>
    </row>
  </sheetData>
  <printOptions/>
  <pageMargins left="0.7874015748031497" right="0.54" top="0.7874015748031497" bottom="0.7874015748031497" header="0" footer="0"/>
  <pageSetup horizontalDpi="400" verticalDpi="4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5"/>
  <sheetViews>
    <sheetView view="pageBreakPreview" zoomScaleSheetLayoutView="100" workbookViewId="0" topLeftCell="A1">
      <selection activeCell="J73" sqref="J73"/>
    </sheetView>
  </sheetViews>
  <sheetFormatPr defaultColWidth="8.796875" defaultRowHeight="14.25"/>
  <cols>
    <col min="1" max="1" width="7.59765625" style="27" customWidth="1"/>
    <col min="2" max="2" width="8" style="27" customWidth="1"/>
    <col min="3" max="6" width="7.09765625" style="27" customWidth="1"/>
    <col min="7" max="7" width="8" style="27" customWidth="1"/>
    <col min="8" max="9" width="7.09765625" style="27" customWidth="1"/>
    <col min="10" max="10" width="8" style="27" customWidth="1"/>
    <col min="11" max="12" width="7.09765625" style="27" customWidth="1"/>
    <col min="13" max="13" width="7.59765625" style="27" customWidth="1"/>
    <col min="14" max="14" width="8" style="27" customWidth="1"/>
    <col min="15" max="18" width="7.09765625" style="27" customWidth="1"/>
    <col min="19" max="19" width="8" style="27" customWidth="1"/>
    <col min="20" max="21" width="7.09765625" style="27" customWidth="1"/>
    <col min="22" max="22" width="8" style="27" customWidth="1"/>
    <col min="23" max="24" width="7.09765625" style="27" customWidth="1"/>
    <col min="25" max="16384" width="9" style="27" customWidth="1"/>
  </cols>
  <sheetData>
    <row r="1" spans="1:13" ht="16.5" customHeight="1">
      <c r="A1" s="1" t="s">
        <v>72</v>
      </c>
      <c r="M1" s="1" t="s">
        <v>73</v>
      </c>
    </row>
    <row r="2" spans="12:24" ht="13.5">
      <c r="L2" s="40" t="s">
        <v>74</v>
      </c>
      <c r="X2" s="40" t="s">
        <v>74</v>
      </c>
    </row>
    <row r="3" spans="1:24" ht="13.5" customHeight="1">
      <c r="A3" s="2" t="s">
        <v>1</v>
      </c>
      <c r="B3" s="3" t="s">
        <v>35</v>
      </c>
      <c r="C3" s="29"/>
      <c r="D3" s="29"/>
      <c r="E3" s="29"/>
      <c r="F3" s="29"/>
      <c r="G3" s="29"/>
      <c r="H3" s="29"/>
      <c r="I3" s="29"/>
      <c r="J3" s="29"/>
      <c r="K3" s="29"/>
      <c r="L3" s="30"/>
      <c r="M3" s="2" t="s">
        <v>1</v>
      </c>
      <c r="N3" s="3" t="s">
        <v>36</v>
      </c>
      <c r="O3" s="29"/>
      <c r="P3" s="29"/>
      <c r="Q3" s="29"/>
      <c r="R3" s="29"/>
      <c r="S3" s="29"/>
      <c r="T3" s="29"/>
      <c r="U3" s="29"/>
      <c r="V3" s="29"/>
      <c r="W3" s="29"/>
      <c r="X3" s="30"/>
    </row>
    <row r="4" spans="1:24" ht="13.5" customHeight="1">
      <c r="A4" s="4"/>
      <c r="B4" s="5" t="s">
        <v>4</v>
      </c>
      <c r="C4" s="5"/>
      <c r="D4" s="5"/>
      <c r="E4" s="5"/>
      <c r="F4" s="6"/>
      <c r="G4" s="5" t="s">
        <v>5</v>
      </c>
      <c r="H4" s="5"/>
      <c r="I4" s="6"/>
      <c r="J4" s="5" t="s">
        <v>6</v>
      </c>
      <c r="K4" s="5"/>
      <c r="L4" s="6"/>
      <c r="M4" s="4"/>
      <c r="N4" s="5" t="s">
        <v>4</v>
      </c>
      <c r="O4" s="5"/>
      <c r="P4" s="5"/>
      <c r="Q4" s="5"/>
      <c r="R4" s="6"/>
      <c r="S4" s="5" t="s">
        <v>5</v>
      </c>
      <c r="T4" s="5"/>
      <c r="U4" s="6"/>
      <c r="V4" s="5" t="s">
        <v>6</v>
      </c>
      <c r="W4" s="5"/>
      <c r="X4" s="6"/>
    </row>
    <row r="5" spans="1:24" ht="13.5" customHeight="1">
      <c r="A5" s="4"/>
      <c r="B5" s="7" t="s">
        <v>7</v>
      </c>
      <c r="C5" s="8"/>
      <c r="D5" s="9"/>
      <c r="E5" s="10"/>
      <c r="F5" s="7"/>
      <c r="G5" s="7" t="s">
        <v>7</v>
      </c>
      <c r="H5" s="7"/>
      <c r="I5" s="7"/>
      <c r="J5" s="7" t="s">
        <v>7</v>
      </c>
      <c r="K5" s="7"/>
      <c r="L5" s="7"/>
      <c r="M5" s="4"/>
      <c r="N5" s="7" t="s">
        <v>7</v>
      </c>
      <c r="O5" s="8"/>
      <c r="P5" s="9"/>
      <c r="Q5" s="10"/>
      <c r="R5" s="7"/>
      <c r="S5" s="7" t="s">
        <v>7</v>
      </c>
      <c r="T5" s="7"/>
      <c r="U5" s="7"/>
      <c r="V5" s="7" t="s">
        <v>7</v>
      </c>
      <c r="W5" s="7"/>
      <c r="X5" s="7"/>
    </row>
    <row r="6" spans="1:24" ht="13.5" customHeight="1">
      <c r="A6" s="4"/>
      <c r="B6" s="7"/>
      <c r="C6" s="7" t="s">
        <v>8</v>
      </c>
      <c r="D6" s="7" t="s">
        <v>9</v>
      </c>
      <c r="E6" s="7" t="s">
        <v>10</v>
      </c>
      <c r="F6" s="7" t="s">
        <v>11</v>
      </c>
      <c r="G6" s="7"/>
      <c r="H6" s="7" t="s">
        <v>8</v>
      </c>
      <c r="I6" s="7" t="s">
        <v>11</v>
      </c>
      <c r="J6" s="7"/>
      <c r="K6" s="7" t="s">
        <v>8</v>
      </c>
      <c r="L6" s="7" t="s">
        <v>11</v>
      </c>
      <c r="M6" s="4"/>
      <c r="N6" s="7"/>
      <c r="O6" s="7" t="s">
        <v>8</v>
      </c>
      <c r="P6" s="7" t="s">
        <v>9</v>
      </c>
      <c r="Q6" s="7" t="s">
        <v>10</v>
      </c>
      <c r="R6" s="7" t="s">
        <v>11</v>
      </c>
      <c r="S6" s="7"/>
      <c r="T6" s="7" t="s">
        <v>8</v>
      </c>
      <c r="U6" s="7" t="s">
        <v>11</v>
      </c>
      <c r="V6" s="7"/>
      <c r="W6" s="7" t="s">
        <v>8</v>
      </c>
      <c r="X6" s="7" t="s">
        <v>11</v>
      </c>
    </row>
    <row r="7" spans="1:24" ht="13.5" customHeight="1">
      <c r="A7" s="11" t="s">
        <v>12</v>
      </c>
      <c r="B7" s="10" t="s">
        <v>13</v>
      </c>
      <c r="C7" s="10"/>
      <c r="D7" s="10" t="s">
        <v>14</v>
      </c>
      <c r="E7" s="10" t="s">
        <v>15</v>
      </c>
      <c r="F7" s="10"/>
      <c r="G7" s="10" t="s">
        <v>13</v>
      </c>
      <c r="H7" s="10"/>
      <c r="I7" s="10"/>
      <c r="J7" s="10" t="s">
        <v>13</v>
      </c>
      <c r="K7" s="10"/>
      <c r="L7" s="10"/>
      <c r="M7" s="11" t="s">
        <v>12</v>
      </c>
      <c r="N7" s="10" t="s">
        <v>13</v>
      </c>
      <c r="O7" s="10"/>
      <c r="P7" s="10" t="s">
        <v>14</v>
      </c>
      <c r="Q7" s="10" t="s">
        <v>15</v>
      </c>
      <c r="R7" s="10"/>
      <c r="S7" s="10" t="s">
        <v>13</v>
      </c>
      <c r="T7" s="10"/>
      <c r="U7" s="10"/>
      <c r="V7" s="10" t="s">
        <v>13</v>
      </c>
      <c r="W7" s="10"/>
      <c r="X7" s="10"/>
    </row>
    <row r="8" spans="1:13" ht="16.5" customHeight="1">
      <c r="A8" s="28" t="s">
        <v>0</v>
      </c>
      <c r="M8" s="28" t="s">
        <v>0</v>
      </c>
    </row>
    <row r="9" spans="1:24" ht="13.5" customHeight="1">
      <c r="A9" s="33" t="s">
        <v>28</v>
      </c>
      <c r="B9" s="34">
        <v>248525</v>
      </c>
      <c r="C9" s="34">
        <v>205638</v>
      </c>
      <c r="D9" s="34">
        <v>201866</v>
      </c>
      <c r="E9" s="34">
        <v>3772</v>
      </c>
      <c r="F9" s="34">
        <v>42887</v>
      </c>
      <c r="G9" s="34">
        <v>305364</v>
      </c>
      <c r="H9" s="34">
        <v>261994</v>
      </c>
      <c r="I9" s="34">
        <v>43370</v>
      </c>
      <c r="J9" s="34">
        <v>203725</v>
      </c>
      <c r="K9" s="34">
        <v>161220</v>
      </c>
      <c r="L9" s="34">
        <v>42505</v>
      </c>
      <c r="M9" s="33" t="s">
        <v>28</v>
      </c>
      <c r="N9" s="34">
        <v>267438</v>
      </c>
      <c r="O9" s="34">
        <v>230174</v>
      </c>
      <c r="P9" s="34">
        <v>223099</v>
      </c>
      <c r="Q9" s="34">
        <v>7075</v>
      </c>
      <c r="R9" s="34">
        <v>37264</v>
      </c>
      <c r="S9" s="34">
        <v>320908</v>
      </c>
      <c r="T9" s="34">
        <v>274048</v>
      </c>
      <c r="U9" s="34">
        <v>46860</v>
      </c>
      <c r="V9" s="34">
        <v>185160</v>
      </c>
      <c r="W9" s="34">
        <v>162662</v>
      </c>
      <c r="X9" s="34">
        <v>22498</v>
      </c>
    </row>
    <row r="10" spans="1:24" ht="13.5" customHeight="1">
      <c r="A10" s="12" t="s">
        <v>57</v>
      </c>
      <c r="B10" s="15">
        <v>305046</v>
      </c>
      <c r="C10" s="15">
        <v>229739</v>
      </c>
      <c r="D10" s="15">
        <v>222084</v>
      </c>
      <c r="E10" s="15">
        <v>7655</v>
      </c>
      <c r="F10" s="15">
        <v>75307</v>
      </c>
      <c r="G10" s="15">
        <v>411204</v>
      </c>
      <c r="H10" s="15">
        <v>299588</v>
      </c>
      <c r="I10" s="15">
        <v>111616</v>
      </c>
      <c r="J10" s="15">
        <v>190472</v>
      </c>
      <c r="K10" s="15">
        <v>154353</v>
      </c>
      <c r="L10" s="15">
        <v>36119</v>
      </c>
      <c r="M10" s="12" t="s">
        <v>57</v>
      </c>
      <c r="N10" s="15">
        <v>297845</v>
      </c>
      <c r="O10" s="15">
        <v>240538</v>
      </c>
      <c r="P10" s="15">
        <v>231337</v>
      </c>
      <c r="Q10" s="15">
        <v>9201</v>
      </c>
      <c r="R10" s="15">
        <v>57307</v>
      </c>
      <c r="S10" s="15">
        <v>350799</v>
      </c>
      <c r="T10" s="15">
        <v>281544</v>
      </c>
      <c r="U10" s="15">
        <v>69255</v>
      </c>
      <c r="V10" s="15">
        <v>202282</v>
      </c>
      <c r="W10" s="15">
        <v>166537</v>
      </c>
      <c r="X10" s="15">
        <v>35745</v>
      </c>
    </row>
    <row r="11" spans="1:24" ht="13.5" customHeight="1">
      <c r="A11" s="12" t="s">
        <v>58</v>
      </c>
      <c r="B11" s="15">
        <v>310133</v>
      </c>
      <c r="C11" s="15">
        <v>232485</v>
      </c>
      <c r="D11" s="15">
        <v>222183</v>
      </c>
      <c r="E11" s="15">
        <v>10302</v>
      </c>
      <c r="F11" s="15">
        <v>77648</v>
      </c>
      <c r="G11" s="15">
        <v>389691</v>
      </c>
      <c r="H11" s="15">
        <v>286530</v>
      </c>
      <c r="I11" s="15">
        <v>103161</v>
      </c>
      <c r="J11" s="15">
        <v>208881</v>
      </c>
      <c r="K11" s="15">
        <v>163703</v>
      </c>
      <c r="L11" s="15">
        <v>45178</v>
      </c>
      <c r="M11" s="12" t="s">
        <v>58</v>
      </c>
      <c r="N11" s="15">
        <v>253895</v>
      </c>
      <c r="O11" s="15">
        <v>217857</v>
      </c>
      <c r="P11" s="15">
        <v>208653</v>
      </c>
      <c r="Q11" s="15">
        <v>9204</v>
      </c>
      <c r="R11" s="15">
        <v>36038</v>
      </c>
      <c r="S11" s="15">
        <v>290399</v>
      </c>
      <c r="T11" s="15">
        <v>248790</v>
      </c>
      <c r="U11" s="15">
        <v>41609</v>
      </c>
      <c r="V11" s="15">
        <v>172838</v>
      </c>
      <c r="W11" s="15">
        <v>149171</v>
      </c>
      <c r="X11" s="15">
        <v>23667</v>
      </c>
    </row>
    <row r="12" spans="1:24" ht="13.5" customHeight="1">
      <c r="A12" s="12" t="s">
        <v>75</v>
      </c>
      <c r="B12" s="15">
        <v>286044</v>
      </c>
      <c r="C12" s="15">
        <v>222761</v>
      </c>
      <c r="D12" s="15">
        <v>214497</v>
      </c>
      <c r="E12" s="15">
        <v>8264</v>
      </c>
      <c r="F12" s="15">
        <v>63283</v>
      </c>
      <c r="G12" s="15">
        <v>356672</v>
      </c>
      <c r="H12" s="15">
        <v>271309</v>
      </c>
      <c r="I12" s="15">
        <v>85363</v>
      </c>
      <c r="J12" s="15">
        <v>188834</v>
      </c>
      <c r="K12" s="15">
        <v>155941</v>
      </c>
      <c r="L12" s="15">
        <v>32893</v>
      </c>
      <c r="M12" s="12" t="s">
        <v>75</v>
      </c>
      <c r="N12" s="15">
        <v>251676</v>
      </c>
      <c r="O12" s="15">
        <v>217944</v>
      </c>
      <c r="P12" s="15">
        <v>206754</v>
      </c>
      <c r="Q12" s="15">
        <v>11190</v>
      </c>
      <c r="R12" s="15">
        <v>33732</v>
      </c>
      <c r="S12" s="15">
        <v>292877</v>
      </c>
      <c r="T12" s="15">
        <v>249898</v>
      </c>
      <c r="U12" s="15">
        <v>42979</v>
      </c>
      <c r="V12" s="15">
        <v>171281</v>
      </c>
      <c r="W12" s="15">
        <v>155591</v>
      </c>
      <c r="X12" s="15">
        <v>15690</v>
      </c>
    </row>
    <row r="13" spans="1:24" ht="13.5" customHeight="1">
      <c r="A13" s="12" t="s">
        <v>76</v>
      </c>
      <c r="B13" s="15">
        <f>C13+F13</f>
        <v>293776</v>
      </c>
      <c r="C13" s="15">
        <f>D13+E13</f>
        <v>234187</v>
      </c>
      <c r="D13" s="15">
        <v>227740</v>
      </c>
      <c r="E13" s="15">
        <v>6447</v>
      </c>
      <c r="F13" s="15">
        <v>59589</v>
      </c>
      <c r="G13" s="15">
        <f aca="true" t="shared" si="0" ref="G13:G25">H13+I13</f>
        <v>383834</v>
      </c>
      <c r="H13" s="15">
        <v>305719</v>
      </c>
      <c r="I13" s="15">
        <v>78115</v>
      </c>
      <c r="J13" s="15">
        <f>K13+L13</f>
        <v>194413</v>
      </c>
      <c r="K13" s="15">
        <v>155264</v>
      </c>
      <c r="L13" s="15">
        <v>39149</v>
      </c>
      <c r="M13" s="12" t="s">
        <v>76</v>
      </c>
      <c r="N13" s="15">
        <f>O13+R13</f>
        <v>294599</v>
      </c>
      <c r="O13" s="15">
        <f>P13+Q13</f>
        <v>249099</v>
      </c>
      <c r="P13" s="15">
        <v>234521</v>
      </c>
      <c r="Q13" s="15">
        <v>14578</v>
      </c>
      <c r="R13" s="15">
        <v>45500</v>
      </c>
      <c r="S13" s="15">
        <f aca="true" t="shared" si="1" ref="S13:S25">T13+U13</f>
        <v>337263</v>
      </c>
      <c r="T13" s="15">
        <v>282807</v>
      </c>
      <c r="U13" s="15">
        <v>54456</v>
      </c>
      <c r="V13" s="15">
        <f>W13+X13</f>
        <v>205813</v>
      </c>
      <c r="W13" s="15">
        <v>178949</v>
      </c>
      <c r="X13" s="15">
        <v>26864</v>
      </c>
    </row>
    <row r="14" spans="1:24" ht="13.5" customHeight="1">
      <c r="A14" s="46" t="s">
        <v>77</v>
      </c>
      <c r="B14" s="47">
        <f>C14+F14</f>
        <v>218284</v>
      </c>
      <c r="C14" s="47">
        <f>D14+E14</f>
        <v>217384</v>
      </c>
      <c r="D14" s="47">
        <v>209661</v>
      </c>
      <c r="E14" s="47">
        <v>7723</v>
      </c>
      <c r="F14" s="47">
        <v>900</v>
      </c>
      <c r="G14" s="47">
        <f t="shared" si="0"/>
        <v>281945</v>
      </c>
      <c r="H14" s="47">
        <v>280480</v>
      </c>
      <c r="I14" s="47">
        <v>1465</v>
      </c>
      <c r="J14" s="47">
        <f>K14+L14</f>
        <v>144269</v>
      </c>
      <c r="K14" s="47">
        <v>144026</v>
      </c>
      <c r="L14" s="47">
        <v>243</v>
      </c>
      <c r="M14" s="46" t="s">
        <v>77</v>
      </c>
      <c r="N14" s="47">
        <f>O14+R14</f>
        <v>250876</v>
      </c>
      <c r="O14" s="47">
        <f>P14+Q14</f>
        <v>247689</v>
      </c>
      <c r="P14" s="47">
        <v>234569</v>
      </c>
      <c r="Q14" s="47">
        <v>13120</v>
      </c>
      <c r="R14" s="47">
        <v>3187</v>
      </c>
      <c r="S14" s="47">
        <f t="shared" si="1"/>
        <v>285736</v>
      </c>
      <c r="T14" s="47">
        <v>281548</v>
      </c>
      <c r="U14" s="47">
        <v>4188</v>
      </c>
      <c r="V14" s="47">
        <f>W14+X14</f>
        <v>181581</v>
      </c>
      <c r="W14" s="47">
        <v>180384</v>
      </c>
      <c r="X14" s="47">
        <v>1197</v>
      </c>
    </row>
    <row r="15" spans="1:24" ht="13.5" customHeight="1">
      <c r="A15" s="12" t="s">
        <v>16</v>
      </c>
      <c r="B15" s="15">
        <f aca="true" t="shared" si="2" ref="B15:B25">C15+F15</f>
        <v>219913</v>
      </c>
      <c r="C15" s="15">
        <f aca="true" t="shared" si="3" ref="C15:C25">D15+E15</f>
        <v>219913</v>
      </c>
      <c r="D15" s="15">
        <v>215165</v>
      </c>
      <c r="E15" s="15">
        <v>4748</v>
      </c>
      <c r="F15" s="15">
        <v>0</v>
      </c>
      <c r="G15" s="15">
        <f t="shared" si="0"/>
        <v>286629</v>
      </c>
      <c r="H15" s="15">
        <v>286629</v>
      </c>
      <c r="I15" s="15">
        <v>0</v>
      </c>
      <c r="J15" s="15">
        <f aca="true" t="shared" si="4" ref="J15:J22">K15+L15</f>
        <v>143277</v>
      </c>
      <c r="K15" s="15">
        <v>143277</v>
      </c>
      <c r="L15" s="15">
        <v>0</v>
      </c>
      <c r="M15" s="12" t="s">
        <v>16</v>
      </c>
      <c r="N15" s="15">
        <f aca="true" t="shared" si="5" ref="N15:N25">O15+R15</f>
        <v>256341</v>
      </c>
      <c r="O15" s="15">
        <f aca="true" t="shared" si="6" ref="O15:O25">P15+Q15</f>
        <v>255322</v>
      </c>
      <c r="P15" s="15">
        <v>241195</v>
      </c>
      <c r="Q15" s="15">
        <v>14127</v>
      </c>
      <c r="R15" s="15">
        <v>1019</v>
      </c>
      <c r="S15" s="15">
        <f t="shared" si="1"/>
        <v>293669</v>
      </c>
      <c r="T15" s="15">
        <v>292150</v>
      </c>
      <c r="U15" s="15">
        <v>1519</v>
      </c>
      <c r="V15" s="15">
        <f aca="true" t="shared" si="7" ref="V15:V22">W15+X15</f>
        <v>180536</v>
      </c>
      <c r="W15" s="15">
        <v>180531</v>
      </c>
      <c r="X15" s="15">
        <v>5</v>
      </c>
    </row>
    <row r="16" spans="1:24" ht="13.5" customHeight="1">
      <c r="A16" s="12" t="s">
        <v>78</v>
      </c>
      <c r="B16" s="15">
        <f t="shared" si="2"/>
        <v>217609</v>
      </c>
      <c r="C16" s="15">
        <f t="shared" si="3"/>
        <v>217609</v>
      </c>
      <c r="D16" s="15">
        <v>212148</v>
      </c>
      <c r="E16" s="15">
        <v>5461</v>
      </c>
      <c r="F16" s="15">
        <v>0</v>
      </c>
      <c r="G16" s="15">
        <f t="shared" si="0"/>
        <v>284258</v>
      </c>
      <c r="H16" s="15">
        <v>284258</v>
      </c>
      <c r="I16" s="15">
        <v>0</v>
      </c>
      <c r="J16" s="15">
        <f t="shared" si="4"/>
        <v>142022</v>
      </c>
      <c r="K16" s="15">
        <v>142022</v>
      </c>
      <c r="L16" s="15">
        <v>0</v>
      </c>
      <c r="M16" s="12" t="s">
        <v>78</v>
      </c>
      <c r="N16" s="15">
        <f t="shared" si="5"/>
        <v>254614</v>
      </c>
      <c r="O16" s="15">
        <f t="shared" si="6"/>
        <v>254000</v>
      </c>
      <c r="P16" s="15">
        <v>238252</v>
      </c>
      <c r="Q16" s="15">
        <v>15748</v>
      </c>
      <c r="R16" s="15">
        <v>614</v>
      </c>
      <c r="S16" s="15">
        <f t="shared" si="1"/>
        <v>291539</v>
      </c>
      <c r="T16" s="15">
        <v>290825</v>
      </c>
      <c r="U16" s="15">
        <v>714</v>
      </c>
      <c r="V16" s="15">
        <f t="shared" si="7"/>
        <v>179671</v>
      </c>
      <c r="W16" s="15">
        <v>179258</v>
      </c>
      <c r="X16" s="15">
        <v>413</v>
      </c>
    </row>
    <row r="17" spans="1:24" ht="13.5" customHeight="1">
      <c r="A17" s="12" t="s">
        <v>17</v>
      </c>
      <c r="B17" s="15">
        <f t="shared" si="2"/>
        <v>216712</v>
      </c>
      <c r="C17" s="15">
        <f t="shared" si="3"/>
        <v>216443</v>
      </c>
      <c r="D17" s="15">
        <v>210531</v>
      </c>
      <c r="E17" s="15">
        <v>5912</v>
      </c>
      <c r="F17" s="15">
        <v>269</v>
      </c>
      <c r="G17" s="15">
        <f t="shared" si="0"/>
        <v>286736</v>
      </c>
      <c r="H17" s="15">
        <v>286278</v>
      </c>
      <c r="I17" s="15">
        <v>458</v>
      </c>
      <c r="J17" s="15">
        <f t="shared" si="4"/>
        <v>139244</v>
      </c>
      <c r="K17" s="15">
        <v>139184</v>
      </c>
      <c r="L17" s="15">
        <v>60</v>
      </c>
      <c r="M17" s="12" t="s">
        <v>17</v>
      </c>
      <c r="N17" s="15">
        <f t="shared" si="5"/>
        <v>251790</v>
      </c>
      <c r="O17" s="15">
        <f t="shared" si="6"/>
        <v>251592</v>
      </c>
      <c r="P17" s="15">
        <v>237105</v>
      </c>
      <c r="Q17" s="15">
        <v>14487</v>
      </c>
      <c r="R17" s="15">
        <v>198</v>
      </c>
      <c r="S17" s="15">
        <f t="shared" si="1"/>
        <v>286888</v>
      </c>
      <c r="T17" s="15">
        <v>286619</v>
      </c>
      <c r="U17" s="15">
        <v>269</v>
      </c>
      <c r="V17" s="15">
        <f t="shared" si="7"/>
        <v>181824</v>
      </c>
      <c r="W17" s="15">
        <v>181769</v>
      </c>
      <c r="X17" s="15">
        <v>55</v>
      </c>
    </row>
    <row r="18" spans="1:24" ht="13.5" customHeight="1">
      <c r="A18" s="12" t="s">
        <v>18</v>
      </c>
      <c r="B18" s="15">
        <f t="shared" si="2"/>
        <v>234661</v>
      </c>
      <c r="C18" s="15">
        <f t="shared" si="3"/>
        <v>228015</v>
      </c>
      <c r="D18" s="15">
        <v>219311</v>
      </c>
      <c r="E18" s="15">
        <v>8704</v>
      </c>
      <c r="F18" s="15">
        <v>6646</v>
      </c>
      <c r="G18" s="15">
        <f t="shared" si="0"/>
        <v>301700</v>
      </c>
      <c r="H18" s="15">
        <v>295046</v>
      </c>
      <c r="I18" s="15">
        <v>6654</v>
      </c>
      <c r="J18" s="15">
        <f t="shared" si="4"/>
        <v>162458</v>
      </c>
      <c r="K18" s="15">
        <v>155820</v>
      </c>
      <c r="L18" s="15">
        <v>6638</v>
      </c>
      <c r="M18" s="12" t="s">
        <v>18</v>
      </c>
      <c r="N18" s="15">
        <f t="shared" si="5"/>
        <v>255341</v>
      </c>
      <c r="O18" s="15">
        <f t="shared" si="6"/>
        <v>247001</v>
      </c>
      <c r="P18" s="15">
        <v>235372</v>
      </c>
      <c r="Q18" s="15">
        <v>11629</v>
      </c>
      <c r="R18" s="15">
        <v>8340</v>
      </c>
      <c r="S18" s="15">
        <f t="shared" si="1"/>
        <v>291726</v>
      </c>
      <c r="T18" s="15">
        <v>281489</v>
      </c>
      <c r="U18" s="15">
        <v>10237</v>
      </c>
      <c r="V18" s="15">
        <f t="shared" si="7"/>
        <v>182744</v>
      </c>
      <c r="W18" s="15">
        <v>178189</v>
      </c>
      <c r="X18" s="15">
        <v>4555</v>
      </c>
    </row>
    <row r="19" spans="1:24" ht="13.5" customHeight="1">
      <c r="A19" s="12" t="s">
        <v>19</v>
      </c>
      <c r="B19" s="15">
        <f t="shared" si="2"/>
        <v>465808</v>
      </c>
      <c r="C19" s="15">
        <f t="shared" si="3"/>
        <v>222706</v>
      </c>
      <c r="D19" s="15">
        <v>216259</v>
      </c>
      <c r="E19" s="15">
        <v>6447</v>
      </c>
      <c r="F19" s="15">
        <v>243102</v>
      </c>
      <c r="G19" s="15">
        <f t="shared" si="0"/>
        <v>625974</v>
      </c>
      <c r="H19" s="15">
        <v>292613</v>
      </c>
      <c r="I19" s="15">
        <v>333361</v>
      </c>
      <c r="J19" s="15">
        <f t="shared" si="4"/>
        <v>294001</v>
      </c>
      <c r="K19" s="15">
        <v>147718</v>
      </c>
      <c r="L19" s="15">
        <v>146283</v>
      </c>
      <c r="M19" s="12" t="s">
        <v>19</v>
      </c>
      <c r="N19" s="15">
        <f t="shared" si="5"/>
        <v>408198</v>
      </c>
      <c r="O19" s="15">
        <f t="shared" si="6"/>
        <v>254501</v>
      </c>
      <c r="P19" s="15">
        <v>242221</v>
      </c>
      <c r="Q19" s="15">
        <v>12280</v>
      </c>
      <c r="R19" s="15">
        <v>153697</v>
      </c>
      <c r="S19" s="15">
        <f t="shared" si="1"/>
        <v>487161</v>
      </c>
      <c r="T19" s="15">
        <v>287465</v>
      </c>
      <c r="U19" s="15">
        <v>199696</v>
      </c>
      <c r="V19" s="15">
        <f t="shared" si="7"/>
        <v>247096</v>
      </c>
      <c r="W19" s="15">
        <v>187248</v>
      </c>
      <c r="X19" s="15">
        <v>59848</v>
      </c>
    </row>
    <row r="20" spans="1:24" ht="13.5" customHeight="1">
      <c r="A20" s="12" t="s">
        <v>20</v>
      </c>
      <c r="B20" s="15">
        <f t="shared" si="2"/>
        <v>344769</v>
      </c>
      <c r="C20" s="15">
        <f t="shared" si="3"/>
        <v>250226</v>
      </c>
      <c r="D20" s="15">
        <v>243825</v>
      </c>
      <c r="E20" s="15">
        <v>6401</v>
      </c>
      <c r="F20" s="15">
        <v>94543</v>
      </c>
      <c r="G20" s="15">
        <f t="shared" si="0"/>
        <v>443957</v>
      </c>
      <c r="H20" s="15">
        <v>324643</v>
      </c>
      <c r="I20" s="15">
        <v>119314</v>
      </c>
      <c r="J20" s="15">
        <f t="shared" si="4"/>
        <v>231724</v>
      </c>
      <c r="K20" s="15">
        <v>165413</v>
      </c>
      <c r="L20" s="15">
        <v>66311</v>
      </c>
      <c r="M20" s="12" t="s">
        <v>20</v>
      </c>
      <c r="N20" s="15">
        <f t="shared" si="5"/>
        <v>339619</v>
      </c>
      <c r="O20" s="15">
        <f t="shared" si="6"/>
        <v>248641</v>
      </c>
      <c r="P20" s="15">
        <v>233734</v>
      </c>
      <c r="Q20" s="15">
        <v>14907</v>
      </c>
      <c r="R20" s="15">
        <v>90978</v>
      </c>
      <c r="S20" s="15">
        <f t="shared" si="1"/>
        <v>377616</v>
      </c>
      <c r="T20" s="15">
        <v>283978</v>
      </c>
      <c r="U20" s="15">
        <v>93638</v>
      </c>
      <c r="V20" s="15">
        <f t="shared" si="7"/>
        <v>260555</v>
      </c>
      <c r="W20" s="15">
        <v>175112</v>
      </c>
      <c r="X20" s="15">
        <v>85443</v>
      </c>
    </row>
    <row r="21" spans="1:24" ht="13.5" customHeight="1">
      <c r="A21" s="12" t="s">
        <v>21</v>
      </c>
      <c r="B21" s="15">
        <f t="shared" si="2"/>
        <v>248344</v>
      </c>
      <c r="C21" s="15">
        <f t="shared" si="3"/>
        <v>247161</v>
      </c>
      <c r="D21" s="15">
        <v>239998</v>
      </c>
      <c r="E21" s="15">
        <v>7163</v>
      </c>
      <c r="F21" s="15">
        <v>1183</v>
      </c>
      <c r="G21" s="15">
        <f t="shared" si="0"/>
        <v>324257</v>
      </c>
      <c r="H21" s="15">
        <v>322094</v>
      </c>
      <c r="I21" s="15">
        <v>2163</v>
      </c>
      <c r="J21" s="15">
        <f t="shared" si="4"/>
        <v>160397</v>
      </c>
      <c r="K21" s="15">
        <v>160351</v>
      </c>
      <c r="L21" s="15">
        <v>46</v>
      </c>
      <c r="M21" s="12" t="s">
        <v>21</v>
      </c>
      <c r="N21" s="15">
        <f t="shared" si="5"/>
        <v>268977</v>
      </c>
      <c r="O21" s="15">
        <f t="shared" si="6"/>
        <v>250493</v>
      </c>
      <c r="P21" s="15">
        <v>235839</v>
      </c>
      <c r="Q21" s="15">
        <v>14654</v>
      </c>
      <c r="R21" s="15">
        <v>18484</v>
      </c>
      <c r="S21" s="15">
        <f t="shared" si="1"/>
        <v>307484</v>
      </c>
      <c r="T21" s="15">
        <v>283803</v>
      </c>
      <c r="U21" s="15">
        <v>23681</v>
      </c>
      <c r="V21" s="15">
        <f t="shared" si="7"/>
        <v>187964</v>
      </c>
      <c r="W21" s="15">
        <v>180414</v>
      </c>
      <c r="X21" s="15">
        <v>7550</v>
      </c>
    </row>
    <row r="22" spans="1:24" ht="13.5" customHeight="1">
      <c r="A22" s="12" t="s">
        <v>22</v>
      </c>
      <c r="B22" s="15">
        <f t="shared" si="2"/>
        <v>248344</v>
      </c>
      <c r="C22" s="15">
        <f t="shared" si="3"/>
        <v>248344</v>
      </c>
      <c r="D22" s="15">
        <v>242936</v>
      </c>
      <c r="E22" s="15">
        <v>5408</v>
      </c>
      <c r="F22" s="15">
        <v>0</v>
      </c>
      <c r="G22" s="15">
        <f t="shared" si="0"/>
        <v>320396</v>
      </c>
      <c r="H22" s="15">
        <v>320396</v>
      </c>
      <c r="I22" s="15">
        <v>0</v>
      </c>
      <c r="J22" s="15">
        <f t="shared" si="4"/>
        <v>162295</v>
      </c>
      <c r="K22" s="15">
        <v>162295</v>
      </c>
      <c r="L22" s="15">
        <v>0</v>
      </c>
      <c r="M22" s="12" t="s">
        <v>22</v>
      </c>
      <c r="N22" s="15">
        <f t="shared" si="5"/>
        <v>246279</v>
      </c>
      <c r="O22" s="15">
        <f t="shared" si="6"/>
        <v>246140</v>
      </c>
      <c r="P22" s="15">
        <v>231333</v>
      </c>
      <c r="Q22" s="15">
        <v>14807</v>
      </c>
      <c r="R22" s="15">
        <v>139</v>
      </c>
      <c r="S22" s="15">
        <f t="shared" si="1"/>
        <v>278232</v>
      </c>
      <c r="T22" s="15">
        <v>278027</v>
      </c>
      <c r="U22" s="15">
        <v>205</v>
      </c>
      <c r="V22" s="15">
        <f t="shared" si="7"/>
        <v>179156</v>
      </c>
      <c r="W22" s="15">
        <v>179156</v>
      </c>
      <c r="X22" s="15">
        <v>0</v>
      </c>
    </row>
    <row r="23" spans="1:24" ht="13.5" customHeight="1">
      <c r="A23" s="12" t="s">
        <v>23</v>
      </c>
      <c r="B23" s="15">
        <f t="shared" si="2"/>
        <v>262371</v>
      </c>
      <c r="C23" s="15">
        <f t="shared" si="3"/>
        <v>260007</v>
      </c>
      <c r="D23" s="15">
        <v>253688</v>
      </c>
      <c r="E23" s="15">
        <v>6319</v>
      </c>
      <c r="F23" s="15">
        <v>2364</v>
      </c>
      <c r="G23" s="15">
        <f t="shared" si="0"/>
        <v>333951</v>
      </c>
      <c r="H23" s="15">
        <v>332533</v>
      </c>
      <c r="I23" s="15">
        <v>1418</v>
      </c>
      <c r="J23" s="15">
        <f>K23+L23</f>
        <v>174160</v>
      </c>
      <c r="K23" s="15">
        <v>170631</v>
      </c>
      <c r="L23" s="15">
        <v>3529</v>
      </c>
      <c r="M23" s="12" t="s">
        <v>23</v>
      </c>
      <c r="N23" s="15">
        <f t="shared" si="5"/>
        <v>250126</v>
      </c>
      <c r="O23" s="15">
        <f t="shared" si="6"/>
        <v>249990</v>
      </c>
      <c r="P23" s="15">
        <v>234656</v>
      </c>
      <c r="Q23" s="15">
        <v>15334</v>
      </c>
      <c r="R23" s="15">
        <v>136</v>
      </c>
      <c r="S23" s="15">
        <f t="shared" si="1"/>
        <v>284235</v>
      </c>
      <c r="T23" s="15">
        <v>284036</v>
      </c>
      <c r="U23" s="15">
        <v>199</v>
      </c>
      <c r="V23" s="15">
        <f>W23+X23</f>
        <v>176834</v>
      </c>
      <c r="W23" s="15">
        <v>176834</v>
      </c>
      <c r="X23" s="15">
        <v>0</v>
      </c>
    </row>
    <row r="24" spans="1:24" ht="13.5" customHeight="1">
      <c r="A24" s="12" t="s">
        <v>24</v>
      </c>
      <c r="B24" s="15">
        <f t="shared" si="2"/>
        <v>253512</v>
      </c>
      <c r="C24" s="15">
        <f t="shared" si="3"/>
        <v>253512</v>
      </c>
      <c r="D24" s="15">
        <v>247348</v>
      </c>
      <c r="E24" s="15">
        <v>6164</v>
      </c>
      <c r="F24" s="15">
        <v>0</v>
      </c>
      <c r="G24" s="15">
        <f t="shared" si="0"/>
        <v>322399</v>
      </c>
      <c r="H24" s="15">
        <v>322399</v>
      </c>
      <c r="I24" s="15">
        <v>0</v>
      </c>
      <c r="J24" s="15">
        <f>K24+L24</f>
        <v>171242</v>
      </c>
      <c r="K24" s="15">
        <v>171242</v>
      </c>
      <c r="L24" s="15">
        <v>0</v>
      </c>
      <c r="M24" s="12" t="s">
        <v>24</v>
      </c>
      <c r="N24" s="15">
        <f t="shared" si="5"/>
        <v>245213</v>
      </c>
      <c r="O24" s="15">
        <f t="shared" si="6"/>
        <v>245078</v>
      </c>
      <c r="P24" s="15">
        <v>227791</v>
      </c>
      <c r="Q24" s="15">
        <v>17287</v>
      </c>
      <c r="R24" s="15">
        <v>135</v>
      </c>
      <c r="S24" s="15">
        <f t="shared" si="1"/>
        <v>275785</v>
      </c>
      <c r="T24" s="15">
        <v>275593</v>
      </c>
      <c r="U24" s="15">
        <v>192</v>
      </c>
      <c r="V24" s="15">
        <f>W24+X24</f>
        <v>176873</v>
      </c>
      <c r="W24" s="15">
        <v>176867</v>
      </c>
      <c r="X24" s="15">
        <v>6</v>
      </c>
    </row>
    <row r="25" spans="1:24" ht="13.5" customHeight="1">
      <c r="A25" s="14" t="s">
        <v>25</v>
      </c>
      <c r="B25" s="19">
        <f t="shared" si="2"/>
        <v>598603</v>
      </c>
      <c r="C25" s="16">
        <f t="shared" si="3"/>
        <v>231913</v>
      </c>
      <c r="D25" s="16">
        <v>225081</v>
      </c>
      <c r="E25" s="16">
        <v>6832</v>
      </c>
      <c r="F25" s="19">
        <v>366690</v>
      </c>
      <c r="G25" s="16">
        <f t="shared" si="0"/>
        <v>920957</v>
      </c>
      <c r="H25" s="19">
        <v>327100</v>
      </c>
      <c r="I25" s="16">
        <v>593857</v>
      </c>
      <c r="J25" s="16">
        <f>K25+L25</f>
        <v>364947</v>
      </c>
      <c r="K25" s="19">
        <v>162918</v>
      </c>
      <c r="L25" s="16">
        <v>202029</v>
      </c>
      <c r="M25" s="14" t="s">
        <v>25</v>
      </c>
      <c r="N25" s="19">
        <f t="shared" si="5"/>
        <v>503253</v>
      </c>
      <c r="O25" s="16">
        <f t="shared" si="6"/>
        <v>239227</v>
      </c>
      <c r="P25" s="16">
        <v>222757</v>
      </c>
      <c r="Q25" s="16">
        <v>16470</v>
      </c>
      <c r="R25" s="19">
        <v>264026</v>
      </c>
      <c r="S25" s="16">
        <f t="shared" si="1"/>
        <v>576326</v>
      </c>
      <c r="T25" s="19">
        <v>269550</v>
      </c>
      <c r="U25" s="16">
        <v>306776</v>
      </c>
      <c r="V25" s="16">
        <f>W25+X25</f>
        <v>339171</v>
      </c>
      <c r="W25" s="19">
        <v>171137</v>
      </c>
      <c r="X25" s="16">
        <v>168034</v>
      </c>
    </row>
    <row r="26" spans="1:13" ht="16.5" customHeight="1">
      <c r="A26" s="28" t="s">
        <v>59</v>
      </c>
      <c r="M26" s="28" t="s">
        <v>59</v>
      </c>
    </row>
    <row r="27" spans="1:24" ht="13.5" customHeight="1">
      <c r="A27" s="33" t="s">
        <v>28</v>
      </c>
      <c r="B27" s="34">
        <v>226465</v>
      </c>
      <c r="C27" s="34">
        <v>180835</v>
      </c>
      <c r="D27" s="34">
        <v>175383</v>
      </c>
      <c r="E27" s="34">
        <v>5452</v>
      </c>
      <c r="F27" s="34">
        <v>45630</v>
      </c>
      <c r="G27" s="34">
        <v>269238</v>
      </c>
      <c r="H27" s="34">
        <v>212203</v>
      </c>
      <c r="I27" s="34">
        <v>57035</v>
      </c>
      <c r="J27" s="34">
        <v>152811</v>
      </c>
      <c r="K27" s="34">
        <v>126819</v>
      </c>
      <c r="L27" s="34">
        <v>25992</v>
      </c>
      <c r="M27" s="33" t="s">
        <v>28</v>
      </c>
      <c r="N27" s="34">
        <v>301474</v>
      </c>
      <c r="O27" s="34">
        <v>252914</v>
      </c>
      <c r="P27" s="34">
        <v>242162</v>
      </c>
      <c r="Q27" s="34">
        <v>10752</v>
      </c>
      <c r="R27" s="34">
        <v>48560</v>
      </c>
      <c r="S27" s="34">
        <v>392256</v>
      </c>
      <c r="T27" s="34">
        <v>323754</v>
      </c>
      <c r="U27" s="34">
        <v>68502</v>
      </c>
      <c r="V27" s="34">
        <v>169530</v>
      </c>
      <c r="W27" s="34">
        <v>149955</v>
      </c>
      <c r="X27" s="34">
        <v>19575</v>
      </c>
    </row>
    <row r="28" spans="1:24" ht="13.5" customHeight="1">
      <c r="A28" s="12" t="s">
        <v>57</v>
      </c>
      <c r="B28" s="15">
        <v>301853</v>
      </c>
      <c r="C28" s="15">
        <v>235067</v>
      </c>
      <c r="D28" s="15">
        <v>223533</v>
      </c>
      <c r="E28" s="15">
        <v>11534</v>
      </c>
      <c r="F28" s="15">
        <v>66786</v>
      </c>
      <c r="G28" s="15">
        <v>361662</v>
      </c>
      <c r="H28" s="15">
        <v>278407</v>
      </c>
      <c r="I28" s="15">
        <v>83255</v>
      </c>
      <c r="J28" s="15">
        <v>162626</v>
      </c>
      <c r="K28" s="15">
        <v>134177</v>
      </c>
      <c r="L28" s="15">
        <v>28449</v>
      </c>
      <c r="M28" s="12" t="s">
        <v>57</v>
      </c>
      <c r="N28" s="15">
        <v>300035</v>
      </c>
      <c r="O28" s="15">
        <v>253757</v>
      </c>
      <c r="P28" s="15">
        <v>240196</v>
      </c>
      <c r="Q28" s="15">
        <v>13561</v>
      </c>
      <c r="R28" s="15">
        <v>46278</v>
      </c>
      <c r="S28" s="15">
        <v>389550</v>
      </c>
      <c r="T28" s="15">
        <v>323247</v>
      </c>
      <c r="U28" s="15">
        <v>66303</v>
      </c>
      <c r="V28" s="15">
        <v>170877</v>
      </c>
      <c r="W28" s="15">
        <v>153493</v>
      </c>
      <c r="X28" s="15">
        <v>17384</v>
      </c>
    </row>
    <row r="29" spans="1:24" ht="13.5" customHeight="1">
      <c r="A29" s="12" t="s">
        <v>58</v>
      </c>
      <c r="B29" s="15">
        <v>320962</v>
      </c>
      <c r="C29" s="15">
        <v>258109</v>
      </c>
      <c r="D29" s="15">
        <v>241704</v>
      </c>
      <c r="E29" s="15">
        <v>16405</v>
      </c>
      <c r="F29" s="15">
        <v>62853</v>
      </c>
      <c r="G29" s="15">
        <v>359114</v>
      </c>
      <c r="H29" s="15">
        <v>288762</v>
      </c>
      <c r="I29" s="15">
        <v>70352</v>
      </c>
      <c r="J29" s="15">
        <v>188307</v>
      </c>
      <c r="K29" s="15">
        <v>151527</v>
      </c>
      <c r="L29" s="15">
        <v>36780</v>
      </c>
      <c r="M29" s="12" t="s">
        <v>58</v>
      </c>
      <c r="N29" s="15">
        <v>312940</v>
      </c>
      <c r="O29" s="15">
        <v>248788</v>
      </c>
      <c r="P29" s="15">
        <v>239940</v>
      </c>
      <c r="Q29" s="15">
        <v>8848</v>
      </c>
      <c r="R29" s="15">
        <v>64152</v>
      </c>
      <c r="S29" s="15">
        <v>357414</v>
      </c>
      <c r="T29" s="15">
        <v>279674</v>
      </c>
      <c r="U29" s="15">
        <v>77740</v>
      </c>
      <c r="V29" s="15">
        <v>180418</v>
      </c>
      <c r="W29" s="15">
        <v>156754</v>
      </c>
      <c r="X29" s="15">
        <v>23664</v>
      </c>
    </row>
    <row r="30" spans="1:24" ht="13.5" customHeight="1">
      <c r="A30" s="12" t="s">
        <v>75</v>
      </c>
      <c r="B30" s="15">
        <v>339696</v>
      </c>
      <c r="C30" s="15">
        <v>262612</v>
      </c>
      <c r="D30" s="15">
        <v>251032</v>
      </c>
      <c r="E30" s="15">
        <v>11580</v>
      </c>
      <c r="F30" s="15">
        <v>77084</v>
      </c>
      <c r="G30" s="15">
        <v>393590</v>
      </c>
      <c r="H30" s="15">
        <v>301509</v>
      </c>
      <c r="I30" s="15">
        <v>92081</v>
      </c>
      <c r="J30" s="15">
        <v>174034</v>
      </c>
      <c r="K30" s="15">
        <v>143049</v>
      </c>
      <c r="L30" s="15">
        <v>30985</v>
      </c>
      <c r="M30" s="12" t="s">
        <v>75</v>
      </c>
      <c r="N30" s="15">
        <v>313029</v>
      </c>
      <c r="O30" s="15">
        <v>258241</v>
      </c>
      <c r="P30" s="15">
        <v>245495</v>
      </c>
      <c r="Q30" s="15">
        <v>12746</v>
      </c>
      <c r="R30" s="15">
        <v>54788</v>
      </c>
      <c r="S30" s="15">
        <v>351864</v>
      </c>
      <c r="T30" s="15">
        <v>286811</v>
      </c>
      <c r="U30" s="15">
        <v>65053</v>
      </c>
      <c r="V30" s="15">
        <v>195979</v>
      </c>
      <c r="W30" s="15">
        <v>172130</v>
      </c>
      <c r="X30" s="15">
        <v>23849</v>
      </c>
    </row>
    <row r="31" spans="1:24" ht="13.5" customHeight="1">
      <c r="A31" s="12" t="s">
        <v>76</v>
      </c>
      <c r="B31" s="17" t="s">
        <v>37</v>
      </c>
      <c r="C31" s="17" t="s">
        <v>37</v>
      </c>
      <c r="D31" s="17" t="s">
        <v>37</v>
      </c>
      <c r="E31" s="17" t="s">
        <v>37</v>
      </c>
      <c r="F31" s="17" t="s">
        <v>37</v>
      </c>
      <c r="G31" s="17" t="s">
        <v>37</v>
      </c>
      <c r="H31" s="17" t="s">
        <v>37</v>
      </c>
      <c r="I31" s="17" t="s">
        <v>37</v>
      </c>
      <c r="J31" s="17" t="s">
        <v>37</v>
      </c>
      <c r="K31" s="17" t="s">
        <v>37</v>
      </c>
      <c r="L31" s="17" t="s">
        <v>37</v>
      </c>
      <c r="M31" s="12" t="s">
        <v>76</v>
      </c>
      <c r="N31" s="15">
        <f>O31+R31</f>
        <v>255539</v>
      </c>
      <c r="O31" s="15">
        <f>P31+Q31</f>
        <v>215047</v>
      </c>
      <c r="P31" s="15">
        <v>202759</v>
      </c>
      <c r="Q31" s="15">
        <v>12288</v>
      </c>
      <c r="R31" s="15">
        <v>40492</v>
      </c>
      <c r="S31" s="15">
        <f aca="true" t="shared" si="8" ref="S31:S43">T31+U31</f>
        <v>333901</v>
      </c>
      <c r="T31" s="15">
        <v>275081</v>
      </c>
      <c r="U31" s="15">
        <v>58820</v>
      </c>
      <c r="V31" s="15">
        <f>W31+X31</f>
        <v>145825</v>
      </c>
      <c r="W31" s="15">
        <v>130993</v>
      </c>
      <c r="X31" s="15">
        <v>14832</v>
      </c>
    </row>
    <row r="32" spans="1:24" ht="13.5" customHeight="1">
      <c r="A32" s="46" t="s">
        <v>77</v>
      </c>
      <c r="B32" s="49" t="s">
        <v>37</v>
      </c>
      <c r="C32" s="49" t="s">
        <v>37</v>
      </c>
      <c r="D32" s="49" t="s">
        <v>37</v>
      </c>
      <c r="E32" s="49" t="s">
        <v>37</v>
      </c>
      <c r="F32" s="49" t="s">
        <v>37</v>
      </c>
      <c r="G32" s="49" t="s">
        <v>37</v>
      </c>
      <c r="H32" s="49" t="s">
        <v>37</v>
      </c>
      <c r="I32" s="49" t="s">
        <v>37</v>
      </c>
      <c r="J32" s="49" t="s">
        <v>37</v>
      </c>
      <c r="K32" s="49" t="s">
        <v>37</v>
      </c>
      <c r="L32" s="49" t="s">
        <v>37</v>
      </c>
      <c r="M32" s="46" t="s">
        <v>77</v>
      </c>
      <c r="N32" s="47">
        <f>O32+R32</f>
        <v>213986</v>
      </c>
      <c r="O32" s="47">
        <f>P32+Q32</f>
        <v>213749</v>
      </c>
      <c r="P32" s="47">
        <v>200582</v>
      </c>
      <c r="Q32" s="47">
        <v>13167</v>
      </c>
      <c r="R32" s="47">
        <v>237</v>
      </c>
      <c r="S32" s="47">
        <f t="shared" si="8"/>
        <v>275154</v>
      </c>
      <c r="T32" s="47">
        <v>275023</v>
      </c>
      <c r="U32" s="47">
        <v>131</v>
      </c>
      <c r="V32" s="47">
        <f aca="true" t="shared" si="9" ref="V32:V40">W32+X32</f>
        <v>126758</v>
      </c>
      <c r="W32" s="47">
        <v>126370</v>
      </c>
      <c r="X32" s="47">
        <v>388</v>
      </c>
    </row>
    <row r="33" spans="1:24" ht="13.5" customHeight="1">
      <c r="A33" s="12" t="s">
        <v>16</v>
      </c>
      <c r="B33" s="17" t="s">
        <v>37</v>
      </c>
      <c r="C33" s="17" t="s">
        <v>37</v>
      </c>
      <c r="D33" s="17" t="s">
        <v>37</v>
      </c>
      <c r="E33" s="17" t="s">
        <v>37</v>
      </c>
      <c r="F33" s="17" t="s">
        <v>37</v>
      </c>
      <c r="G33" s="17" t="s">
        <v>37</v>
      </c>
      <c r="H33" s="17" t="s">
        <v>37</v>
      </c>
      <c r="I33" s="17" t="s">
        <v>37</v>
      </c>
      <c r="J33" s="17" t="s">
        <v>37</v>
      </c>
      <c r="K33" s="17" t="s">
        <v>37</v>
      </c>
      <c r="L33" s="17" t="s">
        <v>37</v>
      </c>
      <c r="M33" s="12" t="s">
        <v>16</v>
      </c>
      <c r="N33" s="15">
        <f aca="true" t="shared" si="10" ref="N33:N43">O33+R33</f>
        <v>221600</v>
      </c>
      <c r="O33" s="15">
        <f aca="true" t="shared" si="11" ref="O33:O43">P33+Q33</f>
        <v>216959</v>
      </c>
      <c r="P33" s="15">
        <v>202178</v>
      </c>
      <c r="Q33" s="15">
        <v>14781</v>
      </c>
      <c r="R33" s="15">
        <v>4641</v>
      </c>
      <c r="S33" s="15">
        <f t="shared" si="8"/>
        <v>285352</v>
      </c>
      <c r="T33" s="15">
        <v>278555</v>
      </c>
      <c r="U33" s="15">
        <v>6797</v>
      </c>
      <c r="V33" s="15">
        <f t="shared" si="9"/>
        <v>131293</v>
      </c>
      <c r="W33" s="15">
        <v>129707</v>
      </c>
      <c r="X33" s="15">
        <v>1586</v>
      </c>
    </row>
    <row r="34" spans="1:24" ht="13.5" customHeight="1">
      <c r="A34" s="12" t="s">
        <v>78</v>
      </c>
      <c r="B34" s="17" t="s">
        <v>37</v>
      </c>
      <c r="C34" s="17" t="s">
        <v>37</v>
      </c>
      <c r="D34" s="17" t="s">
        <v>37</v>
      </c>
      <c r="E34" s="17" t="s">
        <v>37</v>
      </c>
      <c r="F34" s="17" t="s">
        <v>37</v>
      </c>
      <c r="G34" s="17" t="s">
        <v>37</v>
      </c>
      <c r="H34" s="17" t="s">
        <v>37</v>
      </c>
      <c r="I34" s="17" t="s">
        <v>37</v>
      </c>
      <c r="J34" s="17" t="s">
        <v>37</v>
      </c>
      <c r="K34" s="17" t="s">
        <v>37</v>
      </c>
      <c r="L34" s="17" t="s">
        <v>37</v>
      </c>
      <c r="M34" s="12" t="s">
        <v>78</v>
      </c>
      <c r="N34" s="15">
        <f t="shared" si="10"/>
        <v>215691</v>
      </c>
      <c r="O34" s="15">
        <f t="shared" si="11"/>
        <v>215654</v>
      </c>
      <c r="P34" s="15">
        <v>200288</v>
      </c>
      <c r="Q34" s="15">
        <v>15366</v>
      </c>
      <c r="R34" s="15">
        <v>37</v>
      </c>
      <c r="S34" s="15">
        <f t="shared" si="8"/>
        <v>276702</v>
      </c>
      <c r="T34" s="15">
        <v>276670</v>
      </c>
      <c r="U34" s="15">
        <v>32</v>
      </c>
      <c r="V34" s="15">
        <f t="shared" si="9"/>
        <v>128609</v>
      </c>
      <c r="W34" s="15">
        <v>128564</v>
      </c>
      <c r="X34" s="15">
        <v>45</v>
      </c>
    </row>
    <row r="35" spans="1:24" ht="13.5" customHeight="1">
      <c r="A35" s="12" t="s">
        <v>17</v>
      </c>
      <c r="B35" s="17" t="s">
        <v>37</v>
      </c>
      <c r="C35" s="17" t="s">
        <v>37</v>
      </c>
      <c r="D35" s="17" t="s">
        <v>37</v>
      </c>
      <c r="E35" s="17" t="s">
        <v>37</v>
      </c>
      <c r="F35" s="17" t="s">
        <v>37</v>
      </c>
      <c r="G35" s="17" t="s">
        <v>37</v>
      </c>
      <c r="H35" s="17" t="s">
        <v>37</v>
      </c>
      <c r="I35" s="17" t="s">
        <v>37</v>
      </c>
      <c r="J35" s="17" t="s">
        <v>37</v>
      </c>
      <c r="K35" s="17" t="s">
        <v>37</v>
      </c>
      <c r="L35" s="17" t="s">
        <v>37</v>
      </c>
      <c r="M35" s="12" t="s">
        <v>17</v>
      </c>
      <c r="N35" s="15">
        <f t="shared" si="10"/>
        <v>226648</v>
      </c>
      <c r="O35" s="15">
        <f t="shared" si="11"/>
        <v>225390</v>
      </c>
      <c r="P35" s="15">
        <v>210740</v>
      </c>
      <c r="Q35" s="15">
        <v>14650</v>
      </c>
      <c r="R35" s="15">
        <v>1258</v>
      </c>
      <c r="S35" s="15">
        <f t="shared" si="8"/>
        <v>286180</v>
      </c>
      <c r="T35" s="15">
        <v>284569</v>
      </c>
      <c r="U35" s="15">
        <v>1611</v>
      </c>
      <c r="V35" s="15">
        <f>W35+X35</f>
        <v>140823</v>
      </c>
      <c r="W35" s="15">
        <v>140073</v>
      </c>
      <c r="X35" s="15">
        <v>750</v>
      </c>
    </row>
    <row r="36" spans="1:24" ht="13.5" customHeight="1">
      <c r="A36" s="12" t="s">
        <v>18</v>
      </c>
      <c r="B36" s="17" t="s">
        <v>37</v>
      </c>
      <c r="C36" s="17" t="s">
        <v>37</v>
      </c>
      <c r="D36" s="17" t="s">
        <v>37</v>
      </c>
      <c r="E36" s="17" t="s">
        <v>37</v>
      </c>
      <c r="F36" s="17" t="s">
        <v>37</v>
      </c>
      <c r="G36" s="17" t="s">
        <v>37</v>
      </c>
      <c r="H36" s="17" t="s">
        <v>37</v>
      </c>
      <c r="I36" s="17" t="s">
        <v>37</v>
      </c>
      <c r="J36" s="17" t="s">
        <v>37</v>
      </c>
      <c r="K36" s="17" t="s">
        <v>37</v>
      </c>
      <c r="L36" s="17" t="s">
        <v>37</v>
      </c>
      <c r="M36" s="12" t="s">
        <v>18</v>
      </c>
      <c r="N36" s="15">
        <f t="shared" si="10"/>
        <v>218214</v>
      </c>
      <c r="O36" s="15">
        <f t="shared" si="11"/>
        <v>218088</v>
      </c>
      <c r="P36" s="15">
        <v>206920</v>
      </c>
      <c r="Q36" s="15">
        <v>11168</v>
      </c>
      <c r="R36" s="15">
        <v>126</v>
      </c>
      <c r="S36" s="15">
        <f t="shared" si="8"/>
        <v>276922</v>
      </c>
      <c r="T36" s="15">
        <v>276742</v>
      </c>
      <c r="U36" s="15">
        <v>180</v>
      </c>
      <c r="V36" s="15">
        <f t="shared" si="9"/>
        <v>135391</v>
      </c>
      <c r="W36" s="15">
        <v>135341</v>
      </c>
      <c r="X36" s="15">
        <v>50</v>
      </c>
    </row>
    <row r="37" spans="1:24" ht="13.5" customHeight="1">
      <c r="A37" s="12" t="s">
        <v>19</v>
      </c>
      <c r="B37" s="17" t="s">
        <v>37</v>
      </c>
      <c r="C37" s="17" t="s">
        <v>37</v>
      </c>
      <c r="D37" s="17" t="s">
        <v>37</v>
      </c>
      <c r="E37" s="17" t="s">
        <v>37</v>
      </c>
      <c r="F37" s="17" t="s">
        <v>37</v>
      </c>
      <c r="G37" s="17" t="s">
        <v>37</v>
      </c>
      <c r="H37" s="17" t="s">
        <v>37</v>
      </c>
      <c r="I37" s="17" t="s">
        <v>37</v>
      </c>
      <c r="J37" s="17" t="s">
        <v>37</v>
      </c>
      <c r="K37" s="17" t="s">
        <v>37</v>
      </c>
      <c r="L37" s="17" t="s">
        <v>37</v>
      </c>
      <c r="M37" s="12" t="s">
        <v>19</v>
      </c>
      <c r="N37" s="15">
        <f t="shared" si="10"/>
        <v>390092</v>
      </c>
      <c r="O37" s="15">
        <f t="shared" si="11"/>
        <v>213749</v>
      </c>
      <c r="P37" s="15">
        <v>202028</v>
      </c>
      <c r="Q37" s="15">
        <v>11721</v>
      </c>
      <c r="R37" s="15">
        <v>176343</v>
      </c>
      <c r="S37" s="15">
        <f t="shared" si="8"/>
        <v>532222</v>
      </c>
      <c r="T37" s="15">
        <v>273777</v>
      </c>
      <c r="U37" s="15">
        <v>258445</v>
      </c>
      <c r="V37" s="15">
        <f t="shared" si="9"/>
        <v>189447</v>
      </c>
      <c r="W37" s="15">
        <v>129007</v>
      </c>
      <c r="X37" s="15">
        <v>60440</v>
      </c>
    </row>
    <row r="38" spans="1:24" ht="13.5" customHeight="1">
      <c r="A38" s="12" t="s">
        <v>20</v>
      </c>
      <c r="B38" s="17" t="s">
        <v>37</v>
      </c>
      <c r="C38" s="17" t="s">
        <v>37</v>
      </c>
      <c r="D38" s="17" t="s">
        <v>37</v>
      </c>
      <c r="E38" s="17" t="s">
        <v>37</v>
      </c>
      <c r="F38" s="17" t="s">
        <v>37</v>
      </c>
      <c r="G38" s="17" t="s">
        <v>37</v>
      </c>
      <c r="H38" s="17" t="s">
        <v>37</v>
      </c>
      <c r="I38" s="17" t="s">
        <v>37</v>
      </c>
      <c r="J38" s="17" t="s">
        <v>37</v>
      </c>
      <c r="K38" s="17" t="s">
        <v>37</v>
      </c>
      <c r="L38" s="17" t="s">
        <v>37</v>
      </c>
      <c r="M38" s="12" t="s">
        <v>20</v>
      </c>
      <c r="N38" s="15">
        <f t="shared" si="10"/>
        <v>248043</v>
      </c>
      <c r="O38" s="15">
        <f t="shared" si="11"/>
        <v>211191</v>
      </c>
      <c r="P38" s="15">
        <v>199614</v>
      </c>
      <c r="Q38" s="15">
        <v>11577</v>
      </c>
      <c r="R38" s="15">
        <v>36852</v>
      </c>
      <c r="S38" s="15">
        <f t="shared" si="8"/>
        <v>324932</v>
      </c>
      <c r="T38" s="15">
        <v>270413</v>
      </c>
      <c r="U38" s="15">
        <v>54519</v>
      </c>
      <c r="V38" s="15">
        <f t="shared" si="9"/>
        <v>140234</v>
      </c>
      <c r="W38" s="15">
        <v>128154</v>
      </c>
      <c r="X38" s="15">
        <v>12080</v>
      </c>
    </row>
    <row r="39" spans="1:24" ht="13.5" customHeight="1">
      <c r="A39" s="12" t="s">
        <v>21</v>
      </c>
      <c r="B39" s="17" t="s">
        <v>37</v>
      </c>
      <c r="C39" s="17" t="s">
        <v>37</v>
      </c>
      <c r="D39" s="17" t="s">
        <v>37</v>
      </c>
      <c r="E39" s="17" t="s">
        <v>37</v>
      </c>
      <c r="F39" s="17" t="s">
        <v>37</v>
      </c>
      <c r="G39" s="17" t="s">
        <v>37</v>
      </c>
      <c r="H39" s="17" t="s">
        <v>37</v>
      </c>
      <c r="I39" s="17" t="s">
        <v>37</v>
      </c>
      <c r="J39" s="17" t="s">
        <v>37</v>
      </c>
      <c r="K39" s="17" t="s">
        <v>37</v>
      </c>
      <c r="L39" s="17" t="s">
        <v>37</v>
      </c>
      <c r="M39" s="12" t="s">
        <v>21</v>
      </c>
      <c r="N39" s="15">
        <f t="shared" si="10"/>
        <v>234930</v>
      </c>
      <c r="O39" s="15">
        <f t="shared" si="11"/>
        <v>213538</v>
      </c>
      <c r="P39" s="15">
        <v>200790</v>
      </c>
      <c r="Q39" s="15">
        <v>12748</v>
      </c>
      <c r="R39" s="15">
        <v>21392</v>
      </c>
      <c r="S39" s="15">
        <f t="shared" si="8"/>
        <v>302616</v>
      </c>
      <c r="T39" s="15">
        <v>277092</v>
      </c>
      <c r="U39" s="15">
        <v>25524</v>
      </c>
      <c r="V39" s="15">
        <f t="shared" si="9"/>
        <v>141276</v>
      </c>
      <c r="W39" s="15">
        <v>125602</v>
      </c>
      <c r="X39" s="15">
        <v>15674</v>
      </c>
    </row>
    <row r="40" spans="1:24" ht="13.5" customHeight="1">
      <c r="A40" s="12" t="s">
        <v>22</v>
      </c>
      <c r="B40" s="17" t="s">
        <v>37</v>
      </c>
      <c r="C40" s="17" t="s">
        <v>37</v>
      </c>
      <c r="D40" s="17" t="s">
        <v>37</v>
      </c>
      <c r="E40" s="17" t="s">
        <v>37</v>
      </c>
      <c r="F40" s="17" t="s">
        <v>37</v>
      </c>
      <c r="G40" s="17" t="s">
        <v>37</v>
      </c>
      <c r="H40" s="17" t="s">
        <v>37</v>
      </c>
      <c r="I40" s="17" t="s">
        <v>37</v>
      </c>
      <c r="J40" s="17" t="s">
        <v>37</v>
      </c>
      <c r="K40" s="17" t="s">
        <v>37</v>
      </c>
      <c r="L40" s="17" t="s">
        <v>37</v>
      </c>
      <c r="M40" s="12" t="s">
        <v>22</v>
      </c>
      <c r="N40" s="15">
        <f t="shared" si="10"/>
        <v>213008</v>
      </c>
      <c r="O40" s="15">
        <f t="shared" si="11"/>
        <v>212980</v>
      </c>
      <c r="P40" s="15">
        <v>201946</v>
      </c>
      <c r="Q40" s="15">
        <v>11034</v>
      </c>
      <c r="R40" s="15">
        <v>28</v>
      </c>
      <c r="S40" s="15">
        <f t="shared" si="8"/>
        <v>274749</v>
      </c>
      <c r="T40" s="15">
        <v>274738</v>
      </c>
      <c r="U40" s="15">
        <v>11</v>
      </c>
      <c r="V40" s="15">
        <f t="shared" si="9"/>
        <v>127728</v>
      </c>
      <c r="W40" s="15">
        <v>127676</v>
      </c>
      <c r="X40" s="15">
        <v>52</v>
      </c>
    </row>
    <row r="41" spans="1:24" ht="13.5" customHeight="1">
      <c r="A41" s="12" t="s">
        <v>23</v>
      </c>
      <c r="B41" s="17" t="s">
        <v>37</v>
      </c>
      <c r="C41" s="17" t="s">
        <v>37</v>
      </c>
      <c r="D41" s="17" t="s">
        <v>37</v>
      </c>
      <c r="E41" s="17" t="s">
        <v>37</v>
      </c>
      <c r="F41" s="17" t="s">
        <v>37</v>
      </c>
      <c r="G41" s="17" t="s">
        <v>37</v>
      </c>
      <c r="H41" s="17" t="s">
        <v>37</v>
      </c>
      <c r="I41" s="17" t="s">
        <v>37</v>
      </c>
      <c r="J41" s="17" t="s">
        <v>37</v>
      </c>
      <c r="K41" s="17" t="s">
        <v>37</v>
      </c>
      <c r="L41" s="17" t="s">
        <v>37</v>
      </c>
      <c r="M41" s="12" t="s">
        <v>23</v>
      </c>
      <c r="N41" s="15">
        <f t="shared" si="10"/>
        <v>210436</v>
      </c>
      <c r="O41" s="15">
        <f t="shared" si="11"/>
        <v>210197</v>
      </c>
      <c r="P41" s="15">
        <v>199827</v>
      </c>
      <c r="Q41" s="15">
        <v>10370</v>
      </c>
      <c r="R41" s="15">
        <v>239</v>
      </c>
      <c r="S41" s="15">
        <f t="shared" si="8"/>
        <v>268343</v>
      </c>
      <c r="T41" s="15">
        <v>268229</v>
      </c>
      <c r="U41" s="15">
        <v>114</v>
      </c>
      <c r="V41" s="15">
        <f>W41+X41</f>
        <v>132262</v>
      </c>
      <c r="W41" s="15">
        <v>131853</v>
      </c>
      <c r="X41" s="15">
        <v>409</v>
      </c>
    </row>
    <row r="42" spans="1:24" ht="13.5" customHeight="1">
      <c r="A42" s="12" t="s">
        <v>24</v>
      </c>
      <c r="B42" s="17" t="s">
        <v>37</v>
      </c>
      <c r="C42" s="17" t="s">
        <v>37</v>
      </c>
      <c r="D42" s="17" t="s">
        <v>37</v>
      </c>
      <c r="E42" s="17" t="s">
        <v>37</v>
      </c>
      <c r="F42" s="17" t="s">
        <v>37</v>
      </c>
      <c r="G42" s="17" t="s">
        <v>37</v>
      </c>
      <c r="H42" s="17" t="s">
        <v>37</v>
      </c>
      <c r="I42" s="17" t="s">
        <v>37</v>
      </c>
      <c r="J42" s="17" t="s">
        <v>37</v>
      </c>
      <c r="K42" s="17" t="s">
        <v>37</v>
      </c>
      <c r="L42" s="17" t="s">
        <v>37</v>
      </c>
      <c r="M42" s="12" t="s">
        <v>24</v>
      </c>
      <c r="N42" s="15">
        <f t="shared" si="10"/>
        <v>217124</v>
      </c>
      <c r="O42" s="15">
        <f t="shared" si="11"/>
        <v>216856</v>
      </c>
      <c r="P42" s="15">
        <v>206724</v>
      </c>
      <c r="Q42" s="15">
        <v>10132</v>
      </c>
      <c r="R42" s="15">
        <v>268</v>
      </c>
      <c r="S42" s="15">
        <f t="shared" si="8"/>
        <v>270933</v>
      </c>
      <c r="T42" s="15">
        <v>270679</v>
      </c>
      <c r="U42" s="15">
        <v>254</v>
      </c>
      <c r="V42" s="15">
        <f>W42+X42</f>
        <v>142467</v>
      </c>
      <c r="W42" s="15">
        <v>142179</v>
      </c>
      <c r="X42" s="15">
        <v>288</v>
      </c>
    </row>
    <row r="43" spans="1:24" ht="13.5" customHeight="1">
      <c r="A43" s="14" t="s">
        <v>25</v>
      </c>
      <c r="B43" s="20" t="s">
        <v>37</v>
      </c>
      <c r="C43" s="22" t="s">
        <v>37</v>
      </c>
      <c r="D43" s="22" t="s">
        <v>37</v>
      </c>
      <c r="E43" s="22" t="s">
        <v>37</v>
      </c>
      <c r="F43" s="22" t="s">
        <v>37</v>
      </c>
      <c r="G43" s="22" t="s">
        <v>37</v>
      </c>
      <c r="H43" s="22" t="s">
        <v>37</v>
      </c>
      <c r="I43" s="22" t="s">
        <v>37</v>
      </c>
      <c r="J43" s="22" t="s">
        <v>37</v>
      </c>
      <c r="K43" s="22" t="s">
        <v>37</v>
      </c>
      <c r="L43" s="22" t="s">
        <v>37</v>
      </c>
      <c r="M43" s="14" t="s">
        <v>25</v>
      </c>
      <c r="N43" s="19">
        <f t="shared" si="10"/>
        <v>454476</v>
      </c>
      <c r="O43" s="16">
        <f t="shared" si="11"/>
        <v>212550</v>
      </c>
      <c r="P43" s="16">
        <v>201664</v>
      </c>
      <c r="Q43" s="16">
        <v>10886</v>
      </c>
      <c r="R43" s="19">
        <v>241926</v>
      </c>
      <c r="S43" s="16">
        <f t="shared" si="8"/>
        <v>631670</v>
      </c>
      <c r="T43" s="19">
        <v>274600</v>
      </c>
      <c r="U43" s="16">
        <v>357070</v>
      </c>
      <c r="V43" s="16">
        <f>W43+X43</f>
        <v>212000</v>
      </c>
      <c r="W43" s="19">
        <v>127640</v>
      </c>
      <c r="X43" s="16">
        <v>84360</v>
      </c>
    </row>
    <row r="44" spans="1:13" ht="16.5" customHeight="1">
      <c r="A44" s="28" t="s">
        <v>39</v>
      </c>
      <c r="M44" s="28" t="s">
        <v>39</v>
      </c>
    </row>
    <row r="45" spans="1:24" ht="13.5" customHeight="1">
      <c r="A45" s="33" t="s">
        <v>28</v>
      </c>
      <c r="B45" s="34">
        <v>330723</v>
      </c>
      <c r="C45" s="34">
        <v>259170</v>
      </c>
      <c r="D45" s="34">
        <v>242455</v>
      </c>
      <c r="E45" s="34">
        <v>16715</v>
      </c>
      <c r="F45" s="34">
        <v>71553</v>
      </c>
      <c r="G45" s="34">
        <v>388574</v>
      </c>
      <c r="H45" s="34">
        <v>301450</v>
      </c>
      <c r="I45" s="34">
        <v>87124</v>
      </c>
      <c r="J45" s="34">
        <v>175959</v>
      </c>
      <c r="K45" s="34">
        <v>146062</v>
      </c>
      <c r="L45" s="34">
        <v>29897</v>
      </c>
      <c r="M45" s="33" t="s">
        <v>28</v>
      </c>
      <c r="N45" s="34">
        <v>234689</v>
      </c>
      <c r="O45" s="34">
        <v>190073</v>
      </c>
      <c r="P45" s="34">
        <v>170314</v>
      </c>
      <c r="Q45" s="34">
        <v>19759</v>
      </c>
      <c r="R45" s="34">
        <v>44616</v>
      </c>
      <c r="S45" s="34">
        <v>365013</v>
      </c>
      <c r="T45" s="34">
        <v>284413</v>
      </c>
      <c r="U45" s="34">
        <v>80600</v>
      </c>
      <c r="V45" s="34">
        <v>119819</v>
      </c>
      <c r="W45" s="34">
        <v>106920</v>
      </c>
      <c r="X45" s="34">
        <v>12899</v>
      </c>
    </row>
    <row r="46" spans="1:24" ht="13.5" customHeight="1">
      <c r="A46" s="12" t="s">
        <v>47</v>
      </c>
      <c r="B46" s="15">
        <v>322539</v>
      </c>
      <c r="C46" s="15">
        <v>252996</v>
      </c>
      <c r="D46" s="15">
        <v>233046</v>
      </c>
      <c r="E46" s="15">
        <v>19950</v>
      </c>
      <c r="F46" s="15">
        <v>69543</v>
      </c>
      <c r="G46" s="15">
        <v>376262</v>
      </c>
      <c r="H46" s="15">
        <v>292357</v>
      </c>
      <c r="I46" s="15">
        <v>83905</v>
      </c>
      <c r="J46" s="15">
        <v>174077</v>
      </c>
      <c r="K46" s="15">
        <v>144223</v>
      </c>
      <c r="L46" s="15">
        <v>29854</v>
      </c>
      <c r="M46" s="12" t="s">
        <v>47</v>
      </c>
      <c r="N46" s="15">
        <v>239681</v>
      </c>
      <c r="O46" s="15">
        <v>193402</v>
      </c>
      <c r="P46" s="15">
        <v>174564</v>
      </c>
      <c r="Q46" s="15">
        <v>18838</v>
      </c>
      <c r="R46" s="15">
        <v>46279</v>
      </c>
      <c r="S46" s="15">
        <v>370901</v>
      </c>
      <c r="T46" s="15">
        <v>288233</v>
      </c>
      <c r="U46" s="15">
        <v>82668</v>
      </c>
      <c r="V46" s="15">
        <v>120343</v>
      </c>
      <c r="W46" s="15">
        <v>107158</v>
      </c>
      <c r="X46" s="15">
        <v>13185</v>
      </c>
    </row>
    <row r="47" spans="1:24" ht="13.5" customHeight="1">
      <c r="A47" s="12" t="s">
        <v>48</v>
      </c>
      <c r="B47" s="15">
        <v>314760</v>
      </c>
      <c r="C47" s="15">
        <v>245351</v>
      </c>
      <c r="D47" s="15">
        <v>225393</v>
      </c>
      <c r="E47" s="15">
        <v>19958</v>
      </c>
      <c r="F47" s="15">
        <v>69409</v>
      </c>
      <c r="G47" s="15">
        <v>387018</v>
      </c>
      <c r="H47" s="15">
        <v>297885</v>
      </c>
      <c r="I47" s="15">
        <v>89133</v>
      </c>
      <c r="J47" s="15">
        <v>154501</v>
      </c>
      <c r="K47" s="15">
        <v>128838</v>
      </c>
      <c r="L47" s="15">
        <v>25663</v>
      </c>
      <c r="M47" s="12" t="s">
        <v>48</v>
      </c>
      <c r="N47" s="15">
        <v>281745</v>
      </c>
      <c r="O47" s="15">
        <v>224569</v>
      </c>
      <c r="P47" s="15">
        <v>203493</v>
      </c>
      <c r="Q47" s="15">
        <v>21076</v>
      </c>
      <c r="R47" s="15">
        <v>57176</v>
      </c>
      <c r="S47" s="15">
        <v>403062</v>
      </c>
      <c r="T47" s="15">
        <v>311564</v>
      </c>
      <c r="U47" s="15">
        <v>91498</v>
      </c>
      <c r="V47" s="15">
        <v>149227</v>
      </c>
      <c r="W47" s="15">
        <v>129542</v>
      </c>
      <c r="X47" s="15">
        <v>19685</v>
      </c>
    </row>
    <row r="48" spans="1:24" ht="13.5" customHeight="1">
      <c r="A48" s="12" t="s">
        <v>75</v>
      </c>
      <c r="B48" s="15">
        <v>350119</v>
      </c>
      <c r="C48" s="15">
        <v>268158</v>
      </c>
      <c r="D48" s="15">
        <v>254980</v>
      </c>
      <c r="E48" s="15">
        <v>13178</v>
      </c>
      <c r="F48" s="15">
        <v>81961</v>
      </c>
      <c r="G48" s="15">
        <v>420842</v>
      </c>
      <c r="H48" s="15">
        <v>319301</v>
      </c>
      <c r="I48" s="15">
        <v>101541</v>
      </c>
      <c r="J48" s="15">
        <v>192103</v>
      </c>
      <c r="K48" s="15">
        <v>153889</v>
      </c>
      <c r="L48" s="15">
        <v>38214</v>
      </c>
      <c r="M48" s="12" t="s">
        <v>75</v>
      </c>
      <c r="N48" s="15">
        <v>287105</v>
      </c>
      <c r="O48" s="15">
        <v>228130</v>
      </c>
      <c r="P48" s="15">
        <v>207866</v>
      </c>
      <c r="Q48" s="15">
        <v>20264</v>
      </c>
      <c r="R48" s="15">
        <v>58975</v>
      </c>
      <c r="S48" s="15">
        <v>401465</v>
      </c>
      <c r="T48" s="15">
        <v>308930</v>
      </c>
      <c r="U48" s="15">
        <v>92535</v>
      </c>
      <c r="V48" s="15">
        <v>155646</v>
      </c>
      <c r="W48" s="15">
        <v>135248</v>
      </c>
      <c r="X48" s="15">
        <v>20398</v>
      </c>
    </row>
    <row r="49" spans="1:24" ht="13.5" customHeight="1">
      <c r="A49" s="51" t="s">
        <v>76</v>
      </c>
      <c r="B49" s="17" t="s">
        <v>37</v>
      </c>
      <c r="C49" s="17" t="s">
        <v>37</v>
      </c>
      <c r="D49" s="17" t="s">
        <v>37</v>
      </c>
      <c r="E49" s="17" t="s">
        <v>37</v>
      </c>
      <c r="F49" s="17" t="s">
        <v>37</v>
      </c>
      <c r="G49" s="17" t="s">
        <v>37</v>
      </c>
      <c r="H49" s="17" t="s">
        <v>37</v>
      </c>
      <c r="I49" s="17" t="s">
        <v>37</v>
      </c>
      <c r="J49" s="17" t="s">
        <v>37</v>
      </c>
      <c r="K49" s="17" t="s">
        <v>37</v>
      </c>
      <c r="L49" s="17" t="s">
        <v>37</v>
      </c>
      <c r="M49" s="12" t="s">
        <v>76</v>
      </c>
      <c r="N49" s="15">
        <f>O49+R49</f>
        <v>220912</v>
      </c>
      <c r="O49" s="15">
        <f>P49+Q49</f>
        <v>190398</v>
      </c>
      <c r="P49" s="15">
        <v>176910</v>
      </c>
      <c r="Q49" s="15">
        <v>13488</v>
      </c>
      <c r="R49" s="15">
        <v>30514</v>
      </c>
      <c r="S49" s="15">
        <f aca="true" t="shared" si="12" ref="S49:S61">T49+U49</f>
        <v>305551</v>
      </c>
      <c r="T49" s="15">
        <v>256787</v>
      </c>
      <c r="U49" s="15">
        <v>48764</v>
      </c>
      <c r="V49" s="15">
        <f>W49+X49</f>
        <v>132107</v>
      </c>
      <c r="W49" s="15">
        <v>120742</v>
      </c>
      <c r="X49" s="15">
        <v>11365</v>
      </c>
    </row>
    <row r="50" spans="1:24" ht="13.5" customHeight="1">
      <c r="A50" s="18" t="s">
        <v>77</v>
      </c>
      <c r="B50" s="48" t="s">
        <v>37</v>
      </c>
      <c r="C50" s="49" t="s">
        <v>37</v>
      </c>
      <c r="D50" s="49" t="s">
        <v>37</v>
      </c>
      <c r="E50" s="49" t="s">
        <v>37</v>
      </c>
      <c r="F50" s="49" t="s">
        <v>37</v>
      </c>
      <c r="G50" s="49" t="s">
        <v>37</v>
      </c>
      <c r="H50" s="49" t="s">
        <v>37</v>
      </c>
      <c r="I50" s="49" t="s">
        <v>37</v>
      </c>
      <c r="J50" s="49" t="s">
        <v>37</v>
      </c>
      <c r="K50" s="49" t="s">
        <v>37</v>
      </c>
      <c r="L50" s="49" t="s">
        <v>37</v>
      </c>
      <c r="M50" s="46" t="s">
        <v>77</v>
      </c>
      <c r="N50" s="47">
        <f>O50+R50</f>
        <v>193509</v>
      </c>
      <c r="O50" s="47">
        <f>P50+Q50</f>
        <v>192617</v>
      </c>
      <c r="P50" s="47">
        <v>173951</v>
      </c>
      <c r="Q50" s="47">
        <v>18666</v>
      </c>
      <c r="R50" s="47">
        <v>892</v>
      </c>
      <c r="S50" s="47">
        <f t="shared" si="12"/>
        <v>264922</v>
      </c>
      <c r="T50" s="47">
        <v>263433</v>
      </c>
      <c r="U50" s="47">
        <v>1489</v>
      </c>
      <c r="V50" s="47">
        <f>W50+X50</f>
        <v>119129</v>
      </c>
      <c r="W50" s="47">
        <v>118858</v>
      </c>
      <c r="X50" s="47">
        <v>271</v>
      </c>
    </row>
    <row r="51" spans="1:24" ht="13.5" customHeight="1">
      <c r="A51" s="12" t="s">
        <v>16</v>
      </c>
      <c r="B51" s="17" t="s">
        <v>37</v>
      </c>
      <c r="C51" s="17" t="s">
        <v>37</v>
      </c>
      <c r="D51" s="17" t="s">
        <v>37</v>
      </c>
      <c r="E51" s="17" t="s">
        <v>37</v>
      </c>
      <c r="F51" s="17" t="s">
        <v>37</v>
      </c>
      <c r="G51" s="17" t="s">
        <v>37</v>
      </c>
      <c r="H51" s="17" t="s">
        <v>37</v>
      </c>
      <c r="I51" s="17" t="s">
        <v>37</v>
      </c>
      <c r="J51" s="17" t="s">
        <v>37</v>
      </c>
      <c r="K51" s="17" t="s">
        <v>37</v>
      </c>
      <c r="L51" s="17" t="s">
        <v>37</v>
      </c>
      <c r="M51" s="12" t="s">
        <v>16</v>
      </c>
      <c r="N51" s="15">
        <f aca="true" t="shared" si="13" ref="N51:N61">O51+R51</f>
        <v>188007</v>
      </c>
      <c r="O51" s="15">
        <f aca="true" t="shared" si="14" ref="O51:O61">P51+Q51</f>
        <v>187873</v>
      </c>
      <c r="P51" s="15">
        <v>172446</v>
      </c>
      <c r="Q51" s="15">
        <v>15427</v>
      </c>
      <c r="R51" s="15">
        <v>134</v>
      </c>
      <c r="S51" s="15">
        <f t="shared" si="12"/>
        <v>259428</v>
      </c>
      <c r="T51" s="15">
        <v>259167</v>
      </c>
      <c r="U51" s="15">
        <v>261</v>
      </c>
      <c r="V51" s="15">
        <f aca="true" t="shared" si="15" ref="V51:V58">W51+X51</f>
        <v>112838</v>
      </c>
      <c r="W51" s="15">
        <v>112838</v>
      </c>
      <c r="X51" s="15">
        <v>0</v>
      </c>
    </row>
    <row r="52" spans="1:24" ht="13.5" customHeight="1">
      <c r="A52" s="12" t="s">
        <v>78</v>
      </c>
      <c r="B52" s="17" t="s">
        <v>37</v>
      </c>
      <c r="C52" s="17" t="s">
        <v>37</v>
      </c>
      <c r="D52" s="17" t="s">
        <v>37</v>
      </c>
      <c r="E52" s="17" t="s">
        <v>37</v>
      </c>
      <c r="F52" s="17" t="s">
        <v>37</v>
      </c>
      <c r="G52" s="17" t="s">
        <v>37</v>
      </c>
      <c r="H52" s="17" t="s">
        <v>37</v>
      </c>
      <c r="I52" s="17" t="s">
        <v>37</v>
      </c>
      <c r="J52" s="17" t="s">
        <v>37</v>
      </c>
      <c r="K52" s="17" t="s">
        <v>37</v>
      </c>
      <c r="L52" s="17" t="s">
        <v>37</v>
      </c>
      <c r="M52" s="12" t="s">
        <v>78</v>
      </c>
      <c r="N52" s="15">
        <f t="shared" si="13"/>
        <v>194395</v>
      </c>
      <c r="O52" s="15">
        <f t="shared" si="14"/>
        <v>194238</v>
      </c>
      <c r="P52" s="15">
        <v>182660</v>
      </c>
      <c r="Q52" s="15">
        <v>11578</v>
      </c>
      <c r="R52" s="15">
        <v>157</v>
      </c>
      <c r="S52" s="15">
        <f t="shared" si="12"/>
        <v>258284</v>
      </c>
      <c r="T52" s="15">
        <v>258050</v>
      </c>
      <c r="U52" s="15">
        <v>234</v>
      </c>
      <c r="V52" s="15">
        <f t="shared" si="15"/>
        <v>124335</v>
      </c>
      <c r="W52" s="15">
        <v>124262</v>
      </c>
      <c r="X52" s="15">
        <v>73</v>
      </c>
    </row>
    <row r="53" spans="1:24" ht="13.5" customHeight="1">
      <c r="A53" s="12" t="s">
        <v>17</v>
      </c>
      <c r="B53" s="17" t="s">
        <v>37</v>
      </c>
      <c r="C53" s="17" t="s">
        <v>37</v>
      </c>
      <c r="D53" s="17" t="s">
        <v>37</v>
      </c>
      <c r="E53" s="17" t="s">
        <v>37</v>
      </c>
      <c r="F53" s="17" t="s">
        <v>37</v>
      </c>
      <c r="G53" s="17" t="s">
        <v>37</v>
      </c>
      <c r="H53" s="17" t="s">
        <v>37</v>
      </c>
      <c r="I53" s="17" t="s">
        <v>37</v>
      </c>
      <c r="J53" s="17" t="s">
        <v>37</v>
      </c>
      <c r="K53" s="17" t="s">
        <v>37</v>
      </c>
      <c r="L53" s="17" t="s">
        <v>37</v>
      </c>
      <c r="M53" s="12" t="s">
        <v>17</v>
      </c>
      <c r="N53" s="15">
        <f t="shared" si="13"/>
        <v>203358</v>
      </c>
      <c r="O53" s="15">
        <f t="shared" si="14"/>
        <v>196655</v>
      </c>
      <c r="P53" s="15">
        <v>180937</v>
      </c>
      <c r="Q53" s="15">
        <v>15718</v>
      </c>
      <c r="R53" s="15">
        <v>6703</v>
      </c>
      <c r="S53" s="15">
        <f t="shared" si="12"/>
        <v>274423</v>
      </c>
      <c r="T53" s="15">
        <v>265550</v>
      </c>
      <c r="U53" s="15">
        <v>8873</v>
      </c>
      <c r="V53" s="15">
        <f t="shared" si="15"/>
        <v>127287</v>
      </c>
      <c r="W53" s="15">
        <v>122907</v>
      </c>
      <c r="X53" s="15">
        <v>4380</v>
      </c>
    </row>
    <row r="54" spans="1:24" ht="13.5" customHeight="1">
      <c r="A54" s="12" t="s">
        <v>18</v>
      </c>
      <c r="B54" s="17" t="s">
        <v>37</v>
      </c>
      <c r="C54" s="17" t="s">
        <v>37</v>
      </c>
      <c r="D54" s="17" t="s">
        <v>37</v>
      </c>
      <c r="E54" s="17" t="s">
        <v>37</v>
      </c>
      <c r="F54" s="17" t="s">
        <v>37</v>
      </c>
      <c r="G54" s="17" t="s">
        <v>37</v>
      </c>
      <c r="H54" s="17" t="s">
        <v>37</v>
      </c>
      <c r="I54" s="17" t="s">
        <v>37</v>
      </c>
      <c r="J54" s="17" t="s">
        <v>37</v>
      </c>
      <c r="K54" s="17" t="s">
        <v>37</v>
      </c>
      <c r="L54" s="17" t="s">
        <v>37</v>
      </c>
      <c r="M54" s="12" t="s">
        <v>18</v>
      </c>
      <c r="N54" s="15">
        <f t="shared" si="13"/>
        <v>213015</v>
      </c>
      <c r="O54" s="15">
        <f t="shared" si="14"/>
        <v>193672</v>
      </c>
      <c r="P54" s="15">
        <v>179957</v>
      </c>
      <c r="Q54" s="15">
        <v>13715</v>
      </c>
      <c r="R54" s="15">
        <v>19343</v>
      </c>
      <c r="S54" s="15">
        <f t="shared" si="12"/>
        <v>292455</v>
      </c>
      <c r="T54" s="15">
        <v>262555</v>
      </c>
      <c r="U54" s="15">
        <v>29900</v>
      </c>
      <c r="V54" s="15">
        <f t="shared" si="15"/>
        <v>130606</v>
      </c>
      <c r="W54" s="15">
        <v>122215</v>
      </c>
      <c r="X54" s="15">
        <v>8391</v>
      </c>
    </row>
    <row r="55" spans="1:25" ht="13.5" customHeight="1">
      <c r="A55" s="12" t="s">
        <v>19</v>
      </c>
      <c r="B55" s="17" t="s">
        <v>37</v>
      </c>
      <c r="C55" s="17" t="s">
        <v>37</v>
      </c>
      <c r="D55" s="17" t="s">
        <v>37</v>
      </c>
      <c r="E55" s="17" t="s">
        <v>37</v>
      </c>
      <c r="F55" s="17" t="s">
        <v>37</v>
      </c>
      <c r="G55" s="17" t="s">
        <v>37</v>
      </c>
      <c r="H55" s="17" t="s">
        <v>37</v>
      </c>
      <c r="I55" s="17" t="s">
        <v>37</v>
      </c>
      <c r="J55" s="17" t="s">
        <v>37</v>
      </c>
      <c r="K55" s="17" t="s">
        <v>37</v>
      </c>
      <c r="L55" s="17" t="s">
        <v>37</v>
      </c>
      <c r="M55" s="12" t="s">
        <v>19</v>
      </c>
      <c r="N55" s="15">
        <f t="shared" si="13"/>
        <v>333624</v>
      </c>
      <c r="O55" s="15">
        <f t="shared" si="14"/>
        <v>186575</v>
      </c>
      <c r="P55" s="15">
        <v>175024</v>
      </c>
      <c r="Q55" s="15">
        <v>11551</v>
      </c>
      <c r="R55" s="15">
        <v>147049</v>
      </c>
      <c r="S55" s="15">
        <f t="shared" si="12"/>
        <v>499545</v>
      </c>
      <c r="T55" s="15">
        <v>252181</v>
      </c>
      <c r="U55" s="15">
        <v>247364</v>
      </c>
      <c r="V55" s="15">
        <f t="shared" si="15"/>
        <v>164951</v>
      </c>
      <c r="W55" s="15">
        <v>119881</v>
      </c>
      <c r="X55" s="15">
        <v>45070</v>
      </c>
      <c r="Y55" s="42"/>
    </row>
    <row r="56" spans="1:24" ht="13.5" customHeight="1">
      <c r="A56" s="12" t="s">
        <v>20</v>
      </c>
      <c r="B56" s="17" t="s">
        <v>37</v>
      </c>
      <c r="C56" s="17" t="s">
        <v>37</v>
      </c>
      <c r="D56" s="17" t="s">
        <v>37</v>
      </c>
      <c r="E56" s="17" t="s">
        <v>37</v>
      </c>
      <c r="F56" s="17" t="s">
        <v>37</v>
      </c>
      <c r="G56" s="17" t="s">
        <v>37</v>
      </c>
      <c r="H56" s="17" t="s">
        <v>37</v>
      </c>
      <c r="I56" s="17" t="s">
        <v>37</v>
      </c>
      <c r="J56" s="17" t="s">
        <v>37</v>
      </c>
      <c r="K56" s="17" t="s">
        <v>37</v>
      </c>
      <c r="L56" s="17" t="s">
        <v>37</v>
      </c>
      <c r="M56" s="12" t="s">
        <v>20</v>
      </c>
      <c r="N56" s="15">
        <f t="shared" si="13"/>
        <v>186864</v>
      </c>
      <c r="O56" s="15">
        <f t="shared" si="14"/>
        <v>181932</v>
      </c>
      <c r="P56" s="15">
        <v>172979</v>
      </c>
      <c r="Q56" s="15">
        <v>8953</v>
      </c>
      <c r="R56" s="15">
        <v>4932</v>
      </c>
      <c r="S56" s="15">
        <f t="shared" si="12"/>
        <v>251928</v>
      </c>
      <c r="T56" s="15">
        <v>245449</v>
      </c>
      <c r="U56" s="15">
        <v>6479</v>
      </c>
      <c r="V56" s="15">
        <f t="shared" si="15"/>
        <v>120336</v>
      </c>
      <c r="W56" s="15">
        <v>116985</v>
      </c>
      <c r="X56" s="15">
        <v>3351</v>
      </c>
    </row>
    <row r="57" spans="1:24" ht="13.5" customHeight="1">
      <c r="A57" s="12" t="s">
        <v>21</v>
      </c>
      <c r="B57" s="17" t="s">
        <v>37</v>
      </c>
      <c r="C57" s="17" t="s">
        <v>37</v>
      </c>
      <c r="D57" s="17" t="s">
        <v>37</v>
      </c>
      <c r="E57" s="17" t="s">
        <v>37</v>
      </c>
      <c r="F57" s="17" t="s">
        <v>37</v>
      </c>
      <c r="G57" s="17" t="s">
        <v>37</v>
      </c>
      <c r="H57" s="17" t="s">
        <v>37</v>
      </c>
      <c r="I57" s="17" t="s">
        <v>37</v>
      </c>
      <c r="J57" s="17" t="s">
        <v>37</v>
      </c>
      <c r="K57" s="17" t="s">
        <v>37</v>
      </c>
      <c r="L57" s="17" t="s">
        <v>37</v>
      </c>
      <c r="M57" s="12" t="s">
        <v>21</v>
      </c>
      <c r="N57" s="15">
        <f t="shared" si="13"/>
        <v>188225</v>
      </c>
      <c r="O57" s="15">
        <f t="shared" si="14"/>
        <v>188128</v>
      </c>
      <c r="P57" s="15">
        <v>174224</v>
      </c>
      <c r="Q57" s="15">
        <v>13904</v>
      </c>
      <c r="R57" s="15">
        <v>97</v>
      </c>
      <c r="S57" s="15">
        <f t="shared" si="12"/>
        <v>250698</v>
      </c>
      <c r="T57" s="15">
        <v>250518</v>
      </c>
      <c r="U57" s="15">
        <v>180</v>
      </c>
      <c r="V57" s="15">
        <f t="shared" si="15"/>
        <v>120965</v>
      </c>
      <c r="W57" s="15">
        <v>120958</v>
      </c>
      <c r="X57" s="15">
        <v>7</v>
      </c>
    </row>
    <row r="58" spans="1:24" ht="13.5" customHeight="1">
      <c r="A58" s="12" t="s">
        <v>22</v>
      </c>
      <c r="B58" s="17" t="s">
        <v>37</v>
      </c>
      <c r="C58" s="17" t="s">
        <v>37</v>
      </c>
      <c r="D58" s="17" t="s">
        <v>37</v>
      </c>
      <c r="E58" s="17" t="s">
        <v>37</v>
      </c>
      <c r="F58" s="17" t="s">
        <v>37</v>
      </c>
      <c r="G58" s="17" t="s">
        <v>37</v>
      </c>
      <c r="H58" s="17" t="s">
        <v>37</v>
      </c>
      <c r="I58" s="17" t="s">
        <v>37</v>
      </c>
      <c r="J58" s="17" t="s">
        <v>37</v>
      </c>
      <c r="K58" s="17" t="s">
        <v>37</v>
      </c>
      <c r="L58" s="17" t="s">
        <v>37</v>
      </c>
      <c r="M58" s="12" t="s">
        <v>22</v>
      </c>
      <c r="N58" s="15">
        <f t="shared" si="13"/>
        <v>194497</v>
      </c>
      <c r="O58" s="15">
        <f t="shared" si="14"/>
        <v>194375</v>
      </c>
      <c r="P58" s="15">
        <v>183388</v>
      </c>
      <c r="Q58" s="15">
        <v>10987</v>
      </c>
      <c r="R58" s="15">
        <v>122</v>
      </c>
      <c r="S58" s="15">
        <f t="shared" si="12"/>
        <v>259916</v>
      </c>
      <c r="T58" s="15">
        <v>259691</v>
      </c>
      <c r="U58" s="15">
        <v>225</v>
      </c>
      <c r="V58" s="15">
        <f t="shared" si="15"/>
        <v>124418</v>
      </c>
      <c r="W58" s="15">
        <v>124406</v>
      </c>
      <c r="X58" s="15">
        <v>12</v>
      </c>
    </row>
    <row r="59" spans="1:24" ht="13.5" customHeight="1">
      <c r="A59" s="12" t="s">
        <v>23</v>
      </c>
      <c r="B59" s="17" t="s">
        <v>37</v>
      </c>
      <c r="C59" s="17" t="s">
        <v>37</v>
      </c>
      <c r="D59" s="17" t="s">
        <v>37</v>
      </c>
      <c r="E59" s="17" t="s">
        <v>37</v>
      </c>
      <c r="F59" s="17" t="s">
        <v>37</v>
      </c>
      <c r="G59" s="17" t="s">
        <v>37</v>
      </c>
      <c r="H59" s="17" t="s">
        <v>37</v>
      </c>
      <c r="I59" s="17" t="s">
        <v>37</v>
      </c>
      <c r="J59" s="17" t="s">
        <v>37</v>
      </c>
      <c r="K59" s="17" t="s">
        <v>37</v>
      </c>
      <c r="L59" s="17" t="s">
        <v>37</v>
      </c>
      <c r="M59" s="12" t="s">
        <v>23</v>
      </c>
      <c r="N59" s="15">
        <f t="shared" si="13"/>
        <v>197859</v>
      </c>
      <c r="O59" s="15">
        <f t="shared" si="14"/>
        <v>197749</v>
      </c>
      <c r="P59" s="15">
        <v>181702</v>
      </c>
      <c r="Q59" s="15">
        <v>16047</v>
      </c>
      <c r="R59" s="15">
        <v>110</v>
      </c>
      <c r="S59" s="15">
        <f t="shared" si="12"/>
        <v>265983</v>
      </c>
      <c r="T59" s="15">
        <v>265775</v>
      </c>
      <c r="U59" s="15">
        <v>208</v>
      </c>
      <c r="V59" s="15">
        <f>W59+X59</f>
        <v>125543</v>
      </c>
      <c r="W59" s="15">
        <v>125536</v>
      </c>
      <c r="X59" s="15">
        <v>7</v>
      </c>
    </row>
    <row r="60" spans="1:24" ht="13.5" customHeight="1">
      <c r="A60" s="12" t="s">
        <v>24</v>
      </c>
      <c r="B60" s="17" t="s">
        <v>37</v>
      </c>
      <c r="C60" s="17" t="s">
        <v>37</v>
      </c>
      <c r="D60" s="17" t="s">
        <v>37</v>
      </c>
      <c r="E60" s="17" t="s">
        <v>37</v>
      </c>
      <c r="F60" s="17" t="s">
        <v>37</v>
      </c>
      <c r="G60" s="17" t="s">
        <v>37</v>
      </c>
      <c r="H60" s="17" t="s">
        <v>37</v>
      </c>
      <c r="I60" s="17" t="s">
        <v>37</v>
      </c>
      <c r="J60" s="17" t="s">
        <v>37</v>
      </c>
      <c r="K60" s="17" t="s">
        <v>37</v>
      </c>
      <c r="L60" s="17" t="s">
        <v>37</v>
      </c>
      <c r="M60" s="12" t="s">
        <v>24</v>
      </c>
      <c r="N60" s="15">
        <f t="shared" si="13"/>
        <v>185420</v>
      </c>
      <c r="O60" s="15">
        <f t="shared" si="14"/>
        <v>185274</v>
      </c>
      <c r="P60" s="15">
        <v>171609</v>
      </c>
      <c r="Q60" s="15">
        <v>13665</v>
      </c>
      <c r="R60" s="15">
        <v>146</v>
      </c>
      <c r="S60" s="15">
        <f t="shared" si="12"/>
        <v>247403</v>
      </c>
      <c r="T60" s="15">
        <v>247164</v>
      </c>
      <c r="U60" s="15">
        <v>239</v>
      </c>
      <c r="V60" s="15">
        <f>W60+X60</f>
        <v>121470</v>
      </c>
      <c r="W60" s="15">
        <v>121420</v>
      </c>
      <c r="X60" s="15">
        <v>50</v>
      </c>
    </row>
    <row r="61" spans="1:24" ht="13.5" customHeight="1">
      <c r="A61" s="14" t="s">
        <v>25</v>
      </c>
      <c r="B61" s="20" t="s">
        <v>37</v>
      </c>
      <c r="C61" s="22" t="s">
        <v>37</v>
      </c>
      <c r="D61" s="22" t="s">
        <v>37</v>
      </c>
      <c r="E61" s="22" t="s">
        <v>37</v>
      </c>
      <c r="F61" s="22" t="s">
        <v>37</v>
      </c>
      <c r="G61" s="22" t="s">
        <v>37</v>
      </c>
      <c r="H61" s="22" t="s">
        <v>37</v>
      </c>
      <c r="I61" s="22" t="s">
        <v>37</v>
      </c>
      <c r="J61" s="22" t="s">
        <v>37</v>
      </c>
      <c r="K61" s="22" t="s">
        <v>37</v>
      </c>
      <c r="L61" s="22" t="s">
        <v>37</v>
      </c>
      <c r="M61" s="14" t="s">
        <v>25</v>
      </c>
      <c r="N61" s="19">
        <f t="shared" si="13"/>
        <v>364617</v>
      </c>
      <c r="O61" s="16">
        <f t="shared" si="14"/>
        <v>186948</v>
      </c>
      <c r="P61" s="16">
        <v>175117</v>
      </c>
      <c r="Q61" s="16">
        <v>11831</v>
      </c>
      <c r="R61" s="19">
        <v>177669</v>
      </c>
      <c r="S61" s="16">
        <f t="shared" si="12"/>
        <v>536178</v>
      </c>
      <c r="T61" s="19">
        <v>253017</v>
      </c>
      <c r="U61" s="16">
        <v>283161</v>
      </c>
      <c r="V61" s="16">
        <f>W61+X61</f>
        <v>189352</v>
      </c>
      <c r="W61" s="19">
        <v>119452</v>
      </c>
      <c r="X61" s="16">
        <v>69900</v>
      </c>
    </row>
    <row r="63" spans="2:22" ht="13.5">
      <c r="B63" s="41"/>
      <c r="C63" s="41"/>
      <c r="D63" s="41"/>
      <c r="E63" s="41"/>
      <c r="F63" s="41"/>
      <c r="G63" s="41"/>
      <c r="H63" s="41"/>
      <c r="I63" s="41"/>
      <c r="J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2:22" ht="13.5">
      <c r="B64" s="41"/>
      <c r="C64" s="41"/>
      <c r="D64" s="41"/>
      <c r="E64" s="41"/>
      <c r="F64" s="41"/>
      <c r="G64" s="41"/>
      <c r="H64" s="41"/>
      <c r="I64" s="41"/>
      <c r="J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2:22" ht="13.5">
      <c r="B65" s="41"/>
      <c r="C65" s="41"/>
      <c r="D65" s="41"/>
      <c r="E65" s="41"/>
      <c r="F65" s="41"/>
      <c r="G65" s="41"/>
      <c r="H65" s="41"/>
      <c r="I65" s="41"/>
      <c r="J65" s="41"/>
      <c r="N65" s="41"/>
      <c r="O65" s="41"/>
      <c r="P65" s="41"/>
      <c r="Q65" s="41"/>
      <c r="R65" s="41"/>
      <c r="S65" s="41"/>
      <c r="T65" s="41"/>
      <c r="U65" s="41"/>
      <c r="V65" s="41"/>
    </row>
  </sheetData>
  <printOptions/>
  <pageMargins left="0.7874015748031497" right="0.52" top="0.7874015748031497" bottom="0.7874015748031497" header="0" footer="0"/>
  <pageSetup horizontalDpi="400" verticalDpi="4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SheetLayoutView="100" workbookViewId="0" topLeftCell="M1">
      <pane ySplit="7" topLeftCell="BM8" activePane="bottomLeft" state="frozen"/>
      <selection pane="topLeft" activeCell="A1" sqref="A1"/>
      <selection pane="bottomLeft" activeCell="M63" sqref="A63:IV65"/>
    </sheetView>
  </sheetViews>
  <sheetFormatPr defaultColWidth="8.796875" defaultRowHeight="14.25"/>
  <cols>
    <col min="1" max="1" width="7.59765625" style="41" customWidth="1"/>
    <col min="2" max="13" width="6.59765625" style="41" customWidth="1"/>
    <col min="14" max="14" width="7.59765625" style="41" customWidth="1"/>
    <col min="15" max="26" width="6.59765625" style="41" customWidth="1"/>
    <col min="27" max="16384" width="9" style="41" customWidth="1"/>
  </cols>
  <sheetData>
    <row r="1" spans="1:14" ht="16.5" customHeight="1">
      <c r="A1" s="1" t="s">
        <v>85</v>
      </c>
      <c r="N1" s="1" t="s">
        <v>86</v>
      </c>
    </row>
    <row r="2" spans="13:26" ht="13.5" customHeight="1">
      <c r="M2" s="40" t="s">
        <v>79</v>
      </c>
      <c r="Z2" s="40" t="s">
        <v>79</v>
      </c>
    </row>
    <row r="3" spans="1:26" ht="13.5" customHeight="1">
      <c r="A3" s="2" t="s">
        <v>1</v>
      </c>
      <c r="B3" s="3" t="s">
        <v>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2" t="s">
        <v>1</v>
      </c>
      <c r="O3" s="3" t="s">
        <v>3</v>
      </c>
      <c r="P3" s="3"/>
      <c r="Q3" s="3"/>
      <c r="R3" s="3"/>
      <c r="S3" s="3"/>
      <c r="T3" s="3"/>
      <c r="U3" s="3"/>
      <c r="V3" s="3"/>
      <c r="W3" s="3"/>
      <c r="X3" s="3"/>
      <c r="Y3" s="13"/>
      <c r="Z3" s="54"/>
    </row>
    <row r="4" spans="1:26" ht="13.5" customHeight="1">
      <c r="A4" s="4"/>
      <c r="B4" s="5" t="s">
        <v>4</v>
      </c>
      <c r="C4" s="5"/>
      <c r="D4" s="5"/>
      <c r="E4" s="6"/>
      <c r="F4" s="5" t="s">
        <v>5</v>
      </c>
      <c r="G4" s="5"/>
      <c r="H4" s="5"/>
      <c r="I4" s="6"/>
      <c r="J4" s="5" t="s">
        <v>6</v>
      </c>
      <c r="K4" s="5"/>
      <c r="L4" s="6"/>
      <c r="M4" s="13"/>
      <c r="N4" s="4"/>
      <c r="O4" s="5" t="s">
        <v>4</v>
      </c>
      <c r="P4" s="5"/>
      <c r="Q4" s="5"/>
      <c r="R4" s="6"/>
      <c r="S4" s="5" t="s">
        <v>5</v>
      </c>
      <c r="T4" s="5"/>
      <c r="U4" s="5"/>
      <c r="V4" s="6"/>
      <c r="W4" s="5" t="s">
        <v>6</v>
      </c>
      <c r="X4" s="5"/>
      <c r="Y4" s="6"/>
      <c r="Z4" s="13"/>
    </row>
    <row r="5" spans="1:26" ht="13.5" customHeight="1">
      <c r="A5" s="4"/>
      <c r="B5" s="7"/>
      <c r="C5" s="7" t="s">
        <v>80</v>
      </c>
      <c r="D5" s="7" t="s">
        <v>9</v>
      </c>
      <c r="E5" s="7" t="s">
        <v>81</v>
      </c>
      <c r="F5" s="7"/>
      <c r="G5" s="7" t="s">
        <v>80</v>
      </c>
      <c r="H5" s="7" t="s">
        <v>9</v>
      </c>
      <c r="I5" s="7" t="s">
        <v>81</v>
      </c>
      <c r="J5" s="7"/>
      <c r="K5" s="7" t="s">
        <v>80</v>
      </c>
      <c r="L5" s="7" t="s">
        <v>9</v>
      </c>
      <c r="M5" s="7" t="s">
        <v>81</v>
      </c>
      <c r="N5" s="4"/>
      <c r="O5" s="7"/>
      <c r="P5" s="7" t="s">
        <v>80</v>
      </c>
      <c r="Q5" s="7" t="s">
        <v>9</v>
      </c>
      <c r="R5" s="7" t="s">
        <v>81</v>
      </c>
      <c r="S5" s="7"/>
      <c r="T5" s="7" t="s">
        <v>80</v>
      </c>
      <c r="U5" s="7" t="s">
        <v>9</v>
      </c>
      <c r="V5" s="7" t="s">
        <v>81</v>
      </c>
      <c r="W5" s="7"/>
      <c r="X5" s="7" t="s">
        <v>80</v>
      </c>
      <c r="Y5" s="7" t="s">
        <v>9</v>
      </c>
      <c r="Z5" s="7" t="s">
        <v>81</v>
      </c>
    </row>
    <row r="6" spans="1:26" ht="13.5" customHeight="1">
      <c r="A6" s="4"/>
      <c r="B6" s="7" t="s">
        <v>82</v>
      </c>
      <c r="C6" s="7"/>
      <c r="D6" s="7"/>
      <c r="E6" s="7"/>
      <c r="F6" s="7" t="s">
        <v>82</v>
      </c>
      <c r="G6" s="7"/>
      <c r="H6" s="7"/>
      <c r="I6" s="7"/>
      <c r="J6" s="7" t="s">
        <v>82</v>
      </c>
      <c r="K6" s="7"/>
      <c r="L6" s="7"/>
      <c r="M6" s="7"/>
      <c r="N6" s="4"/>
      <c r="O6" s="7" t="s">
        <v>82</v>
      </c>
      <c r="P6" s="7"/>
      <c r="Q6" s="7"/>
      <c r="R6" s="7"/>
      <c r="S6" s="7" t="s">
        <v>82</v>
      </c>
      <c r="T6" s="7"/>
      <c r="U6" s="7"/>
      <c r="V6" s="7"/>
      <c r="W6" s="7" t="s">
        <v>82</v>
      </c>
      <c r="X6" s="7"/>
      <c r="Y6" s="7"/>
      <c r="Z6" s="7"/>
    </row>
    <row r="7" spans="1:26" ht="13.5" customHeight="1">
      <c r="A7" s="11" t="s">
        <v>12</v>
      </c>
      <c r="B7" s="10"/>
      <c r="C7" s="10" t="s">
        <v>83</v>
      </c>
      <c r="D7" s="10" t="s">
        <v>83</v>
      </c>
      <c r="E7" s="10" t="s">
        <v>83</v>
      </c>
      <c r="F7" s="10"/>
      <c r="G7" s="10" t="s">
        <v>83</v>
      </c>
      <c r="H7" s="10" t="s">
        <v>83</v>
      </c>
      <c r="I7" s="10" t="s">
        <v>83</v>
      </c>
      <c r="J7" s="10"/>
      <c r="K7" s="10" t="s">
        <v>83</v>
      </c>
      <c r="L7" s="10" t="s">
        <v>83</v>
      </c>
      <c r="M7" s="10" t="s">
        <v>83</v>
      </c>
      <c r="N7" s="11" t="s">
        <v>12</v>
      </c>
      <c r="O7" s="10"/>
      <c r="P7" s="10" t="s">
        <v>83</v>
      </c>
      <c r="Q7" s="10" t="s">
        <v>83</v>
      </c>
      <c r="R7" s="10" t="s">
        <v>83</v>
      </c>
      <c r="S7" s="10"/>
      <c r="T7" s="10" t="s">
        <v>83</v>
      </c>
      <c r="U7" s="10" t="s">
        <v>83</v>
      </c>
      <c r="V7" s="10" t="s">
        <v>83</v>
      </c>
      <c r="W7" s="10"/>
      <c r="X7" s="10" t="s">
        <v>83</v>
      </c>
      <c r="Y7" s="10" t="s">
        <v>83</v>
      </c>
      <c r="Z7" s="10" t="s">
        <v>83</v>
      </c>
    </row>
    <row r="8" spans="1:14" ht="16.5" customHeight="1">
      <c r="A8" s="55" t="s">
        <v>0</v>
      </c>
      <c r="N8" s="55" t="s">
        <v>0</v>
      </c>
    </row>
    <row r="9" spans="1:26" ht="13.5" customHeight="1">
      <c r="A9" s="33" t="s">
        <v>87</v>
      </c>
      <c r="B9" s="56">
        <v>20.4</v>
      </c>
      <c r="C9" s="56">
        <v>151.8</v>
      </c>
      <c r="D9" s="56">
        <v>145.8</v>
      </c>
      <c r="E9" s="56">
        <v>6</v>
      </c>
      <c r="F9" s="56">
        <v>21.2</v>
      </c>
      <c r="G9" s="56">
        <v>166.8</v>
      </c>
      <c r="H9" s="56">
        <v>157.7</v>
      </c>
      <c r="I9" s="56">
        <v>9.1</v>
      </c>
      <c r="J9" s="56">
        <v>19.4</v>
      </c>
      <c r="K9" s="56">
        <v>134.4</v>
      </c>
      <c r="L9" s="56">
        <v>132</v>
      </c>
      <c r="M9" s="56">
        <v>2.4</v>
      </c>
      <c r="N9" s="33" t="s">
        <v>87</v>
      </c>
      <c r="O9" s="57">
        <v>21.5</v>
      </c>
      <c r="P9" s="57">
        <v>162.4</v>
      </c>
      <c r="Q9" s="57">
        <v>157.1</v>
      </c>
      <c r="R9" s="57">
        <v>5.3</v>
      </c>
      <c r="S9" s="57">
        <v>21.8</v>
      </c>
      <c r="T9" s="57">
        <v>167.1</v>
      </c>
      <c r="U9" s="57">
        <v>160.9</v>
      </c>
      <c r="V9" s="57">
        <v>6.2</v>
      </c>
      <c r="W9" s="57">
        <v>19.8</v>
      </c>
      <c r="X9" s="57">
        <v>139.9</v>
      </c>
      <c r="Y9" s="57">
        <v>139</v>
      </c>
      <c r="Z9" s="57">
        <v>0.9</v>
      </c>
    </row>
    <row r="10" spans="1:26" ht="13.5" customHeight="1">
      <c r="A10" s="12" t="s">
        <v>88</v>
      </c>
      <c r="B10" s="58">
        <v>20.4</v>
      </c>
      <c r="C10" s="58">
        <v>155.4</v>
      </c>
      <c r="D10" s="58">
        <v>147.3</v>
      </c>
      <c r="E10" s="58">
        <v>8.1</v>
      </c>
      <c r="F10" s="58">
        <v>21.1</v>
      </c>
      <c r="G10" s="58">
        <v>168.3</v>
      </c>
      <c r="H10" s="58">
        <v>157.3</v>
      </c>
      <c r="I10" s="58">
        <v>11</v>
      </c>
      <c r="J10" s="58">
        <v>19.5</v>
      </c>
      <c r="K10" s="58">
        <v>138.1</v>
      </c>
      <c r="L10" s="58">
        <v>133.9</v>
      </c>
      <c r="M10" s="58">
        <v>4.2</v>
      </c>
      <c r="N10" s="12" t="s">
        <v>88</v>
      </c>
      <c r="O10" s="59">
        <v>21.3</v>
      </c>
      <c r="P10" s="59">
        <v>163.6</v>
      </c>
      <c r="Q10" s="59">
        <v>156.6</v>
      </c>
      <c r="R10" s="59">
        <v>7</v>
      </c>
      <c r="S10" s="59">
        <v>21.6</v>
      </c>
      <c r="T10" s="59">
        <v>168.6</v>
      </c>
      <c r="U10" s="59">
        <v>160.2</v>
      </c>
      <c r="V10" s="59">
        <v>8.4</v>
      </c>
      <c r="W10" s="59">
        <v>19.9</v>
      </c>
      <c r="X10" s="59">
        <v>141.4</v>
      </c>
      <c r="Y10" s="59">
        <v>140.8</v>
      </c>
      <c r="Z10" s="59">
        <v>0.6</v>
      </c>
    </row>
    <row r="11" spans="1:26" ht="13.5" customHeight="1">
      <c r="A11" s="12" t="s">
        <v>89</v>
      </c>
      <c r="B11" s="58">
        <v>20.3</v>
      </c>
      <c r="C11" s="58">
        <v>155.4</v>
      </c>
      <c r="D11" s="58">
        <v>147.7</v>
      </c>
      <c r="E11" s="58">
        <v>7.7</v>
      </c>
      <c r="F11" s="58">
        <v>20.9</v>
      </c>
      <c r="G11" s="58">
        <v>167.2</v>
      </c>
      <c r="H11" s="58">
        <v>157.3</v>
      </c>
      <c r="I11" s="58">
        <v>9.9</v>
      </c>
      <c r="J11" s="58">
        <v>19.6</v>
      </c>
      <c r="K11" s="58">
        <v>140.4</v>
      </c>
      <c r="L11" s="58">
        <v>135.6</v>
      </c>
      <c r="M11" s="58">
        <v>4.8</v>
      </c>
      <c r="N11" s="12" t="s">
        <v>89</v>
      </c>
      <c r="O11" s="58">
        <v>21.6</v>
      </c>
      <c r="P11" s="58">
        <v>166.7</v>
      </c>
      <c r="Q11" s="58">
        <v>161.8</v>
      </c>
      <c r="R11" s="58">
        <v>4.9</v>
      </c>
      <c r="S11" s="58">
        <v>21.8</v>
      </c>
      <c r="T11" s="58">
        <v>169.8</v>
      </c>
      <c r="U11" s="58">
        <v>164.2</v>
      </c>
      <c r="V11" s="58">
        <v>5.6</v>
      </c>
      <c r="W11" s="58">
        <v>20.4</v>
      </c>
      <c r="X11" s="58">
        <v>152.4</v>
      </c>
      <c r="Y11" s="58">
        <v>150.8</v>
      </c>
      <c r="Z11" s="58">
        <v>1.6</v>
      </c>
    </row>
    <row r="12" spans="1:26" ht="13.5" customHeight="1">
      <c r="A12" s="12" t="s">
        <v>90</v>
      </c>
      <c r="B12" s="60">
        <v>20.3</v>
      </c>
      <c r="C12" s="60">
        <v>148.9</v>
      </c>
      <c r="D12" s="60">
        <v>142.2</v>
      </c>
      <c r="E12" s="60">
        <v>6.7</v>
      </c>
      <c r="F12" s="60">
        <v>21.1</v>
      </c>
      <c r="G12" s="60">
        <v>163.2</v>
      </c>
      <c r="H12" s="60">
        <v>154.4</v>
      </c>
      <c r="I12" s="60">
        <v>8.8</v>
      </c>
      <c r="J12" s="60">
        <v>19.5</v>
      </c>
      <c r="K12" s="60">
        <v>132.6</v>
      </c>
      <c r="L12" s="60">
        <v>128.2</v>
      </c>
      <c r="M12" s="60">
        <v>4.4</v>
      </c>
      <c r="N12" s="12" t="s">
        <v>90</v>
      </c>
      <c r="O12" s="61">
        <v>21.3</v>
      </c>
      <c r="P12" s="61">
        <v>162.7</v>
      </c>
      <c r="Q12" s="61">
        <v>159.3</v>
      </c>
      <c r="R12" s="61">
        <v>3.4</v>
      </c>
      <c r="S12" s="61">
        <v>21.4</v>
      </c>
      <c r="T12" s="61">
        <v>163.6</v>
      </c>
      <c r="U12" s="61">
        <v>159.9</v>
      </c>
      <c r="V12" s="61">
        <v>3.7</v>
      </c>
      <c r="W12" s="61">
        <v>20.6</v>
      </c>
      <c r="X12" s="61">
        <v>157</v>
      </c>
      <c r="Y12" s="61">
        <v>155.4</v>
      </c>
      <c r="Z12" s="61">
        <v>1.6</v>
      </c>
    </row>
    <row r="13" spans="1:26" ht="13.5" customHeight="1">
      <c r="A13" s="12" t="s">
        <v>91</v>
      </c>
      <c r="B13" s="59">
        <v>20.1</v>
      </c>
      <c r="C13" s="59">
        <v>146.3</v>
      </c>
      <c r="D13" s="59">
        <v>141.1</v>
      </c>
      <c r="E13" s="59">
        <v>5.2</v>
      </c>
      <c r="F13" s="59">
        <v>20.6</v>
      </c>
      <c r="G13" s="59">
        <v>159</v>
      </c>
      <c r="H13" s="59">
        <v>152.2</v>
      </c>
      <c r="I13" s="59">
        <v>6.8</v>
      </c>
      <c r="J13" s="59">
        <v>19.5</v>
      </c>
      <c r="K13" s="59">
        <v>132</v>
      </c>
      <c r="L13" s="59">
        <v>128.6</v>
      </c>
      <c r="M13" s="59">
        <v>3.4</v>
      </c>
      <c r="N13" s="12" t="s">
        <v>91</v>
      </c>
      <c r="O13" s="59">
        <v>21.6</v>
      </c>
      <c r="P13" s="59">
        <v>167.2</v>
      </c>
      <c r="Q13" s="59">
        <v>163.6</v>
      </c>
      <c r="R13" s="59">
        <v>3.6</v>
      </c>
      <c r="S13" s="59">
        <v>21.7</v>
      </c>
      <c r="T13" s="59">
        <v>170</v>
      </c>
      <c r="U13" s="59">
        <v>165.9</v>
      </c>
      <c r="V13" s="59">
        <v>4.1</v>
      </c>
      <c r="W13" s="59">
        <v>21</v>
      </c>
      <c r="X13" s="59">
        <v>150.5</v>
      </c>
      <c r="Y13" s="59">
        <v>149.73</v>
      </c>
      <c r="Z13" s="59">
        <v>0.8</v>
      </c>
    </row>
    <row r="14" spans="1:26" ht="13.5" customHeight="1">
      <c r="A14" s="46" t="s">
        <v>92</v>
      </c>
      <c r="B14" s="62">
        <v>19.2</v>
      </c>
      <c r="C14" s="62">
        <v>137.3</v>
      </c>
      <c r="D14" s="62">
        <v>131.8</v>
      </c>
      <c r="E14" s="62">
        <v>5.5</v>
      </c>
      <c r="F14" s="62">
        <v>19.9</v>
      </c>
      <c r="G14" s="62">
        <v>150.4</v>
      </c>
      <c r="H14" s="62">
        <v>142.7</v>
      </c>
      <c r="I14" s="62">
        <v>7.7</v>
      </c>
      <c r="J14" s="62">
        <v>18.5</v>
      </c>
      <c r="K14" s="62">
        <v>122.7</v>
      </c>
      <c r="L14" s="62">
        <v>119.8</v>
      </c>
      <c r="M14" s="62">
        <v>2.9</v>
      </c>
      <c r="N14" s="46" t="s">
        <v>92</v>
      </c>
      <c r="O14" s="62">
        <v>20.4</v>
      </c>
      <c r="P14" s="62">
        <v>158.9</v>
      </c>
      <c r="Q14" s="62">
        <v>155</v>
      </c>
      <c r="R14" s="62">
        <v>3.9</v>
      </c>
      <c r="S14" s="62">
        <v>20.6</v>
      </c>
      <c r="T14" s="62">
        <v>161.5</v>
      </c>
      <c r="U14" s="62">
        <v>157</v>
      </c>
      <c r="V14" s="62">
        <v>4.5</v>
      </c>
      <c r="W14" s="62">
        <v>19.4</v>
      </c>
      <c r="X14" s="62">
        <v>143.5</v>
      </c>
      <c r="Y14" s="62">
        <v>142.9</v>
      </c>
      <c r="Z14" s="62">
        <v>0.6</v>
      </c>
    </row>
    <row r="15" spans="1:26" ht="13.5" customHeight="1">
      <c r="A15" s="12" t="s">
        <v>16</v>
      </c>
      <c r="B15" s="59">
        <v>20</v>
      </c>
      <c r="C15" s="59">
        <v>143</v>
      </c>
      <c r="D15" s="59">
        <v>137.7</v>
      </c>
      <c r="E15" s="59">
        <v>5.3</v>
      </c>
      <c r="F15" s="59">
        <v>20.8</v>
      </c>
      <c r="G15" s="59">
        <v>156.8</v>
      </c>
      <c r="H15" s="59">
        <v>149.3</v>
      </c>
      <c r="I15" s="59">
        <v>7.5</v>
      </c>
      <c r="J15" s="59">
        <v>19.2</v>
      </c>
      <c r="K15" s="59">
        <v>127.8</v>
      </c>
      <c r="L15" s="59">
        <v>124.9</v>
      </c>
      <c r="M15" s="59">
        <v>2.9</v>
      </c>
      <c r="N15" s="12" t="s">
        <v>16</v>
      </c>
      <c r="O15" s="59">
        <v>22.2</v>
      </c>
      <c r="P15" s="59">
        <v>174.7</v>
      </c>
      <c r="Q15" s="59">
        <v>169.6</v>
      </c>
      <c r="R15" s="59">
        <v>5.1</v>
      </c>
      <c r="S15" s="59">
        <v>22.4</v>
      </c>
      <c r="T15" s="59">
        <v>177.53</v>
      </c>
      <c r="U15" s="59">
        <v>171.6</v>
      </c>
      <c r="V15" s="59">
        <v>5.9</v>
      </c>
      <c r="W15" s="59">
        <v>20.8</v>
      </c>
      <c r="X15" s="59">
        <v>158.4</v>
      </c>
      <c r="Y15" s="59">
        <v>157.9</v>
      </c>
      <c r="Z15" s="59">
        <v>0.5</v>
      </c>
    </row>
    <row r="16" spans="1:26" ht="13.5" customHeight="1">
      <c r="A16" s="12" t="s">
        <v>84</v>
      </c>
      <c r="B16" s="59">
        <v>20.2</v>
      </c>
      <c r="C16" s="59">
        <v>146.9</v>
      </c>
      <c r="D16" s="59">
        <v>141</v>
      </c>
      <c r="E16" s="59">
        <v>5.9</v>
      </c>
      <c r="F16" s="59">
        <v>20.9</v>
      </c>
      <c r="G16" s="59">
        <v>160.6</v>
      </c>
      <c r="H16" s="59">
        <v>152.4</v>
      </c>
      <c r="I16" s="59">
        <v>8.2</v>
      </c>
      <c r="J16" s="59">
        <v>19.3</v>
      </c>
      <c r="K16" s="59">
        <v>131.7</v>
      </c>
      <c r="L16" s="59">
        <v>128.4</v>
      </c>
      <c r="M16" s="59">
        <v>3.3</v>
      </c>
      <c r="N16" s="12" t="s">
        <v>84</v>
      </c>
      <c r="O16" s="59">
        <v>22.6</v>
      </c>
      <c r="P16" s="59">
        <v>177.9</v>
      </c>
      <c r="Q16" s="59">
        <v>170.2</v>
      </c>
      <c r="R16" s="59">
        <v>7.7</v>
      </c>
      <c r="S16" s="59">
        <v>22.8</v>
      </c>
      <c r="T16" s="59">
        <v>181.1</v>
      </c>
      <c r="U16" s="59">
        <v>172.3</v>
      </c>
      <c r="V16" s="59">
        <v>8.8</v>
      </c>
      <c r="W16" s="59">
        <v>21</v>
      </c>
      <c r="X16" s="59">
        <v>157.2</v>
      </c>
      <c r="Y16" s="59">
        <v>156.6</v>
      </c>
      <c r="Z16" s="59">
        <v>0.6</v>
      </c>
    </row>
    <row r="17" spans="1:26" ht="13.5" customHeight="1">
      <c r="A17" s="12" t="s">
        <v>17</v>
      </c>
      <c r="B17" s="59">
        <v>20.4</v>
      </c>
      <c r="C17" s="59">
        <v>147.2</v>
      </c>
      <c r="D17" s="59">
        <v>141.8</v>
      </c>
      <c r="E17" s="59">
        <v>5.4</v>
      </c>
      <c r="F17" s="59">
        <v>20.7</v>
      </c>
      <c r="G17" s="59">
        <v>159.4</v>
      </c>
      <c r="H17" s="59">
        <v>152</v>
      </c>
      <c r="I17" s="59">
        <v>7.4</v>
      </c>
      <c r="J17" s="59">
        <v>20.1</v>
      </c>
      <c r="K17" s="59">
        <v>134</v>
      </c>
      <c r="L17" s="59">
        <v>130.7</v>
      </c>
      <c r="M17" s="59">
        <v>3.3</v>
      </c>
      <c r="N17" s="12" t="s">
        <v>17</v>
      </c>
      <c r="O17" s="59">
        <v>20.9</v>
      </c>
      <c r="P17" s="59">
        <v>158.9</v>
      </c>
      <c r="Q17" s="59">
        <v>156.7</v>
      </c>
      <c r="R17" s="59">
        <v>2.2</v>
      </c>
      <c r="S17" s="59">
        <v>20.7</v>
      </c>
      <c r="T17" s="59">
        <v>158</v>
      </c>
      <c r="U17" s="59">
        <v>155.5</v>
      </c>
      <c r="V17" s="59">
        <v>2.5</v>
      </c>
      <c r="W17" s="59">
        <v>22</v>
      </c>
      <c r="X17" s="59">
        <v>164.3</v>
      </c>
      <c r="Y17" s="59">
        <v>163.9</v>
      </c>
      <c r="Z17" s="59">
        <v>0.4</v>
      </c>
    </row>
    <row r="18" spans="1:26" ht="13.5" customHeight="1">
      <c r="A18" s="12" t="s">
        <v>18</v>
      </c>
      <c r="B18" s="59">
        <v>19.1</v>
      </c>
      <c r="C18" s="59">
        <v>136.4</v>
      </c>
      <c r="D18" s="59">
        <v>131.3</v>
      </c>
      <c r="E18" s="59">
        <v>5.1</v>
      </c>
      <c r="F18" s="59">
        <v>19.5</v>
      </c>
      <c r="G18" s="59">
        <v>147.4</v>
      </c>
      <c r="H18" s="59">
        <v>140.3</v>
      </c>
      <c r="I18" s="59">
        <v>7.1</v>
      </c>
      <c r="J18" s="59">
        <v>18.8</v>
      </c>
      <c r="K18" s="59">
        <v>124.7</v>
      </c>
      <c r="L18" s="59">
        <v>121.7</v>
      </c>
      <c r="M18" s="59">
        <v>3</v>
      </c>
      <c r="N18" s="12" t="s">
        <v>18</v>
      </c>
      <c r="O18" s="59">
        <v>19.1</v>
      </c>
      <c r="P18" s="59">
        <v>146.6</v>
      </c>
      <c r="Q18" s="59">
        <v>144.3</v>
      </c>
      <c r="R18" s="59">
        <v>2.3</v>
      </c>
      <c r="S18" s="59">
        <v>19.1</v>
      </c>
      <c r="T18" s="59">
        <v>147.3</v>
      </c>
      <c r="U18" s="59">
        <v>144.7</v>
      </c>
      <c r="V18" s="59">
        <v>2.6</v>
      </c>
      <c r="W18" s="59">
        <v>19.2</v>
      </c>
      <c r="X18" s="59">
        <v>142.7</v>
      </c>
      <c r="Y18" s="59">
        <v>142.4</v>
      </c>
      <c r="Z18" s="59">
        <v>0.3</v>
      </c>
    </row>
    <row r="19" spans="1:26" ht="13.5" customHeight="1">
      <c r="A19" s="12" t="s">
        <v>19</v>
      </c>
      <c r="B19" s="59">
        <v>20.5</v>
      </c>
      <c r="C19" s="59">
        <v>147.5</v>
      </c>
      <c r="D19" s="59">
        <v>143.3</v>
      </c>
      <c r="E19" s="59">
        <v>4.2</v>
      </c>
      <c r="F19" s="59">
        <v>21.2</v>
      </c>
      <c r="G19" s="59">
        <v>160.3</v>
      </c>
      <c r="H19" s="59">
        <v>154.4</v>
      </c>
      <c r="I19" s="59">
        <v>5.9</v>
      </c>
      <c r="J19" s="59">
        <v>19.8</v>
      </c>
      <c r="K19" s="59">
        <v>133.7</v>
      </c>
      <c r="L19" s="59">
        <v>131.3</v>
      </c>
      <c r="M19" s="59">
        <v>2.4</v>
      </c>
      <c r="N19" s="12" t="s">
        <v>19</v>
      </c>
      <c r="O19" s="59">
        <v>22.1</v>
      </c>
      <c r="P19" s="59">
        <v>170.1</v>
      </c>
      <c r="Q19" s="59">
        <v>166.9</v>
      </c>
      <c r="R19" s="59">
        <v>3.2</v>
      </c>
      <c r="S19" s="59">
        <v>22.3</v>
      </c>
      <c r="T19" s="59">
        <v>172.1</v>
      </c>
      <c r="U19" s="59">
        <v>168.5</v>
      </c>
      <c r="V19" s="59">
        <v>3.6</v>
      </c>
      <c r="W19" s="59">
        <v>21.2</v>
      </c>
      <c r="X19" s="59">
        <v>158.4</v>
      </c>
      <c r="Y19" s="59">
        <v>157.9</v>
      </c>
      <c r="Z19" s="59">
        <v>0.5</v>
      </c>
    </row>
    <row r="20" spans="1:26" ht="13.5" customHeight="1">
      <c r="A20" s="12" t="s">
        <v>20</v>
      </c>
      <c r="B20" s="59">
        <v>20.6</v>
      </c>
      <c r="C20" s="59">
        <v>151.8</v>
      </c>
      <c r="D20" s="59">
        <v>147</v>
      </c>
      <c r="E20" s="59">
        <v>4.8</v>
      </c>
      <c r="F20" s="59">
        <v>21</v>
      </c>
      <c r="G20" s="59">
        <v>163</v>
      </c>
      <c r="H20" s="59">
        <v>157.2</v>
      </c>
      <c r="I20" s="59">
        <v>5.8</v>
      </c>
      <c r="J20" s="59">
        <v>20</v>
      </c>
      <c r="K20" s="59">
        <v>138</v>
      </c>
      <c r="L20" s="59">
        <v>134.5</v>
      </c>
      <c r="M20" s="59">
        <v>3.5</v>
      </c>
      <c r="N20" s="12" t="s">
        <v>20</v>
      </c>
      <c r="O20" s="59">
        <v>21.4</v>
      </c>
      <c r="P20" s="59">
        <v>163.3</v>
      </c>
      <c r="Q20" s="59">
        <v>160.8</v>
      </c>
      <c r="R20" s="59">
        <v>2.5</v>
      </c>
      <c r="S20" s="59">
        <v>21.4</v>
      </c>
      <c r="T20" s="59">
        <v>165.9</v>
      </c>
      <c r="U20" s="59">
        <v>163.2</v>
      </c>
      <c r="V20" s="59">
        <v>2.7</v>
      </c>
      <c r="W20" s="59">
        <v>21.3</v>
      </c>
      <c r="X20" s="59">
        <v>145.8</v>
      </c>
      <c r="Y20" s="59">
        <v>145.1</v>
      </c>
      <c r="Z20" s="59">
        <v>0.7</v>
      </c>
    </row>
    <row r="21" spans="1:26" ht="13.5" customHeight="1">
      <c r="A21" s="12" t="s">
        <v>21</v>
      </c>
      <c r="B21" s="59">
        <v>20</v>
      </c>
      <c r="C21" s="59">
        <v>146.9</v>
      </c>
      <c r="D21" s="59">
        <v>142.2</v>
      </c>
      <c r="E21" s="59">
        <v>4.7</v>
      </c>
      <c r="F21" s="59">
        <v>20.4</v>
      </c>
      <c r="G21" s="59">
        <v>156.9</v>
      </c>
      <c r="H21" s="59">
        <v>151.5</v>
      </c>
      <c r="I21" s="59">
        <v>5.4</v>
      </c>
      <c r="J21" s="59">
        <v>19.5</v>
      </c>
      <c r="K21" s="59">
        <v>134.7</v>
      </c>
      <c r="L21" s="59">
        <v>130.9</v>
      </c>
      <c r="M21" s="59">
        <v>3.8</v>
      </c>
      <c r="N21" s="12" t="s">
        <v>21</v>
      </c>
      <c r="O21" s="59">
        <v>20.7</v>
      </c>
      <c r="P21" s="59">
        <v>157.7</v>
      </c>
      <c r="Q21" s="59">
        <v>155.2</v>
      </c>
      <c r="R21" s="59">
        <v>2.5</v>
      </c>
      <c r="S21" s="59">
        <v>20.7</v>
      </c>
      <c r="T21" s="59">
        <v>160.8</v>
      </c>
      <c r="U21" s="59">
        <v>158</v>
      </c>
      <c r="V21" s="59">
        <v>2.8</v>
      </c>
      <c r="W21" s="59">
        <v>20.3</v>
      </c>
      <c r="X21" s="59">
        <v>137.6</v>
      </c>
      <c r="Y21" s="59">
        <v>136.9</v>
      </c>
      <c r="Z21" s="59">
        <v>0.7</v>
      </c>
    </row>
    <row r="22" spans="1:26" ht="13.5" customHeight="1">
      <c r="A22" s="12" t="s">
        <v>22</v>
      </c>
      <c r="B22" s="59">
        <v>20.2</v>
      </c>
      <c r="C22" s="59">
        <v>149.8</v>
      </c>
      <c r="D22" s="59">
        <v>144.7</v>
      </c>
      <c r="E22" s="59">
        <v>5.1</v>
      </c>
      <c r="F22" s="59">
        <v>20.5</v>
      </c>
      <c r="G22" s="59">
        <v>160.5</v>
      </c>
      <c r="H22" s="59">
        <v>154.5</v>
      </c>
      <c r="I22" s="59">
        <v>6</v>
      </c>
      <c r="J22" s="59">
        <v>19.9</v>
      </c>
      <c r="K22" s="59">
        <v>136.9</v>
      </c>
      <c r="L22" s="59">
        <v>132.9</v>
      </c>
      <c r="M22" s="59">
        <v>4</v>
      </c>
      <c r="N22" s="12" t="s">
        <v>22</v>
      </c>
      <c r="O22" s="59">
        <v>22</v>
      </c>
      <c r="P22" s="59">
        <v>169.7</v>
      </c>
      <c r="Q22" s="59">
        <v>166.8</v>
      </c>
      <c r="R22" s="59">
        <v>2.9</v>
      </c>
      <c r="S22" s="59">
        <v>22.1</v>
      </c>
      <c r="T22" s="59">
        <v>173.5</v>
      </c>
      <c r="U22" s="59">
        <v>170.2</v>
      </c>
      <c r="V22" s="59">
        <v>3.3</v>
      </c>
      <c r="W22" s="59">
        <v>21.6</v>
      </c>
      <c r="X22" s="59">
        <v>146.3</v>
      </c>
      <c r="Y22" s="59">
        <v>145.5</v>
      </c>
      <c r="Z22" s="59">
        <v>0.8</v>
      </c>
    </row>
    <row r="23" spans="1:26" ht="13.5" customHeight="1">
      <c r="A23" s="12" t="s">
        <v>23</v>
      </c>
      <c r="B23" s="59">
        <v>20.5</v>
      </c>
      <c r="C23" s="59">
        <v>150.6</v>
      </c>
      <c r="D23" s="59">
        <v>145.8</v>
      </c>
      <c r="E23" s="59">
        <v>4.8</v>
      </c>
      <c r="F23" s="59">
        <v>21.2</v>
      </c>
      <c r="G23" s="59">
        <v>164</v>
      </c>
      <c r="H23" s="59">
        <v>157.8</v>
      </c>
      <c r="I23" s="59">
        <v>6.2</v>
      </c>
      <c r="J23" s="59">
        <v>19.8</v>
      </c>
      <c r="K23" s="59">
        <v>135.1</v>
      </c>
      <c r="L23" s="59">
        <v>131.8</v>
      </c>
      <c r="M23" s="59">
        <v>3.3</v>
      </c>
      <c r="N23" s="12" t="s">
        <v>23</v>
      </c>
      <c r="O23" s="59">
        <v>22.7</v>
      </c>
      <c r="P23" s="59">
        <v>174.1</v>
      </c>
      <c r="Q23" s="59">
        <v>170.8</v>
      </c>
      <c r="R23" s="59">
        <v>3.3</v>
      </c>
      <c r="S23" s="59">
        <v>22.8</v>
      </c>
      <c r="T23" s="59">
        <v>177.2</v>
      </c>
      <c r="U23" s="59">
        <v>173.7</v>
      </c>
      <c r="V23" s="59">
        <v>3.5</v>
      </c>
      <c r="W23" s="59">
        <v>22.5</v>
      </c>
      <c r="X23" s="59">
        <v>155.2</v>
      </c>
      <c r="Y23" s="59">
        <v>153.1</v>
      </c>
      <c r="Z23" s="59">
        <v>2.1</v>
      </c>
    </row>
    <row r="24" spans="1:26" ht="13.5" customHeight="1">
      <c r="A24" s="12" t="s">
        <v>24</v>
      </c>
      <c r="B24" s="59">
        <v>20.1</v>
      </c>
      <c r="C24" s="59">
        <v>148</v>
      </c>
      <c r="D24" s="59">
        <v>143</v>
      </c>
      <c r="E24" s="59">
        <v>5</v>
      </c>
      <c r="F24" s="59">
        <v>20.8</v>
      </c>
      <c r="G24" s="59">
        <v>161.9</v>
      </c>
      <c r="H24" s="59">
        <v>155.7</v>
      </c>
      <c r="I24" s="59">
        <v>6.2</v>
      </c>
      <c r="J24" s="59">
        <v>19.3</v>
      </c>
      <c r="K24" s="59">
        <v>131.8</v>
      </c>
      <c r="L24" s="59">
        <v>128.1</v>
      </c>
      <c r="M24" s="59">
        <v>3.7</v>
      </c>
      <c r="N24" s="12" t="s">
        <v>24</v>
      </c>
      <c r="O24" s="59">
        <v>22.3</v>
      </c>
      <c r="P24" s="59">
        <v>172.7</v>
      </c>
      <c r="Q24" s="59">
        <v>169.5</v>
      </c>
      <c r="R24" s="59">
        <v>3.2</v>
      </c>
      <c r="S24" s="59">
        <v>22.4</v>
      </c>
      <c r="T24" s="59">
        <v>176.5</v>
      </c>
      <c r="U24" s="59">
        <v>173</v>
      </c>
      <c r="V24" s="59">
        <v>3.5</v>
      </c>
      <c r="W24" s="59">
        <v>21.8</v>
      </c>
      <c r="X24" s="59">
        <v>149.8</v>
      </c>
      <c r="Y24" s="59">
        <v>148.3</v>
      </c>
      <c r="Z24" s="59">
        <v>1.5</v>
      </c>
    </row>
    <row r="25" spans="1:26" ht="13.5" customHeight="1">
      <c r="A25" s="14" t="s">
        <v>25</v>
      </c>
      <c r="B25" s="63">
        <v>20.2</v>
      </c>
      <c r="C25" s="64">
        <v>150.5</v>
      </c>
      <c r="D25" s="64">
        <v>144.2</v>
      </c>
      <c r="E25" s="64">
        <v>6.3</v>
      </c>
      <c r="F25" s="64">
        <v>20.9</v>
      </c>
      <c r="G25" s="64">
        <v>165.4</v>
      </c>
      <c r="H25" s="64">
        <v>157.4</v>
      </c>
      <c r="I25" s="64">
        <v>8</v>
      </c>
      <c r="J25" s="64">
        <v>19.5</v>
      </c>
      <c r="K25" s="64">
        <v>133.4</v>
      </c>
      <c r="L25" s="64">
        <v>129</v>
      </c>
      <c r="M25" s="64">
        <v>4.4</v>
      </c>
      <c r="N25" s="14" t="s">
        <v>25</v>
      </c>
      <c r="O25" s="63">
        <v>22.9</v>
      </c>
      <c r="P25" s="64">
        <v>180.7</v>
      </c>
      <c r="Q25" s="64">
        <v>176.5</v>
      </c>
      <c r="R25" s="64">
        <v>4.2</v>
      </c>
      <c r="S25" s="64">
        <v>23.2</v>
      </c>
      <c r="T25" s="64">
        <v>186.6</v>
      </c>
      <c r="U25" s="64">
        <v>181.8</v>
      </c>
      <c r="V25" s="64">
        <v>4.8</v>
      </c>
      <c r="W25" s="64">
        <v>21.2</v>
      </c>
      <c r="X25" s="64">
        <v>144.4</v>
      </c>
      <c r="Y25" s="64">
        <v>143.6</v>
      </c>
      <c r="Z25" s="64">
        <v>0.8</v>
      </c>
    </row>
    <row r="26" spans="1:14" ht="16.5" customHeight="1">
      <c r="A26" s="55" t="s">
        <v>93</v>
      </c>
      <c r="N26" s="55" t="s">
        <v>93</v>
      </c>
    </row>
    <row r="27" spans="1:26" ht="13.5" customHeight="1">
      <c r="A27" s="33" t="s">
        <v>87</v>
      </c>
      <c r="B27" s="57">
        <v>20.4</v>
      </c>
      <c r="C27" s="57">
        <v>148.6</v>
      </c>
      <c r="D27" s="57">
        <v>141.3</v>
      </c>
      <c r="E27" s="57">
        <v>7.3</v>
      </c>
      <c r="F27" s="57">
        <v>20.7</v>
      </c>
      <c r="G27" s="57">
        <v>159.7</v>
      </c>
      <c r="H27" s="57">
        <v>150.1</v>
      </c>
      <c r="I27" s="57">
        <v>9.6</v>
      </c>
      <c r="J27" s="57">
        <v>20.2</v>
      </c>
      <c r="K27" s="57">
        <v>137.4</v>
      </c>
      <c r="L27" s="57">
        <v>132.4</v>
      </c>
      <c r="M27" s="57">
        <v>5</v>
      </c>
      <c r="N27" s="33" t="s">
        <v>87</v>
      </c>
      <c r="O27" s="57">
        <v>21.4</v>
      </c>
      <c r="P27" s="57">
        <v>173.4</v>
      </c>
      <c r="Q27" s="57">
        <v>159.8</v>
      </c>
      <c r="R27" s="57">
        <v>13.6</v>
      </c>
      <c r="S27" s="57">
        <v>21.9</v>
      </c>
      <c r="T27" s="57">
        <v>178.3</v>
      </c>
      <c r="U27" s="57">
        <v>163.4</v>
      </c>
      <c r="V27" s="57">
        <v>14.9</v>
      </c>
      <c r="W27" s="57">
        <v>17.8</v>
      </c>
      <c r="X27" s="57">
        <v>139.5</v>
      </c>
      <c r="Y27" s="57">
        <v>135</v>
      </c>
      <c r="Z27" s="57">
        <v>4.5</v>
      </c>
    </row>
    <row r="28" spans="1:26" ht="13.5" customHeight="1">
      <c r="A28" s="12" t="s">
        <v>88</v>
      </c>
      <c r="B28" s="59">
        <v>20.4</v>
      </c>
      <c r="C28" s="59">
        <v>147.8</v>
      </c>
      <c r="D28" s="59">
        <v>140.1</v>
      </c>
      <c r="E28" s="59">
        <v>7.7</v>
      </c>
      <c r="F28" s="59">
        <v>20.6</v>
      </c>
      <c r="G28" s="59">
        <v>159.9</v>
      </c>
      <c r="H28" s="59">
        <v>149.2</v>
      </c>
      <c r="I28" s="59">
        <v>10.7</v>
      </c>
      <c r="J28" s="59">
        <v>20.2</v>
      </c>
      <c r="K28" s="59">
        <v>135.7</v>
      </c>
      <c r="L28" s="59">
        <v>130.9</v>
      </c>
      <c r="M28" s="59">
        <v>4.8</v>
      </c>
      <c r="N28" s="12" t="s">
        <v>88</v>
      </c>
      <c r="O28" s="59">
        <v>21.8</v>
      </c>
      <c r="P28" s="59">
        <v>178.3</v>
      </c>
      <c r="Q28" s="59">
        <v>163.8</v>
      </c>
      <c r="R28" s="59">
        <v>14.5</v>
      </c>
      <c r="S28" s="59">
        <v>22.3</v>
      </c>
      <c r="T28" s="59">
        <v>183.4</v>
      </c>
      <c r="U28" s="59">
        <v>167.3</v>
      </c>
      <c r="V28" s="59">
        <v>16.1</v>
      </c>
      <c r="W28" s="59">
        <v>18.5</v>
      </c>
      <c r="X28" s="59">
        <v>144.6</v>
      </c>
      <c r="Y28" s="59">
        <v>140.7</v>
      </c>
      <c r="Z28" s="59">
        <v>3.9</v>
      </c>
    </row>
    <row r="29" spans="1:26" ht="13.5" customHeight="1">
      <c r="A29" s="12" t="s">
        <v>89</v>
      </c>
      <c r="B29" s="58">
        <v>20.4</v>
      </c>
      <c r="C29" s="58">
        <v>152.7</v>
      </c>
      <c r="D29" s="58">
        <v>143.2</v>
      </c>
      <c r="E29" s="58">
        <v>9.5</v>
      </c>
      <c r="F29" s="58">
        <v>20.5</v>
      </c>
      <c r="G29" s="58">
        <v>164.6</v>
      </c>
      <c r="H29" s="58">
        <v>150.7</v>
      </c>
      <c r="I29" s="58">
        <v>13.9</v>
      </c>
      <c r="J29" s="58">
        <v>20.3</v>
      </c>
      <c r="K29" s="58">
        <v>140.2</v>
      </c>
      <c r="L29" s="58">
        <v>135.3</v>
      </c>
      <c r="M29" s="58">
        <v>4.9</v>
      </c>
      <c r="N29" s="12" t="s">
        <v>89</v>
      </c>
      <c r="O29" s="58">
        <v>21.5</v>
      </c>
      <c r="P29" s="58">
        <v>177.8</v>
      </c>
      <c r="Q29" s="58">
        <v>165.9</v>
      </c>
      <c r="R29" s="58">
        <v>11.9</v>
      </c>
      <c r="S29" s="58">
        <v>21.6</v>
      </c>
      <c r="T29" s="58">
        <v>179.6</v>
      </c>
      <c r="U29" s="58">
        <v>166.6</v>
      </c>
      <c r="V29" s="58">
        <v>13</v>
      </c>
      <c r="W29" s="58">
        <v>21.3</v>
      </c>
      <c r="X29" s="58">
        <v>165.2</v>
      </c>
      <c r="Y29" s="58">
        <v>161.2</v>
      </c>
      <c r="Z29" s="58">
        <v>4</v>
      </c>
    </row>
    <row r="30" spans="1:26" ht="13.5" customHeight="1">
      <c r="A30" s="12" t="s">
        <v>90</v>
      </c>
      <c r="B30" s="60">
        <v>20.2</v>
      </c>
      <c r="C30" s="60">
        <v>150.8</v>
      </c>
      <c r="D30" s="60">
        <v>142.1</v>
      </c>
      <c r="E30" s="60">
        <v>8.7</v>
      </c>
      <c r="F30" s="60">
        <v>20.5</v>
      </c>
      <c r="G30" s="60">
        <v>163.5</v>
      </c>
      <c r="H30" s="60">
        <v>150.8</v>
      </c>
      <c r="I30" s="60">
        <v>12.7</v>
      </c>
      <c r="J30" s="60">
        <v>20</v>
      </c>
      <c r="K30" s="60">
        <v>137.1</v>
      </c>
      <c r="L30" s="60">
        <v>132.7</v>
      </c>
      <c r="M30" s="60">
        <v>4.4</v>
      </c>
      <c r="N30" s="12" t="s">
        <v>90</v>
      </c>
      <c r="O30" s="61">
        <v>20.9</v>
      </c>
      <c r="P30" s="61">
        <v>169.5</v>
      </c>
      <c r="Q30" s="61">
        <v>160.7</v>
      </c>
      <c r="R30" s="61">
        <v>8.8</v>
      </c>
      <c r="S30" s="61">
        <v>21.1</v>
      </c>
      <c r="T30" s="61">
        <v>172.3</v>
      </c>
      <c r="U30" s="61">
        <v>162.9</v>
      </c>
      <c r="V30" s="61">
        <v>9.4</v>
      </c>
      <c r="W30" s="61">
        <v>19.7</v>
      </c>
      <c r="X30" s="61">
        <v>155.4</v>
      </c>
      <c r="Y30" s="61">
        <v>149.7</v>
      </c>
      <c r="Z30" s="61">
        <v>5.7</v>
      </c>
    </row>
    <row r="31" spans="1:26" ht="13.5" customHeight="1">
      <c r="A31" s="12" t="s">
        <v>91</v>
      </c>
      <c r="B31" s="59">
        <v>19.9</v>
      </c>
      <c r="C31" s="59">
        <v>147.6</v>
      </c>
      <c r="D31" s="59">
        <v>138.2</v>
      </c>
      <c r="E31" s="59">
        <v>9.4</v>
      </c>
      <c r="F31" s="59">
        <v>20.3</v>
      </c>
      <c r="G31" s="59">
        <v>164.2</v>
      </c>
      <c r="H31" s="59">
        <v>149.1</v>
      </c>
      <c r="I31" s="59">
        <v>15.1</v>
      </c>
      <c r="J31" s="59">
        <v>19.6</v>
      </c>
      <c r="K31" s="59">
        <v>130.3</v>
      </c>
      <c r="L31" s="59">
        <v>126.8</v>
      </c>
      <c r="M31" s="59">
        <v>3.5</v>
      </c>
      <c r="N31" s="12" t="s">
        <v>91</v>
      </c>
      <c r="O31" s="59">
        <v>19.9</v>
      </c>
      <c r="P31" s="59">
        <v>159.5</v>
      </c>
      <c r="Q31" s="59">
        <v>146.4</v>
      </c>
      <c r="R31" s="59">
        <v>13.1</v>
      </c>
      <c r="S31" s="59">
        <v>20.2</v>
      </c>
      <c r="T31" s="59">
        <v>161.6</v>
      </c>
      <c r="U31" s="59">
        <v>147.4</v>
      </c>
      <c r="V31" s="59">
        <v>14.2</v>
      </c>
      <c r="W31" s="59">
        <v>18.9</v>
      </c>
      <c r="X31" s="59">
        <v>150.7</v>
      </c>
      <c r="Y31" s="59">
        <v>142.4</v>
      </c>
      <c r="Z31" s="59">
        <v>8.3</v>
      </c>
    </row>
    <row r="32" spans="1:26" ht="13.5" customHeight="1">
      <c r="A32" s="46" t="s">
        <v>92</v>
      </c>
      <c r="B32" s="62">
        <v>19.2</v>
      </c>
      <c r="C32" s="62">
        <v>143.1</v>
      </c>
      <c r="D32" s="62">
        <v>133.3</v>
      </c>
      <c r="E32" s="62">
        <v>9.8</v>
      </c>
      <c r="F32" s="62">
        <v>19.5</v>
      </c>
      <c r="G32" s="62">
        <v>158.7</v>
      </c>
      <c r="H32" s="62">
        <v>143.6</v>
      </c>
      <c r="I32" s="62">
        <v>15.1</v>
      </c>
      <c r="J32" s="62">
        <v>18.9</v>
      </c>
      <c r="K32" s="62">
        <v>126.1</v>
      </c>
      <c r="L32" s="62">
        <v>122.1</v>
      </c>
      <c r="M32" s="62">
        <v>4</v>
      </c>
      <c r="N32" s="46" t="s">
        <v>92</v>
      </c>
      <c r="O32" s="62">
        <v>18.7</v>
      </c>
      <c r="P32" s="62">
        <v>148.5</v>
      </c>
      <c r="Q32" s="62">
        <v>138</v>
      </c>
      <c r="R32" s="62">
        <v>10.5</v>
      </c>
      <c r="S32" s="62">
        <v>18.9</v>
      </c>
      <c r="T32" s="62">
        <v>150.4</v>
      </c>
      <c r="U32" s="62">
        <v>139</v>
      </c>
      <c r="V32" s="62">
        <v>11.4</v>
      </c>
      <c r="W32" s="62">
        <v>17.6</v>
      </c>
      <c r="X32" s="62">
        <v>140.3</v>
      </c>
      <c r="Y32" s="62">
        <v>133.7</v>
      </c>
      <c r="Z32" s="62">
        <v>6.6</v>
      </c>
    </row>
    <row r="33" spans="1:26" ht="13.5" customHeight="1">
      <c r="A33" s="12" t="s">
        <v>16</v>
      </c>
      <c r="B33" s="59">
        <v>19.5</v>
      </c>
      <c r="C33" s="59">
        <v>143.9</v>
      </c>
      <c r="D33" s="59">
        <v>135.3</v>
      </c>
      <c r="E33" s="59">
        <v>8.6</v>
      </c>
      <c r="F33" s="59">
        <v>19.7</v>
      </c>
      <c r="G33" s="59">
        <v>160.1</v>
      </c>
      <c r="H33" s="59">
        <v>145.8</v>
      </c>
      <c r="I33" s="59">
        <v>14.3</v>
      </c>
      <c r="J33" s="59">
        <v>19.2</v>
      </c>
      <c r="K33" s="59">
        <v>126.7</v>
      </c>
      <c r="L33" s="59">
        <v>124.1</v>
      </c>
      <c r="M33" s="59">
        <v>2.6</v>
      </c>
      <c r="N33" s="12" t="s">
        <v>16</v>
      </c>
      <c r="O33" s="59">
        <v>19.6</v>
      </c>
      <c r="P33" s="59">
        <v>159.1</v>
      </c>
      <c r="Q33" s="59">
        <v>145</v>
      </c>
      <c r="R33" s="59">
        <v>14.1</v>
      </c>
      <c r="S33" s="59">
        <v>19.9</v>
      </c>
      <c r="T33" s="59">
        <v>162.6</v>
      </c>
      <c r="U33" s="59">
        <v>146.7</v>
      </c>
      <c r="V33" s="59">
        <v>15.9</v>
      </c>
      <c r="W33" s="59">
        <v>18.2</v>
      </c>
      <c r="X33" s="59">
        <v>144.8</v>
      </c>
      <c r="Y33" s="59">
        <v>138.1</v>
      </c>
      <c r="Z33" s="59">
        <v>6.7</v>
      </c>
    </row>
    <row r="34" spans="1:26" ht="13.5" customHeight="1">
      <c r="A34" s="12" t="s">
        <v>84</v>
      </c>
      <c r="B34" s="59">
        <v>19.9</v>
      </c>
      <c r="C34" s="59">
        <v>146.9</v>
      </c>
      <c r="D34" s="59">
        <v>137.5</v>
      </c>
      <c r="E34" s="59">
        <v>9.4</v>
      </c>
      <c r="F34" s="59">
        <v>20.2</v>
      </c>
      <c r="G34" s="59">
        <v>163.1</v>
      </c>
      <c r="H34" s="59">
        <v>148.6</v>
      </c>
      <c r="I34" s="59">
        <v>14.5</v>
      </c>
      <c r="J34" s="59">
        <v>19.5</v>
      </c>
      <c r="K34" s="59">
        <v>129.3</v>
      </c>
      <c r="L34" s="59">
        <v>125.5</v>
      </c>
      <c r="M34" s="59">
        <v>3.8</v>
      </c>
      <c r="N34" s="12" t="s">
        <v>84</v>
      </c>
      <c r="O34" s="59">
        <v>19.5</v>
      </c>
      <c r="P34" s="59">
        <v>155.3</v>
      </c>
      <c r="Q34" s="59">
        <v>143</v>
      </c>
      <c r="R34" s="59">
        <v>12.3</v>
      </c>
      <c r="S34" s="59">
        <v>19.9</v>
      </c>
      <c r="T34" s="59">
        <v>158.2</v>
      </c>
      <c r="U34" s="59">
        <v>144.8</v>
      </c>
      <c r="V34" s="59">
        <v>13.4</v>
      </c>
      <c r="W34" s="59">
        <v>17.9</v>
      </c>
      <c r="X34" s="59">
        <v>143.9</v>
      </c>
      <c r="Y34" s="59">
        <v>135.8</v>
      </c>
      <c r="Z34" s="59">
        <v>8.1</v>
      </c>
    </row>
    <row r="35" spans="1:26" ht="13.5" customHeight="1">
      <c r="A35" s="12" t="s">
        <v>17</v>
      </c>
      <c r="B35" s="59">
        <v>20.5</v>
      </c>
      <c r="C35" s="59">
        <v>152.9</v>
      </c>
      <c r="D35" s="59">
        <v>141.9</v>
      </c>
      <c r="E35" s="59">
        <v>11</v>
      </c>
      <c r="F35" s="59">
        <v>20.9</v>
      </c>
      <c r="G35" s="59">
        <v>170.6</v>
      </c>
      <c r="H35" s="59">
        <v>154</v>
      </c>
      <c r="I35" s="59">
        <v>16.6</v>
      </c>
      <c r="J35" s="59">
        <v>20</v>
      </c>
      <c r="K35" s="59">
        <v>134</v>
      </c>
      <c r="L35" s="59">
        <v>129.1</v>
      </c>
      <c r="M35" s="59">
        <v>4.9</v>
      </c>
      <c r="N35" s="12" t="s">
        <v>17</v>
      </c>
      <c r="O35" s="59">
        <v>21.1</v>
      </c>
      <c r="P35" s="59">
        <v>167.2</v>
      </c>
      <c r="Q35" s="59">
        <v>156.3</v>
      </c>
      <c r="R35" s="59">
        <v>10.9</v>
      </c>
      <c r="S35" s="59">
        <v>21.3</v>
      </c>
      <c r="T35" s="59">
        <v>167.9</v>
      </c>
      <c r="U35" s="59">
        <v>157.4</v>
      </c>
      <c r="V35" s="59">
        <v>10.5</v>
      </c>
      <c r="W35" s="59">
        <v>20.1</v>
      </c>
      <c r="X35" s="59">
        <v>164.5</v>
      </c>
      <c r="Y35" s="59">
        <v>151.7</v>
      </c>
      <c r="Z35" s="59">
        <v>12.8</v>
      </c>
    </row>
    <row r="36" spans="1:26" ht="13.5" customHeight="1">
      <c r="A36" s="12" t="s">
        <v>18</v>
      </c>
      <c r="B36" s="59">
        <v>19.7</v>
      </c>
      <c r="C36" s="59">
        <v>145.3</v>
      </c>
      <c r="D36" s="59">
        <v>135.8</v>
      </c>
      <c r="E36" s="59">
        <v>9.5</v>
      </c>
      <c r="F36" s="59">
        <v>20</v>
      </c>
      <c r="G36" s="59">
        <v>160.2</v>
      </c>
      <c r="H36" s="59">
        <v>145.7</v>
      </c>
      <c r="I36" s="59">
        <v>14.5</v>
      </c>
      <c r="J36" s="59">
        <v>19.4</v>
      </c>
      <c r="K36" s="59">
        <v>129.3</v>
      </c>
      <c r="L36" s="59">
        <v>125.2</v>
      </c>
      <c r="M36" s="59">
        <v>4.1</v>
      </c>
      <c r="N36" s="12" t="s">
        <v>18</v>
      </c>
      <c r="O36" s="59">
        <v>20.2</v>
      </c>
      <c r="P36" s="59">
        <v>159.6</v>
      </c>
      <c r="Q36" s="59">
        <v>150</v>
      </c>
      <c r="R36" s="59">
        <v>9.6</v>
      </c>
      <c r="S36" s="59">
        <v>20.4</v>
      </c>
      <c r="T36" s="59">
        <v>160.2</v>
      </c>
      <c r="U36" s="59">
        <v>150.7</v>
      </c>
      <c r="V36" s="59">
        <v>9.5</v>
      </c>
      <c r="W36" s="59">
        <v>19.6</v>
      </c>
      <c r="X36" s="59">
        <v>157</v>
      </c>
      <c r="Y36" s="59">
        <v>147.3</v>
      </c>
      <c r="Z36" s="59">
        <v>9.7</v>
      </c>
    </row>
    <row r="37" spans="1:26" ht="13.5" customHeight="1">
      <c r="A37" s="12" t="s">
        <v>19</v>
      </c>
      <c r="B37" s="59">
        <v>20.4</v>
      </c>
      <c r="C37" s="59">
        <v>148.7</v>
      </c>
      <c r="D37" s="59">
        <v>140.8</v>
      </c>
      <c r="E37" s="59">
        <v>7.9</v>
      </c>
      <c r="F37" s="59">
        <v>20.7</v>
      </c>
      <c r="G37" s="59">
        <v>166.5</v>
      </c>
      <c r="H37" s="59">
        <v>153.6</v>
      </c>
      <c r="I37" s="59">
        <v>12.9</v>
      </c>
      <c r="J37" s="59">
        <v>20.1</v>
      </c>
      <c r="K37" s="59">
        <v>130.8</v>
      </c>
      <c r="L37" s="59">
        <v>127.9</v>
      </c>
      <c r="M37" s="59">
        <v>2.9</v>
      </c>
      <c r="N37" s="12" t="s">
        <v>19</v>
      </c>
      <c r="O37" s="59">
        <v>18.8</v>
      </c>
      <c r="P37" s="59">
        <v>150.4</v>
      </c>
      <c r="Q37" s="59">
        <v>141.7</v>
      </c>
      <c r="R37" s="59">
        <v>8.7</v>
      </c>
      <c r="S37" s="59">
        <v>19</v>
      </c>
      <c r="T37" s="59">
        <v>151.3</v>
      </c>
      <c r="U37" s="59">
        <v>142.4</v>
      </c>
      <c r="V37" s="59">
        <v>8.9</v>
      </c>
      <c r="W37" s="59">
        <v>18.1</v>
      </c>
      <c r="X37" s="59">
        <v>146.14</v>
      </c>
      <c r="Y37" s="59">
        <v>138.7</v>
      </c>
      <c r="Z37" s="59">
        <v>7.43</v>
      </c>
    </row>
    <row r="38" spans="1:26" ht="13.5" customHeight="1">
      <c r="A38" s="12" t="s">
        <v>20</v>
      </c>
      <c r="B38" s="59">
        <v>20.6</v>
      </c>
      <c r="C38" s="59">
        <v>152.2</v>
      </c>
      <c r="D38" s="59">
        <v>143.8</v>
      </c>
      <c r="E38" s="59">
        <v>8.4</v>
      </c>
      <c r="F38" s="59">
        <v>21.1</v>
      </c>
      <c r="G38" s="59">
        <v>169.8</v>
      </c>
      <c r="H38" s="59">
        <v>156.5</v>
      </c>
      <c r="I38" s="59">
        <v>13.3</v>
      </c>
      <c r="J38" s="59">
        <v>20</v>
      </c>
      <c r="K38" s="59">
        <v>134</v>
      </c>
      <c r="L38" s="59">
        <v>130.6</v>
      </c>
      <c r="M38" s="59">
        <v>3.4</v>
      </c>
      <c r="N38" s="12" t="s">
        <v>20</v>
      </c>
      <c r="O38" s="59">
        <v>21.7</v>
      </c>
      <c r="P38" s="59">
        <v>169.4</v>
      </c>
      <c r="Q38" s="59">
        <v>162.1</v>
      </c>
      <c r="R38" s="59">
        <v>7.3</v>
      </c>
      <c r="S38" s="59">
        <v>21.9</v>
      </c>
      <c r="T38" s="59">
        <v>170.8</v>
      </c>
      <c r="U38" s="59">
        <v>162.8</v>
      </c>
      <c r="V38" s="59">
        <v>8</v>
      </c>
      <c r="W38" s="59">
        <v>20.9</v>
      </c>
      <c r="X38" s="59">
        <v>163.5</v>
      </c>
      <c r="Y38" s="59">
        <v>159.2</v>
      </c>
      <c r="Z38" s="59">
        <v>4.3</v>
      </c>
    </row>
    <row r="39" spans="1:26" ht="13.5" customHeight="1">
      <c r="A39" s="12" t="s">
        <v>21</v>
      </c>
      <c r="B39" s="59">
        <v>19.3</v>
      </c>
      <c r="C39" s="59">
        <v>142</v>
      </c>
      <c r="D39" s="59">
        <v>133.7</v>
      </c>
      <c r="E39" s="59">
        <v>8.3</v>
      </c>
      <c r="F39" s="59">
        <v>19.7</v>
      </c>
      <c r="G39" s="59">
        <v>157.3</v>
      </c>
      <c r="H39" s="59">
        <v>143.9</v>
      </c>
      <c r="I39" s="59">
        <v>13.4</v>
      </c>
      <c r="J39" s="59">
        <v>18.9</v>
      </c>
      <c r="K39" s="59">
        <v>126.1</v>
      </c>
      <c r="L39" s="59">
        <v>123.1</v>
      </c>
      <c r="M39" s="59">
        <v>3</v>
      </c>
      <c r="N39" s="12" t="s">
        <v>21</v>
      </c>
      <c r="O39" s="59">
        <v>19.1</v>
      </c>
      <c r="P39" s="59">
        <v>151.7</v>
      </c>
      <c r="Q39" s="59">
        <v>141</v>
      </c>
      <c r="R39" s="59">
        <v>10.7</v>
      </c>
      <c r="S39" s="59">
        <v>18.8</v>
      </c>
      <c r="T39" s="59">
        <v>152.4</v>
      </c>
      <c r="U39" s="59">
        <v>140.8</v>
      </c>
      <c r="V39" s="59">
        <v>11.6</v>
      </c>
      <c r="W39" s="59">
        <v>20.2</v>
      </c>
      <c r="X39" s="59">
        <v>148.9</v>
      </c>
      <c r="Y39" s="59">
        <v>141.8</v>
      </c>
      <c r="Z39" s="59">
        <v>7.1</v>
      </c>
    </row>
    <row r="40" spans="1:26" ht="13.5" customHeight="1">
      <c r="A40" s="12" t="s">
        <v>22</v>
      </c>
      <c r="B40" s="59">
        <v>19.6</v>
      </c>
      <c r="C40" s="59">
        <v>144.6</v>
      </c>
      <c r="D40" s="59">
        <v>135.4</v>
      </c>
      <c r="E40" s="59">
        <v>9.2</v>
      </c>
      <c r="F40" s="59">
        <v>19.9</v>
      </c>
      <c r="G40" s="59">
        <v>159.9</v>
      </c>
      <c r="H40" s="59">
        <v>144.8</v>
      </c>
      <c r="I40" s="59">
        <v>15.1</v>
      </c>
      <c r="J40" s="59">
        <v>19.4</v>
      </c>
      <c r="K40" s="59">
        <v>128.8</v>
      </c>
      <c r="L40" s="59">
        <v>125.7</v>
      </c>
      <c r="M40" s="59">
        <v>3.1</v>
      </c>
      <c r="N40" s="12" t="s">
        <v>22</v>
      </c>
      <c r="O40" s="59">
        <v>18.1</v>
      </c>
      <c r="P40" s="59">
        <v>143.4</v>
      </c>
      <c r="Q40" s="59">
        <v>124.7</v>
      </c>
      <c r="R40" s="59">
        <v>18.7</v>
      </c>
      <c r="S40" s="59">
        <v>18.3</v>
      </c>
      <c r="T40" s="59">
        <v>144.5</v>
      </c>
      <c r="U40" s="59">
        <v>123.3</v>
      </c>
      <c r="V40" s="59">
        <v>21.2</v>
      </c>
      <c r="W40" s="59">
        <v>17.2</v>
      </c>
      <c r="X40" s="59">
        <v>138.8</v>
      </c>
      <c r="Y40" s="59">
        <v>130.5</v>
      </c>
      <c r="Z40" s="59">
        <v>8.3</v>
      </c>
    </row>
    <row r="41" spans="1:26" ht="13.5" customHeight="1">
      <c r="A41" s="12" t="s">
        <v>23</v>
      </c>
      <c r="B41" s="59">
        <v>20.5</v>
      </c>
      <c r="C41" s="59">
        <v>151.5</v>
      </c>
      <c r="D41" s="59">
        <v>141.8</v>
      </c>
      <c r="E41" s="59">
        <v>9.7</v>
      </c>
      <c r="F41" s="59">
        <v>21</v>
      </c>
      <c r="G41" s="59">
        <v>169</v>
      </c>
      <c r="H41" s="59">
        <v>153</v>
      </c>
      <c r="I41" s="59">
        <v>16</v>
      </c>
      <c r="J41" s="59">
        <v>19.9</v>
      </c>
      <c r="K41" s="59">
        <v>133</v>
      </c>
      <c r="L41" s="59">
        <v>129.9</v>
      </c>
      <c r="M41" s="59">
        <v>3.1</v>
      </c>
      <c r="N41" s="12" t="s">
        <v>23</v>
      </c>
      <c r="O41" s="60" t="s">
        <v>94</v>
      </c>
      <c r="P41" s="60" t="s">
        <v>94</v>
      </c>
      <c r="Q41" s="60" t="s">
        <v>94</v>
      </c>
      <c r="R41" s="60" t="s">
        <v>94</v>
      </c>
      <c r="S41" s="60" t="s">
        <v>94</v>
      </c>
      <c r="T41" s="60" t="s">
        <v>94</v>
      </c>
      <c r="U41" s="60" t="s">
        <v>94</v>
      </c>
      <c r="V41" s="60" t="s">
        <v>94</v>
      </c>
      <c r="W41" s="60" t="s">
        <v>94</v>
      </c>
      <c r="X41" s="60" t="s">
        <v>94</v>
      </c>
      <c r="Y41" s="60" t="s">
        <v>94</v>
      </c>
      <c r="Z41" s="60" t="s">
        <v>94</v>
      </c>
    </row>
    <row r="42" spans="1:26" ht="13.5" customHeight="1">
      <c r="A42" s="12" t="s">
        <v>24</v>
      </c>
      <c r="B42" s="59">
        <v>20</v>
      </c>
      <c r="C42" s="59">
        <v>149.9</v>
      </c>
      <c r="D42" s="59">
        <v>139.4</v>
      </c>
      <c r="E42" s="59">
        <v>10.5</v>
      </c>
      <c r="F42" s="59">
        <v>20.4</v>
      </c>
      <c r="G42" s="59">
        <v>167.7</v>
      </c>
      <c r="H42" s="59">
        <v>150.2</v>
      </c>
      <c r="I42" s="59">
        <v>17.5</v>
      </c>
      <c r="J42" s="59">
        <v>19.6</v>
      </c>
      <c r="K42" s="59">
        <v>131.2</v>
      </c>
      <c r="L42" s="59">
        <v>128.1</v>
      </c>
      <c r="M42" s="59">
        <v>3.1</v>
      </c>
      <c r="N42" s="12" t="s">
        <v>24</v>
      </c>
      <c r="O42" s="59">
        <v>21.2</v>
      </c>
      <c r="P42" s="59">
        <v>174.7</v>
      </c>
      <c r="Q42" s="59">
        <v>155.8</v>
      </c>
      <c r="R42" s="59">
        <v>18.9</v>
      </c>
      <c r="S42" s="59">
        <v>21.7</v>
      </c>
      <c r="T42" s="59">
        <v>179.9</v>
      </c>
      <c r="U42" s="59">
        <v>158.2</v>
      </c>
      <c r="V42" s="59">
        <v>21.7</v>
      </c>
      <c r="W42" s="59">
        <v>19.3</v>
      </c>
      <c r="X42" s="59">
        <v>154.4</v>
      </c>
      <c r="Y42" s="59">
        <v>146.5</v>
      </c>
      <c r="Z42" s="59">
        <v>7.9</v>
      </c>
    </row>
    <row r="43" spans="1:26" ht="13.5" customHeight="1">
      <c r="A43" s="14" t="s">
        <v>25</v>
      </c>
      <c r="B43" s="63">
        <v>20.2</v>
      </c>
      <c r="C43" s="64">
        <v>150.3</v>
      </c>
      <c r="D43" s="64">
        <v>139.6</v>
      </c>
      <c r="E43" s="64">
        <v>10.7</v>
      </c>
      <c r="F43" s="64">
        <v>20.5</v>
      </c>
      <c r="G43" s="64">
        <v>167.3</v>
      </c>
      <c r="H43" s="64">
        <v>149.4</v>
      </c>
      <c r="I43" s="64">
        <v>17.9</v>
      </c>
      <c r="J43" s="64">
        <v>19.8</v>
      </c>
      <c r="K43" s="64">
        <v>133</v>
      </c>
      <c r="L43" s="64">
        <v>129.6</v>
      </c>
      <c r="M43" s="64">
        <v>3.4</v>
      </c>
      <c r="N43" s="14" t="s">
        <v>25</v>
      </c>
      <c r="O43" s="63">
        <v>20</v>
      </c>
      <c r="P43" s="64">
        <v>167.5</v>
      </c>
      <c r="Q43" s="64">
        <v>148.6</v>
      </c>
      <c r="R43" s="64">
        <v>18.9</v>
      </c>
      <c r="S43" s="64">
        <v>20.4</v>
      </c>
      <c r="T43" s="64">
        <v>173.6</v>
      </c>
      <c r="U43" s="64">
        <v>151.9</v>
      </c>
      <c r="V43" s="64">
        <v>21.7</v>
      </c>
      <c r="W43" s="64">
        <v>18</v>
      </c>
      <c r="X43" s="64">
        <v>143</v>
      </c>
      <c r="Y43" s="64">
        <v>135.3</v>
      </c>
      <c r="Z43" s="64">
        <v>7.7</v>
      </c>
    </row>
    <row r="44" spans="1:14" ht="16.5" customHeight="1">
      <c r="A44" s="55" t="s">
        <v>39</v>
      </c>
      <c r="N44" s="55" t="s">
        <v>39</v>
      </c>
    </row>
    <row r="45" spans="1:26" ht="13.5" customHeight="1">
      <c r="A45" s="33" t="s">
        <v>95</v>
      </c>
      <c r="B45" s="57">
        <v>19.5</v>
      </c>
      <c r="C45" s="57">
        <v>155.6</v>
      </c>
      <c r="D45" s="57">
        <v>145</v>
      </c>
      <c r="E45" s="57">
        <v>10.6</v>
      </c>
      <c r="F45" s="57">
        <v>19.4</v>
      </c>
      <c r="G45" s="57">
        <v>162.9</v>
      </c>
      <c r="H45" s="57">
        <v>147.7</v>
      </c>
      <c r="I45" s="57">
        <v>15.2</v>
      </c>
      <c r="J45" s="57">
        <v>19.8</v>
      </c>
      <c r="K45" s="57">
        <v>147.3</v>
      </c>
      <c r="L45" s="57">
        <v>141.9</v>
      </c>
      <c r="M45" s="57">
        <v>5.4</v>
      </c>
      <c r="N45" s="33" t="s">
        <v>95</v>
      </c>
      <c r="O45" s="65" t="s">
        <v>96</v>
      </c>
      <c r="P45" s="65" t="s">
        <v>96</v>
      </c>
      <c r="Q45" s="65" t="s">
        <v>96</v>
      </c>
      <c r="R45" s="65" t="s">
        <v>96</v>
      </c>
      <c r="S45" s="65" t="s">
        <v>96</v>
      </c>
      <c r="T45" s="65" t="s">
        <v>96</v>
      </c>
      <c r="U45" s="65" t="s">
        <v>96</v>
      </c>
      <c r="V45" s="65" t="s">
        <v>96</v>
      </c>
      <c r="W45" s="65" t="s">
        <v>96</v>
      </c>
      <c r="X45" s="65" t="s">
        <v>96</v>
      </c>
      <c r="Y45" s="65" t="s">
        <v>96</v>
      </c>
      <c r="Z45" s="65" t="s">
        <v>96</v>
      </c>
    </row>
    <row r="46" spans="1:26" ht="13.5" customHeight="1">
      <c r="A46" s="12" t="s">
        <v>97</v>
      </c>
      <c r="B46" s="59">
        <v>19.6</v>
      </c>
      <c r="C46" s="59">
        <v>155.9</v>
      </c>
      <c r="D46" s="59">
        <v>145.1</v>
      </c>
      <c r="E46" s="59">
        <v>10.8</v>
      </c>
      <c r="F46" s="59">
        <v>19.3</v>
      </c>
      <c r="G46" s="59">
        <v>162.8</v>
      </c>
      <c r="H46" s="59">
        <v>147.4</v>
      </c>
      <c r="I46" s="59">
        <v>15.4</v>
      </c>
      <c r="J46" s="59">
        <v>19.8</v>
      </c>
      <c r="K46" s="59">
        <v>148</v>
      </c>
      <c r="L46" s="59">
        <v>142.5</v>
      </c>
      <c r="M46" s="59">
        <v>5.5</v>
      </c>
      <c r="N46" s="12" t="s">
        <v>97</v>
      </c>
      <c r="O46" s="60" t="s">
        <v>96</v>
      </c>
      <c r="P46" s="60" t="s">
        <v>96</v>
      </c>
      <c r="Q46" s="60" t="s">
        <v>96</v>
      </c>
      <c r="R46" s="60" t="s">
        <v>96</v>
      </c>
      <c r="S46" s="60" t="s">
        <v>96</v>
      </c>
      <c r="T46" s="60" t="s">
        <v>96</v>
      </c>
      <c r="U46" s="60" t="s">
        <v>96</v>
      </c>
      <c r="V46" s="60" t="s">
        <v>96</v>
      </c>
      <c r="W46" s="60" t="s">
        <v>96</v>
      </c>
      <c r="X46" s="60" t="s">
        <v>96</v>
      </c>
      <c r="Y46" s="60" t="s">
        <v>96</v>
      </c>
      <c r="Z46" s="60" t="s">
        <v>96</v>
      </c>
    </row>
    <row r="47" spans="1:26" ht="13.5" customHeight="1">
      <c r="A47" s="12" t="s">
        <v>98</v>
      </c>
      <c r="B47" s="58">
        <v>19.7</v>
      </c>
      <c r="C47" s="58">
        <v>155.2</v>
      </c>
      <c r="D47" s="58">
        <v>144.2</v>
      </c>
      <c r="E47" s="58">
        <v>11</v>
      </c>
      <c r="F47" s="58">
        <v>19.9</v>
      </c>
      <c r="G47" s="58">
        <v>167</v>
      </c>
      <c r="H47" s="58">
        <v>150.9</v>
      </c>
      <c r="I47" s="58">
        <v>16.1</v>
      </c>
      <c r="J47" s="58">
        <v>19.5</v>
      </c>
      <c r="K47" s="58">
        <v>142.3</v>
      </c>
      <c r="L47" s="58">
        <v>136.9</v>
      </c>
      <c r="M47" s="58">
        <v>5.4</v>
      </c>
      <c r="N47" s="12" t="s">
        <v>98</v>
      </c>
      <c r="O47" s="66" t="s">
        <v>43</v>
      </c>
      <c r="P47" s="60" t="s">
        <v>43</v>
      </c>
      <c r="Q47" s="60" t="s">
        <v>43</v>
      </c>
      <c r="R47" s="60" t="s">
        <v>43</v>
      </c>
      <c r="S47" s="60" t="s">
        <v>43</v>
      </c>
      <c r="T47" s="60" t="s">
        <v>43</v>
      </c>
      <c r="U47" s="60" t="s">
        <v>43</v>
      </c>
      <c r="V47" s="60" t="s">
        <v>43</v>
      </c>
      <c r="W47" s="60" t="s">
        <v>43</v>
      </c>
      <c r="X47" s="60" t="s">
        <v>43</v>
      </c>
      <c r="Y47" s="60" t="s">
        <v>43</v>
      </c>
      <c r="Z47" s="60" t="s">
        <v>43</v>
      </c>
    </row>
    <row r="48" spans="1:26" ht="13.5" customHeight="1">
      <c r="A48" s="12" t="s">
        <v>99</v>
      </c>
      <c r="B48" s="60">
        <v>19.5</v>
      </c>
      <c r="C48" s="60">
        <v>153.8</v>
      </c>
      <c r="D48" s="60">
        <v>143.2</v>
      </c>
      <c r="E48" s="60">
        <v>10.6</v>
      </c>
      <c r="F48" s="60">
        <v>19.8</v>
      </c>
      <c r="G48" s="60">
        <v>165.1</v>
      </c>
      <c r="H48" s="60">
        <v>150.1</v>
      </c>
      <c r="I48" s="60">
        <v>15</v>
      </c>
      <c r="J48" s="60">
        <v>19.2</v>
      </c>
      <c r="K48" s="60">
        <v>141</v>
      </c>
      <c r="L48" s="60">
        <v>135.4</v>
      </c>
      <c r="M48" s="60">
        <v>5.6</v>
      </c>
      <c r="N48" s="12" t="s">
        <v>99</v>
      </c>
      <c r="O48" s="66" t="s">
        <v>43</v>
      </c>
      <c r="P48" s="60" t="s">
        <v>43</v>
      </c>
      <c r="Q48" s="60" t="s">
        <v>43</v>
      </c>
      <c r="R48" s="60" t="s">
        <v>43</v>
      </c>
      <c r="S48" s="60" t="s">
        <v>43</v>
      </c>
      <c r="T48" s="60" t="s">
        <v>43</v>
      </c>
      <c r="U48" s="60" t="s">
        <v>43</v>
      </c>
      <c r="V48" s="60" t="s">
        <v>43</v>
      </c>
      <c r="W48" s="60" t="s">
        <v>43</v>
      </c>
      <c r="X48" s="60" t="s">
        <v>43</v>
      </c>
      <c r="Y48" s="60" t="s">
        <v>43</v>
      </c>
      <c r="Z48" s="60" t="s">
        <v>43</v>
      </c>
    </row>
    <row r="49" spans="1:26" ht="13.5" customHeight="1">
      <c r="A49" s="12" t="s">
        <v>100</v>
      </c>
      <c r="B49" s="59">
        <v>19.4</v>
      </c>
      <c r="C49" s="59">
        <v>155.4</v>
      </c>
      <c r="D49" s="59">
        <v>143.9</v>
      </c>
      <c r="E49" s="59">
        <v>11.5</v>
      </c>
      <c r="F49" s="59">
        <v>19.4</v>
      </c>
      <c r="G49" s="59">
        <v>161.6</v>
      </c>
      <c r="H49" s="59">
        <v>148.3</v>
      </c>
      <c r="I49" s="59">
        <v>13.3</v>
      </c>
      <c r="J49" s="59">
        <v>19.4</v>
      </c>
      <c r="K49" s="59">
        <v>149.1</v>
      </c>
      <c r="L49" s="59">
        <v>139.4</v>
      </c>
      <c r="M49" s="59">
        <v>9.7</v>
      </c>
      <c r="N49" s="12" t="s">
        <v>100</v>
      </c>
      <c r="O49" s="60" t="s">
        <v>96</v>
      </c>
      <c r="P49" s="60" t="s">
        <v>96</v>
      </c>
      <c r="Q49" s="60" t="s">
        <v>96</v>
      </c>
      <c r="R49" s="60" t="s">
        <v>96</v>
      </c>
      <c r="S49" s="60" t="s">
        <v>96</v>
      </c>
      <c r="T49" s="60" t="s">
        <v>96</v>
      </c>
      <c r="U49" s="60" t="s">
        <v>96</v>
      </c>
      <c r="V49" s="60" t="s">
        <v>96</v>
      </c>
      <c r="W49" s="60" t="s">
        <v>96</v>
      </c>
      <c r="X49" s="60" t="s">
        <v>96</v>
      </c>
      <c r="Y49" s="60" t="s">
        <v>96</v>
      </c>
      <c r="Z49" s="60" t="s">
        <v>96</v>
      </c>
    </row>
    <row r="50" spans="1:26" ht="13.5" customHeight="1">
      <c r="A50" s="46" t="s">
        <v>101</v>
      </c>
      <c r="B50" s="62">
        <v>18.3</v>
      </c>
      <c r="C50" s="62">
        <v>145.2</v>
      </c>
      <c r="D50" s="62">
        <v>134.8</v>
      </c>
      <c r="E50" s="62">
        <v>10.4</v>
      </c>
      <c r="F50" s="62">
        <v>17.9</v>
      </c>
      <c r="G50" s="62">
        <v>147.8</v>
      </c>
      <c r="H50" s="62">
        <v>135.8</v>
      </c>
      <c r="I50" s="62">
        <v>12</v>
      </c>
      <c r="J50" s="62">
        <v>18.7</v>
      </c>
      <c r="K50" s="62">
        <v>142.4</v>
      </c>
      <c r="L50" s="62">
        <v>133.7</v>
      </c>
      <c r="M50" s="62">
        <v>8.7</v>
      </c>
      <c r="N50" s="46" t="s">
        <v>101</v>
      </c>
      <c r="O50" s="67" t="s">
        <v>96</v>
      </c>
      <c r="P50" s="67" t="s">
        <v>96</v>
      </c>
      <c r="Q50" s="67" t="s">
        <v>96</v>
      </c>
      <c r="R50" s="67" t="s">
        <v>96</v>
      </c>
      <c r="S50" s="67" t="s">
        <v>96</v>
      </c>
      <c r="T50" s="67" t="s">
        <v>96</v>
      </c>
      <c r="U50" s="67" t="s">
        <v>96</v>
      </c>
      <c r="V50" s="67" t="s">
        <v>96</v>
      </c>
      <c r="W50" s="67" t="s">
        <v>96</v>
      </c>
      <c r="X50" s="67" t="s">
        <v>96</v>
      </c>
      <c r="Y50" s="67" t="s">
        <v>96</v>
      </c>
      <c r="Z50" s="67" t="s">
        <v>96</v>
      </c>
    </row>
    <row r="51" spans="1:26" ht="13.5" customHeight="1">
      <c r="A51" s="12" t="s">
        <v>16</v>
      </c>
      <c r="B51" s="59">
        <v>19.1</v>
      </c>
      <c r="C51" s="59">
        <v>152.1</v>
      </c>
      <c r="D51" s="59">
        <v>142.2</v>
      </c>
      <c r="E51" s="59">
        <v>9.9</v>
      </c>
      <c r="F51" s="59">
        <v>19</v>
      </c>
      <c r="G51" s="59">
        <v>155.2</v>
      </c>
      <c r="H51" s="59">
        <v>144.3</v>
      </c>
      <c r="I51" s="59">
        <v>10.9</v>
      </c>
      <c r="J51" s="59">
        <v>19.2</v>
      </c>
      <c r="K51" s="59">
        <v>149</v>
      </c>
      <c r="L51" s="59">
        <v>140.1</v>
      </c>
      <c r="M51" s="59">
        <v>8.9</v>
      </c>
      <c r="N51" s="12" t="s">
        <v>16</v>
      </c>
      <c r="O51" s="60" t="s">
        <v>96</v>
      </c>
      <c r="P51" s="60" t="s">
        <v>96</v>
      </c>
      <c r="Q51" s="60" t="s">
        <v>96</v>
      </c>
      <c r="R51" s="60" t="s">
        <v>96</v>
      </c>
      <c r="S51" s="60" t="s">
        <v>96</v>
      </c>
      <c r="T51" s="60" t="s">
        <v>96</v>
      </c>
      <c r="U51" s="60" t="s">
        <v>96</v>
      </c>
      <c r="V51" s="60" t="s">
        <v>96</v>
      </c>
      <c r="W51" s="60" t="s">
        <v>96</v>
      </c>
      <c r="X51" s="60" t="s">
        <v>96</v>
      </c>
      <c r="Y51" s="60" t="s">
        <v>96</v>
      </c>
      <c r="Z51" s="60" t="s">
        <v>96</v>
      </c>
    </row>
    <row r="52" spans="1:26" ht="13.5" customHeight="1">
      <c r="A52" s="12" t="s">
        <v>84</v>
      </c>
      <c r="B52" s="59">
        <v>19</v>
      </c>
      <c r="C52" s="59">
        <v>150.6</v>
      </c>
      <c r="D52" s="59">
        <v>140.5</v>
      </c>
      <c r="E52" s="59">
        <v>10.1</v>
      </c>
      <c r="F52" s="59">
        <v>19.1</v>
      </c>
      <c r="G52" s="59">
        <v>155.8</v>
      </c>
      <c r="H52" s="59">
        <v>145</v>
      </c>
      <c r="I52" s="59">
        <v>10.8</v>
      </c>
      <c r="J52" s="59">
        <v>18.9</v>
      </c>
      <c r="K52" s="59">
        <v>145.3</v>
      </c>
      <c r="L52" s="59">
        <v>135.9</v>
      </c>
      <c r="M52" s="59">
        <v>9.4</v>
      </c>
      <c r="N52" s="12" t="s">
        <v>84</v>
      </c>
      <c r="O52" s="60" t="s">
        <v>96</v>
      </c>
      <c r="P52" s="60" t="s">
        <v>96</v>
      </c>
      <c r="Q52" s="60" t="s">
        <v>96</v>
      </c>
      <c r="R52" s="60" t="s">
        <v>96</v>
      </c>
      <c r="S52" s="60" t="s">
        <v>96</v>
      </c>
      <c r="T52" s="60" t="s">
        <v>96</v>
      </c>
      <c r="U52" s="60" t="s">
        <v>96</v>
      </c>
      <c r="V52" s="60" t="s">
        <v>96</v>
      </c>
      <c r="W52" s="60" t="s">
        <v>96</v>
      </c>
      <c r="X52" s="60" t="s">
        <v>96</v>
      </c>
      <c r="Y52" s="60" t="s">
        <v>96</v>
      </c>
      <c r="Z52" s="60" t="s">
        <v>96</v>
      </c>
    </row>
    <row r="53" spans="1:26" ht="13.5" customHeight="1">
      <c r="A53" s="12" t="s">
        <v>17</v>
      </c>
      <c r="B53" s="59">
        <v>19.7</v>
      </c>
      <c r="C53" s="59">
        <v>158.2</v>
      </c>
      <c r="D53" s="59">
        <v>147.1</v>
      </c>
      <c r="E53" s="59">
        <v>11.1</v>
      </c>
      <c r="F53" s="59">
        <v>20</v>
      </c>
      <c r="G53" s="59">
        <v>165.2</v>
      </c>
      <c r="H53" s="59">
        <v>152.4</v>
      </c>
      <c r="I53" s="59">
        <v>12.8</v>
      </c>
      <c r="J53" s="59">
        <v>19.5</v>
      </c>
      <c r="K53" s="59">
        <v>151.1</v>
      </c>
      <c r="L53" s="59">
        <v>141.7</v>
      </c>
      <c r="M53" s="59">
        <v>9.4</v>
      </c>
      <c r="N53" s="12" t="s">
        <v>17</v>
      </c>
      <c r="O53" s="60" t="s">
        <v>96</v>
      </c>
      <c r="P53" s="60" t="s">
        <v>96</v>
      </c>
      <c r="Q53" s="60" t="s">
        <v>96</v>
      </c>
      <c r="R53" s="60" t="s">
        <v>96</v>
      </c>
      <c r="S53" s="60" t="s">
        <v>96</v>
      </c>
      <c r="T53" s="60" t="s">
        <v>96</v>
      </c>
      <c r="U53" s="60" t="s">
        <v>96</v>
      </c>
      <c r="V53" s="60" t="s">
        <v>96</v>
      </c>
      <c r="W53" s="60" t="s">
        <v>96</v>
      </c>
      <c r="X53" s="60" t="s">
        <v>96</v>
      </c>
      <c r="Y53" s="60" t="s">
        <v>96</v>
      </c>
      <c r="Z53" s="60" t="s">
        <v>96</v>
      </c>
    </row>
    <row r="54" spans="1:26" ht="13.5" customHeight="1">
      <c r="A54" s="12" t="s">
        <v>18</v>
      </c>
      <c r="B54" s="59">
        <v>19</v>
      </c>
      <c r="C54" s="59">
        <v>150.7</v>
      </c>
      <c r="D54" s="59">
        <v>139.5</v>
      </c>
      <c r="E54" s="59">
        <v>11.2</v>
      </c>
      <c r="F54" s="59">
        <v>18.8</v>
      </c>
      <c r="G54" s="59">
        <v>155.8</v>
      </c>
      <c r="H54" s="59">
        <v>142.6</v>
      </c>
      <c r="I54" s="59">
        <v>13.2</v>
      </c>
      <c r="J54" s="59">
        <v>19.1</v>
      </c>
      <c r="K54" s="59">
        <v>145.6</v>
      </c>
      <c r="L54" s="59">
        <v>136.4</v>
      </c>
      <c r="M54" s="59">
        <v>9.2</v>
      </c>
      <c r="N54" s="12" t="s">
        <v>18</v>
      </c>
      <c r="O54" s="60" t="s">
        <v>96</v>
      </c>
      <c r="P54" s="60" t="s">
        <v>96</v>
      </c>
      <c r="Q54" s="60" t="s">
        <v>96</v>
      </c>
      <c r="R54" s="60" t="s">
        <v>96</v>
      </c>
      <c r="S54" s="60" t="s">
        <v>96</v>
      </c>
      <c r="T54" s="60" t="s">
        <v>96</v>
      </c>
      <c r="U54" s="60" t="s">
        <v>96</v>
      </c>
      <c r="V54" s="60" t="s">
        <v>96</v>
      </c>
      <c r="W54" s="60" t="s">
        <v>96</v>
      </c>
      <c r="X54" s="60" t="s">
        <v>96</v>
      </c>
      <c r="Y54" s="60" t="s">
        <v>96</v>
      </c>
      <c r="Z54" s="60" t="s">
        <v>96</v>
      </c>
    </row>
    <row r="55" spans="1:26" ht="13.5" customHeight="1">
      <c r="A55" s="12" t="s">
        <v>19</v>
      </c>
      <c r="B55" s="59">
        <v>19.6</v>
      </c>
      <c r="C55" s="59">
        <v>157.1</v>
      </c>
      <c r="D55" s="59">
        <v>145.9</v>
      </c>
      <c r="E55" s="59">
        <v>11.2</v>
      </c>
      <c r="F55" s="59">
        <v>19.8</v>
      </c>
      <c r="G55" s="59">
        <v>164.5</v>
      </c>
      <c r="H55" s="59">
        <v>151.5</v>
      </c>
      <c r="I55" s="59">
        <v>13</v>
      </c>
      <c r="J55" s="59">
        <v>19.5</v>
      </c>
      <c r="K55" s="59">
        <v>149.3</v>
      </c>
      <c r="L55" s="59">
        <v>140.1</v>
      </c>
      <c r="M55" s="59">
        <v>9.2</v>
      </c>
      <c r="N55" s="12" t="s">
        <v>19</v>
      </c>
      <c r="O55" s="60" t="s">
        <v>96</v>
      </c>
      <c r="P55" s="60" t="s">
        <v>96</v>
      </c>
      <c r="Q55" s="60" t="s">
        <v>96</v>
      </c>
      <c r="R55" s="60" t="s">
        <v>96</v>
      </c>
      <c r="S55" s="60" t="s">
        <v>96</v>
      </c>
      <c r="T55" s="60" t="s">
        <v>96</v>
      </c>
      <c r="U55" s="60" t="s">
        <v>96</v>
      </c>
      <c r="V55" s="60" t="s">
        <v>96</v>
      </c>
      <c r="W55" s="60" t="s">
        <v>96</v>
      </c>
      <c r="X55" s="60" t="s">
        <v>96</v>
      </c>
      <c r="Y55" s="60" t="s">
        <v>96</v>
      </c>
      <c r="Z55" s="60" t="s">
        <v>96</v>
      </c>
    </row>
    <row r="56" spans="1:26" ht="13.5" customHeight="1">
      <c r="A56" s="12" t="s">
        <v>20</v>
      </c>
      <c r="B56" s="59">
        <v>19.6</v>
      </c>
      <c r="C56" s="59">
        <v>158.3</v>
      </c>
      <c r="D56" s="59">
        <v>147.3</v>
      </c>
      <c r="E56" s="59">
        <v>11</v>
      </c>
      <c r="F56" s="59">
        <v>20</v>
      </c>
      <c r="G56" s="59">
        <v>166.2</v>
      </c>
      <c r="H56" s="59">
        <v>153.6</v>
      </c>
      <c r="I56" s="59">
        <v>12.6</v>
      </c>
      <c r="J56" s="59">
        <v>19.2</v>
      </c>
      <c r="K56" s="59">
        <v>150.2</v>
      </c>
      <c r="L56" s="59">
        <v>140.9</v>
      </c>
      <c r="M56" s="59">
        <v>9.3</v>
      </c>
      <c r="N56" s="12" t="s">
        <v>20</v>
      </c>
      <c r="O56" s="60" t="s">
        <v>96</v>
      </c>
      <c r="P56" s="60" t="s">
        <v>96</v>
      </c>
      <c r="Q56" s="60" t="s">
        <v>96</v>
      </c>
      <c r="R56" s="60" t="s">
        <v>96</v>
      </c>
      <c r="S56" s="60" t="s">
        <v>96</v>
      </c>
      <c r="T56" s="60" t="s">
        <v>96</v>
      </c>
      <c r="U56" s="60" t="s">
        <v>96</v>
      </c>
      <c r="V56" s="60" t="s">
        <v>96</v>
      </c>
      <c r="W56" s="60" t="s">
        <v>96</v>
      </c>
      <c r="X56" s="60" t="s">
        <v>96</v>
      </c>
      <c r="Y56" s="60" t="s">
        <v>96</v>
      </c>
      <c r="Z56" s="60" t="s">
        <v>96</v>
      </c>
    </row>
    <row r="57" spans="1:26" ht="13.5" customHeight="1">
      <c r="A57" s="12" t="s">
        <v>21</v>
      </c>
      <c r="B57" s="59">
        <v>19.8</v>
      </c>
      <c r="C57" s="59">
        <v>159.1</v>
      </c>
      <c r="D57" s="59">
        <v>147</v>
      </c>
      <c r="E57" s="59">
        <v>12.1</v>
      </c>
      <c r="F57" s="59">
        <v>19.5</v>
      </c>
      <c r="G57" s="59">
        <v>163.5</v>
      </c>
      <c r="H57" s="59">
        <v>149.5</v>
      </c>
      <c r="I57" s="59">
        <v>14</v>
      </c>
      <c r="J57" s="59">
        <v>20.1</v>
      </c>
      <c r="K57" s="59">
        <v>154.7</v>
      </c>
      <c r="L57" s="59">
        <v>144.5</v>
      </c>
      <c r="M57" s="59">
        <v>10.2</v>
      </c>
      <c r="N57" s="12" t="s">
        <v>21</v>
      </c>
      <c r="O57" s="60" t="s">
        <v>96</v>
      </c>
      <c r="P57" s="60" t="s">
        <v>96</v>
      </c>
      <c r="Q57" s="60" t="s">
        <v>96</v>
      </c>
      <c r="R57" s="60" t="s">
        <v>96</v>
      </c>
      <c r="S57" s="60" t="s">
        <v>96</v>
      </c>
      <c r="T57" s="60" t="s">
        <v>96</v>
      </c>
      <c r="U57" s="60" t="s">
        <v>96</v>
      </c>
      <c r="V57" s="60" t="s">
        <v>96</v>
      </c>
      <c r="W57" s="60" t="s">
        <v>96</v>
      </c>
      <c r="X57" s="60" t="s">
        <v>96</v>
      </c>
      <c r="Y57" s="60" t="s">
        <v>96</v>
      </c>
      <c r="Z57" s="60" t="s">
        <v>96</v>
      </c>
    </row>
    <row r="58" spans="1:26" ht="13.5" customHeight="1">
      <c r="A58" s="12" t="s">
        <v>22</v>
      </c>
      <c r="B58" s="59">
        <v>19.5</v>
      </c>
      <c r="C58" s="59">
        <v>158.1</v>
      </c>
      <c r="D58" s="59">
        <v>145.6</v>
      </c>
      <c r="E58" s="59">
        <v>12.5</v>
      </c>
      <c r="F58" s="59">
        <v>19.6</v>
      </c>
      <c r="G58" s="59">
        <v>166.2</v>
      </c>
      <c r="H58" s="59">
        <v>151.6</v>
      </c>
      <c r="I58" s="59">
        <v>14.6</v>
      </c>
      <c r="J58" s="59">
        <v>19.4</v>
      </c>
      <c r="K58" s="59">
        <v>149.7</v>
      </c>
      <c r="L58" s="59">
        <v>139.4</v>
      </c>
      <c r="M58" s="59">
        <v>10.3</v>
      </c>
      <c r="N58" s="12" t="s">
        <v>22</v>
      </c>
      <c r="O58" s="60" t="s">
        <v>96</v>
      </c>
      <c r="P58" s="60" t="s">
        <v>96</v>
      </c>
      <c r="Q58" s="60" t="s">
        <v>96</v>
      </c>
      <c r="R58" s="60" t="s">
        <v>96</v>
      </c>
      <c r="S58" s="60" t="s">
        <v>96</v>
      </c>
      <c r="T58" s="60" t="s">
        <v>96</v>
      </c>
      <c r="U58" s="60" t="s">
        <v>96</v>
      </c>
      <c r="V58" s="60" t="s">
        <v>96</v>
      </c>
      <c r="W58" s="60" t="s">
        <v>96</v>
      </c>
      <c r="X58" s="60" t="s">
        <v>96</v>
      </c>
      <c r="Y58" s="60" t="s">
        <v>96</v>
      </c>
      <c r="Z58" s="60" t="s">
        <v>96</v>
      </c>
    </row>
    <row r="59" spans="1:26" ht="13.5" customHeight="1">
      <c r="A59" s="12" t="s">
        <v>23</v>
      </c>
      <c r="B59" s="59">
        <v>19.9</v>
      </c>
      <c r="C59" s="59">
        <v>158.9</v>
      </c>
      <c r="D59" s="59">
        <v>146.3</v>
      </c>
      <c r="E59" s="59">
        <v>12.6</v>
      </c>
      <c r="F59" s="59">
        <v>19.9</v>
      </c>
      <c r="G59" s="59">
        <v>166.8</v>
      </c>
      <c r="H59" s="59">
        <v>151.8</v>
      </c>
      <c r="I59" s="59">
        <v>15</v>
      </c>
      <c r="J59" s="59">
        <v>19.9</v>
      </c>
      <c r="K59" s="59">
        <v>150.8</v>
      </c>
      <c r="L59" s="59">
        <v>140.7</v>
      </c>
      <c r="M59" s="59">
        <v>10.1</v>
      </c>
      <c r="N59" s="12" t="s">
        <v>23</v>
      </c>
      <c r="O59" s="60" t="s">
        <v>96</v>
      </c>
      <c r="P59" s="60" t="s">
        <v>96</v>
      </c>
      <c r="Q59" s="60" t="s">
        <v>96</v>
      </c>
      <c r="R59" s="60" t="s">
        <v>96</v>
      </c>
      <c r="S59" s="60" t="s">
        <v>96</v>
      </c>
      <c r="T59" s="60" t="s">
        <v>96</v>
      </c>
      <c r="U59" s="60" t="s">
        <v>96</v>
      </c>
      <c r="V59" s="60" t="s">
        <v>96</v>
      </c>
      <c r="W59" s="60" t="s">
        <v>96</v>
      </c>
      <c r="X59" s="60" t="s">
        <v>96</v>
      </c>
      <c r="Y59" s="60" t="s">
        <v>96</v>
      </c>
      <c r="Z59" s="60" t="s">
        <v>96</v>
      </c>
    </row>
    <row r="60" spans="1:26" ht="13.5" customHeight="1">
      <c r="A60" s="12" t="s">
        <v>24</v>
      </c>
      <c r="B60" s="59">
        <v>19.7</v>
      </c>
      <c r="C60" s="59">
        <v>158.7</v>
      </c>
      <c r="D60" s="59">
        <v>146.1</v>
      </c>
      <c r="E60" s="59">
        <v>12.6</v>
      </c>
      <c r="F60" s="59">
        <v>19.7</v>
      </c>
      <c r="G60" s="59">
        <v>164.7</v>
      </c>
      <c r="H60" s="59">
        <v>150.1</v>
      </c>
      <c r="I60" s="59">
        <v>14.6</v>
      </c>
      <c r="J60" s="59">
        <v>19.8</v>
      </c>
      <c r="K60" s="59">
        <v>152.5</v>
      </c>
      <c r="L60" s="59">
        <v>142</v>
      </c>
      <c r="M60" s="59">
        <v>10.5</v>
      </c>
      <c r="N60" s="12" t="s">
        <v>24</v>
      </c>
      <c r="O60" s="60" t="s">
        <v>96</v>
      </c>
      <c r="P60" s="60" t="s">
        <v>96</v>
      </c>
      <c r="Q60" s="60" t="s">
        <v>96</v>
      </c>
      <c r="R60" s="60" t="s">
        <v>96</v>
      </c>
      <c r="S60" s="60" t="s">
        <v>96</v>
      </c>
      <c r="T60" s="60" t="s">
        <v>96</v>
      </c>
      <c r="U60" s="60" t="s">
        <v>96</v>
      </c>
      <c r="V60" s="60" t="s">
        <v>96</v>
      </c>
      <c r="W60" s="60" t="s">
        <v>96</v>
      </c>
      <c r="X60" s="60" t="s">
        <v>96</v>
      </c>
      <c r="Y60" s="60" t="s">
        <v>96</v>
      </c>
      <c r="Z60" s="60" t="s">
        <v>96</v>
      </c>
    </row>
    <row r="61" spans="1:26" ht="13.5" customHeight="1">
      <c r="A61" s="14" t="s">
        <v>25</v>
      </c>
      <c r="B61" s="63">
        <v>19.6</v>
      </c>
      <c r="C61" s="64">
        <v>158.1</v>
      </c>
      <c r="D61" s="64">
        <v>144.4</v>
      </c>
      <c r="E61" s="64">
        <v>13.7</v>
      </c>
      <c r="F61" s="64">
        <v>19.8</v>
      </c>
      <c r="G61" s="64">
        <v>167.6</v>
      </c>
      <c r="H61" s="64">
        <v>151.2</v>
      </c>
      <c r="I61" s="64">
        <v>16.4</v>
      </c>
      <c r="J61" s="64">
        <v>19.4</v>
      </c>
      <c r="K61" s="64">
        <v>148.4</v>
      </c>
      <c r="L61" s="64">
        <v>137.5</v>
      </c>
      <c r="M61" s="64">
        <v>10.9</v>
      </c>
      <c r="N61" s="14" t="s">
        <v>25</v>
      </c>
      <c r="O61" s="68" t="s">
        <v>96</v>
      </c>
      <c r="P61" s="69" t="s">
        <v>96</v>
      </c>
      <c r="Q61" s="69" t="s">
        <v>96</v>
      </c>
      <c r="R61" s="69" t="s">
        <v>96</v>
      </c>
      <c r="S61" s="69" t="s">
        <v>96</v>
      </c>
      <c r="T61" s="69" t="s">
        <v>96</v>
      </c>
      <c r="U61" s="69" t="s">
        <v>96</v>
      </c>
      <c r="V61" s="69" t="s">
        <v>96</v>
      </c>
      <c r="W61" s="69" t="s">
        <v>96</v>
      </c>
      <c r="X61" s="69" t="s">
        <v>96</v>
      </c>
      <c r="Y61" s="69" t="s">
        <v>96</v>
      </c>
      <c r="Z61" s="69" t="s">
        <v>96</v>
      </c>
    </row>
  </sheetData>
  <printOptions/>
  <pageMargins left="0.7874015748031497" right="0.5905511811023623" top="0.7874015748031497" bottom="0.7874015748031497" header="0" footer="0"/>
  <pageSetup horizontalDpi="300" verticalDpi="3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1"/>
  <sheetViews>
    <sheetView view="pageBreakPreview" zoomScaleSheetLayoutView="100" workbookViewId="0" topLeftCell="A1">
      <selection activeCell="H2" sqref="H2"/>
    </sheetView>
  </sheetViews>
  <sheetFormatPr defaultColWidth="8.796875" defaultRowHeight="14.25"/>
  <cols>
    <col min="1" max="1" width="7.59765625" style="41" customWidth="1"/>
    <col min="2" max="13" width="6.59765625" style="41" customWidth="1"/>
    <col min="14" max="14" width="7.59765625" style="41" customWidth="1"/>
    <col min="15" max="26" width="6.59765625" style="41" customWidth="1"/>
    <col min="27" max="16384" width="9" style="41" customWidth="1"/>
  </cols>
  <sheetData>
    <row r="1" spans="1:14" ht="16.5" customHeight="1">
      <c r="A1" s="1" t="s">
        <v>102</v>
      </c>
      <c r="N1" s="1" t="s">
        <v>103</v>
      </c>
    </row>
    <row r="2" spans="13:26" ht="13.5" customHeight="1">
      <c r="M2" s="40" t="s">
        <v>79</v>
      </c>
      <c r="Z2" s="40" t="s">
        <v>79</v>
      </c>
    </row>
    <row r="3" spans="1:26" ht="13.5" customHeight="1">
      <c r="A3" s="2" t="s">
        <v>1</v>
      </c>
      <c r="B3" s="3" t="s">
        <v>26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70"/>
      <c r="N3" s="2" t="s">
        <v>1</v>
      </c>
      <c r="O3" s="3" t="s">
        <v>27</v>
      </c>
      <c r="P3" s="3"/>
      <c r="Q3" s="3"/>
      <c r="R3" s="3"/>
      <c r="S3" s="3"/>
      <c r="T3" s="3"/>
      <c r="U3" s="3"/>
      <c r="V3" s="3"/>
      <c r="W3" s="3"/>
      <c r="X3" s="3"/>
      <c r="Y3" s="3"/>
      <c r="Z3" s="13"/>
    </row>
    <row r="4" spans="1:26" ht="13.5" customHeight="1">
      <c r="A4" s="4"/>
      <c r="B4" s="5" t="s">
        <v>4</v>
      </c>
      <c r="C4" s="5"/>
      <c r="D4" s="5"/>
      <c r="E4" s="6"/>
      <c r="F4" s="5" t="s">
        <v>5</v>
      </c>
      <c r="G4" s="5"/>
      <c r="H4" s="5"/>
      <c r="I4" s="6"/>
      <c r="J4" s="5" t="s">
        <v>6</v>
      </c>
      <c r="K4" s="5"/>
      <c r="L4" s="6"/>
      <c r="M4" s="13"/>
      <c r="N4" s="4"/>
      <c r="O4" s="5" t="s">
        <v>4</v>
      </c>
      <c r="P4" s="5"/>
      <c r="Q4" s="5"/>
      <c r="R4" s="6"/>
      <c r="S4" s="5" t="s">
        <v>5</v>
      </c>
      <c r="T4" s="5"/>
      <c r="U4" s="5"/>
      <c r="V4" s="6"/>
      <c r="W4" s="5" t="s">
        <v>6</v>
      </c>
      <c r="X4" s="5"/>
      <c r="Y4" s="6"/>
      <c r="Z4" s="13"/>
    </row>
    <row r="5" spans="1:26" ht="13.5" customHeight="1">
      <c r="A5" s="4"/>
      <c r="B5" s="7"/>
      <c r="C5" s="7" t="s">
        <v>80</v>
      </c>
      <c r="D5" s="7" t="s">
        <v>9</v>
      </c>
      <c r="E5" s="7" t="s">
        <v>81</v>
      </c>
      <c r="F5" s="7"/>
      <c r="G5" s="7" t="s">
        <v>80</v>
      </c>
      <c r="H5" s="7" t="s">
        <v>9</v>
      </c>
      <c r="I5" s="7" t="s">
        <v>81</v>
      </c>
      <c r="J5" s="7"/>
      <c r="K5" s="7" t="s">
        <v>80</v>
      </c>
      <c r="L5" s="7" t="s">
        <v>9</v>
      </c>
      <c r="M5" s="7" t="s">
        <v>81</v>
      </c>
      <c r="N5" s="4"/>
      <c r="O5" s="7"/>
      <c r="P5" s="7" t="s">
        <v>80</v>
      </c>
      <c r="Q5" s="7" t="s">
        <v>9</v>
      </c>
      <c r="R5" s="7" t="s">
        <v>81</v>
      </c>
      <c r="S5" s="7"/>
      <c r="T5" s="7" t="s">
        <v>80</v>
      </c>
      <c r="U5" s="7" t="s">
        <v>9</v>
      </c>
      <c r="V5" s="7" t="s">
        <v>81</v>
      </c>
      <c r="W5" s="7"/>
      <c r="X5" s="7" t="s">
        <v>80</v>
      </c>
      <c r="Y5" s="7" t="s">
        <v>9</v>
      </c>
      <c r="Z5" s="7" t="s">
        <v>81</v>
      </c>
    </row>
    <row r="6" spans="1:26" ht="13.5" customHeight="1">
      <c r="A6" s="4"/>
      <c r="B6" s="7" t="s">
        <v>82</v>
      </c>
      <c r="C6" s="7"/>
      <c r="D6" s="7"/>
      <c r="E6" s="7"/>
      <c r="F6" s="7" t="s">
        <v>82</v>
      </c>
      <c r="G6" s="7"/>
      <c r="H6" s="7"/>
      <c r="I6" s="7"/>
      <c r="J6" s="7" t="s">
        <v>82</v>
      </c>
      <c r="K6" s="7"/>
      <c r="L6" s="7"/>
      <c r="M6" s="7"/>
      <c r="N6" s="4"/>
      <c r="O6" s="7" t="s">
        <v>82</v>
      </c>
      <c r="P6" s="7"/>
      <c r="Q6" s="7"/>
      <c r="R6" s="7"/>
      <c r="S6" s="7" t="s">
        <v>82</v>
      </c>
      <c r="T6" s="7"/>
      <c r="U6" s="7"/>
      <c r="V6" s="7"/>
      <c r="W6" s="7" t="s">
        <v>82</v>
      </c>
      <c r="X6" s="7"/>
      <c r="Y6" s="7"/>
      <c r="Z6" s="7"/>
    </row>
    <row r="7" spans="1:26" ht="13.5" customHeight="1">
      <c r="A7" s="11" t="s">
        <v>12</v>
      </c>
      <c r="B7" s="10"/>
      <c r="C7" s="10" t="s">
        <v>83</v>
      </c>
      <c r="D7" s="10" t="s">
        <v>83</v>
      </c>
      <c r="E7" s="10" t="s">
        <v>83</v>
      </c>
      <c r="F7" s="10"/>
      <c r="G7" s="10" t="s">
        <v>83</v>
      </c>
      <c r="H7" s="10" t="s">
        <v>83</v>
      </c>
      <c r="I7" s="10" t="s">
        <v>83</v>
      </c>
      <c r="J7" s="10"/>
      <c r="K7" s="10" t="s">
        <v>83</v>
      </c>
      <c r="L7" s="10" t="s">
        <v>83</v>
      </c>
      <c r="M7" s="10" t="s">
        <v>83</v>
      </c>
      <c r="N7" s="11" t="s">
        <v>12</v>
      </c>
      <c r="O7" s="10"/>
      <c r="P7" s="10" t="s">
        <v>83</v>
      </c>
      <c r="Q7" s="10" t="s">
        <v>83</v>
      </c>
      <c r="R7" s="10" t="s">
        <v>83</v>
      </c>
      <c r="S7" s="10"/>
      <c r="T7" s="10" t="s">
        <v>83</v>
      </c>
      <c r="U7" s="10" t="s">
        <v>83</v>
      </c>
      <c r="V7" s="10" t="s">
        <v>83</v>
      </c>
      <c r="W7" s="10"/>
      <c r="X7" s="10" t="s">
        <v>83</v>
      </c>
      <c r="Y7" s="10" t="s">
        <v>83</v>
      </c>
      <c r="Z7" s="10" t="s">
        <v>83</v>
      </c>
    </row>
    <row r="8" spans="1:14" ht="16.5" customHeight="1">
      <c r="A8" s="55" t="s">
        <v>0</v>
      </c>
      <c r="N8" s="55" t="s">
        <v>0</v>
      </c>
    </row>
    <row r="9" spans="1:26" ht="13.5" customHeight="1">
      <c r="A9" s="33" t="s">
        <v>87</v>
      </c>
      <c r="B9" s="57">
        <v>20.8</v>
      </c>
      <c r="C9" s="57">
        <v>162.3</v>
      </c>
      <c r="D9" s="57">
        <v>153.2</v>
      </c>
      <c r="E9" s="57">
        <v>9.1</v>
      </c>
      <c r="F9" s="57">
        <v>21.7</v>
      </c>
      <c r="G9" s="57">
        <v>177.2</v>
      </c>
      <c r="H9" s="57">
        <v>164.7</v>
      </c>
      <c r="I9" s="57">
        <v>12.5</v>
      </c>
      <c r="J9" s="57">
        <v>19.5</v>
      </c>
      <c r="K9" s="57">
        <v>142.1</v>
      </c>
      <c r="L9" s="57">
        <v>137.6</v>
      </c>
      <c r="M9" s="57">
        <v>4.5</v>
      </c>
      <c r="N9" s="33" t="s">
        <v>87</v>
      </c>
      <c r="O9" s="57">
        <v>18.9</v>
      </c>
      <c r="P9" s="57">
        <v>165.3</v>
      </c>
      <c r="Q9" s="57">
        <v>160.8</v>
      </c>
      <c r="R9" s="57">
        <v>4.5</v>
      </c>
      <c r="S9" s="57">
        <v>18.9</v>
      </c>
      <c r="T9" s="57">
        <v>165.4</v>
      </c>
      <c r="U9" s="57">
        <v>160.9</v>
      </c>
      <c r="V9" s="57">
        <v>4.5</v>
      </c>
      <c r="W9" s="57">
        <v>19.1</v>
      </c>
      <c r="X9" s="57">
        <v>147.5</v>
      </c>
      <c r="Y9" s="57">
        <v>147.5</v>
      </c>
      <c r="Z9" s="57">
        <v>0</v>
      </c>
    </row>
    <row r="10" spans="1:26" ht="13.5" customHeight="1">
      <c r="A10" s="12" t="s">
        <v>88</v>
      </c>
      <c r="B10" s="59">
        <v>20.9</v>
      </c>
      <c r="C10" s="59">
        <v>166.6</v>
      </c>
      <c r="D10" s="59">
        <v>155.9</v>
      </c>
      <c r="E10" s="59">
        <v>10.7</v>
      </c>
      <c r="F10" s="59">
        <v>21.7</v>
      </c>
      <c r="G10" s="59">
        <v>179</v>
      </c>
      <c r="H10" s="59">
        <v>166.6</v>
      </c>
      <c r="I10" s="59">
        <v>12.4</v>
      </c>
      <c r="J10" s="59">
        <v>19.8</v>
      </c>
      <c r="K10" s="59">
        <v>149.1</v>
      </c>
      <c r="L10" s="59">
        <v>140.9</v>
      </c>
      <c r="M10" s="59">
        <v>8.2</v>
      </c>
      <c r="N10" s="12" t="s">
        <v>88</v>
      </c>
      <c r="O10" s="60" t="s">
        <v>94</v>
      </c>
      <c r="P10" s="60" t="s">
        <v>94</v>
      </c>
      <c r="Q10" s="60" t="s">
        <v>94</v>
      </c>
      <c r="R10" s="60" t="s">
        <v>94</v>
      </c>
      <c r="S10" s="60" t="s">
        <v>94</v>
      </c>
      <c r="T10" s="60" t="s">
        <v>94</v>
      </c>
      <c r="U10" s="60" t="s">
        <v>94</v>
      </c>
      <c r="V10" s="60" t="s">
        <v>94</v>
      </c>
      <c r="W10" s="60" t="s">
        <v>94</v>
      </c>
      <c r="X10" s="60" t="s">
        <v>94</v>
      </c>
      <c r="Y10" s="60" t="s">
        <v>94</v>
      </c>
      <c r="Z10" s="60" t="s">
        <v>94</v>
      </c>
    </row>
    <row r="11" spans="1:26" ht="13.5" customHeight="1">
      <c r="A11" s="12" t="s">
        <v>89</v>
      </c>
      <c r="B11" s="59">
        <v>21.5</v>
      </c>
      <c r="C11" s="59">
        <v>176.2</v>
      </c>
      <c r="D11" s="59">
        <v>160.1</v>
      </c>
      <c r="E11" s="59">
        <v>16.1</v>
      </c>
      <c r="F11" s="59">
        <v>21.8</v>
      </c>
      <c r="G11" s="59">
        <v>181</v>
      </c>
      <c r="H11" s="59">
        <v>165.3</v>
      </c>
      <c r="I11" s="59">
        <v>15.7</v>
      </c>
      <c r="J11" s="59">
        <v>21</v>
      </c>
      <c r="K11" s="59">
        <v>168.9</v>
      </c>
      <c r="L11" s="59">
        <v>152.1</v>
      </c>
      <c r="M11" s="59">
        <v>16.8</v>
      </c>
      <c r="N11" s="12" t="s">
        <v>89</v>
      </c>
      <c r="O11" s="60" t="s">
        <v>43</v>
      </c>
      <c r="P11" s="60" t="s">
        <v>43</v>
      </c>
      <c r="Q11" s="60" t="s">
        <v>43</v>
      </c>
      <c r="R11" s="60" t="s">
        <v>43</v>
      </c>
      <c r="S11" s="60" t="s">
        <v>43</v>
      </c>
      <c r="T11" s="60" t="s">
        <v>43</v>
      </c>
      <c r="U11" s="60" t="s">
        <v>43</v>
      </c>
      <c r="V11" s="60" t="s">
        <v>43</v>
      </c>
      <c r="W11" s="60" t="s">
        <v>43</v>
      </c>
      <c r="X11" s="60" t="s">
        <v>43</v>
      </c>
      <c r="Y11" s="60" t="s">
        <v>43</v>
      </c>
      <c r="Z11" s="60" t="s">
        <v>43</v>
      </c>
    </row>
    <row r="12" spans="1:26" ht="13.5" customHeight="1">
      <c r="A12" s="12" t="s">
        <v>90</v>
      </c>
      <c r="B12" s="60">
        <v>21.2</v>
      </c>
      <c r="C12" s="60">
        <v>165.3</v>
      </c>
      <c r="D12" s="60">
        <v>156.2</v>
      </c>
      <c r="E12" s="60">
        <v>9.1</v>
      </c>
      <c r="F12" s="60">
        <v>21.7</v>
      </c>
      <c r="G12" s="60">
        <v>173.9</v>
      </c>
      <c r="H12" s="60">
        <v>162.8</v>
      </c>
      <c r="I12" s="60">
        <v>11.1</v>
      </c>
      <c r="J12" s="60">
        <v>20.2</v>
      </c>
      <c r="K12" s="60">
        <v>149.7</v>
      </c>
      <c r="L12" s="60">
        <v>144.1</v>
      </c>
      <c r="M12" s="60">
        <v>5.6</v>
      </c>
      <c r="N12" s="12" t="s">
        <v>90</v>
      </c>
      <c r="O12" s="60" t="s">
        <v>94</v>
      </c>
      <c r="P12" s="60" t="s">
        <v>94</v>
      </c>
      <c r="Q12" s="60" t="s">
        <v>94</v>
      </c>
      <c r="R12" s="60" t="s">
        <v>94</v>
      </c>
      <c r="S12" s="60" t="s">
        <v>94</v>
      </c>
      <c r="T12" s="60" t="s">
        <v>94</v>
      </c>
      <c r="U12" s="60" t="s">
        <v>94</v>
      </c>
      <c r="V12" s="60" t="s">
        <v>94</v>
      </c>
      <c r="W12" s="60" t="s">
        <v>94</v>
      </c>
      <c r="X12" s="60" t="s">
        <v>94</v>
      </c>
      <c r="Y12" s="60" t="s">
        <v>94</v>
      </c>
      <c r="Z12" s="60" t="s">
        <v>94</v>
      </c>
    </row>
    <row r="13" spans="1:26" ht="13.5" customHeight="1">
      <c r="A13" s="12" t="s">
        <v>91</v>
      </c>
      <c r="B13" s="59">
        <v>21.3</v>
      </c>
      <c r="C13" s="59">
        <v>161.1</v>
      </c>
      <c r="D13" s="59">
        <v>154.9</v>
      </c>
      <c r="E13" s="59">
        <v>6.2</v>
      </c>
      <c r="F13" s="59">
        <v>21.8</v>
      </c>
      <c r="G13" s="59">
        <v>172.3</v>
      </c>
      <c r="H13" s="59">
        <v>164.2</v>
      </c>
      <c r="I13" s="59">
        <v>8.1</v>
      </c>
      <c r="J13" s="59">
        <v>20.4</v>
      </c>
      <c r="K13" s="59">
        <v>138.6</v>
      </c>
      <c r="L13" s="59">
        <v>136.2</v>
      </c>
      <c r="M13" s="59">
        <v>2.4</v>
      </c>
      <c r="N13" s="12" t="s">
        <v>91</v>
      </c>
      <c r="O13" s="59">
        <v>19.9</v>
      </c>
      <c r="P13" s="59">
        <v>159.7</v>
      </c>
      <c r="Q13" s="59">
        <v>150</v>
      </c>
      <c r="R13" s="59">
        <v>9.7</v>
      </c>
      <c r="S13" s="59">
        <v>20.1</v>
      </c>
      <c r="T13" s="59">
        <v>165</v>
      </c>
      <c r="U13" s="59">
        <v>153.7</v>
      </c>
      <c r="V13" s="59">
        <v>11.3</v>
      </c>
      <c r="W13" s="59">
        <v>19.1</v>
      </c>
      <c r="X13" s="59">
        <v>136</v>
      </c>
      <c r="Y13" s="59">
        <v>133.6</v>
      </c>
      <c r="Z13" s="59">
        <v>2.4</v>
      </c>
    </row>
    <row r="14" spans="1:26" ht="13.5" customHeight="1">
      <c r="A14" s="46" t="s">
        <v>92</v>
      </c>
      <c r="B14" s="62">
        <v>20.4</v>
      </c>
      <c r="C14" s="62">
        <v>157.4</v>
      </c>
      <c r="D14" s="62">
        <v>150.2</v>
      </c>
      <c r="E14" s="62">
        <v>7.2</v>
      </c>
      <c r="F14" s="62">
        <v>21.1</v>
      </c>
      <c r="G14" s="62">
        <v>169.2</v>
      </c>
      <c r="H14" s="62">
        <v>160.2</v>
      </c>
      <c r="I14" s="62">
        <v>9</v>
      </c>
      <c r="J14" s="62">
        <v>19.3</v>
      </c>
      <c r="K14" s="62">
        <v>138.8</v>
      </c>
      <c r="L14" s="62">
        <v>134.4</v>
      </c>
      <c r="M14" s="62">
        <v>4.4</v>
      </c>
      <c r="N14" s="46" t="s">
        <v>92</v>
      </c>
      <c r="O14" s="62">
        <v>21.4</v>
      </c>
      <c r="P14" s="62">
        <v>162.4</v>
      </c>
      <c r="Q14" s="62">
        <v>151.4</v>
      </c>
      <c r="R14" s="62">
        <v>11</v>
      </c>
      <c r="S14" s="62">
        <v>22</v>
      </c>
      <c r="T14" s="62">
        <v>169.4</v>
      </c>
      <c r="U14" s="62">
        <v>157</v>
      </c>
      <c r="V14" s="62">
        <v>12.4</v>
      </c>
      <c r="W14" s="62">
        <v>17.6</v>
      </c>
      <c r="X14" s="62">
        <v>120.6</v>
      </c>
      <c r="Y14" s="62">
        <v>117.5</v>
      </c>
      <c r="Z14" s="62">
        <v>3.1</v>
      </c>
    </row>
    <row r="15" spans="1:26" ht="13.5" customHeight="1">
      <c r="A15" s="12" t="s">
        <v>16</v>
      </c>
      <c r="B15" s="59">
        <v>21.8</v>
      </c>
      <c r="C15" s="59">
        <v>167.4</v>
      </c>
      <c r="D15" s="59">
        <v>160.5</v>
      </c>
      <c r="E15" s="59">
        <v>6.9</v>
      </c>
      <c r="F15" s="59">
        <v>22.3</v>
      </c>
      <c r="G15" s="59">
        <v>179.1</v>
      </c>
      <c r="H15" s="59">
        <v>170.3</v>
      </c>
      <c r="I15" s="59">
        <v>8.8</v>
      </c>
      <c r="J15" s="59">
        <v>20.9</v>
      </c>
      <c r="K15" s="59">
        <v>148.9</v>
      </c>
      <c r="L15" s="59">
        <v>145</v>
      </c>
      <c r="M15" s="59">
        <v>3.9</v>
      </c>
      <c r="N15" s="12" t="s">
        <v>16</v>
      </c>
      <c r="O15" s="60">
        <v>19.3</v>
      </c>
      <c r="P15" s="60">
        <v>150.9</v>
      </c>
      <c r="Q15" s="60">
        <v>132.1</v>
      </c>
      <c r="R15" s="60">
        <v>18.8</v>
      </c>
      <c r="S15" s="60">
        <v>19.7</v>
      </c>
      <c r="T15" s="60">
        <v>165.5</v>
      </c>
      <c r="U15" s="60">
        <v>141.7</v>
      </c>
      <c r="V15" s="60">
        <v>23.8</v>
      </c>
      <c r="W15" s="60">
        <v>18.4</v>
      </c>
      <c r="X15" s="60">
        <v>104.4</v>
      </c>
      <c r="Y15" s="60">
        <v>101.4</v>
      </c>
      <c r="Z15" s="60">
        <v>3</v>
      </c>
    </row>
    <row r="16" spans="1:26" ht="13.5" customHeight="1">
      <c r="A16" s="12" t="s">
        <v>84</v>
      </c>
      <c r="B16" s="59">
        <v>21.6</v>
      </c>
      <c r="C16" s="59">
        <v>163.7</v>
      </c>
      <c r="D16" s="59">
        <v>157.7</v>
      </c>
      <c r="E16" s="59">
        <v>6</v>
      </c>
      <c r="F16" s="59">
        <v>22.2</v>
      </c>
      <c r="G16" s="59">
        <v>177.5</v>
      </c>
      <c r="H16" s="59">
        <v>169.4</v>
      </c>
      <c r="I16" s="59">
        <v>8.1</v>
      </c>
      <c r="J16" s="59">
        <v>20.4</v>
      </c>
      <c r="K16" s="59">
        <v>140</v>
      </c>
      <c r="L16" s="59">
        <v>137.6</v>
      </c>
      <c r="M16" s="59">
        <v>2.4</v>
      </c>
      <c r="N16" s="12" t="s">
        <v>84</v>
      </c>
      <c r="O16" s="59">
        <v>19.8</v>
      </c>
      <c r="P16" s="59">
        <v>160</v>
      </c>
      <c r="Q16" s="59">
        <v>146.9</v>
      </c>
      <c r="R16" s="59">
        <v>13.1</v>
      </c>
      <c r="S16" s="59">
        <v>19.5</v>
      </c>
      <c r="T16" s="59">
        <v>162.8</v>
      </c>
      <c r="U16" s="59">
        <v>147.6</v>
      </c>
      <c r="V16" s="59">
        <v>15.2</v>
      </c>
      <c r="W16" s="59">
        <v>20.8</v>
      </c>
      <c r="X16" s="59">
        <v>147.1</v>
      </c>
      <c r="Y16" s="59">
        <v>143.8</v>
      </c>
      <c r="Z16" s="59">
        <v>3.3</v>
      </c>
    </row>
    <row r="17" spans="1:27" ht="13.5" customHeight="1">
      <c r="A17" s="12" t="s">
        <v>17</v>
      </c>
      <c r="B17" s="59">
        <v>21.5</v>
      </c>
      <c r="C17" s="59">
        <v>161.3</v>
      </c>
      <c r="D17" s="59">
        <v>155.5</v>
      </c>
      <c r="E17" s="59">
        <v>5.8</v>
      </c>
      <c r="F17" s="59">
        <v>22</v>
      </c>
      <c r="G17" s="59">
        <v>174.9</v>
      </c>
      <c r="H17" s="59">
        <v>166.7</v>
      </c>
      <c r="I17" s="59">
        <v>8.2</v>
      </c>
      <c r="J17" s="59">
        <v>20.8</v>
      </c>
      <c r="K17" s="59">
        <v>137.7</v>
      </c>
      <c r="L17" s="59">
        <v>136.1</v>
      </c>
      <c r="M17" s="59">
        <v>1.6</v>
      </c>
      <c r="N17" s="12" t="s">
        <v>17</v>
      </c>
      <c r="O17" s="59">
        <v>20.4</v>
      </c>
      <c r="P17" s="59">
        <v>165.9</v>
      </c>
      <c r="Q17" s="59">
        <v>155.3</v>
      </c>
      <c r="R17" s="59">
        <v>10.6</v>
      </c>
      <c r="S17" s="59">
        <v>20.6</v>
      </c>
      <c r="T17" s="59">
        <v>171.2</v>
      </c>
      <c r="U17" s="59">
        <v>158.9</v>
      </c>
      <c r="V17" s="59">
        <v>12.3</v>
      </c>
      <c r="W17" s="59">
        <v>19.7</v>
      </c>
      <c r="X17" s="59">
        <v>140.3</v>
      </c>
      <c r="Y17" s="59">
        <v>137.9</v>
      </c>
      <c r="Z17" s="59">
        <v>2.4</v>
      </c>
      <c r="AA17" s="71"/>
    </row>
    <row r="18" spans="1:26" ht="13.5" customHeight="1">
      <c r="A18" s="12" t="s">
        <v>18</v>
      </c>
      <c r="B18" s="59">
        <v>19.5</v>
      </c>
      <c r="C18" s="59">
        <v>145</v>
      </c>
      <c r="D18" s="59">
        <v>139.4</v>
      </c>
      <c r="E18" s="59">
        <v>5.6</v>
      </c>
      <c r="F18" s="59">
        <v>20.4</v>
      </c>
      <c r="G18" s="59">
        <v>156.5</v>
      </c>
      <c r="H18" s="59">
        <v>148.5</v>
      </c>
      <c r="I18" s="59">
        <v>8</v>
      </c>
      <c r="J18" s="59">
        <v>18.1</v>
      </c>
      <c r="K18" s="59">
        <v>125.4</v>
      </c>
      <c r="L18" s="59">
        <v>123.8</v>
      </c>
      <c r="M18" s="59">
        <v>1.6</v>
      </c>
      <c r="N18" s="12" t="s">
        <v>18</v>
      </c>
      <c r="O18" s="59">
        <v>18.1</v>
      </c>
      <c r="P18" s="59">
        <v>148.7</v>
      </c>
      <c r="Q18" s="59">
        <v>137.2</v>
      </c>
      <c r="R18" s="59">
        <v>11.5</v>
      </c>
      <c r="S18" s="59">
        <v>18.1</v>
      </c>
      <c r="T18" s="59">
        <v>152.6</v>
      </c>
      <c r="U18" s="59">
        <v>139</v>
      </c>
      <c r="V18" s="59">
        <v>13.6</v>
      </c>
      <c r="W18" s="59">
        <v>18.1</v>
      </c>
      <c r="X18" s="59">
        <v>129.9</v>
      </c>
      <c r="Y18" s="59">
        <v>128.4</v>
      </c>
      <c r="Z18" s="59">
        <v>1.5</v>
      </c>
    </row>
    <row r="19" spans="1:26" ht="13.5" customHeight="1">
      <c r="A19" s="12" t="s">
        <v>19</v>
      </c>
      <c r="B19" s="59">
        <v>22.2</v>
      </c>
      <c r="C19" s="59">
        <v>167</v>
      </c>
      <c r="D19" s="59">
        <v>161.8</v>
      </c>
      <c r="E19" s="59">
        <v>5.2</v>
      </c>
      <c r="F19" s="59">
        <v>23</v>
      </c>
      <c r="G19" s="59">
        <v>181.1</v>
      </c>
      <c r="H19" s="59">
        <v>173.7</v>
      </c>
      <c r="I19" s="59">
        <v>7.4</v>
      </c>
      <c r="J19" s="59">
        <v>20.7</v>
      </c>
      <c r="K19" s="59">
        <v>141.4</v>
      </c>
      <c r="L19" s="59">
        <v>140.1</v>
      </c>
      <c r="M19" s="59">
        <v>1.3</v>
      </c>
      <c r="N19" s="12" t="s">
        <v>19</v>
      </c>
      <c r="O19" s="59">
        <v>20.9</v>
      </c>
      <c r="P19" s="59">
        <v>170.3</v>
      </c>
      <c r="Q19" s="59">
        <v>159.1</v>
      </c>
      <c r="R19" s="59">
        <v>11.2</v>
      </c>
      <c r="S19" s="59">
        <v>21.2</v>
      </c>
      <c r="T19" s="59">
        <v>176.2</v>
      </c>
      <c r="U19" s="59">
        <v>163.1</v>
      </c>
      <c r="V19" s="59">
        <v>13.1</v>
      </c>
      <c r="W19" s="59">
        <v>19.4</v>
      </c>
      <c r="X19" s="59">
        <v>143</v>
      </c>
      <c r="Y19" s="59">
        <v>140.5</v>
      </c>
      <c r="Z19" s="59">
        <v>2.5</v>
      </c>
    </row>
    <row r="20" spans="1:26" ht="13.5" customHeight="1">
      <c r="A20" s="12" t="s">
        <v>20</v>
      </c>
      <c r="B20" s="59">
        <v>22.3</v>
      </c>
      <c r="C20" s="59">
        <v>172.2</v>
      </c>
      <c r="D20" s="59">
        <v>164.2</v>
      </c>
      <c r="E20" s="59">
        <v>8</v>
      </c>
      <c r="F20" s="59">
        <v>22.5</v>
      </c>
      <c r="G20" s="59">
        <v>176.8</v>
      </c>
      <c r="H20" s="59">
        <v>168</v>
      </c>
      <c r="I20" s="59">
        <v>8.8</v>
      </c>
      <c r="J20" s="59">
        <v>21.9</v>
      </c>
      <c r="K20" s="59">
        <v>160.1</v>
      </c>
      <c r="L20" s="59">
        <v>154.2</v>
      </c>
      <c r="M20" s="59">
        <v>5.9</v>
      </c>
      <c r="N20" s="12" t="s">
        <v>20</v>
      </c>
      <c r="O20" s="59">
        <v>20.3</v>
      </c>
      <c r="P20" s="59">
        <v>162.4</v>
      </c>
      <c r="Q20" s="59">
        <v>157</v>
      </c>
      <c r="R20" s="59">
        <v>5.4</v>
      </c>
      <c r="S20" s="59">
        <v>20.5</v>
      </c>
      <c r="T20" s="59">
        <v>166.4</v>
      </c>
      <c r="U20" s="59">
        <v>160.2</v>
      </c>
      <c r="V20" s="59">
        <v>6.2</v>
      </c>
      <c r="W20" s="59">
        <v>19.6</v>
      </c>
      <c r="X20" s="59">
        <v>143.7</v>
      </c>
      <c r="Y20" s="59">
        <v>142.3</v>
      </c>
      <c r="Z20" s="59">
        <v>1.4</v>
      </c>
    </row>
    <row r="21" spans="1:26" ht="13.5" customHeight="1">
      <c r="A21" s="12" t="s">
        <v>21</v>
      </c>
      <c r="B21" s="59">
        <v>20.4</v>
      </c>
      <c r="C21" s="59">
        <v>156.8</v>
      </c>
      <c r="D21" s="59">
        <v>151.2</v>
      </c>
      <c r="E21" s="59">
        <v>5.6</v>
      </c>
      <c r="F21" s="59">
        <v>20.4</v>
      </c>
      <c r="G21" s="59">
        <v>161.6</v>
      </c>
      <c r="H21" s="59">
        <v>154.4</v>
      </c>
      <c r="I21" s="59">
        <v>7.2</v>
      </c>
      <c r="J21" s="59">
        <v>20.3</v>
      </c>
      <c r="K21" s="59">
        <v>143.3</v>
      </c>
      <c r="L21" s="59">
        <v>142.3</v>
      </c>
      <c r="M21" s="59">
        <v>1</v>
      </c>
      <c r="N21" s="12" t="s">
        <v>21</v>
      </c>
      <c r="O21" s="59">
        <v>19.3</v>
      </c>
      <c r="P21" s="59">
        <v>153.3</v>
      </c>
      <c r="Q21" s="59">
        <v>147.6</v>
      </c>
      <c r="R21" s="59">
        <v>5.7</v>
      </c>
      <c r="S21" s="59">
        <v>19.5</v>
      </c>
      <c r="T21" s="59">
        <v>157.9</v>
      </c>
      <c r="U21" s="59">
        <v>151.3</v>
      </c>
      <c r="V21" s="59">
        <v>6.6</v>
      </c>
      <c r="W21" s="59">
        <v>18.3</v>
      </c>
      <c r="X21" s="59">
        <v>134.4</v>
      </c>
      <c r="Y21" s="59">
        <v>132.5</v>
      </c>
      <c r="Z21" s="59">
        <v>1.9</v>
      </c>
    </row>
    <row r="22" spans="1:26" ht="13.5" customHeight="1">
      <c r="A22" s="12" t="s">
        <v>22</v>
      </c>
      <c r="B22" s="59">
        <v>21.4</v>
      </c>
      <c r="C22" s="59">
        <v>159.4</v>
      </c>
      <c r="D22" s="59">
        <v>154.1</v>
      </c>
      <c r="E22" s="59">
        <v>5.3</v>
      </c>
      <c r="F22" s="59">
        <v>21.3</v>
      </c>
      <c r="G22" s="59">
        <v>166.9</v>
      </c>
      <c r="H22" s="59">
        <v>159.9</v>
      </c>
      <c r="I22" s="59">
        <v>7</v>
      </c>
      <c r="J22" s="59">
        <v>21.8</v>
      </c>
      <c r="K22" s="59">
        <v>141.5</v>
      </c>
      <c r="L22" s="59">
        <v>140.1</v>
      </c>
      <c r="M22" s="59">
        <v>1.4</v>
      </c>
      <c r="N22" s="12" t="s">
        <v>22</v>
      </c>
      <c r="O22" s="59">
        <v>19.2</v>
      </c>
      <c r="P22" s="59">
        <v>157.2</v>
      </c>
      <c r="Q22" s="59">
        <v>148.6</v>
      </c>
      <c r="R22" s="59">
        <v>8.6</v>
      </c>
      <c r="S22" s="59">
        <v>19.5</v>
      </c>
      <c r="T22" s="59">
        <v>162.3</v>
      </c>
      <c r="U22" s="59">
        <v>152.1</v>
      </c>
      <c r="V22" s="59">
        <v>10.2</v>
      </c>
      <c r="W22" s="59">
        <v>18.2</v>
      </c>
      <c r="X22" s="59">
        <v>136.3</v>
      </c>
      <c r="Y22" s="59">
        <v>134.3</v>
      </c>
      <c r="Z22" s="59">
        <v>2</v>
      </c>
    </row>
    <row r="23" spans="1:26" ht="13.5" customHeight="1">
      <c r="A23" s="12" t="s">
        <v>23</v>
      </c>
      <c r="B23" s="59">
        <v>21.4</v>
      </c>
      <c r="C23" s="59">
        <v>158.7</v>
      </c>
      <c r="D23" s="59">
        <v>151.7</v>
      </c>
      <c r="E23" s="59">
        <v>7</v>
      </c>
      <c r="F23" s="59">
        <v>21.9</v>
      </c>
      <c r="G23" s="59">
        <v>172.1</v>
      </c>
      <c r="H23" s="59">
        <v>162.9</v>
      </c>
      <c r="I23" s="59">
        <v>9.2</v>
      </c>
      <c r="J23" s="59">
        <v>20.3</v>
      </c>
      <c r="K23" s="59">
        <v>128.8</v>
      </c>
      <c r="L23" s="59">
        <v>126.73</v>
      </c>
      <c r="M23" s="59">
        <v>2.1</v>
      </c>
      <c r="N23" s="12" t="s">
        <v>23</v>
      </c>
      <c r="O23" s="59">
        <v>19.9</v>
      </c>
      <c r="P23" s="59">
        <v>159</v>
      </c>
      <c r="Q23" s="59">
        <v>153.2</v>
      </c>
      <c r="R23" s="59">
        <v>5.8</v>
      </c>
      <c r="S23" s="59">
        <v>20</v>
      </c>
      <c r="T23" s="59">
        <v>162.3</v>
      </c>
      <c r="U23" s="59">
        <v>155.6</v>
      </c>
      <c r="V23" s="59">
        <v>6.7</v>
      </c>
      <c r="W23" s="59">
        <v>19.3</v>
      </c>
      <c r="X23" s="59">
        <v>143.8</v>
      </c>
      <c r="Y23" s="59">
        <v>142.3</v>
      </c>
      <c r="Z23" s="59">
        <v>1.5</v>
      </c>
    </row>
    <row r="24" spans="1:26" ht="13.5" customHeight="1">
      <c r="A24" s="12" t="s">
        <v>24</v>
      </c>
      <c r="B24" s="59">
        <v>21.6</v>
      </c>
      <c r="C24" s="59">
        <v>158.1</v>
      </c>
      <c r="D24" s="59">
        <v>153.5</v>
      </c>
      <c r="E24" s="59">
        <v>4.6</v>
      </c>
      <c r="F24" s="59">
        <v>22.6</v>
      </c>
      <c r="G24" s="59">
        <v>173.4</v>
      </c>
      <c r="H24" s="59">
        <v>167.3</v>
      </c>
      <c r="I24" s="59">
        <v>6.1</v>
      </c>
      <c r="J24" s="59">
        <v>19.5</v>
      </c>
      <c r="K24" s="59">
        <v>125.9</v>
      </c>
      <c r="L24" s="59">
        <v>124.5</v>
      </c>
      <c r="M24" s="59">
        <v>1.4</v>
      </c>
      <c r="N24" s="12" t="s">
        <v>24</v>
      </c>
      <c r="O24" s="59">
        <v>20</v>
      </c>
      <c r="P24" s="59">
        <v>160.5</v>
      </c>
      <c r="Q24" s="59">
        <v>153.6</v>
      </c>
      <c r="R24" s="59">
        <v>6.9</v>
      </c>
      <c r="S24" s="59">
        <v>20.2</v>
      </c>
      <c r="T24" s="59">
        <v>164.3</v>
      </c>
      <c r="U24" s="59">
        <v>156.6</v>
      </c>
      <c r="V24" s="59">
        <v>7.7</v>
      </c>
      <c r="W24" s="59">
        <v>19.4</v>
      </c>
      <c r="X24" s="59">
        <v>143.2</v>
      </c>
      <c r="Y24" s="59">
        <v>140.1</v>
      </c>
      <c r="Z24" s="59">
        <v>3.1</v>
      </c>
    </row>
    <row r="25" spans="1:26" ht="13.5" customHeight="1">
      <c r="A25" s="14" t="s">
        <v>25</v>
      </c>
      <c r="B25" s="63">
        <v>21.9</v>
      </c>
      <c r="C25" s="64">
        <v>165.7</v>
      </c>
      <c r="D25" s="64">
        <v>158.2</v>
      </c>
      <c r="E25" s="64">
        <v>7.5</v>
      </c>
      <c r="F25" s="64">
        <v>22.4</v>
      </c>
      <c r="G25" s="64">
        <v>180.7</v>
      </c>
      <c r="H25" s="64">
        <v>170.4</v>
      </c>
      <c r="I25" s="64">
        <v>10.3</v>
      </c>
      <c r="J25" s="64">
        <v>20.7</v>
      </c>
      <c r="K25" s="64">
        <v>132.8</v>
      </c>
      <c r="L25" s="64">
        <v>131.4</v>
      </c>
      <c r="M25" s="64">
        <v>1.4</v>
      </c>
      <c r="N25" s="14" t="s">
        <v>25</v>
      </c>
      <c r="O25" s="63">
        <v>20.5</v>
      </c>
      <c r="P25" s="64">
        <v>165.7</v>
      </c>
      <c r="Q25" s="64">
        <v>158</v>
      </c>
      <c r="R25" s="64">
        <v>7.7</v>
      </c>
      <c r="S25" s="64">
        <v>20.6</v>
      </c>
      <c r="T25" s="64">
        <v>168.7</v>
      </c>
      <c r="U25" s="64">
        <v>159.9</v>
      </c>
      <c r="V25" s="64">
        <v>8.8</v>
      </c>
      <c r="W25" s="64">
        <v>20.3</v>
      </c>
      <c r="X25" s="64">
        <v>151.9</v>
      </c>
      <c r="Y25" s="64">
        <v>149.2</v>
      </c>
      <c r="Z25" s="64">
        <v>2.7</v>
      </c>
    </row>
    <row r="26" spans="1:14" ht="16.5" customHeight="1">
      <c r="A26" s="55" t="s">
        <v>93</v>
      </c>
      <c r="N26" s="55" t="s">
        <v>93</v>
      </c>
    </row>
    <row r="27" spans="1:26" ht="13.5" customHeight="1">
      <c r="A27" s="33" t="s">
        <v>87</v>
      </c>
      <c r="B27" s="57">
        <v>21.2</v>
      </c>
      <c r="C27" s="57">
        <v>169.8</v>
      </c>
      <c r="D27" s="57">
        <v>156</v>
      </c>
      <c r="E27" s="57">
        <v>13.8</v>
      </c>
      <c r="F27" s="57">
        <v>21.7</v>
      </c>
      <c r="G27" s="57">
        <v>186.4</v>
      </c>
      <c r="H27" s="57">
        <v>166.8</v>
      </c>
      <c r="I27" s="57">
        <v>19.6</v>
      </c>
      <c r="J27" s="57">
        <v>20.7</v>
      </c>
      <c r="K27" s="57">
        <v>154.1</v>
      </c>
      <c r="L27" s="57">
        <v>145.8</v>
      </c>
      <c r="M27" s="57">
        <v>8.3</v>
      </c>
      <c r="N27" s="33" t="s">
        <v>87</v>
      </c>
      <c r="O27" s="57">
        <v>19.5</v>
      </c>
      <c r="P27" s="57">
        <v>161.7</v>
      </c>
      <c r="Q27" s="57">
        <v>145.1</v>
      </c>
      <c r="R27" s="57">
        <v>16.6</v>
      </c>
      <c r="S27" s="57">
        <v>19.6</v>
      </c>
      <c r="T27" s="57">
        <v>163.2</v>
      </c>
      <c r="U27" s="57">
        <v>146.2</v>
      </c>
      <c r="V27" s="57">
        <v>17</v>
      </c>
      <c r="W27" s="57">
        <v>18.1</v>
      </c>
      <c r="X27" s="57">
        <v>142.4</v>
      </c>
      <c r="Y27" s="57">
        <v>131</v>
      </c>
      <c r="Z27" s="57">
        <v>11.4</v>
      </c>
    </row>
    <row r="28" spans="1:26" ht="13.5" customHeight="1">
      <c r="A28" s="12" t="s">
        <v>88</v>
      </c>
      <c r="B28" s="59">
        <v>21</v>
      </c>
      <c r="C28" s="59">
        <v>169</v>
      </c>
      <c r="D28" s="59">
        <v>155.5</v>
      </c>
      <c r="E28" s="59">
        <v>13.5</v>
      </c>
      <c r="F28" s="59">
        <v>21.3</v>
      </c>
      <c r="G28" s="59">
        <v>183.1</v>
      </c>
      <c r="H28" s="59">
        <v>163.9</v>
      </c>
      <c r="I28" s="59">
        <v>19.2</v>
      </c>
      <c r="J28" s="59">
        <v>20.7</v>
      </c>
      <c r="K28" s="59">
        <v>153</v>
      </c>
      <c r="L28" s="59">
        <v>146</v>
      </c>
      <c r="M28" s="59">
        <v>7</v>
      </c>
      <c r="N28" s="12" t="s">
        <v>88</v>
      </c>
      <c r="O28" s="59">
        <v>19.7</v>
      </c>
      <c r="P28" s="59">
        <v>162.3</v>
      </c>
      <c r="Q28" s="59">
        <v>146.9</v>
      </c>
      <c r="R28" s="59">
        <v>15.4</v>
      </c>
      <c r="S28" s="59">
        <v>19.8</v>
      </c>
      <c r="T28" s="59">
        <v>164</v>
      </c>
      <c r="U28" s="59">
        <v>148.1</v>
      </c>
      <c r="V28" s="59">
        <v>15.9</v>
      </c>
      <c r="W28" s="59">
        <v>18.4</v>
      </c>
      <c r="X28" s="59">
        <v>141</v>
      </c>
      <c r="Y28" s="59">
        <v>131.7</v>
      </c>
      <c r="Z28" s="59">
        <v>9.3</v>
      </c>
    </row>
    <row r="29" spans="1:26" ht="13.5" customHeight="1">
      <c r="A29" s="12" t="s">
        <v>89</v>
      </c>
      <c r="B29" s="59">
        <v>21.1</v>
      </c>
      <c r="C29" s="59">
        <v>166.4</v>
      </c>
      <c r="D29" s="59">
        <v>152.2</v>
      </c>
      <c r="E29" s="59">
        <v>14.2</v>
      </c>
      <c r="F29" s="59">
        <v>21.6</v>
      </c>
      <c r="G29" s="59">
        <v>183.6</v>
      </c>
      <c r="H29" s="59">
        <v>163.1</v>
      </c>
      <c r="I29" s="59">
        <v>20.5</v>
      </c>
      <c r="J29" s="59">
        <v>20.6</v>
      </c>
      <c r="K29" s="59">
        <v>147.4</v>
      </c>
      <c r="L29" s="59">
        <v>140.1</v>
      </c>
      <c r="M29" s="59">
        <v>7.3</v>
      </c>
      <c r="N29" s="12" t="s">
        <v>89</v>
      </c>
      <c r="O29" s="59">
        <v>18.8</v>
      </c>
      <c r="P29" s="59">
        <v>151.1</v>
      </c>
      <c r="Q29" s="59">
        <v>140.6</v>
      </c>
      <c r="R29" s="59">
        <v>10.5</v>
      </c>
      <c r="S29" s="59">
        <v>18.8</v>
      </c>
      <c r="T29" s="59">
        <v>151.2</v>
      </c>
      <c r="U29" s="59">
        <v>140.4</v>
      </c>
      <c r="V29" s="59">
        <v>10.8</v>
      </c>
      <c r="W29" s="59">
        <v>19.5</v>
      </c>
      <c r="X29" s="59">
        <v>148.1</v>
      </c>
      <c r="Y29" s="59">
        <v>147.3</v>
      </c>
      <c r="Z29" s="59">
        <v>0.8</v>
      </c>
    </row>
    <row r="30" spans="1:26" ht="13.5" customHeight="1">
      <c r="A30" s="12" t="s">
        <v>90</v>
      </c>
      <c r="B30" s="60">
        <v>20.9</v>
      </c>
      <c r="C30" s="60">
        <v>164.4</v>
      </c>
      <c r="D30" s="60">
        <v>151.5</v>
      </c>
      <c r="E30" s="60">
        <v>12.9</v>
      </c>
      <c r="F30" s="60">
        <v>21.3</v>
      </c>
      <c r="G30" s="60">
        <v>179.2</v>
      </c>
      <c r="H30" s="60">
        <v>160.9</v>
      </c>
      <c r="I30" s="60">
        <v>18.3</v>
      </c>
      <c r="J30" s="60">
        <v>20.5</v>
      </c>
      <c r="K30" s="60">
        <v>146</v>
      </c>
      <c r="L30" s="60">
        <v>139.8</v>
      </c>
      <c r="M30" s="60">
        <v>6.2</v>
      </c>
      <c r="N30" s="12" t="s">
        <v>90</v>
      </c>
      <c r="O30" s="61">
        <v>18.1</v>
      </c>
      <c r="P30" s="61">
        <v>145.5</v>
      </c>
      <c r="Q30" s="61">
        <v>135.8</v>
      </c>
      <c r="R30" s="61">
        <v>9.7</v>
      </c>
      <c r="S30" s="61">
        <v>18.1</v>
      </c>
      <c r="T30" s="61">
        <v>145.7</v>
      </c>
      <c r="U30" s="61">
        <v>135.6</v>
      </c>
      <c r="V30" s="61">
        <v>10.1</v>
      </c>
      <c r="W30" s="61">
        <v>18.1</v>
      </c>
      <c r="X30" s="61">
        <v>139.9</v>
      </c>
      <c r="Y30" s="61">
        <v>138.8</v>
      </c>
      <c r="Z30" s="61">
        <v>1.1</v>
      </c>
    </row>
    <row r="31" spans="1:26" ht="13.5" customHeight="1">
      <c r="A31" s="12" t="s">
        <v>91</v>
      </c>
      <c r="B31" s="59">
        <v>19.8</v>
      </c>
      <c r="C31" s="59">
        <v>154.7</v>
      </c>
      <c r="D31" s="59">
        <v>143.3</v>
      </c>
      <c r="E31" s="59">
        <v>11.4</v>
      </c>
      <c r="F31" s="59">
        <v>19.6</v>
      </c>
      <c r="G31" s="59">
        <v>161.4</v>
      </c>
      <c r="H31" s="59">
        <v>147.73</v>
      </c>
      <c r="I31" s="59">
        <v>13.7</v>
      </c>
      <c r="J31" s="59">
        <v>20</v>
      </c>
      <c r="K31" s="59">
        <v>146.3</v>
      </c>
      <c r="L31" s="59">
        <v>137.8</v>
      </c>
      <c r="M31" s="59">
        <v>8.5</v>
      </c>
      <c r="N31" s="12" t="s">
        <v>91</v>
      </c>
      <c r="O31" s="60" t="s">
        <v>94</v>
      </c>
      <c r="P31" s="60" t="s">
        <v>94</v>
      </c>
      <c r="Q31" s="60" t="s">
        <v>94</v>
      </c>
      <c r="R31" s="60" t="s">
        <v>94</v>
      </c>
      <c r="S31" s="60" t="s">
        <v>94</v>
      </c>
      <c r="T31" s="60" t="s">
        <v>94</v>
      </c>
      <c r="U31" s="60" t="s">
        <v>94</v>
      </c>
      <c r="V31" s="60" t="s">
        <v>94</v>
      </c>
      <c r="W31" s="60" t="s">
        <v>94</v>
      </c>
      <c r="X31" s="60" t="s">
        <v>94</v>
      </c>
      <c r="Y31" s="60" t="s">
        <v>94</v>
      </c>
      <c r="Z31" s="60" t="s">
        <v>94</v>
      </c>
    </row>
    <row r="32" spans="1:26" ht="13.5" customHeight="1">
      <c r="A32" s="46" t="s">
        <v>92</v>
      </c>
      <c r="B32" s="62">
        <v>18.6</v>
      </c>
      <c r="C32" s="62">
        <v>148.9</v>
      </c>
      <c r="D32" s="62">
        <v>136</v>
      </c>
      <c r="E32" s="62">
        <v>12.9</v>
      </c>
      <c r="F32" s="62">
        <v>18.4</v>
      </c>
      <c r="G32" s="62">
        <v>159.2</v>
      </c>
      <c r="H32" s="62">
        <v>141.1</v>
      </c>
      <c r="I32" s="62">
        <v>18.1</v>
      </c>
      <c r="J32" s="62">
        <v>18.9</v>
      </c>
      <c r="K32" s="62">
        <v>135.7</v>
      </c>
      <c r="L32" s="62">
        <v>129.5</v>
      </c>
      <c r="M32" s="62">
        <v>6.2</v>
      </c>
      <c r="N32" s="46" t="s">
        <v>92</v>
      </c>
      <c r="O32" s="67" t="s">
        <v>94</v>
      </c>
      <c r="P32" s="67" t="s">
        <v>94</v>
      </c>
      <c r="Q32" s="67" t="s">
        <v>94</v>
      </c>
      <c r="R32" s="67" t="s">
        <v>94</v>
      </c>
      <c r="S32" s="67" t="s">
        <v>94</v>
      </c>
      <c r="T32" s="67" t="s">
        <v>94</v>
      </c>
      <c r="U32" s="67" t="s">
        <v>94</v>
      </c>
      <c r="V32" s="67" t="s">
        <v>94</v>
      </c>
      <c r="W32" s="67" t="s">
        <v>94</v>
      </c>
      <c r="X32" s="67" t="s">
        <v>94</v>
      </c>
      <c r="Y32" s="67" t="s">
        <v>94</v>
      </c>
      <c r="Z32" s="67" t="s">
        <v>94</v>
      </c>
    </row>
    <row r="33" spans="1:26" ht="13.5" customHeight="1">
      <c r="A33" s="12" t="s">
        <v>16</v>
      </c>
      <c r="B33" s="59">
        <v>20.6</v>
      </c>
      <c r="C33" s="59">
        <v>161.1</v>
      </c>
      <c r="D33" s="59">
        <v>149.8</v>
      </c>
      <c r="E33" s="59">
        <v>11.3</v>
      </c>
      <c r="F33" s="59">
        <v>20.3</v>
      </c>
      <c r="G33" s="59">
        <v>168.5</v>
      </c>
      <c r="H33" s="59">
        <v>154.43</v>
      </c>
      <c r="I33" s="59">
        <v>14.1</v>
      </c>
      <c r="J33" s="59">
        <v>21</v>
      </c>
      <c r="K33" s="59">
        <v>150.7</v>
      </c>
      <c r="L33" s="59">
        <v>143.4</v>
      </c>
      <c r="M33" s="59">
        <v>7.3</v>
      </c>
      <c r="N33" s="12" t="s">
        <v>16</v>
      </c>
      <c r="O33" s="60" t="s">
        <v>94</v>
      </c>
      <c r="P33" s="60" t="s">
        <v>94</v>
      </c>
      <c r="Q33" s="60" t="s">
        <v>94</v>
      </c>
      <c r="R33" s="60" t="s">
        <v>94</v>
      </c>
      <c r="S33" s="60" t="s">
        <v>94</v>
      </c>
      <c r="T33" s="60" t="s">
        <v>94</v>
      </c>
      <c r="U33" s="60" t="s">
        <v>94</v>
      </c>
      <c r="V33" s="60" t="s">
        <v>94</v>
      </c>
      <c r="W33" s="60" t="s">
        <v>94</v>
      </c>
      <c r="X33" s="60" t="s">
        <v>94</v>
      </c>
      <c r="Y33" s="60" t="s">
        <v>94</v>
      </c>
      <c r="Z33" s="60" t="s">
        <v>94</v>
      </c>
    </row>
    <row r="34" spans="1:26" ht="13.5" customHeight="1">
      <c r="A34" s="12" t="s">
        <v>84</v>
      </c>
      <c r="B34" s="59">
        <v>19.1</v>
      </c>
      <c r="C34" s="59">
        <v>146.4</v>
      </c>
      <c r="D34" s="59">
        <v>135.8</v>
      </c>
      <c r="E34" s="59">
        <v>10.6</v>
      </c>
      <c r="F34" s="59">
        <v>18.8</v>
      </c>
      <c r="G34" s="59">
        <v>153.5</v>
      </c>
      <c r="H34" s="59">
        <v>141.7</v>
      </c>
      <c r="I34" s="59">
        <v>11.8</v>
      </c>
      <c r="J34" s="59">
        <v>19.6</v>
      </c>
      <c r="K34" s="59">
        <v>136.6</v>
      </c>
      <c r="L34" s="59">
        <v>127.6</v>
      </c>
      <c r="M34" s="59">
        <v>9</v>
      </c>
      <c r="N34" s="12" t="s">
        <v>84</v>
      </c>
      <c r="O34" s="60" t="s">
        <v>94</v>
      </c>
      <c r="P34" s="60" t="s">
        <v>94</v>
      </c>
      <c r="Q34" s="60" t="s">
        <v>94</v>
      </c>
      <c r="R34" s="60" t="s">
        <v>94</v>
      </c>
      <c r="S34" s="60" t="s">
        <v>94</v>
      </c>
      <c r="T34" s="60" t="s">
        <v>94</v>
      </c>
      <c r="U34" s="60" t="s">
        <v>94</v>
      </c>
      <c r="V34" s="60" t="s">
        <v>94</v>
      </c>
      <c r="W34" s="60" t="s">
        <v>94</v>
      </c>
      <c r="X34" s="60" t="s">
        <v>94</v>
      </c>
      <c r="Y34" s="60" t="s">
        <v>94</v>
      </c>
      <c r="Z34" s="60" t="s">
        <v>94</v>
      </c>
    </row>
    <row r="35" spans="1:26" ht="13.5" customHeight="1">
      <c r="A35" s="12" t="s">
        <v>17</v>
      </c>
      <c r="B35" s="59">
        <v>20.5</v>
      </c>
      <c r="C35" s="59">
        <v>163.2</v>
      </c>
      <c r="D35" s="59">
        <v>149</v>
      </c>
      <c r="E35" s="59">
        <v>14.2</v>
      </c>
      <c r="F35" s="59">
        <v>20</v>
      </c>
      <c r="G35" s="59">
        <v>165.1</v>
      </c>
      <c r="H35" s="59">
        <v>151.2</v>
      </c>
      <c r="I35" s="59">
        <v>13.9</v>
      </c>
      <c r="J35" s="59">
        <v>21.2</v>
      </c>
      <c r="K35" s="59">
        <v>160.6</v>
      </c>
      <c r="L35" s="59">
        <v>146</v>
      </c>
      <c r="M35" s="59">
        <v>14.6</v>
      </c>
      <c r="N35" s="12" t="s">
        <v>17</v>
      </c>
      <c r="O35" s="60" t="s">
        <v>94</v>
      </c>
      <c r="P35" s="60" t="s">
        <v>94</v>
      </c>
      <c r="Q35" s="60" t="s">
        <v>94</v>
      </c>
      <c r="R35" s="60" t="s">
        <v>94</v>
      </c>
      <c r="S35" s="60" t="s">
        <v>94</v>
      </c>
      <c r="T35" s="60" t="s">
        <v>94</v>
      </c>
      <c r="U35" s="60" t="s">
        <v>94</v>
      </c>
      <c r="V35" s="60" t="s">
        <v>94</v>
      </c>
      <c r="W35" s="60" t="s">
        <v>94</v>
      </c>
      <c r="X35" s="60" t="s">
        <v>94</v>
      </c>
      <c r="Y35" s="60" t="s">
        <v>94</v>
      </c>
      <c r="Z35" s="60" t="s">
        <v>94</v>
      </c>
    </row>
    <row r="36" spans="1:26" ht="13.5" customHeight="1">
      <c r="A36" s="12" t="s">
        <v>18</v>
      </c>
      <c r="B36" s="59">
        <v>18.6</v>
      </c>
      <c r="C36" s="59">
        <v>146.9</v>
      </c>
      <c r="D36" s="59">
        <v>136</v>
      </c>
      <c r="E36" s="59">
        <v>10.9</v>
      </c>
      <c r="F36" s="59">
        <v>18</v>
      </c>
      <c r="G36" s="59">
        <v>145.5</v>
      </c>
      <c r="H36" s="59">
        <v>134.9</v>
      </c>
      <c r="I36" s="59">
        <v>10.6</v>
      </c>
      <c r="J36" s="59">
        <v>19.4</v>
      </c>
      <c r="K36" s="59">
        <v>148.5</v>
      </c>
      <c r="L36" s="59">
        <v>137.2</v>
      </c>
      <c r="M36" s="59">
        <v>11.3</v>
      </c>
      <c r="N36" s="12" t="s">
        <v>18</v>
      </c>
      <c r="O36" s="60" t="s">
        <v>94</v>
      </c>
      <c r="P36" s="60" t="s">
        <v>94</v>
      </c>
      <c r="Q36" s="60" t="s">
        <v>94</v>
      </c>
      <c r="R36" s="60" t="s">
        <v>94</v>
      </c>
      <c r="S36" s="60" t="s">
        <v>94</v>
      </c>
      <c r="T36" s="60" t="s">
        <v>94</v>
      </c>
      <c r="U36" s="60" t="s">
        <v>94</v>
      </c>
      <c r="V36" s="60" t="s">
        <v>94</v>
      </c>
      <c r="W36" s="60" t="s">
        <v>94</v>
      </c>
      <c r="X36" s="60" t="s">
        <v>94</v>
      </c>
      <c r="Y36" s="60" t="s">
        <v>94</v>
      </c>
      <c r="Z36" s="60" t="s">
        <v>94</v>
      </c>
    </row>
    <row r="37" spans="1:26" ht="13.5" customHeight="1">
      <c r="A37" s="12" t="s">
        <v>19</v>
      </c>
      <c r="B37" s="59">
        <v>20</v>
      </c>
      <c r="C37" s="59">
        <v>153.7</v>
      </c>
      <c r="D37" s="59">
        <v>144.6</v>
      </c>
      <c r="E37" s="59">
        <v>9.1</v>
      </c>
      <c r="F37" s="59">
        <v>19.5</v>
      </c>
      <c r="G37" s="59">
        <v>156.8</v>
      </c>
      <c r="H37" s="59">
        <v>148.3</v>
      </c>
      <c r="I37" s="59">
        <v>8.5</v>
      </c>
      <c r="J37" s="59">
        <v>20.6</v>
      </c>
      <c r="K37" s="59">
        <v>149.6</v>
      </c>
      <c r="L37" s="59">
        <v>139.9</v>
      </c>
      <c r="M37" s="59">
        <v>9.7</v>
      </c>
      <c r="N37" s="12" t="s">
        <v>19</v>
      </c>
      <c r="O37" s="60" t="s">
        <v>94</v>
      </c>
      <c r="P37" s="60" t="s">
        <v>94</v>
      </c>
      <c r="Q37" s="60" t="s">
        <v>94</v>
      </c>
      <c r="R37" s="60" t="s">
        <v>94</v>
      </c>
      <c r="S37" s="60" t="s">
        <v>94</v>
      </c>
      <c r="T37" s="60" t="s">
        <v>94</v>
      </c>
      <c r="U37" s="60" t="s">
        <v>94</v>
      </c>
      <c r="V37" s="60" t="s">
        <v>94</v>
      </c>
      <c r="W37" s="60" t="s">
        <v>94</v>
      </c>
      <c r="X37" s="60" t="s">
        <v>94</v>
      </c>
      <c r="Y37" s="60" t="s">
        <v>94</v>
      </c>
      <c r="Z37" s="60" t="s">
        <v>94</v>
      </c>
    </row>
    <row r="38" spans="1:26" ht="13.5" customHeight="1">
      <c r="A38" s="12" t="s">
        <v>20</v>
      </c>
      <c r="B38" s="59">
        <v>19.9</v>
      </c>
      <c r="C38" s="59">
        <v>154.9</v>
      </c>
      <c r="D38" s="59">
        <v>144.6</v>
      </c>
      <c r="E38" s="59">
        <v>10.3</v>
      </c>
      <c r="F38" s="59">
        <v>19.9</v>
      </c>
      <c r="G38" s="59">
        <v>160.1</v>
      </c>
      <c r="H38" s="59">
        <v>149.7</v>
      </c>
      <c r="I38" s="59">
        <v>10.4</v>
      </c>
      <c r="J38" s="59">
        <v>20</v>
      </c>
      <c r="K38" s="59">
        <v>149</v>
      </c>
      <c r="L38" s="59">
        <v>138.8</v>
      </c>
      <c r="M38" s="59">
        <v>10.2</v>
      </c>
      <c r="N38" s="12" t="s">
        <v>20</v>
      </c>
      <c r="O38" s="60" t="s">
        <v>94</v>
      </c>
      <c r="P38" s="60" t="s">
        <v>94</v>
      </c>
      <c r="Q38" s="60" t="s">
        <v>94</v>
      </c>
      <c r="R38" s="60" t="s">
        <v>94</v>
      </c>
      <c r="S38" s="60" t="s">
        <v>94</v>
      </c>
      <c r="T38" s="60" t="s">
        <v>94</v>
      </c>
      <c r="U38" s="60" t="s">
        <v>94</v>
      </c>
      <c r="V38" s="60" t="s">
        <v>94</v>
      </c>
      <c r="W38" s="60" t="s">
        <v>94</v>
      </c>
      <c r="X38" s="60" t="s">
        <v>94</v>
      </c>
      <c r="Y38" s="60" t="s">
        <v>94</v>
      </c>
      <c r="Z38" s="60" t="s">
        <v>94</v>
      </c>
    </row>
    <row r="39" spans="1:26" ht="13.5" customHeight="1">
      <c r="A39" s="12" t="s">
        <v>21</v>
      </c>
      <c r="B39" s="59">
        <v>19</v>
      </c>
      <c r="C39" s="59">
        <v>146.7</v>
      </c>
      <c r="D39" s="59">
        <v>138.3</v>
      </c>
      <c r="E39" s="59">
        <v>8.4</v>
      </c>
      <c r="F39" s="59">
        <v>18.8</v>
      </c>
      <c r="G39" s="59">
        <v>152.2</v>
      </c>
      <c r="H39" s="59">
        <v>141.5</v>
      </c>
      <c r="I39" s="59">
        <v>10.7</v>
      </c>
      <c r="J39" s="59">
        <v>19.3</v>
      </c>
      <c r="K39" s="59">
        <v>140.7</v>
      </c>
      <c r="L39" s="59">
        <v>134.8</v>
      </c>
      <c r="M39" s="59">
        <v>5.9</v>
      </c>
      <c r="N39" s="12" t="s">
        <v>21</v>
      </c>
      <c r="O39" s="60" t="s">
        <v>94</v>
      </c>
      <c r="P39" s="60" t="s">
        <v>94</v>
      </c>
      <c r="Q39" s="60" t="s">
        <v>94</v>
      </c>
      <c r="R39" s="60" t="s">
        <v>94</v>
      </c>
      <c r="S39" s="60" t="s">
        <v>94</v>
      </c>
      <c r="T39" s="60" t="s">
        <v>94</v>
      </c>
      <c r="U39" s="60" t="s">
        <v>94</v>
      </c>
      <c r="V39" s="60" t="s">
        <v>94</v>
      </c>
      <c r="W39" s="60" t="s">
        <v>94</v>
      </c>
      <c r="X39" s="60" t="s">
        <v>94</v>
      </c>
      <c r="Y39" s="60" t="s">
        <v>94</v>
      </c>
      <c r="Z39" s="60" t="s">
        <v>94</v>
      </c>
    </row>
    <row r="40" spans="1:26" ht="13.5" customHeight="1">
      <c r="A40" s="12" t="s">
        <v>22</v>
      </c>
      <c r="B40" s="59">
        <v>19.8</v>
      </c>
      <c r="C40" s="59">
        <v>154.2</v>
      </c>
      <c r="D40" s="59">
        <v>144.6</v>
      </c>
      <c r="E40" s="59">
        <v>9.6</v>
      </c>
      <c r="F40" s="59">
        <v>20</v>
      </c>
      <c r="G40" s="59">
        <v>164.7</v>
      </c>
      <c r="H40" s="59">
        <v>152.2</v>
      </c>
      <c r="I40" s="59">
        <v>12.5</v>
      </c>
      <c r="J40" s="59">
        <v>19.6</v>
      </c>
      <c r="K40" s="59">
        <v>142.4</v>
      </c>
      <c r="L40" s="59">
        <v>136.1</v>
      </c>
      <c r="M40" s="59">
        <v>6.3</v>
      </c>
      <c r="N40" s="12" t="s">
        <v>22</v>
      </c>
      <c r="O40" s="60" t="s">
        <v>94</v>
      </c>
      <c r="P40" s="60" t="s">
        <v>94</v>
      </c>
      <c r="Q40" s="60" t="s">
        <v>94</v>
      </c>
      <c r="R40" s="60" t="s">
        <v>94</v>
      </c>
      <c r="S40" s="60" t="s">
        <v>94</v>
      </c>
      <c r="T40" s="60" t="s">
        <v>94</v>
      </c>
      <c r="U40" s="60" t="s">
        <v>94</v>
      </c>
      <c r="V40" s="60" t="s">
        <v>94</v>
      </c>
      <c r="W40" s="60" t="s">
        <v>94</v>
      </c>
      <c r="X40" s="60" t="s">
        <v>94</v>
      </c>
      <c r="Y40" s="60" t="s">
        <v>94</v>
      </c>
      <c r="Z40" s="60" t="s">
        <v>94</v>
      </c>
    </row>
    <row r="41" spans="1:26" ht="13.5" customHeight="1">
      <c r="A41" s="12" t="s">
        <v>23</v>
      </c>
      <c r="B41" s="59">
        <v>20.2</v>
      </c>
      <c r="C41" s="59">
        <v>156.5</v>
      </c>
      <c r="D41" s="59">
        <v>145.3</v>
      </c>
      <c r="E41" s="59">
        <v>11.2</v>
      </c>
      <c r="F41" s="59">
        <v>20.32</v>
      </c>
      <c r="G41" s="59">
        <v>167.3</v>
      </c>
      <c r="H41" s="59">
        <v>151.5</v>
      </c>
      <c r="I41" s="59">
        <v>15.8</v>
      </c>
      <c r="J41" s="59">
        <v>20.2</v>
      </c>
      <c r="K41" s="59">
        <v>144.2</v>
      </c>
      <c r="L41" s="59">
        <v>138.2</v>
      </c>
      <c r="M41" s="59">
        <v>6</v>
      </c>
      <c r="N41" s="12" t="s">
        <v>23</v>
      </c>
      <c r="O41" s="60" t="s">
        <v>94</v>
      </c>
      <c r="P41" s="60" t="s">
        <v>94</v>
      </c>
      <c r="Q41" s="60" t="s">
        <v>94</v>
      </c>
      <c r="R41" s="60" t="s">
        <v>94</v>
      </c>
      <c r="S41" s="60" t="s">
        <v>94</v>
      </c>
      <c r="T41" s="60" t="s">
        <v>94</v>
      </c>
      <c r="U41" s="60" t="s">
        <v>94</v>
      </c>
      <c r="V41" s="60" t="s">
        <v>94</v>
      </c>
      <c r="W41" s="60" t="s">
        <v>94</v>
      </c>
      <c r="X41" s="60" t="s">
        <v>94</v>
      </c>
      <c r="Y41" s="60" t="s">
        <v>94</v>
      </c>
      <c r="Z41" s="60" t="s">
        <v>94</v>
      </c>
    </row>
    <row r="42" spans="1:26" ht="13.5" customHeight="1">
      <c r="A42" s="12" t="s">
        <v>24</v>
      </c>
      <c r="B42" s="59">
        <v>20.1</v>
      </c>
      <c r="C42" s="59">
        <v>158.5</v>
      </c>
      <c r="D42" s="59">
        <v>146.1</v>
      </c>
      <c r="E42" s="59">
        <v>12.4</v>
      </c>
      <c r="F42" s="59">
        <v>20.2</v>
      </c>
      <c r="G42" s="59">
        <v>168.9</v>
      </c>
      <c r="H42" s="59">
        <v>151.6</v>
      </c>
      <c r="I42" s="59">
        <v>17.3</v>
      </c>
      <c r="J42" s="59">
        <v>20.1</v>
      </c>
      <c r="K42" s="59">
        <v>146.6</v>
      </c>
      <c r="L42" s="59">
        <v>139.7</v>
      </c>
      <c r="M42" s="59">
        <v>6.9</v>
      </c>
      <c r="N42" s="12" t="s">
        <v>24</v>
      </c>
      <c r="O42" s="60" t="s">
        <v>94</v>
      </c>
      <c r="P42" s="60" t="s">
        <v>94</v>
      </c>
      <c r="Q42" s="60" t="s">
        <v>94</v>
      </c>
      <c r="R42" s="60" t="s">
        <v>94</v>
      </c>
      <c r="S42" s="60" t="s">
        <v>94</v>
      </c>
      <c r="T42" s="60" t="s">
        <v>94</v>
      </c>
      <c r="U42" s="60" t="s">
        <v>94</v>
      </c>
      <c r="V42" s="60" t="s">
        <v>94</v>
      </c>
      <c r="W42" s="60" t="s">
        <v>94</v>
      </c>
      <c r="X42" s="60" t="s">
        <v>94</v>
      </c>
      <c r="Y42" s="60" t="s">
        <v>94</v>
      </c>
      <c r="Z42" s="60" t="s">
        <v>94</v>
      </c>
    </row>
    <row r="43" spans="1:26" ht="13.5" customHeight="1">
      <c r="A43" s="14" t="s">
        <v>25</v>
      </c>
      <c r="B43" s="63">
        <v>20.9</v>
      </c>
      <c r="C43" s="64">
        <v>165.2</v>
      </c>
      <c r="D43" s="64">
        <v>150</v>
      </c>
      <c r="E43" s="64">
        <v>15.2</v>
      </c>
      <c r="F43" s="64">
        <v>21</v>
      </c>
      <c r="G43" s="64">
        <v>177.5</v>
      </c>
      <c r="H43" s="64">
        <v>156.6</v>
      </c>
      <c r="I43" s="64">
        <v>20.9</v>
      </c>
      <c r="J43" s="64">
        <v>20.8</v>
      </c>
      <c r="K43" s="64">
        <v>150.7</v>
      </c>
      <c r="L43" s="64">
        <v>142.2</v>
      </c>
      <c r="M43" s="64">
        <v>8.5</v>
      </c>
      <c r="N43" s="14" t="s">
        <v>25</v>
      </c>
      <c r="O43" s="68" t="s">
        <v>94</v>
      </c>
      <c r="P43" s="69" t="s">
        <v>94</v>
      </c>
      <c r="Q43" s="69" t="s">
        <v>94</v>
      </c>
      <c r="R43" s="69" t="s">
        <v>94</v>
      </c>
      <c r="S43" s="69" t="s">
        <v>94</v>
      </c>
      <c r="T43" s="69" t="s">
        <v>94</v>
      </c>
      <c r="U43" s="69" t="s">
        <v>94</v>
      </c>
      <c r="V43" s="69" t="s">
        <v>94</v>
      </c>
      <c r="W43" s="69" t="s">
        <v>94</v>
      </c>
      <c r="X43" s="69" t="s">
        <v>94</v>
      </c>
      <c r="Y43" s="69" t="s">
        <v>94</v>
      </c>
      <c r="Z43" s="69" t="s">
        <v>94</v>
      </c>
    </row>
    <row r="44" spans="1:14" ht="16.5" customHeight="1">
      <c r="A44" s="55" t="s">
        <v>39</v>
      </c>
      <c r="N44" s="55" t="s">
        <v>39</v>
      </c>
    </row>
    <row r="45" spans="1:26" ht="13.5" customHeight="1">
      <c r="A45" s="33" t="s">
        <v>95</v>
      </c>
      <c r="B45" s="56">
        <v>19.6</v>
      </c>
      <c r="C45" s="56">
        <v>166.1</v>
      </c>
      <c r="D45" s="56">
        <v>149.4</v>
      </c>
      <c r="E45" s="56">
        <v>16.7</v>
      </c>
      <c r="F45" s="56">
        <v>19.7</v>
      </c>
      <c r="G45" s="56">
        <v>174.8</v>
      </c>
      <c r="H45" s="56">
        <v>154.9</v>
      </c>
      <c r="I45" s="56">
        <v>19.9</v>
      </c>
      <c r="J45" s="56">
        <v>19.3</v>
      </c>
      <c r="K45" s="56">
        <v>151.1</v>
      </c>
      <c r="L45" s="56">
        <v>139.8</v>
      </c>
      <c r="M45" s="56">
        <v>11.3</v>
      </c>
      <c r="N45" s="33" t="s">
        <v>95</v>
      </c>
      <c r="O45" s="65" t="s">
        <v>96</v>
      </c>
      <c r="P45" s="65" t="s">
        <v>96</v>
      </c>
      <c r="Q45" s="65" t="s">
        <v>96</v>
      </c>
      <c r="R45" s="65" t="s">
        <v>96</v>
      </c>
      <c r="S45" s="65" t="s">
        <v>96</v>
      </c>
      <c r="T45" s="65" t="s">
        <v>96</v>
      </c>
      <c r="U45" s="65" t="s">
        <v>96</v>
      </c>
      <c r="V45" s="65" t="s">
        <v>96</v>
      </c>
      <c r="W45" s="65" t="s">
        <v>96</v>
      </c>
      <c r="X45" s="65" t="s">
        <v>96</v>
      </c>
      <c r="Y45" s="65" t="s">
        <v>96</v>
      </c>
      <c r="Z45" s="65" t="s">
        <v>96</v>
      </c>
    </row>
    <row r="46" spans="1:26" ht="13.5" customHeight="1">
      <c r="A46" s="12" t="s">
        <v>97</v>
      </c>
      <c r="B46" s="58">
        <v>19.6</v>
      </c>
      <c r="C46" s="58">
        <v>167.1</v>
      </c>
      <c r="D46" s="58">
        <v>149.1</v>
      </c>
      <c r="E46" s="58">
        <v>18</v>
      </c>
      <c r="F46" s="58">
        <v>19.7</v>
      </c>
      <c r="G46" s="58">
        <v>176</v>
      </c>
      <c r="H46" s="58">
        <v>154.5</v>
      </c>
      <c r="I46" s="58">
        <v>21.5</v>
      </c>
      <c r="J46" s="58">
        <v>19.5</v>
      </c>
      <c r="K46" s="58">
        <v>151.8</v>
      </c>
      <c r="L46" s="58">
        <v>139.8</v>
      </c>
      <c r="M46" s="58">
        <v>12</v>
      </c>
      <c r="N46" s="12" t="s">
        <v>97</v>
      </c>
      <c r="O46" s="60" t="s">
        <v>96</v>
      </c>
      <c r="P46" s="60" t="s">
        <v>96</v>
      </c>
      <c r="Q46" s="60" t="s">
        <v>96</v>
      </c>
      <c r="R46" s="60" t="s">
        <v>96</v>
      </c>
      <c r="S46" s="60" t="s">
        <v>96</v>
      </c>
      <c r="T46" s="60" t="s">
        <v>96</v>
      </c>
      <c r="U46" s="60" t="s">
        <v>96</v>
      </c>
      <c r="V46" s="60" t="s">
        <v>96</v>
      </c>
      <c r="W46" s="60" t="s">
        <v>96</v>
      </c>
      <c r="X46" s="60" t="s">
        <v>96</v>
      </c>
      <c r="Y46" s="60" t="s">
        <v>96</v>
      </c>
      <c r="Z46" s="60" t="s">
        <v>96</v>
      </c>
    </row>
    <row r="47" spans="1:26" ht="13.5" customHeight="1">
      <c r="A47" s="12" t="s">
        <v>98</v>
      </c>
      <c r="B47" s="58">
        <v>19.5</v>
      </c>
      <c r="C47" s="58">
        <v>164.3</v>
      </c>
      <c r="D47" s="58">
        <v>146.7</v>
      </c>
      <c r="E47" s="58">
        <v>17.6</v>
      </c>
      <c r="F47" s="58">
        <v>19.7</v>
      </c>
      <c r="G47" s="58">
        <v>174.1</v>
      </c>
      <c r="H47" s="58">
        <v>152.6</v>
      </c>
      <c r="I47" s="58">
        <v>21.5</v>
      </c>
      <c r="J47" s="58">
        <v>19.1</v>
      </c>
      <c r="K47" s="58">
        <v>147.8</v>
      </c>
      <c r="L47" s="58">
        <v>136.7</v>
      </c>
      <c r="M47" s="58">
        <v>11.1</v>
      </c>
      <c r="N47" s="12" t="s">
        <v>98</v>
      </c>
      <c r="O47" s="66" t="s">
        <v>96</v>
      </c>
      <c r="P47" s="60" t="s">
        <v>96</v>
      </c>
      <c r="Q47" s="60" t="s">
        <v>96</v>
      </c>
      <c r="R47" s="60" t="s">
        <v>96</v>
      </c>
      <c r="S47" s="60" t="s">
        <v>96</v>
      </c>
      <c r="T47" s="60" t="s">
        <v>96</v>
      </c>
      <c r="U47" s="60" t="s">
        <v>96</v>
      </c>
      <c r="V47" s="60" t="s">
        <v>96</v>
      </c>
      <c r="W47" s="60" t="s">
        <v>96</v>
      </c>
      <c r="X47" s="60" t="s">
        <v>96</v>
      </c>
      <c r="Y47" s="60" t="s">
        <v>96</v>
      </c>
      <c r="Z47" s="60" t="s">
        <v>96</v>
      </c>
    </row>
    <row r="48" spans="1:26" ht="13.5" customHeight="1">
      <c r="A48" s="12" t="s">
        <v>99</v>
      </c>
      <c r="B48" s="60">
        <v>19.3</v>
      </c>
      <c r="C48" s="60">
        <v>161.5</v>
      </c>
      <c r="D48" s="60">
        <v>145.6</v>
      </c>
      <c r="E48" s="60">
        <v>15.9</v>
      </c>
      <c r="F48" s="60">
        <v>19.5</v>
      </c>
      <c r="G48" s="60">
        <v>170.2</v>
      </c>
      <c r="H48" s="60">
        <v>151.3</v>
      </c>
      <c r="I48" s="60">
        <v>18.9</v>
      </c>
      <c r="J48" s="60">
        <v>19</v>
      </c>
      <c r="K48" s="60">
        <v>147.2</v>
      </c>
      <c r="L48" s="60">
        <v>136.3</v>
      </c>
      <c r="M48" s="60">
        <v>10.9</v>
      </c>
      <c r="N48" s="12" t="s">
        <v>99</v>
      </c>
      <c r="O48" s="66" t="s">
        <v>96</v>
      </c>
      <c r="P48" s="60" t="s">
        <v>96</v>
      </c>
      <c r="Q48" s="60" t="s">
        <v>96</v>
      </c>
      <c r="R48" s="60" t="s">
        <v>96</v>
      </c>
      <c r="S48" s="60" t="s">
        <v>96</v>
      </c>
      <c r="T48" s="60" t="s">
        <v>96</v>
      </c>
      <c r="U48" s="60" t="s">
        <v>96</v>
      </c>
      <c r="V48" s="60" t="s">
        <v>96</v>
      </c>
      <c r="W48" s="60" t="s">
        <v>96</v>
      </c>
      <c r="X48" s="60" t="s">
        <v>96</v>
      </c>
      <c r="Y48" s="60" t="s">
        <v>96</v>
      </c>
      <c r="Z48" s="60" t="s">
        <v>96</v>
      </c>
    </row>
    <row r="49" spans="1:26" ht="13.5" customHeight="1">
      <c r="A49" s="12" t="s">
        <v>100</v>
      </c>
      <c r="B49" s="59">
        <v>18.8</v>
      </c>
      <c r="C49" s="59">
        <v>148.9</v>
      </c>
      <c r="D49" s="59">
        <v>139.6</v>
      </c>
      <c r="E49" s="59">
        <v>9.3</v>
      </c>
      <c r="F49" s="59">
        <v>19.1</v>
      </c>
      <c r="G49" s="59">
        <v>158.6</v>
      </c>
      <c r="H49" s="59">
        <v>147.6</v>
      </c>
      <c r="I49" s="59">
        <v>11</v>
      </c>
      <c r="J49" s="59">
        <v>18.2</v>
      </c>
      <c r="K49" s="59">
        <v>132.7</v>
      </c>
      <c r="L49" s="59">
        <v>126.3</v>
      </c>
      <c r="M49" s="59">
        <v>6.4</v>
      </c>
      <c r="N49" s="12" t="s">
        <v>100</v>
      </c>
      <c r="O49" s="59">
        <v>18.6</v>
      </c>
      <c r="P49" s="59">
        <v>151.4</v>
      </c>
      <c r="Q49" s="59">
        <v>138.9</v>
      </c>
      <c r="R49" s="59">
        <v>12.5</v>
      </c>
      <c r="S49" s="59">
        <v>18.7</v>
      </c>
      <c r="T49" s="59">
        <v>152.4</v>
      </c>
      <c r="U49" s="59">
        <v>139.5</v>
      </c>
      <c r="V49" s="59">
        <v>12.9</v>
      </c>
      <c r="W49" s="59">
        <v>18</v>
      </c>
      <c r="X49" s="59">
        <v>143.1</v>
      </c>
      <c r="Y49" s="59">
        <v>134.1</v>
      </c>
      <c r="Z49" s="59">
        <v>9</v>
      </c>
    </row>
    <row r="50" spans="1:26" ht="13.5" customHeight="1">
      <c r="A50" s="46" t="s">
        <v>101</v>
      </c>
      <c r="B50" s="67">
        <v>16.3</v>
      </c>
      <c r="C50" s="67">
        <v>126</v>
      </c>
      <c r="D50" s="67">
        <v>120.5</v>
      </c>
      <c r="E50" s="67">
        <v>5.5</v>
      </c>
      <c r="F50" s="67">
        <v>15.6</v>
      </c>
      <c r="G50" s="67">
        <v>126.5</v>
      </c>
      <c r="H50" s="67">
        <v>120.4</v>
      </c>
      <c r="I50" s="67">
        <v>6.1</v>
      </c>
      <c r="J50" s="67">
        <v>17.4</v>
      </c>
      <c r="K50" s="67">
        <v>125.1</v>
      </c>
      <c r="L50" s="67">
        <v>120.6</v>
      </c>
      <c r="M50" s="67">
        <v>4.5</v>
      </c>
      <c r="N50" s="46" t="s">
        <v>101</v>
      </c>
      <c r="O50" s="62">
        <v>17.8</v>
      </c>
      <c r="P50" s="62">
        <v>144.5</v>
      </c>
      <c r="Q50" s="62">
        <v>133.4</v>
      </c>
      <c r="R50" s="62">
        <v>11.1</v>
      </c>
      <c r="S50" s="62">
        <v>18</v>
      </c>
      <c r="T50" s="62">
        <v>146.1</v>
      </c>
      <c r="U50" s="62">
        <v>134.4</v>
      </c>
      <c r="V50" s="62">
        <v>11.7</v>
      </c>
      <c r="W50" s="62">
        <v>16.7</v>
      </c>
      <c r="X50" s="62">
        <v>132</v>
      </c>
      <c r="Y50" s="62">
        <v>125.5</v>
      </c>
      <c r="Z50" s="62">
        <v>6.5</v>
      </c>
    </row>
    <row r="51" spans="1:26" ht="13.5" customHeight="1">
      <c r="A51" s="12" t="s">
        <v>16</v>
      </c>
      <c r="B51" s="59">
        <v>18</v>
      </c>
      <c r="C51" s="59">
        <v>137.3</v>
      </c>
      <c r="D51" s="59">
        <v>132.4</v>
      </c>
      <c r="E51" s="59">
        <v>4.9</v>
      </c>
      <c r="F51" s="59">
        <v>18.5</v>
      </c>
      <c r="G51" s="59">
        <v>146.5</v>
      </c>
      <c r="H51" s="59">
        <v>141</v>
      </c>
      <c r="I51" s="59">
        <v>5.5</v>
      </c>
      <c r="J51" s="59">
        <v>17.2</v>
      </c>
      <c r="K51" s="59">
        <v>121.9</v>
      </c>
      <c r="L51" s="59">
        <v>118.1</v>
      </c>
      <c r="M51" s="59">
        <v>3.8</v>
      </c>
      <c r="N51" s="12" t="s">
        <v>16</v>
      </c>
      <c r="O51" s="59">
        <v>17.8</v>
      </c>
      <c r="P51" s="59">
        <v>145.2</v>
      </c>
      <c r="Q51" s="59">
        <v>132.8</v>
      </c>
      <c r="R51" s="59">
        <v>12.4</v>
      </c>
      <c r="S51" s="59">
        <v>17.9</v>
      </c>
      <c r="T51" s="59">
        <v>145.9</v>
      </c>
      <c r="U51" s="59">
        <v>133.2</v>
      </c>
      <c r="V51" s="59">
        <v>12.7</v>
      </c>
      <c r="W51" s="59">
        <v>17.4</v>
      </c>
      <c r="X51" s="59">
        <v>138.8</v>
      </c>
      <c r="Y51" s="59">
        <v>129.3</v>
      </c>
      <c r="Z51" s="59">
        <v>9.5</v>
      </c>
    </row>
    <row r="52" spans="1:26" ht="13.5" customHeight="1">
      <c r="A52" s="12" t="s">
        <v>84</v>
      </c>
      <c r="B52" s="59">
        <v>18.3</v>
      </c>
      <c r="C52" s="59">
        <v>141.1</v>
      </c>
      <c r="D52" s="59">
        <v>135.43</v>
      </c>
      <c r="E52" s="59">
        <v>5.7</v>
      </c>
      <c r="F52" s="59">
        <v>18.5</v>
      </c>
      <c r="G52" s="59">
        <v>147.6</v>
      </c>
      <c r="H52" s="59">
        <v>141.2</v>
      </c>
      <c r="I52" s="59">
        <v>6.4</v>
      </c>
      <c r="J52" s="59">
        <v>18</v>
      </c>
      <c r="K52" s="59">
        <v>130</v>
      </c>
      <c r="L52" s="59">
        <v>125.5</v>
      </c>
      <c r="M52" s="59">
        <v>4.5</v>
      </c>
      <c r="N52" s="12" t="s">
        <v>84</v>
      </c>
      <c r="O52" s="59">
        <v>19.3</v>
      </c>
      <c r="P52" s="59">
        <v>159.8</v>
      </c>
      <c r="Q52" s="59">
        <v>143.5</v>
      </c>
      <c r="R52" s="59">
        <v>16.3</v>
      </c>
      <c r="S52" s="59">
        <v>19.3</v>
      </c>
      <c r="T52" s="59">
        <v>160.5</v>
      </c>
      <c r="U52" s="59">
        <v>143.6</v>
      </c>
      <c r="V52" s="59">
        <v>16.9</v>
      </c>
      <c r="W52" s="59">
        <v>19.2</v>
      </c>
      <c r="X52" s="59">
        <v>153.9</v>
      </c>
      <c r="Y52" s="59">
        <v>142.5</v>
      </c>
      <c r="Z52" s="59">
        <v>11.4</v>
      </c>
    </row>
    <row r="53" spans="1:26" ht="13.5" customHeight="1">
      <c r="A53" s="12" t="s">
        <v>17</v>
      </c>
      <c r="B53" s="59">
        <v>19.5</v>
      </c>
      <c r="C53" s="59">
        <v>151.5</v>
      </c>
      <c r="D53" s="59">
        <v>144.4</v>
      </c>
      <c r="E53" s="59">
        <v>7.1</v>
      </c>
      <c r="F53" s="59">
        <v>20.2</v>
      </c>
      <c r="G53" s="59">
        <v>163.1</v>
      </c>
      <c r="H53" s="59">
        <v>154.8</v>
      </c>
      <c r="I53" s="59">
        <v>8.3</v>
      </c>
      <c r="J53" s="59">
        <v>18.3</v>
      </c>
      <c r="K53" s="59">
        <v>132.4</v>
      </c>
      <c r="L53" s="59">
        <v>127.2</v>
      </c>
      <c r="M53" s="59">
        <v>5.2</v>
      </c>
      <c r="N53" s="12" t="s">
        <v>17</v>
      </c>
      <c r="O53" s="59">
        <v>19.5</v>
      </c>
      <c r="P53" s="59">
        <v>159.8</v>
      </c>
      <c r="Q53" s="59">
        <v>146.8</v>
      </c>
      <c r="R53" s="59">
        <v>13</v>
      </c>
      <c r="S53" s="59">
        <v>19.6</v>
      </c>
      <c r="T53" s="59">
        <v>160.7</v>
      </c>
      <c r="U53" s="59">
        <v>147.5</v>
      </c>
      <c r="V53" s="59">
        <v>13.2</v>
      </c>
      <c r="W53" s="59">
        <v>18.9</v>
      </c>
      <c r="X53" s="59">
        <v>152.2</v>
      </c>
      <c r="Y53" s="59">
        <v>141.5</v>
      </c>
      <c r="Z53" s="59">
        <v>10.7</v>
      </c>
    </row>
    <row r="54" spans="1:26" ht="13.5" customHeight="1">
      <c r="A54" s="12" t="s">
        <v>18</v>
      </c>
      <c r="B54" s="59">
        <v>17.9</v>
      </c>
      <c r="C54" s="59">
        <v>138.5</v>
      </c>
      <c r="D54" s="59">
        <v>131.8</v>
      </c>
      <c r="E54" s="59">
        <v>6.7</v>
      </c>
      <c r="F54" s="59">
        <v>18.1</v>
      </c>
      <c r="G54" s="59">
        <v>146.8</v>
      </c>
      <c r="H54" s="59">
        <v>138.7</v>
      </c>
      <c r="I54" s="59">
        <v>8.1</v>
      </c>
      <c r="J54" s="59">
        <v>17.4</v>
      </c>
      <c r="K54" s="59">
        <v>125.1</v>
      </c>
      <c r="L54" s="59">
        <v>120.6</v>
      </c>
      <c r="M54" s="59">
        <v>4.5</v>
      </c>
      <c r="N54" s="12" t="s">
        <v>18</v>
      </c>
      <c r="O54" s="59">
        <v>16.9</v>
      </c>
      <c r="P54" s="59">
        <v>138.1</v>
      </c>
      <c r="Q54" s="59">
        <v>125.5</v>
      </c>
      <c r="R54" s="59">
        <v>12.6</v>
      </c>
      <c r="S54" s="59">
        <v>16.89</v>
      </c>
      <c r="T54" s="59">
        <v>138.9</v>
      </c>
      <c r="U54" s="59">
        <v>126</v>
      </c>
      <c r="V54" s="59">
        <v>12.9</v>
      </c>
      <c r="W54" s="59">
        <v>16.4</v>
      </c>
      <c r="X54" s="59">
        <v>132.1</v>
      </c>
      <c r="Y54" s="59">
        <v>121.9</v>
      </c>
      <c r="Z54" s="59">
        <v>10.2</v>
      </c>
    </row>
    <row r="55" spans="1:26" ht="13.5" customHeight="1">
      <c r="A55" s="12" t="s">
        <v>19</v>
      </c>
      <c r="B55" s="59">
        <v>19.1</v>
      </c>
      <c r="C55" s="59">
        <v>150.6</v>
      </c>
      <c r="D55" s="59">
        <v>142.5</v>
      </c>
      <c r="E55" s="59">
        <v>8.1</v>
      </c>
      <c r="F55" s="59">
        <v>19.6</v>
      </c>
      <c r="G55" s="59">
        <v>161.6</v>
      </c>
      <c r="H55" s="59">
        <v>151.8</v>
      </c>
      <c r="I55" s="59">
        <v>9.8</v>
      </c>
      <c r="J55" s="59">
        <v>18.2</v>
      </c>
      <c r="K55" s="59">
        <v>132.5</v>
      </c>
      <c r="L55" s="59">
        <v>127.1</v>
      </c>
      <c r="M55" s="59">
        <v>5.4</v>
      </c>
      <c r="N55" s="12" t="s">
        <v>19</v>
      </c>
      <c r="O55" s="59">
        <v>20.8</v>
      </c>
      <c r="P55" s="59">
        <v>170</v>
      </c>
      <c r="Q55" s="59">
        <v>156.6</v>
      </c>
      <c r="R55" s="59">
        <v>13.4</v>
      </c>
      <c r="S55" s="59">
        <v>20.9</v>
      </c>
      <c r="T55" s="59">
        <v>171.7</v>
      </c>
      <c r="U55" s="59">
        <v>157.5</v>
      </c>
      <c r="V55" s="59">
        <v>14.2</v>
      </c>
      <c r="W55" s="59">
        <v>19.9</v>
      </c>
      <c r="X55" s="59">
        <v>156.5</v>
      </c>
      <c r="Y55" s="59">
        <v>149.5</v>
      </c>
      <c r="Z55" s="59">
        <v>7</v>
      </c>
    </row>
    <row r="56" spans="1:26" ht="13.5" customHeight="1">
      <c r="A56" s="12" t="s">
        <v>20</v>
      </c>
      <c r="B56" s="59">
        <v>19.4</v>
      </c>
      <c r="C56" s="59">
        <v>153.4</v>
      </c>
      <c r="D56" s="59">
        <v>144.4</v>
      </c>
      <c r="E56" s="59">
        <v>9</v>
      </c>
      <c r="F56" s="59">
        <v>19.9</v>
      </c>
      <c r="G56" s="59">
        <v>165</v>
      </c>
      <c r="H56" s="59">
        <v>154</v>
      </c>
      <c r="I56" s="59">
        <v>11</v>
      </c>
      <c r="J56" s="59">
        <v>18.5</v>
      </c>
      <c r="K56" s="59">
        <v>134.4</v>
      </c>
      <c r="L56" s="59">
        <v>128.6</v>
      </c>
      <c r="M56" s="59">
        <v>5.8</v>
      </c>
      <c r="N56" s="12" t="s">
        <v>20</v>
      </c>
      <c r="O56" s="59">
        <v>20</v>
      </c>
      <c r="P56" s="59">
        <v>161.1</v>
      </c>
      <c r="Q56" s="59">
        <v>150.6</v>
      </c>
      <c r="R56" s="59">
        <v>10.5</v>
      </c>
      <c r="S56" s="59">
        <v>20.1</v>
      </c>
      <c r="T56" s="59">
        <v>162.5</v>
      </c>
      <c r="U56" s="59">
        <v>151.6</v>
      </c>
      <c r="V56" s="59">
        <v>10.9</v>
      </c>
      <c r="W56" s="59">
        <v>19</v>
      </c>
      <c r="X56" s="59">
        <v>150.4</v>
      </c>
      <c r="Y56" s="59">
        <v>142.6</v>
      </c>
      <c r="Z56" s="59">
        <v>7.8</v>
      </c>
    </row>
    <row r="57" spans="1:26" ht="13.5" customHeight="1">
      <c r="A57" s="12" t="s">
        <v>21</v>
      </c>
      <c r="B57" s="59">
        <v>18.9</v>
      </c>
      <c r="C57" s="59">
        <v>152.4</v>
      </c>
      <c r="D57" s="59">
        <v>141.4</v>
      </c>
      <c r="E57" s="59">
        <v>11</v>
      </c>
      <c r="F57" s="59">
        <v>19.3</v>
      </c>
      <c r="G57" s="59">
        <v>163.3</v>
      </c>
      <c r="H57" s="59">
        <v>150</v>
      </c>
      <c r="I57" s="59">
        <v>13.3</v>
      </c>
      <c r="J57" s="59">
        <v>18.2</v>
      </c>
      <c r="K57" s="59">
        <v>134.4</v>
      </c>
      <c r="L57" s="59">
        <v>127.2</v>
      </c>
      <c r="M57" s="59">
        <v>7.2</v>
      </c>
      <c r="N57" s="12" t="s">
        <v>21</v>
      </c>
      <c r="O57" s="59">
        <v>18.6</v>
      </c>
      <c r="P57" s="59">
        <v>150.5</v>
      </c>
      <c r="Q57" s="59">
        <v>140</v>
      </c>
      <c r="R57" s="59">
        <v>10.5</v>
      </c>
      <c r="S57" s="59">
        <v>18.6</v>
      </c>
      <c r="T57" s="59">
        <v>150.7</v>
      </c>
      <c r="U57" s="59">
        <v>140</v>
      </c>
      <c r="V57" s="59">
        <v>10.7</v>
      </c>
      <c r="W57" s="59">
        <v>18.7</v>
      </c>
      <c r="X57" s="59">
        <v>148.2</v>
      </c>
      <c r="Y57" s="59">
        <v>139.5</v>
      </c>
      <c r="Z57" s="59">
        <v>8.7</v>
      </c>
    </row>
    <row r="58" spans="1:26" ht="13.5" customHeight="1">
      <c r="A58" s="12" t="s">
        <v>22</v>
      </c>
      <c r="B58" s="59">
        <v>19.7</v>
      </c>
      <c r="C58" s="59">
        <v>162.4</v>
      </c>
      <c r="D58" s="59">
        <v>150.4</v>
      </c>
      <c r="E58" s="59">
        <v>12</v>
      </c>
      <c r="F58" s="59">
        <v>20.2</v>
      </c>
      <c r="G58" s="59">
        <v>176.3</v>
      </c>
      <c r="H58" s="59">
        <v>161.8</v>
      </c>
      <c r="I58" s="59">
        <v>14.5</v>
      </c>
      <c r="J58" s="59">
        <v>19</v>
      </c>
      <c r="K58" s="59">
        <v>139.5</v>
      </c>
      <c r="L58" s="59">
        <v>131.7</v>
      </c>
      <c r="M58" s="59">
        <v>7.8</v>
      </c>
      <c r="N58" s="12" t="s">
        <v>22</v>
      </c>
      <c r="O58" s="59">
        <v>16.6</v>
      </c>
      <c r="P58" s="59">
        <v>136.9</v>
      </c>
      <c r="Q58" s="59">
        <v>124.7</v>
      </c>
      <c r="R58" s="59">
        <v>12.2</v>
      </c>
      <c r="S58" s="59">
        <v>16.7</v>
      </c>
      <c r="T58" s="59">
        <v>138.2</v>
      </c>
      <c r="U58" s="59">
        <v>125.4</v>
      </c>
      <c r="V58" s="59">
        <v>12.8</v>
      </c>
      <c r="W58" s="59">
        <v>15.8</v>
      </c>
      <c r="X58" s="59">
        <v>126.8</v>
      </c>
      <c r="Y58" s="59">
        <v>119.1</v>
      </c>
      <c r="Z58" s="59">
        <v>7.7</v>
      </c>
    </row>
    <row r="59" spans="1:26" ht="13.5" customHeight="1">
      <c r="A59" s="12" t="s">
        <v>23</v>
      </c>
      <c r="B59" s="59">
        <v>19.4</v>
      </c>
      <c r="C59" s="59">
        <v>155</v>
      </c>
      <c r="D59" s="59">
        <v>142</v>
      </c>
      <c r="E59" s="59">
        <v>13</v>
      </c>
      <c r="F59" s="59">
        <v>19.8</v>
      </c>
      <c r="G59" s="59">
        <v>166.4</v>
      </c>
      <c r="H59" s="59">
        <v>150.7</v>
      </c>
      <c r="I59" s="59">
        <v>15.7</v>
      </c>
      <c r="J59" s="59">
        <v>18.7</v>
      </c>
      <c r="K59" s="59">
        <v>136.5</v>
      </c>
      <c r="L59" s="59">
        <v>127.8</v>
      </c>
      <c r="M59" s="59">
        <v>8.7</v>
      </c>
      <c r="N59" s="12" t="s">
        <v>23</v>
      </c>
      <c r="O59" s="59">
        <v>19.3</v>
      </c>
      <c r="P59" s="59">
        <v>159</v>
      </c>
      <c r="Q59" s="59">
        <v>143.8</v>
      </c>
      <c r="R59" s="59">
        <v>15.2</v>
      </c>
      <c r="S59" s="59">
        <v>19.3</v>
      </c>
      <c r="T59" s="59">
        <v>159.6</v>
      </c>
      <c r="U59" s="59">
        <v>144</v>
      </c>
      <c r="V59" s="59">
        <v>15.6</v>
      </c>
      <c r="W59" s="59">
        <v>19.1</v>
      </c>
      <c r="X59" s="59">
        <v>153.5</v>
      </c>
      <c r="Y59" s="59">
        <v>142.1</v>
      </c>
      <c r="Z59" s="59">
        <v>11.4</v>
      </c>
    </row>
    <row r="60" spans="1:26" ht="13.5" customHeight="1">
      <c r="A60" s="12" t="s">
        <v>24</v>
      </c>
      <c r="B60" s="59">
        <v>19.2</v>
      </c>
      <c r="C60" s="59">
        <v>155.23</v>
      </c>
      <c r="D60" s="59">
        <v>141.6</v>
      </c>
      <c r="E60" s="59">
        <v>13.6</v>
      </c>
      <c r="F60" s="59">
        <v>19.6</v>
      </c>
      <c r="G60" s="59">
        <v>165.8</v>
      </c>
      <c r="H60" s="59">
        <v>149.73</v>
      </c>
      <c r="I60" s="59">
        <v>16.1</v>
      </c>
      <c r="J60" s="59">
        <v>18.6</v>
      </c>
      <c r="K60" s="59">
        <v>137.6</v>
      </c>
      <c r="L60" s="59">
        <v>128.2</v>
      </c>
      <c r="M60" s="59">
        <v>9.4</v>
      </c>
      <c r="N60" s="12" t="s">
        <v>24</v>
      </c>
      <c r="O60" s="59">
        <v>18</v>
      </c>
      <c r="P60" s="59">
        <v>145.3</v>
      </c>
      <c r="Q60" s="59">
        <v>132.4</v>
      </c>
      <c r="R60" s="59">
        <v>12.9</v>
      </c>
      <c r="S60" s="59">
        <v>18.1</v>
      </c>
      <c r="T60" s="59">
        <v>146.7</v>
      </c>
      <c r="U60" s="59">
        <v>133.4</v>
      </c>
      <c r="V60" s="59">
        <v>13.3</v>
      </c>
      <c r="W60" s="59">
        <v>17</v>
      </c>
      <c r="X60" s="59">
        <v>135.4</v>
      </c>
      <c r="Y60" s="59">
        <v>125.2</v>
      </c>
      <c r="Z60" s="59">
        <v>10.2</v>
      </c>
    </row>
    <row r="61" spans="1:26" ht="13.5" customHeight="1">
      <c r="A61" s="14" t="s">
        <v>25</v>
      </c>
      <c r="B61" s="63">
        <v>20</v>
      </c>
      <c r="C61" s="64">
        <v>163.2</v>
      </c>
      <c r="D61" s="64">
        <v>148.5</v>
      </c>
      <c r="E61" s="64">
        <v>14.7</v>
      </c>
      <c r="F61" s="64">
        <v>20.3</v>
      </c>
      <c r="G61" s="64">
        <v>174.9</v>
      </c>
      <c r="H61" s="64">
        <v>157.5</v>
      </c>
      <c r="I61" s="64">
        <v>17.4</v>
      </c>
      <c r="J61" s="64">
        <v>19.4</v>
      </c>
      <c r="K61" s="64">
        <v>143.7</v>
      </c>
      <c r="L61" s="64">
        <v>133.53</v>
      </c>
      <c r="M61" s="64">
        <v>10.2</v>
      </c>
      <c r="N61" s="14" t="s">
        <v>25</v>
      </c>
      <c r="O61" s="63">
        <v>18.3</v>
      </c>
      <c r="P61" s="64">
        <v>146.2</v>
      </c>
      <c r="Q61" s="64">
        <v>136.6</v>
      </c>
      <c r="R61" s="64">
        <v>9.6</v>
      </c>
      <c r="S61" s="64">
        <v>18.4</v>
      </c>
      <c r="T61" s="64">
        <v>147.43</v>
      </c>
      <c r="U61" s="64">
        <v>137.4</v>
      </c>
      <c r="V61" s="64">
        <v>10</v>
      </c>
      <c r="W61" s="64">
        <v>17.6</v>
      </c>
      <c r="X61" s="64">
        <v>137.4</v>
      </c>
      <c r="Y61" s="64">
        <v>130.6</v>
      </c>
      <c r="Z61" s="64">
        <v>6.8</v>
      </c>
    </row>
  </sheetData>
  <printOptions/>
  <pageMargins left="0.7874015748031497" right="0.5905511811023623" top="0.7874015748031497" bottom="0.7874015748031497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2010-10-21T05:21:39Z</cp:lastPrinted>
  <dcterms:created xsi:type="dcterms:W3CDTF">1998-03-31T08:19:49Z</dcterms:created>
  <dcterms:modified xsi:type="dcterms:W3CDTF">2010-10-26T06:56:00Z</dcterms:modified>
  <cp:category/>
  <cp:version/>
  <cp:contentType/>
  <cp:contentStatus/>
</cp:coreProperties>
</file>